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J:\DIRIF\STT\DETT\UPMM\BOP\Fascicule 40\"/>
    </mc:Choice>
  </mc:AlternateContent>
  <xr:revisionPtr revIDLastSave="0" documentId="13_ncr:1_{E27D768B-7056-4D99-BC8E-591E3D0FD149}" xr6:coauthVersionLast="47" xr6:coauthVersionMax="47" xr10:uidLastSave="{00000000-0000-0000-0000-000000000000}"/>
  <bookViews>
    <workbookView xWindow="28680" yWindow="-120" windowWidth="29040" windowHeight="15720" firstSheet="20" activeTab="29" xr2:uid="{00000000-000D-0000-FFFF-FFFF00000000}"/>
  </bookViews>
  <sheets>
    <sheet name="Fréquence régionale " sheetId="3" r:id="rId1"/>
    <sheet name="Synthèse par tunnel" sheetId="35" r:id="rId2"/>
    <sheet name="Synthèse par PCTT" sheetId="34" r:id="rId3"/>
    <sheet name="Boissy" sheetId="18" r:id="rId4"/>
    <sheet name="Champigny" sheetId="19" r:id="rId5"/>
    <sheet name="Guy Môquet" sheetId="21" r:id="rId6"/>
    <sheet name="Moulin" sheetId="22" r:id="rId7"/>
    <sheet name="Nogent" sheetId="20" r:id="rId8"/>
    <sheet name="Ambroise Paré" sheetId="23" r:id="rId9"/>
    <sheet name="Belle-Rive" sheetId="24" r:id="rId10"/>
    <sheet name="Chennevières" sheetId="26" r:id="rId11"/>
    <sheet name="Fontenay" sheetId="27" r:id="rId12"/>
    <sheet name="La Défense" sheetId="33" r:id="rId13"/>
    <sheet name="Nanterre Centre" sheetId="31" r:id="rId14"/>
    <sheet name="Nanterre échangeur" sheetId="32" r:id="rId15"/>
    <sheet name="Neuilly" sheetId="30" r:id="rId16"/>
    <sheet name="Saint-Cloud" sheetId="29" r:id="rId17"/>
    <sheet name="Sévines" sheetId="28" r:id="rId18"/>
    <sheet name="Bobigny" sheetId="8" r:id="rId19"/>
    <sheet name="La Courneuve" sheetId="9" r:id="rId20"/>
    <sheet name="Landy" sheetId="1" r:id="rId21"/>
    <sheet name="Lumen-Norton" sheetId="10" r:id="rId22"/>
    <sheet name="Taverny" sheetId="12" r:id="rId23"/>
    <sheet name="Antony" sheetId="13" r:id="rId24"/>
    <sheet name="Fresnes" sheetId="15" r:id="rId25"/>
    <sheet name="Bicêtre" sheetId="14" r:id="rId26"/>
    <sheet name="Italie" sheetId="16" r:id="rId27"/>
    <sheet name="Orly" sheetId="17" r:id="rId28"/>
    <sheet name="Equipements par tunnel" sheetId="5" r:id="rId29"/>
    <sheet name="Préventifs_tunnels" sheetId="6" r:id="rId30"/>
    <sheet name="Template" sheetId="7" r:id="rId31"/>
  </sheets>
  <externalReferences>
    <externalReference r:id="rId32"/>
  </externalReferences>
  <definedNames>
    <definedName name="_xlnm._FilterDatabase" localSheetId="29" hidden="1">Préventifs_tunnels!$A$1:$O$1107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19" l="1"/>
  <c r="G817" i="6"/>
  <c r="G818" i="6"/>
  <c r="G819" i="6"/>
  <c r="G820" i="6"/>
  <c r="G821" i="6"/>
  <c r="G822" i="6"/>
  <c r="G823" i="6"/>
  <c r="G824" i="6"/>
  <c r="G825" i="6"/>
  <c r="G826" i="6"/>
  <c r="G827" i="6"/>
  <c r="G828" i="6"/>
  <c r="G829" i="6"/>
  <c r="G830" i="6"/>
  <c r="G831" i="6"/>
  <c r="G832" i="6"/>
  <c r="G833" i="6"/>
  <c r="G834" i="6"/>
  <c r="G835" i="6"/>
  <c r="G836" i="6"/>
  <c r="G837" i="6"/>
  <c r="G838" i="6"/>
  <c r="G839" i="6"/>
  <c r="G840" i="6"/>
  <c r="G816" i="6"/>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72" i="22"/>
  <c r="C71" i="22"/>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C3" i="22"/>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72" i="26"/>
  <c r="C71" i="26"/>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C3" i="26"/>
  <c r="C72" i="27"/>
  <c r="C71" i="27"/>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72" i="33"/>
  <c r="C71" i="33"/>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C8" i="31"/>
  <c r="C7" i="31"/>
  <c r="C6" i="31"/>
  <c r="C5" i="31"/>
  <c r="C4" i="31"/>
  <c r="C3" i="31"/>
  <c r="C72" i="32"/>
  <c r="C71" i="32"/>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C3" i="32"/>
  <c r="C72" i="30"/>
  <c r="C71" i="30"/>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C10" i="30"/>
  <c r="C9" i="30"/>
  <c r="C8" i="30"/>
  <c r="C7" i="30"/>
  <c r="C6" i="30"/>
  <c r="C5" i="30"/>
  <c r="C4" i="30"/>
  <c r="C3" i="30"/>
  <c r="C72" i="29"/>
  <c r="C71" i="29"/>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C3" i="29"/>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C3" i="2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3" i="17"/>
  <c r="G18" i="26"/>
  <c r="G17" i="26"/>
  <c r="G16" i="26"/>
  <c r="G15" i="26"/>
  <c r="G63" i="33" l="1"/>
  <c r="G62" i="33"/>
  <c r="G61" i="33"/>
  <c r="G60" i="33"/>
  <c r="G59" i="33"/>
  <c r="G58" i="33"/>
  <c r="G52" i="33"/>
  <c r="F52" i="33"/>
  <c r="G44" i="33"/>
  <c r="G42" i="33"/>
  <c r="G34" i="33"/>
  <c r="G33" i="33"/>
  <c r="G32" i="33"/>
  <c r="G31" i="33"/>
  <c r="G30" i="33"/>
  <c r="G29" i="33"/>
  <c r="G28" i="33"/>
  <c r="G27" i="33"/>
  <c r="G26" i="33"/>
  <c r="G25" i="33"/>
  <c r="G24" i="33"/>
  <c r="G23" i="33"/>
  <c r="G20" i="33"/>
  <c r="G19" i="33"/>
  <c r="G17" i="33"/>
  <c r="G16" i="33"/>
  <c r="G15" i="33"/>
  <c r="G14" i="33"/>
  <c r="G13" i="33"/>
  <c r="G9" i="33"/>
  <c r="G6" i="33"/>
  <c r="G5" i="33"/>
  <c r="F5" i="33"/>
  <c r="G4" i="33"/>
  <c r="F4" i="33"/>
  <c r="G3" i="33"/>
  <c r="F3" i="33"/>
  <c r="F72" i="33"/>
  <c r="F69" i="33"/>
  <c r="F67" i="33"/>
  <c r="F66" i="33"/>
  <c r="F54" i="33"/>
  <c r="F53" i="33"/>
  <c r="F46" i="33"/>
  <c r="F47" i="33"/>
  <c r="F48" i="33"/>
  <c r="F49" i="33"/>
  <c r="F50" i="33"/>
  <c r="F51" i="33"/>
  <c r="F45" i="33"/>
  <c r="F43" i="33"/>
  <c r="F38" i="33"/>
  <c r="F39" i="33"/>
  <c r="F40" i="33"/>
  <c r="F37" i="33"/>
  <c r="F36" i="33"/>
  <c r="F35" i="33"/>
  <c r="F22" i="33"/>
  <c r="F21" i="33"/>
  <c r="F18" i="33"/>
  <c r="F11" i="33"/>
  <c r="G34" i="32"/>
  <c r="G23" i="32"/>
  <c r="G24" i="32"/>
  <c r="G20" i="32"/>
  <c r="G19" i="32"/>
  <c r="G17" i="32"/>
  <c r="G16" i="32"/>
  <c r="G15" i="32"/>
  <c r="G14" i="32"/>
  <c r="G13" i="32"/>
  <c r="G72" i="33"/>
  <c r="E72" i="33"/>
  <c r="G71" i="33"/>
  <c r="E71" i="33"/>
  <c r="G70" i="33"/>
  <c r="E70" i="33"/>
  <c r="G69" i="33"/>
  <c r="E69" i="33"/>
  <c r="G68" i="33"/>
  <c r="E68" i="33"/>
  <c r="G67" i="33"/>
  <c r="E67" i="33"/>
  <c r="E66" i="33"/>
  <c r="E65" i="33"/>
  <c r="E64" i="33"/>
  <c r="E63" i="33"/>
  <c r="E62" i="33"/>
  <c r="E61" i="33"/>
  <c r="E60" i="33"/>
  <c r="E59" i="33"/>
  <c r="E58" i="33"/>
  <c r="G57" i="33"/>
  <c r="E57" i="33"/>
  <c r="G56" i="33"/>
  <c r="E56" i="33"/>
  <c r="G55" i="33"/>
  <c r="E55" i="33"/>
  <c r="G54" i="33"/>
  <c r="E54" i="33"/>
  <c r="G53" i="33"/>
  <c r="E53" i="33"/>
  <c r="E52" i="33"/>
  <c r="G51" i="33"/>
  <c r="E51" i="33"/>
  <c r="G50" i="33"/>
  <c r="E50" i="33"/>
  <c r="G49" i="33"/>
  <c r="E49" i="33"/>
  <c r="G48" i="33"/>
  <c r="E48" i="33"/>
  <c r="G47" i="33"/>
  <c r="E47" i="33"/>
  <c r="G46" i="33"/>
  <c r="E46" i="33"/>
  <c r="G45" i="33"/>
  <c r="E45" i="33"/>
  <c r="E44" i="33"/>
  <c r="G43" i="33"/>
  <c r="E43" i="33"/>
  <c r="E42" i="33"/>
  <c r="G41" i="33"/>
  <c r="E41" i="33"/>
  <c r="G40" i="33"/>
  <c r="E40" i="33"/>
  <c r="G39" i="33"/>
  <c r="E39" i="33"/>
  <c r="G38" i="33"/>
  <c r="E38" i="33"/>
  <c r="G37" i="33"/>
  <c r="E37" i="33"/>
  <c r="G36" i="33"/>
  <c r="E36" i="33"/>
  <c r="G35" i="33"/>
  <c r="E35" i="33"/>
  <c r="E34" i="33"/>
  <c r="E33" i="33"/>
  <c r="E32" i="33"/>
  <c r="E31" i="33"/>
  <c r="E30" i="33"/>
  <c r="E29" i="33"/>
  <c r="E28" i="33"/>
  <c r="E27" i="33"/>
  <c r="E26" i="33"/>
  <c r="E25" i="33"/>
  <c r="E24" i="33"/>
  <c r="E23" i="33"/>
  <c r="G22" i="33"/>
  <c r="E22" i="33"/>
  <c r="G21" i="33"/>
  <c r="E21" i="33"/>
  <c r="E20" i="33"/>
  <c r="E19" i="33"/>
  <c r="G18" i="33"/>
  <c r="E18" i="33"/>
  <c r="E17" i="33"/>
  <c r="E16" i="33"/>
  <c r="E15" i="33"/>
  <c r="E14" i="33"/>
  <c r="E13" i="33"/>
  <c r="G12" i="33"/>
  <c r="E12" i="33"/>
  <c r="G11" i="33"/>
  <c r="E11" i="33"/>
  <c r="G10" i="33"/>
  <c r="E10" i="33"/>
  <c r="H10" i="33" s="1"/>
  <c r="E9" i="33"/>
  <c r="G8" i="33"/>
  <c r="E8" i="33"/>
  <c r="G7" i="33"/>
  <c r="E7" i="33"/>
  <c r="E6" i="33"/>
  <c r="E5" i="33"/>
  <c r="E4" i="33"/>
  <c r="E3" i="33"/>
  <c r="H53" i="33" l="1"/>
  <c r="H60" i="33"/>
  <c r="H13" i="33"/>
  <c r="H56" i="33"/>
  <c r="H57" i="33"/>
  <c r="H22" i="33"/>
  <c r="H27" i="33"/>
  <c r="H17" i="33"/>
  <c r="H58" i="33"/>
  <c r="H7" i="33"/>
  <c r="H31" i="33"/>
  <c r="H46" i="33"/>
  <c r="H45" i="33"/>
  <c r="H49" i="33"/>
  <c r="H70" i="33"/>
  <c r="H8" i="33"/>
  <c r="H51" i="33"/>
  <c r="H15" i="33"/>
  <c r="H16" i="33"/>
  <c r="H5" i="33"/>
  <c r="H63" i="33"/>
  <c r="H62" i="33"/>
  <c r="H67" i="33"/>
  <c r="H20" i="33"/>
  <c r="H26" i="33"/>
  <c r="H33" i="33"/>
  <c r="H50" i="33"/>
  <c r="H71" i="33"/>
  <c r="H44" i="33"/>
  <c r="H12" i="33"/>
  <c r="H47" i="33"/>
  <c r="H35" i="33"/>
  <c r="H59" i="33"/>
  <c r="H68" i="33"/>
  <c r="H23" i="33"/>
  <c r="H3" i="33"/>
  <c r="H52" i="33"/>
  <c r="H55" i="33"/>
  <c r="H69" i="33"/>
  <c r="H4" i="33"/>
  <c r="H14" i="33"/>
  <c r="H36" i="33"/>
  <c r="H61" i="33"/>
  <c r="H42" i="33"/>
  <c r="H32" i="33"/>
  <c r="H30" i="33"/>
  <c r="H29" i="33"/>
  <c r="H34" i="33"/>
  <c r="H28" i="33"/>
  <c r="H25" i="33"/>
  <c r="H24" i="33"/>
  <c r="H19" i="33"/>
  <c r="H9" i="33"/>
  <c r="H6" i="33"/>
  <c r="H72" i="33"/>
  <c r="H54" i="33"/>
  <c r="H48" i="33"/>
  <c r="H43" i="33"/>
  <c r="H38" i="33"/>
  <c r="H39" i="33"/>
  <c r="H40" i="33"/>
  <c r="F41" i="33"/>
  <c r="H41" i="33" s="1"/>
  <c r="H37" i="33"/>
  <c r="H21" i="33"/>
  <c r="H18" i="33"/>
  <c r="H11" i="33"/>
  <c r="G63" i="32" l="1"/>
  <c r="G52" i="32"/>
  <c r="F52" i="32"/>
  <c r="G42" i="32"/>
  <c r="G62" i="32"/>
  <c r="G58" i="32"/>
  <c r="G61" i="32"/>
  <c r="G60" i="32"/>
  <c r="G59" i="32"/>
  <c r="G5" i="32"/>
  <c r="F5" i="32"/>
  <c r="G4" i="32"/>
  <c r="F4" i="32"/>
  <c r="G3" i="32"/>
  <c r="F3" i="32"/>
  <c r="F4" i="30"/>
  <c r="F5" i="30"/>
  <c r="F3" i="30"/>
  <c r="G6" i="8"/>
  <c r="G5" i="8"/>
  <c r="G4" i="8"/>
  <c r="G3" i="8"/>
  <c r="G5" i="10"/>
  <c r="G4" i="10"/>
  <c r="G3" i="10"/>
  <c r="F5" i="10"/>
  <c r="F4" i="10"/>
  <c r="F3" i="10"/>
  <c r="F5" i="8"/>
  <c r="F4" i="8"/>
  <c r="F3" i="8"/>
  <c r="F4" i="9"/>
  <c r="F5" i="9"/>
  <c r="F3" i="9"/>
  <c r="G5" i="9"/>
  <c r="G4" i="9"/>
  <c r="G3" i="9"/>
  <c r="G9" i="32"/>
  <c r="G6" i="32"/>
  <c r="H6" i="32" s="1"/>
  <c r="G33" i="32"/>
  <c r="G32" i="32"/>
  <c r="H32" i="32" s="1"/>
  <c r="G31" i="32"/>
  <c r="G30" i="32"/>
  <c r="G29" i="32"/>
  <c r="G28" i="32"/>
  <c r="G27" i="32"/>
  <c r="H27" i="32" s="1"/>
  <c r="G26" i="32"/>
  <c r="H26" i="32" s="1"/>
  <c r="H25" i="32"/>
  <c r="G25" i="32"/>
  <c r="F72" i="32"/>
  <c r="F69" i="32"/>
  <c r="F67" i="32"/>
  <c r="F66" i="32"/>
  <c r="F54" i="32"/>
  <c r="F53" i="32"/>
  <c r="F46" i="32"/>
  <c r="F47" i="32"/>
  <c r="F48" i="32"/>
  <c r="F49" i="32"/>
  <c r="F50" i="32"/>
  <c r="F51" i="32"/>
  <c r="F45" i="32"/>
  <c r="F43" i="32"/>
  <c r="F38" i="32"/>
  <c r="F39" i="32"/>
  <c r="F40" i="32"/>
  <c r="F37" i="32"/>
  <c r="F36" i="32"/>
  <c r="F35" i="32"/>
  <c r="F22" i="32"/>
  <c r="F21" i="32"/>
  <c r="F18" i="32"/>
  <c r="F11" i="32"/>
  <c r="G72" i="32"/>
  <c r="E72" i="32"/>
  <c r="G71" i="32"/>
  <c r="E71" i="32"/>
  <c r="G70" i="32"/>
  <c r="E70" i="32"/>
  <c r="G69" i="32"/>
  <c r="E69" i="32"/>
  <c r="G68" i="32"/>
  <c r="E68" i="32"/>
  <c r="G67" i="32"/>
  <c r="E67" i="32"/>
  <c r="E66" i="32"/>
  <c r="E65" i="32"/>
  <c r="E64" i="32"/>
  <c r="E63" i="32"/>
  <c r="E62" i="32"/>
  <c r="E61" i="32"/>
  <c r="E60" i="32"/>
  <c r="E59" i="32"/>
  <c r="E58" i="32"/>
  <c r="G57" i="32"/>
  <c r="E57" i="32"/>
  <c r="G56" i="32"/>
  <c r="E56" i="32"/>
  <c r="G55" i="32"/>
  <c r="E55" i="32"/>
  <c r="G54" i="32"/>
  <c r="E54" i="32"/>
  <c r="G53" i="32"/>
  <c r="E53" i="32"/>
  <c r="E52" i="32"/>
  <c r="G51" i="32"/>
  <c r="E51" i="32"/>
  <c r="G50" i="32"/>
  <c r="E50" i="32"/>
  <c r="G49" i="32"/>
  <c r="H49" i="32" s="1"/>
  <c r="E49" i="32"/>
  <c r="G48" i="32"/>
  <c r="E48" i="32"/>
  <c r="G47" i="32"/>
  <c r="E47" i="32"/>
  <c r="G46" i="32"/>
  <c r="E46" i="32"/>
  <c r="G45" i="32"/>
  <c r="H45" i="32" s="1"/>
  <c r="E45" i="32"/>
  <c r="G44" i="32"/>
  <c r="E44" i="32"/>
  <c r="G43" i="32"/>
  <c r="H43" i="32" s="1"/>
  <c r="E43" i="32"/>
  <c r="E42" i="32"/>
  <c r="G41" i="32"/>
  <c r="E41" i="32"/>
  <c r="G40" i="32"/>
  <c r="E40" i="32"/>
  <c r="G39" i="32"/>
  <c r="E39" i="32"/>
  <c r="G38" i="32"/>
  <c r="E38" i="32"/>
  <c r="G37" i="32"/>
  <c r="E37" i="32"/>
  <c r="G36" i="32"/>
  <c r="E36" i="32"/>
  <c r="G35" i="32"/>
  <c r="H35" i="32" s="1"/>
  <c r="E35" i="32"/>
  <c r="E34" i="32"/>
  <c r="H34" i="32" s="1"/>
  <c r="E33" i="32"/>
  <c r="E32" i="32"/>
  <c r="E31" i="32"/>
  <c r="E30" i="32"/>
  <c r="E29" i="32"/>
  <c r="H29" i="32" s="1"/>
  <c r="E28" i="32"/>
  <c r="E27" i="32"/>
  <c r="E26" i="32"/>
  <c r="E25" i="32"/>
  <c r="E24" i="32"/>
  <c r="H24" i="32" s="1"/>
  <c r="H23" i="32"/>
  <c r="E23" i="32"/>
  <c r="G22" i="32"/>
  <c r="E22" i="32"/>
  <c r="G21" i="32"/>
  <c r="E21" i="32"/>
  <c r="E20" i="32"/>
  <c r="H20" i="32" s="1"/>
  <c r="E19" i="32"/>
  <c r="H19" i="32" s="1"/>
  <c r="G18" i="32"/>
  <c r="E18" i="32"/>
  <c r="E17" i="32"/>
  <c r="H17" i="32" s="1"/>
  <c r="E16" i="32"/>
  <c r="H16" i="32" s="1"/>
  <c r="E15" i="32"/>
  <c r="H15" i="32" s="1"/>
  <c r="H14" i="32"/>
  <c r="E14" i="32"/>
  <c r="E13" i="32"/>
  <c r="H13" i="32" s="1"/>
  <c r="G12" i="32"/>
  <c r="E12" i="32"/>
  <c r="G11" i="32"/>
  <c r="H11" i="32" s="1"/>
  <c r="E11" i="32"/>
  <c r="G10" i="32"/>
  <c r="E10" i="32"/>
  <c r="E9" i="32"/>
  <c r="G8" i="32"/>
  <c r="H8" i="32" s="1"/>
  <c r="E8" i="32"/>
  <c r="G7" i="32"/>
  <c r="E7" i="32"/>
  <c r="E6" i="32"/>
  <c r="E5" i="32"/>
  <c r="E4" i="32"/>
  <c r="E3" i="32"/>
  <c r="G9" i="31"/>
  <c r="H9" i="31" s="1"/>
  <c r="G6" i="10"/>
  <c r="G9" i="10"/>
  <c r="F15" i="31"/>
  <c r="G15" i="31"/>
  <c r="G24" i="31"/>
  <c r="G23" i="31"/>
  <c r="G44" i="31"/>
  <c r="G52" i="31"/>
  <c r="F52" i="31"/>
  <c r="G33" i="31"/>
  <c r="H33" i="31" s="1"/>
  <c r="G32" i="31"/>
  <c r="G31" i="31"/>
  <c r="G30" i="31"/>
  <c r="G29" i="31"/>
  <c r="G28" i="31"/>
  <c r="G27" i="31"/>
  <c r="G26" i="31"/>
  <c r="G25" i="31"/>
  <c r="G20" i="31"/>
  <c r="G19" i="31"/>
  <c r="H19" i="31" s="1"/>
  <c r="G34" i="31"/>
  <c r="G42" i="31"/>
  <c r="G62" i="31"/>
  <c r="G61" i="31"/>
  <c r="G60" i="31"/>
  <c r="G59" i="31"/>
  <c r="G58" i="31"/>
  <c r="G63" i="31"/>
  <c r="G17" i="31"/>
  <c r="G16" i="31"/>
  <c r="G14" i="31"/>
  <c r="G13" i="31"/>
  <c r="G6" i="31"/>
  <c r="G5" i="31"/>
  <c r="G4" i="31"/>
  <c r="G3" i="31"/>
  <c r="H3" i="31" s="1"/>
  <c r="F72" i="31"/>
  <c r="F69" i="31"/>
  <c r="F67" i="31"/>
  <c r="F66" i="31"/>
  <c r="F54" i="31"/>
  <c r="F53" i="31"/>
  <c r="F51" i="31"/>
  <c r="F46" i="31"/>
  <c r="F47" i="31"/>
  <c r="F48" i="31"/>
  <c r="F49" i="31"/>
  <c r="F50" i="31"/>
  <c r="F45" i="31"/>
  <c r="F43" i="31"/>
  <c r="F38" i="31"/>
  <c r="F39" i="31"/>
  <c r="F40" i="31"/>
  <c r="F37" i="31"/>
  <c r="F36" i="31"/>
  <c r="F35" i="31"/>
  <c r="F22" i="31"/>
  <c r="F21" i="31"/>
  <c r="F18" i="31"/>
  <c r="F11" i="31"/>
  <c r="H15" i="26"/>
  <c r="G72" i="31"/>
  <c r="E72" i="31"/>
  <c r="G71" i="31"/>
  <c r="E71" i="31"/>
  <c r="G70" i="31"/>
  <c r="E70" i="31"/>
  <c r="G69" i="31"/>
  <c r="E69" i="31"/>
  <c r="G68" i="31"/>
  <c r="E68" i="31"/>
  <c r="G67" i="31"/>
  <c r="E67" i="31"/>
  <c r="E66" i="31"/>
  <c r="H66" i="31" s="1"/>
  <c r="E65" i="31"/>
  <c r="E64" i="31"/>
  <c r="E63" i="31"/>
  <c r="E62" i="31"/>
  <c r="E61" i="31"/>
  <c r="E60" i="31"/>
  <c r="E59" i="31"/>
  <c r="E58" i="31"/>
  <c r="G57" i="31"/>
  <c r="E57" i="31"/>
  <c r="G56" i="31"/>
  <c r="E56" i="31"/>
  <c r="G55" i="31"/>
  <c r="H55" i="31" s="1"/>
  <c r="E55" i="31"/>
  <c r="G54" i="31"/>
  <c r="E54" i="31"/>
  <c r="G53" i="31"/>
  <c r="E53" i="31"/>
  <c r="E52" i="31"/>
  <c r="G51" i="31"/>
  <c r="E51" i="31"/>
  <c r="G50" i="31"/>
  <c r="E50" i="31"/>
  <c r="G49" i="31"/>
  <c r="E49" i="31"/>
  <c r="G48" i="31"/>
  <c r="E48" i="31"/>
  <c r="G47" i="31"/>
  <c r="E47" i="31"/>
  <c r="G46" i="31"/>
  <c r="E46" i="31"/>
  <c r="G45" i="31"/>
  <c r="E45" i="31"/>
  <c r="E44" i="31"/>
  <c r="G43" i="31"/>
  <c r="E43" i="31"/>
  <c r="E42" i="31"/>
  <c r="G41" i="31"/>
  <c r="E41" i="31"/>
  <c r="G40" i="31"/>
  <c r="E40" i="31"/>
  <c r="G39" i="31"/>
  <c r="E39" i="31"/>
  <c r="G38" i="31"/>
  <c r="E38" i="31"/>
  <c r="G37" i="31"/>
  <c r="E37" i="31"/>
  <c r="G36" i="31"/>
  <c r="E36" i="31"/>
  <c r="G35" i="31"/>
  <c r="E35" i="31"/>
  <c r="E34" i="31"/>
  <c r="E33" i="31"/>
  <c r="E32" i="31"/>
  <c r="E31" i="31"/>
  <c r="E30" i="31"/>
  <c r="E29" i="31"/>
  <c r="E28" i="31"/>
  <c r="E27" i="31"/>
  <c r="E26" i="31"/>
  <c r="E25" i="31"/>
  <c r="E24" i="31"/>
  <c r="E23" i="31"/>
  <c r="G22" i="31"/>
  <c r="E22" i="31"/>
  <c r="G21" i="31"/>
  <c r="E21" i="31"/>
  <c r="E20" i="31"/>
  <c r="E19" i="31"/>
  <c r="G18" i="31"/>
  <c r="E18" i="31"/>
  <c r="E17" i="31"/>
  <c r="E16" i="31"/>
  <c r="E15" i="31"/>
  <c r="E14" i="31"/>
  <c r="E13" i="31"/>
  <c r="G12" i="31"/>
  <c r="E12" i="31"/>
  <c r="G11" i="31"/>
  <c r="E11" i="31"/>
  <c r="G10" i="31"/>
  <c r="E10" i="31"/>
  <c r="E9" i="31"/>
  <c r="G8" i="31"/>
  <c r="E8" i="31"/>
  <c r="G7" i="31"/>
  <c r="E7" i="31"/>
  <c r="E6" i="31"/>
  <c r="E5" i="31"/>
  <c r="E4" i="31"/>
  <c r="E3" i="31"/>
  <c r="G62" i="30"/>
  <c r="G61" i="30"/>
  <c r="G60" i="30"/>
  <c r="G59" i="30"/>
  <c r="G58" i="30"/>
  <c r="G52" i="30"/>
  <c r="G42" i="30"/>
  <c r="G34" i="30"/>
  <c r="G33" i="30"/>
  <c r="G32" i="30"/>
  <c r="G31" i="30"/>
  <c r="G30" i="30"/>
  <c r="H30" i="30" s="1"/>
  <c r="G29" i="30"/>
  <c r="G28" i="30"/>
  <c r="G27" i="30"/>
  <c r="G26" i="30"/>
  <c r="G25" i="30"/>
  <c r="G24" i="30"/>
  <c r="G23" i="30"/>
  <c r="G19" i="30"/>
  <c r="G20" i="30"/>
  <c r="H20" i="30" s="1"/>
  <c r="G17" i="30"/>
  <c r="G16" i="30"/>
  <c r="G15" i="30"/>
  <c r="G14" i="30"/>
  <c r="H14" i="30" s="1"/>
  <c r="G13" i="30"/>
  <c r="G9" i="30"/>
  <c r="G6" i="30"/>
  <c r="G5" i="30"/>
  <c r="G4" i="30"/>
  <c r="G3" i="30"/>
  <c r="F72" i="30"/>
  <c r="F69" i="30"/>
  <c r="F67" i="30"/>
  <c r="F66" i="30"/>
  <c r="F54" i="30"/>
  <c r="F53" i="30"/>
  <c r="F46" i="30"/>
  <c r="F47" i="30"/>
  <c r="F48" i="30"/>
  <c r="F49" i="30"/>
  <c r="F50" i="30"/>
  <c r="F51" i="30"/>
  <c r="F45" i="30"/>
  <c r="F43" i="30"/>
  <c r="F38" i="30"/>
  <c r="F39" i="30"/>
  <c r="F41" i="30" s="1"/>
  <c r="F40" i="30"/>
  <c r="F37" i="30"/>
  <c r="F36" i="30"/>
  <c r="F35" i="30"/>
  <c r="F22" i="30"/>
  <c r="F21" i="30"/>
  <c r="F18" i="30"/>
  <c r="F11" i="30"/>
  <c r="G72" i="30"/>
  <c r="E72" i="30"/>
  <c r="G71" i="30"/>
  <c r="E71" i="30"/>
  <c r="G70" i="30"/>
  <c r="E70" i="30"/>
  <c r="G69" i="30"/>
  <c r="E69" i="30"/>
  <c r="G68" i="30"/>
  <c r="E68" i="30"/>
  <c r="G67" i="30"/>
  <c r="E67" i="30"/>
  <c r="E66" i="30"/>
  <c r="E65" i="30"/>
  <c r="H64" i="30"/>
  <c r="E64" i="30"/>
  <c r="E63" i="30"/>
  <c r="H63" i="30" s="1"/>
  <c r="E62" i="30"/>
  <c r="E61" i="30"/>
  <c r="H61" i="30" s="1"/>
  <c r="E60" i="30"/>
  <c r="H60" i="30" s="1"/>
  <c r="E59" i="30"/>
  <c r="E58" i="30"/>
  <c r="G57" i="30"/>
  <c r="E57" i="30"/>
  <c r="G56" i="30"/>
  <c r="E56" i="30"/>
  <c r="G55" i="30"/>
  <c r="E55" i="30"/>
  <c r="G54" i="30"/>
  <c r="E54" i="30"/>
  <c r="G53" i="30"/>
  <c r="E53" i="30"/>
  <c r="E52" i="30"/>
  <c r="G51" i="30"/>
  <c r="E51" i="30"/>
  <c r="G50" i="30"/>
  <c r="E50" i="30"/>
  <c r="G49" i="30"/>
  <c r="E49" i="30"/>
  <c r="G48" i="30"/>
  <c r="E48" i="30"/>
  <c r="G47" i="30"/>
  <c r="E47" i="30"/>
  <c r="G46" i="30"/>
  <c r="E46" i="30"/>
  <c r="G45" i="30"/>
  <c r="E45" i="30"/>
  <c r="G44" i="30"/>
  <c r="E44" i="30"/>
  <c r="G43" i="30"/>
  <c r="E43" i="30"/>
  <c r="E42" i="30"/>
  <c r="G41" i="30"/>
  <c r="E41" i="30"/>
  <c r="G40" i="30"/>
  <c r="E40" i="30"/>
  <c r="G39" i="30"/>
  <c r="E39" i="30"/>
  <c r="G38" i="30"/>
  <c r="E38" i="30"/>
  <c r="G37" i="30"/>
  <c r="E37" i="30"/>
  <c r="G36" i="30"/>
  <c r="E36" i="30"/>
  <c r="G35" i="30"/>
  <c r="E35" i="30"/>
  <c r="E34" i="30"/>
  <c r="E33" i="30"/>
  <c r="E32" i="30"/>
  <c r="E31" i="30"/>
  <c r="E30" i="30"/>
  <c r="E29" i="30"/>
  <c r="E28" i="30"/>
  <c r="E27" i="30"/>
  <c r="E26" i="30"/>
  <c r="E25" i="30"/>
  <c r="E24" i="30"/>
  <c r="E23" i="30"/>
  <c r="G22" i="30"/>
  <c r="E22" i="30"/>
  <c r="G21" i="30"/>
  <c r="E21" i="30"/>
  <c r="E20" i="30"/>
  <c r="E19" i="30"/>
  <c r="G18" i="30"/>
  <c r="E18" i="30"/>
  <c r="E17" i="30"/>
  <c r="H17" i="30" s="1"/>
  <c r="E16" i="30"/>
  <c r="E15" i="30"/>
  <c r="E14" i="30"/>
  <c r="E13" i="30"/>
  <c r="G12" i="30"/>
  <c r="E12" i="30"/>
  <c r="G11" i="30"/>
  <c r="E11" i="30"/>
  <c r="G10" i="30"/>
  <c r="E10" i="30"/>
  <c r="E9" i="30"/>
  <c r="G8" i="30"/>
  <c r="E8" i="30"/>
  <c r="G7" i="30"/>
  <c r="E7" i="30"/>
  <c r="E6" i="30"/>
  <c r="E5" i="30"/>
  <c r="E4" i="30"/>
  <c r="E3" i="30"/>
  <c r="G63" i="29"/>
  <c r="G62" i="29"/>
  <c r="H62" i="29" s="1"/>
  <c r="G61" i="29"/>
  <c r="G60" i="29"/>
  <c r="H60" i="29" s="1"/>
  <c r="G59" i="29"/>
  <c r="G58" i="29"/>
  <c r="G52" i="29"/>
  <c r="G42" i="29"/>
  <c r="G34" i="29"/>
  <c r="H34" i="29" s="1"/>
  <c r="G33" i="29"/>
  <c r="G32" i="29"/>
  <c r="G31" i="29"/>
  <c r="H31" i="29" s="1"/>
  <c r="G30" i="29"/>
  <c r="H30" i="29" s="1"/>
  <c r="G29" i="29"/>
  <c r="G28" i="29"/>
  <c r="G27" i="29"/>
  <c r="G26" i="29"/>
  <c r="H26" i="29" s="1"/>
  <c r="G25" i="29"/>
  <c r="G24" i="29"/>
  <c r="G23" i="29"/>
  <c r="G20" i="29"/>
  <c r="G19" i="29"/>
  <c r="H19" i="29" s="1"/>
  <c r="G17" i="29"/>
  <c r="G16" i="29"/>
  <c r="G15" i="29"/>
  <c r="G14" i="29"/>
  <c r="G13" i="29"/>
  <c r="G9" i="29"/>
  <c r="G6" i="29"/>
  <c r="G5" i="29"/>
  <c r="G4" i="29"/>
  <c r="H4" i="29" s="1"/>
  <c r="G3" i="29"/>
  <c r="F72" i="29"/>
  <c r="F69" i="29"/>
  <c r="F67" i="29"/>
  <c r="F66" i="29"/>
  <c r="F54" i="29"/>
  <c r="F53" i="29"/>
  <c r="F46" i="29"/>
  <c r="F47" i="29"/>
  <c r="F48" i="29"/>
  <c r="F49" i="29"/>
  <c r="F50" i="29"/>
  <c r="F51" i="29"/>
  <c r="F45" i="29"/>
  <c r="F43" i="29"/>
  <c r="F38" i="29"/>
  <c r="F39" i="29"/>
  <c r="F40" i="29"/>
  <c r="F37" i="29"/>
  <c r="F36" i="29"/>
  <c r="F35" i="29"/>
  <c r="F22" i="29"/>
  <c r="F21" i="29"/>
  <c r="F18" i="29"/>
  <c r="F11" i="29"/>
  <c r="G72" i="29"/>
  <c r="E72" i="29"/>
  <c r="G71" i="29"/>
  <c r="E71" i="29"/>
  <c r="G70" i="29"/>
  <c r="E70" i="29"/>
  <c r="G69" i="29"/>
  <c r="E69" i="29"/>
  <c r="G68" i="29"/>
  <c r="E68" i="29"/>
  <c r="G67" i="29"/>
  <c r="E67" i="29"/>
  <c r="E66" i="29"/>
  <c r="E65" i="29"/>
  <c r="E64" i="29"/>
  <c r="E63" i="29"/>
  <c r="E62" i="29"/>
  <c r="E61" i="29"/>
  <c r="E60" i="29"/>
  <c r="E59" i="29"/>
  <c r="E58" i="29"/>
  <c r="G57" i="29"/>
  <c r="E57" i="29"/>
  <c r="G56" i="29"/>
  <c r="E56" i="29"/>
  <c r="G55" i="29"/>
  <c r="E55" i="29"/>
  <c r="G54" i="29"/>
  <c r="E54" i="29"/>
  <c r="G53" i="29"/>
  <c r="E53" i="29"/>
  <c r="E52" i="29"/>
  <c r="G51" i="29"/>
  <c r="E51" i="29"/>
  <c r="G50" i="29"/>
  <c r="E50" i="29"/>
  <c r="G49" i="29"/>
  <c r="E49" i="29"/>
  <c r="G48" i="29"/>
  <c r="E48" i="29"/>
  <c r="G47" i="29"/>
  <c r="E47" i="29"/>
  <c r="G46" i="29"/>
  <c r="E46" i="29"/>
  <c r="G45" i="29"/>
  <c r="E45" i="29"/>
  <c r="G44" i="29"/>
  <c r="E44" i="29"/>
  <c r="G43" i="29"/>
  <c r="E43" i="29"/>
  <c r="E42" i="29"/>
  <c r="G41" i="29"/>
  <c r="E41" i="29"/>
  <c r="G40" i="29"/>
  <c r="E40" i="29"/>
  <c r="G39" i="29"/>
  <c r="E39" i="29"/>
  <c r="G38" i="29"/>
  <c r="E38" i="29"/>
  <c r="G37" i="29"/>
  <c r="E37" i="29"/>
  <c r="G36" i="29"/>
  <c r="E36" i="29"/>
  <c r="G35" i="29"/>
  <c r="E35" i="29"/>
  <c r="E34" i="29"/>
  <c r="E33" i="29"/>
  <c r="H33" i="29" s="1"/>
  <c r="E32" i="29"/>
  <c r="E31" i="29"/>
  <c r="E30" i="29"/>
  <c r="E29" i="29"/>
  <c r="E28" i="29"/>
  <c r="E27" i="29"/>
  <c r="E26" i="29"/>
  <c r="E25" i="29"/>
  <c r="H25" i="29" s="1"/>
  <c r="E24" i="29"/>
  <c r="E23" i="29"/>
  <c r="G22" i="29"/>
  <c r="E22" i="29"/>
  <c r="G21" i="29"/>
  <c r="E21" i="29"/>
  <c r="E20" i="29"/>
  <c r="E19" i="29"/>
  <c r="G18" i="29"/>
  <c r="E18" i="29"/>
  <c r="E17" i="29"/>
  <c r="H16" i="29"/>
  <c r="E16" i="29"/>
  <c r="E15" i="29"/>
  <c r="E14" i="29"/>
  <c r="E13" i="29"/>
  <c r="H13" i="29" s="1"/>
  <c r="G12" i="29"/>
  <c r="E12" i="29"/>
  <c r="G11" i="29"/>
  <c r="E11" i="29"/>
  <c r="G10" i="29"/>
  <c r="H10" i="29" s="1"/>
  <c r="E10" i="29"/>
  <c r="E9" i="29"/>
  <c r="G8" i="29"/>
  <c r="E8" i="29"/>
  <c r="G7" i="29"/>
  <c r="H7" i="29" s="1"/>
  <c r="E7" i="29"/>
  <c r="E6" i="29"/>
  <c r="E5" i="29"/>
  <c r="E4" i="29"/>
  <c r="E3" i="29"/>
  <c r="G63" i="28"/>
  <c r="H63" i="28" s="1"/>
  <c r="G62" i="28"/>
  <c r="G61" i="28"/>
  <c r="G60" i="28"/>
  <c r="G59" i="28"/>
  <c r="H59" i="28" s="1"/>
  <c r="G58" i="28"/>
  <c r="G52" i="28"/>
  <c r="G42" i="28"/>
  <c r="G34" i="28"/>
  <c r="G33" i="28"/>
  <c r="G32" i="28"/>
  <c r="G31" i="28"/>
  <c r="G30" i="28"/>
  <c r="H30" i="28" s="1"/>
  <c r="G29" i="28"/>
  <c r="G28" i="28"/>
  <c r="G27" i="28"/>
  <c r="G26" i="28"/>
  <c r="G25" i="28"/>
  <c r="G24" i="28"/>
  <c r="G23" i="28"/>
  <c r="G20" i="28"/>
  <c r="G19" i="28"/>
  <c r="G15" i="28"/>
  <c r="G17" i="28"/>
  <c r="G16" i="28"/>
  <c r="G14" i="28"/>
  <c r="G13" i="28"/>
  <c r="G9" i="28"/>
  <c r="G6" i="28"/>
  <c r="G5" i="28"/>
  <c r="G4" i="28"/>
  <c r="H4" i="28" s="1"/>
  <c r="G3" i="28"/>
  <c r="F72" i="28"/>
  <c r="F69" i="28"/>
  <c r="F67" i="28"/>
  <c r="F66" i="28"/>
  <c r="F54" i="28"/>
  <c r="F53" i="28"/>
  <c r="F46" i="28"/>
  <c r="F47" i="28"/>
  <c r="F48" i="28"/>
  <c r="F49" i="28"/>
  <c r="F50" i="28"/>
  <c r="F51" i="28"/>
  <c r="F45" i="28"/>
  <c r="F43" i="28"/>
  <c r="F38" i="28"/>
  <c r="F39" i="28"/>
  <c r="F40" i="28"/>
  <c r="F37" i="28"/>
  <c r="F36" i="28"/>
  <c r="F35" i="28"/>
  <c r="F22" i="28"/>
  <c r="F21" i="28"/>
  <c r="F18" i="28"/>
  <c r="F11" i="28"/>
  <c r="G72" i="28"/>
  <c r="E72" i="28"/>
  <c r="G71" i="28"/>
  <c r="E71" i="28"/>
  <c r="G70" i="28"/>
  <c r="E70" i="28"/>
  <c r="G69" i="28"/>
  <c r="E69" i="28"/>
  <c r="G68" i="28"/>
  <c r="E68" i="28"/>
  <c r="G67" i="28"/>
  <c r="E67" i="28"/>
  <c r="E66" i="28"/>
  <c r="H66" i="28" s="1"/>
  <c r="E65" i="28"/>
  <c r="E64" i="28"/>
  <c r="E63" i="28"/>
  <c r="E62" i="28"/>
  <c r="E61" i="28"/>
  <c r="E60" i="28"/>
  <c r="E59" i="28"/>
  <c r="E58" i="28"/>
  <c r="G57" i="28"/>
  <c r="E57" i="28"/>
  <c r="G56" i="28"/>
  <c r="E56" i="28"/>
  <c r="G55" i="28"/>
  <c r="E55" i="28"/>
  <c r="G54" i="28"/>
  <c r="E54" i="28"/>
  <c r="G53" i="28"/>
  <c r="E53" i="28"/>
  <c r="E52" i="28"/>
  <c r="G51" i="28"/>
  <c r="H51" i="28" s="1"/>
  <c r="E51" i="28"/>
  <c r="G50" i="28"/>
  <c r="E50" i="28"/>
  <c r="G49" i="28"/>
  <c r="E49" i="28"/>
  <c r="G48" i="28"/>
  <c r="E48" i="28"/>
  <c r="G47" i="28"/>
  <c r="E47" i="28"/>
  <c r="G46" i="28"/>
  <c r="E46" i="28"/>
  <c r="G45" i="28"/>
  <c r="E45" i="28"/>
  <c r="G44" i="28"/>
  <c r="E44" i="28"/>
  <c r="G43" i="28"/>
  <c r="H43" i="28" s="1"/>
  <c r="E43" i="28"/>
  <c r="E42" i="28"/>
  <c r="G41" i="28"/>
  <c r="E41" i="28"/>
  <c r="G40" i="28"/>
  <c r="E40" i="28"/>
  <c r="G39" i="28"/>
  <c r="E39" i="28"/>
  <c r="G38" i="28"/>
  <c r="E38" i="28"/>
  <c r="G37" i="28"/>
  <c r="E37" i="28"/>
  <c r="G36" i="28"/>
  <c r="E36" i="28"/>
  <c r="G35" i="28"/>
  <c r="E35" i="28"/>
  <c r="E34" i="28"/>
  <c r="E33" i="28"/>
  <c r="E32" i="28"/>
  <c r="E31" i="28"/>
  <c r="E30" i="28"/>
  <c r="E29" i="28"/>
  <c r="E28" i="28"/>
  <c r="E27" i="28"/>
  <c r="E26" i="28"/>
  <c r="E25" i="28"/>
  <c r="E24" i="28"/>
  <c r="E23" i="28"/>
  <c r="G22" i="28"/>
  <c r="E22" i="28"/>
  <c r="G21" i="28"/>
  <c r="E21" i="28"/>
  <c r="E20" i="28"/>
  <c r="E19" i="28"/>
  <c r="G18" i="28"/>
  <c r="E18" i="28"/>
  <c r="E17" i="28"/>
  <c r="E16" i="28"/>
  <c r="E15" i="28"/>
  <c r="E14" i="28"/>
  <c r="E13" i="28"/>
  <c r="G12" i="28"/>
  <c r="E12" i="28"/>
  <c r="G11" i="28"/>
  <c r="E11" i="28"/>
  <c r="G10" i="28"/>
  <c r="E10" i="28"/>
  <c r="E9" i="28"/>
  <c r="G8" i="28"/>
  <c r="E8" i="28"/>
  <c r="G7" i="28"/>
  <c r="E7" i="28"/>
  <c r="E6" i="28"/>
  <c r="E5" i="28"/>
  <c r="E4" i="28"/>
  <c r="E3" i="28"/>
  <c r="G63" i="27"/>
  <c r="G62" i="27"/>
  <c r="G61" i="27"/>
  <c r="H61" i="27" s="1"/>
  <c r="G60" i="27"/>
  <c r="G59" i="27"/>
  <c r="G58" i="27"/>
  <c r="H58" i="27" s="1"/>
  <c r="G52" i="27"/>
  <c r="G42" i="27"/>
  <c r="G34" i="27"/>
  <c r="G33" i="27"/>
  <c r="G32" i="27"/>
  <c r="G31" i="27"/>
  <c r="H31" i="27" s="1"/>
  <c r="G30" i="27"/>
  <c r="G29" i="27"/>
  <c r="G28" i="27"/>
  <c r="G27" i="27"/>
  <c r="G26" i="27"/>
  <c r="G25" i="27"/>
  <c r="G24" i="27"/>
  <c r="G23" i="27"/>
  <c r="H23" i="27" s="1"/>
  <c r="G20" i="27"/>
  <c r="G19" i="27"/>
  <c r="G17" i="27"/>
  <c r="G16" i="27"/>
  <c r="G14" i="27"/>
  <c r="G13" i="27"/>
  <c r="G15" i="27"/>
  <c r="H15" i="27" s="1"/>
  <c r="F72" i="27"/>
  <c r="F69" i="27"/>
  <c r="F67" i="27"/>
  <c r="F66" i="27"/>
  <c r="F54" i="27"/>
  <c r="F53" i="27"/>
  <c r="F46" i="27"/>
  <c r="F47" i="27"/>
  <c r="F48" i="27"/>
  <c r="F49" i="27"/>
  <c r="F50" i="27"/>
  <c r="F51" i="27"/>
  <c r="F45" i="27"/>
  <c r="F43" i="27"/>
  <c r="F38" i="27"/>
  <c r="F39" i="27"/>
  <c r="F40" i="27"/>
  <c r="F37" i="27"/>
  <c r="F36" i="27"/>
  <c r="F35" i="27"/>
  <c r="F22" i="27"/>
  <c r="F21" i="27"/>
  <c r="F18" i="27"/>
  <c r="F11" i="27"/>
  <c r="G9" i="27"/>
  <c r="G6" i="27"/>
  <c r="G7" i="27"/>
  <c r="G5" i="27"/>
  <c r="G4" i="27"/>
  <c r="G3" i="27"/>
  <c r="G72" i="27"/>
  <c r="E72" i="27"/>
  <c r="G71" i="27"/>
  <c r="E71" i="27"/>
  <c r="G70" i="27"/>
  <c r="E70" i="27"/>
  <c r="G69" i="27"/>
  <c r="E69" i="27"/>
  <c r="G68" i="27"/>
  <c r="E68" i="27"/>
  <c r="G67" i="27"/>
  <c r="E67" i="27"/>
  <c r="E66" i="27"/>
  <c r="E65" i="27"/>
  <c r="H64" i="27"/>
  <c r="E64" i="27"/>
  <c r="E63" i="27"/>
  <c r="E62" i="27"/>
  <c r="E61" i="27"/>
  <c r="E60" i="27"/>
  <c r="E59" i="27"/>
  <c r="E58" i="27"/>
  <c r="G57" i="27"/>
  <c r="E57" i="27"/>
  <c r="G56" i="27"/>
  <c r="E56" i="27"/>
  <c r="G55" i="27"/>
  <c r="E55" i="27"/>
  <c r="G54" i="27"/>
  <c r="E54" i="27"/>
  <c r="G53" i="27"/>
  <c r="E53" i="27"/>
  <c r="E52" i="27"/>
  <c r="G51" i="27"/>
  <c r="E51" i="27"/>
  <c r="G50" i="27"/>
  <c r="E50" i="27"/>
  <c r="G49" i="27"/>
  <c r="E49" i="27"/>
  <c r="G48" i="27"/>
  <c r="E48" i="27"/>
  <c r="G47" i="27"/>
  <c r="E47" i="27"/>
  <c r="G46" i="27"/>
  <c r="E46" i="27"/>
  <c r="G45" i="27"/>
  <c r="E45" i="27"/>
  <c r="G44" i="27"/>
  <c r="H44" i="27" s="1"/>
  <c r="E44" i="27"/>
  <c r="G43" i="27"/>
  <c r="E43" i="27"/>
  <c r="E42" i="27"/>
  <c r="G41" i="27"/>
  <c r="E41" i="27"/>
  <c r="G40" i="27"/>
  <c r="E40" i="27"/>
  <c r="G39" i="27"/>
  <c r="E39" i="27"/>
  <c r="G38" i="27"/>
  <c r="E38" i="27"/>
  <c r="G37" i="27"/>
  <c r="E37" i="27"/>
  <c r="G36" i="27"/>
  <c r="E36" i="27"/>
  <c r="G35" i="27"/>
  <c r="E35" i="27"/>
  <c r="E34" i="27"/>
  <c r="E33" i="27"/>
  <c r="E32" i="27"/>
  <c r="E31" i="27"/>
  <c r="E30" i="27"/>
  <c r="E29" i="27"/>
  <c r="E28" i="27"/>
  <c r="E27" i="27"/>
  <c r="E26" i="27"/>
  <c r="E25" i="27"/>
  <c r="E24" i="27"/>
  <c r="E23" i="27"/>
  <c r="G22" i="27"/>
  <c r="E22" i="27"/>
  <c r="G21" i="27"/>
  <c r="H21" i="27" s="1"/>
  <c r="E21" i="27"/>
  <c r="E20" i="27"/>
  <c r="E19" i="27"/>
  <c r="G18" i="27"/>
  <c r="E18" i="27"/>
  <c r="E17" i="27"/>
  <c r="E16" i="27"/>
  <c r="E15" i="27"/>
  <c r="E14" i="27"/>
  <c r="E13" i="27"/>
  <c r="G12" i="27"/>
  <c r="E12" i="27"/>
  <c r="G11" i="27"/>
  <c r="E11" i="27"/>
  <c r="G10" i="27"/>
  <c r="E10" i="27"/>
  <c r="E9" i="27"/>
  <c r="H9" i="27" s="1"/>
  <c r="G8" i="27"/>
  <c r="E8" i="27"/>
  <c r="E7" i="27"/>
  <c r="E6" i="27"/>
  <c r="E5" i="27"/>
  <c r="E4" i="27"/>
  <c r="E3" i="27"/>
  <c r="G63" i="26"/>
  <c r="H63" i="26" s="1"/>
  <c r="G62" i="26"/>
  <c r="G61" i="26"/>
  <c r="G60" i="26"/>
  <c r="H60" i="26" s="1"/>
  <c r="G59" i="26"/>
  <c r="G58" i="26"/>
  <c r="G52" i="26"/>
  <c r="G42" i="26"/>
  <c r="G34" i="26"/>
  <c r="G33" i="26"/>
  <c r="G32" i="26"/>
  <c r="G31" i="26"/>
  <c r="G30" i="26"/>
  <c r="G29" i="26"/>
  <c r="G28" i="26"/>
  <c r="G27" i="26"/>
  <c r="H27" i="26" s="1"/>
  <c r="G26" i="26"/>
  <c r="G25" i="26"/>
  <c r="G24" i="26"/>
  <c r="G23" i="26"/>
  <c r="H23" i="26" s="1"/>
  <c r="G20" i="26"/>
  <c r="H20" i="26" s="1"/>
  <c r="G19" i="26"/>
  <c r="G14" i="26"/>
  <c r="H14" i="26" s="1"/>
  <c r="G13" i="26"/>
  <c r="G9" i="26"/>
  <c r="G6" i="26"/>
  <c r="G5" i="26"/>
  <c r="G4" i="26"/>
  <c r="H4" i="26" s="1"/>
  <c r="G3" i="26"/>
  <c r="H3" i="26" s="1"/>
  <c r="F72" i="26"/>
  <c r="F69" i="26"/>
  <c r="F67" i="26"/>
  <c r="F66" i="26"/>
  <c r="F54" i="26"/>
  <c r="F53" i="26"/>
  <c r="F51" i="26"/>
  <c r="F46" i="26"/>
  <c r="F47" i="26"/>
  <c r="F48" i="26"/>
  <c r="F49" i="26"/>
  <c r="F50" i="26"/>
  <c r="F45" i="26"/>
  <c r="F43" i="26"/>
  <c r="F38" i="26"/>
  <c r="F41" i="26" s="1"/>
  <c r="F39" i="26"/>
  <c r="F40" i="26"/>
  <c r="F37" i="26"/>
  <c r="F36" i="26"/>
  <c r="F35" i="26"/>
  <c r="F22" i="26"/>
  <c r="F21" i="26"/>
  <c r="F18" i="26"/>
  <c r="H18" i="26" s="1"/>
  <c r="F11" i="26"/>
  <c r="G72" i="26"/>
  <c r="E72" i="26"/>
  <c r="G71" i="26"/>
  <c r="E71" i="26"/>
  <c r="G70" i="26"/>
  <c r="E70" i="26"/>
  <c r="G69" i="26"/>
  <c r="E69" i="26"/>
  <c r="G68" i="26"/>
  <c r="E68" i="26"/>
  <c r="G67" i="26"/>
  <c r="H67" i="26" s="1"/>
  <c r="E67" i="26"/>
  <c r="E66" i="26"/>
  <c r="E65" i="26"/>
  <c r="H64" i="26"/>
  <c r="E64" i="26"/>
  <c r="E63" i="26"/>
  <c r="E62" i="26"/>
  <c r="E61" i="26"/>
  <c r="E60" i="26"/>
  <c r="E59" i="26"/>
  <c r="E58" i="26"/>
  <c r="G57" i="26"/>
  <c r="E57" i="26"/>
  <c r="G56" i="26"/>
  <c r="E56" i="26"/>
  <c r="G55" i="26"/>
  <c r="E55" i="26"/>
  <c r="G54" i="26"/>
  <c r="E54" i="26"/>
  <c r="G53" i="26"/>
  <c r="H53" i="26" s="1"/>
  <c r="E53" i="26"/>
  <c r="E52" i="26"/>
  <c r="G51" i="26"/>
  <c r="E51" i="26"/>
  <c r="G50" i="26"/>
  <c r="H50" i="26" s="1"/>
  <c r="E50" i="26"/>
  <c r="G49" i="26"/>
  <c r="E49" i="26"/>
  <c r="G48" i="26"/>
  <c r="H48" i="26" s="1"/>
  <c r="E48" i="26"/>
  <c r="G47" i="26"/>
  <c r="E47" i="26"/>
  <c r="G46" i="26"/>
  <c r="E46" i="26"/>
  <c r="G45" i="26"/>
  <c r="E45" i="26"/>
  <c r="G44" i="26"/>
  <c r="E44" i="26"/>
  <c r="G43" i="26"/>
  <c r="E43" i="26"/>
  <c r="E42" i="26"/>
  <c r="G41" i="26"/>
  <c r="E41" i="26"/>
  <c r="G40" i="26"/>
  <c r="E40" i="26"/>
  <c r="G39" i="26"/>
  <c r="E39" i="26"/>
  <c r="G38" i="26"/>
  <c r="E38" i="26"/>
  <c r="G37" i="26"/>
  <c r="E37" i="26"/>
  <c r="G36" i="26"/>
  <c r="E36" i="26"/>
  <c r="G35" i="26"/>
  <c r="E35" i="26"/>
  <c r="E34" i="26"/>
  <c r="H34" i="26" s="1"/>
  <c r="E33" i="26"/>
  <c r="E32" i="26"/>
  <c r="E31" i="26"/>
  <c r="E30" i="26"/>
  <c r="E29" i="26"/>
  <c r="E28" i="26"/>
  <c r="E27" i="26"/>
  <c r="E26" i="26"/>
  <c r="H26" i="26" s="1"/>
  <c r="E25" i="26"/>
  <c r="E24" i="26"/>
  <c r="E23" i="26"/>
  <c r="G22" i="26"/>
  <c r="E22" i="26"/>
  <c r="G21" i="26"/>
  <c r="E21" i="26"/>
  <c r="E20" i="26"/>
  <c r="E19" i="26"/>
  <c r="E18" i="26"/>
  <c r="E17" i="26"/>
  <c r="H17" i="26" s="1"/>
  <c r="E16" i="26"/>
  <c r="H16" i="26" s="1"/>
  <c r="E15" i="26"/>
  <c r="E14" i="26"/>
  <c r="E13" i="26"/>
  <c r="G12" i="26"/>
  <c r="E12" i="26"/>
  <c r="G11" i="26"/>
  <c r="E11" i="26"/>
  <c r="G10" i="26"/>
  <c r="E10" i="26"/>
  <c r="E9" i="26"/>
  <c r="G8" i="26"/>
  <c r="E8" i="26"/>
  <c r="G7" i="26"/>
  <c r="E7" i="26"/>
  <c r="E6" i="26"/>
  <c r="E5" i="26"/>
  <c r="E4" i="26"/>
  <c r="E3" i="26"/>
  <c r="G63" i="24"/>
  <c r="H63" i="24" s="1"/>
  <c r="G62" i="24"/>
  <c r="G61" i="24"/>
  <c r="G60" i="24"/>
  <c r="H60" i="24" s="1"/>
  <c r="G59" i="24"/>
  <c r="H59" i="24" s="1"/>
  <c r="G58" i="24"/>
  <c r="G52" i="24"/>
  <c r="G42" i="24"/>
  <c r="H42" i="24" s="1"/>
  <c r="G34" i="24"/>
  <c r="G33" i="24"/>
  <c r="G32" i="24"/>
  <c r="G31" i="24"/>
  <c r="G30" i="24"/>
  <c r="H30" i="24" s="1"/>
  <c r="G29" i="24"/>
  <c r="H29" i="24" s="1"/>
  <c r="G28" i="24"/>
  <c r="G27" i="24"/>
  <c r="G26" i="24"/>
  <c r="G25" i="24"/>
  <c r="H25" i="24" s="1"/>
  <c r="G24" i="24"/>
  <c r="G23" i="24"/>
  <c r="H23" i="24" s="1"/>
  <c r="G20" i="24"/>
  <c r="G19" i="24"/>
  <c r="H19" i="24" s="1"/>
  <c r="G17" i="24"/>
  <c r="G16" i="24"/>
  <c r="G15" i="24"/>
  <c r="G14" i="24"/>
  <c r="G13" i="24"/>
  <c r="H13" i="24" s="1"/>
  <c r="G9" i="24"/>
  <c r="G6" i="24"/>
  <c r="G5" i="24"/>
  <c r="G4" i="24"/>
  <c r="H4" i="24" s="1"/>
  <c r="G3" i="24"/>
  <c r="F72" i="24"/>
  <c r="F69" i="24"/>
  <c r="F67" i="24"/>
  <c r="F66" i="24"/>
  <c r="F54" i="24"/>
  <c r="F53" i="24"/>
  <c r="F46" i="24"/>
  <c r="F47" i="24"/>
  <c r="F48" i="24"/>
  <c r="F49" i="24"/>
  <c r="F50" i="24"/>
  <c r="F51" i="24"/>
  <c r="F45" i="24"/>
  <c r="F43" i="24"/>
  <c r="F40" i="24"/>
  <c r="F39" i="24"/>
  <c r="F41" i="24" s="1"/>
  <c r="F38" i="24"/>
  <c r="F37" i="24"/>
  <c r="F36" i="24"/>
  <c r="F35" i="24"/>
  <c r="F22" i="24"/>
  <c r="F21" i="24"/>
  <c r="F18" i="24"/>
  <c r="F11" i="24"/>
  <c r="G72" i="24"/>
  <c r="H72" i="24" s="1"/>
  <c r="E72" i="24"/>
  <c r="G71" i="24"/>
  <c r="E71" i="24"/>
  <c r="G70" i="24"/>
  <c r="E70" i="24"/>
  <c r="G69" i="24"/>
  <c r="E69" i="24"/>
  <c r="G68" i="24"/>
  <c r="H68" i="24" s="1"/>
  <c r="E68" i="24"/>
  <c r="G67" i="24"/>
  <c r="E67" i="24"/>
  <c r="E66" i="24"/>
  <c r="E65" i="24"/>
  <c r="E64" i="24"/>
  <c r="E63" i="24"/>
  <c r="E62" i="24"/>
  <c r="E61" i="24"/>
  <c r="E60" i="24"/>
  <c r="E59" i="24"/>
  <c r="E58" i="24"/>
  <c r="G57" i="24"/>
  <c r="E57" i="24"/>
  <c r="G56" i="24"/>
  <c r="E56" i="24"/>
  <c r="G55" i="24"/>
  <c r="E55" i="24"/>
  <c r="G54" i="24"/>
  <c r="E54" i="24"/>
  <c r="G53" i="24"/>
  <c r="E53" i="24"/>
  <c r="E52" i="24"/>
  <c r="G51" i="24"/>
  <c r="E51" i="24"/>
  <c r="G50" i="24"/>
  <c r="H50" i="24" s="1"/>
  <c r="E50" i="24"/>
  <c r="G49" i="24"/>
  <c r="E49" i="24"/>
  <c r="G48" i="24"/>
  <c r="E48" i="24"/>
  <c r="G47" i="24"/>
  <c r="E47" i="24"/>
  <c r="G46" i="24"/>
  <c r="H46" i="24" s="1"/>
  <c r="E46" i="24"/>
  <c r="G45" i="24"/>
  <c r="E45" i="24"/>
  <c r="G44" i="24"/>
  <c r="E44" i="24"/>
  <c r="G43" i="24"/>
  <c r="E43" i="24"/>
  <c r="E42" i="24"/>
  <c r="G41" i="24"/>
  <c r="E41" i="24"/>
  <c r="G40" i="24"/>
  <c r="E40" i="24"/>
  <c r="G39" i="24"/>
  <c r="E39" i="24"/>
  <c r="G38" i="24"/>
  <c r="E38" i="24"/>
  <c r="G37" i="24"/>
  <c r="E37" i="24"/>
  <c r="G36" i="24"/>
  <c r="E36" i="24"/>
  <c r="G35" i="24"/>
  <c r="E35" i="24"/>
  <c r="E34" i="24"/>
  <c r="E33" i="24"/>
  <c r="E32" i="24"/>
  <c r="E31" i="24"/>
  <c r="E30" i="24"/>
  <c r="E29" i="24"/>
  <c r="E28" i="24"/>
  <c r="E27" i="24"/>
  <c r="E26" i="24"/>
  <c r="E25" i="24"/>
  <c r="E24" i="24"/>
  <c r="E23" i="24"/>
  <c r="G22" i="24"/>
  <c r="E22" i="24"/>
  <c r="G21" i="24"/>
  <c r="E21" i="24"/>
  <c r="E20" i="24"/>
  <c r="E19" i="24"/>
  <c r="G18" i="24"/>
  <c r="E18" i="24"/>
  <c r="E17" i="24"/>
  <c r="E16" i="24"/>
  <c r="E15" i="24"/>
  <c r="E14" i="24"/>
  <c r="E13" i="24"/>
  <c r="G12" i="24"/>
  <c r="H12" i="24" s="1"/>
  <c r="E12" i="24"/>
  <c r="G11" i="24"/>
  <c r="E11" i="24"/>
  <c r="G10" i="24"/>
  <c r="E10" i="24"/>
  <c r="E9" i="24"/>
  <c r="G8" i="24"/>
  <c r="E8" i="24"/>
  <c r="G7" i="24"/>
  <c r="E7" i="24"/>
  <c r="E6" i="24"/>
  <c r="E5" i="24"/>
  <c r="E4" i="24"/>
  <c r="E3" i="24"/>
  <c r="G63" i="23"/>
  <c r="G62" i="23"/>
  <c r="G61" i="23"/>
  <c r="G60" i="23"/>
  <c r="H60" i="23" s="1"/>
  <c r="G59" i="23"/>
  <c r="G58" i="23"/>
  <c r="G52" i="23"/>
  <c r="G42" i="23"/>
  <c r="H42" i="23" s="1"/>
  <c r="G32" i="23"/>
  <c r="G34" i="23"/>
  <c r="G33" i="23"/>
  <c r="G31" i="23"/>
  <c r="G30" i="23"/>
  <c r="G29" i="23"/>
  <c r="G28" i="23"/>
  <c r="G27" i="23"/>
  <c r="H27" i="23" s="1"/>
  <c r="G26" i="23"/>
  <c r="G25" i="23"/>
  <c r="H33" i="23"/>
  <c r="G24" i="23"/>
  <c r="G23" i="23"/>
  <c r="G20" i="23"/>
  <c r="G19" i="23"/>
  <c r="G15" i="23"/>
  <c r="G14" i="23"/>
  <c r="G13" i="23"/>
  <c r="G16" i="23"/>
  <c r="H16" i="23" s="1"/>
  <c r="G17" i="23"/>
  <c r="G9" i="23"/>
  <c r="G6" i="23"/>
  <c r="G5" i="23"/>
  <c r="G4" i="23"/>
  <c r="G3" i="23"/>
  <c r="F72" i="23"/>
  <c r="F69" i="23"/>
  <c r="F67" i="23"/>
  <c r="F54" i="23"/>
  <c r="F53" i="23"/>
  <c r="F46" i="23"/>
  <c r="F47" i="23"/>
  <c r="F48" i="23"/>
  <c r="F49" i="23"/>
  <c r="F50" i="23"/>
  <c r="F51" i="23"/>
  <c r="F45" i="23"/>
  <c r="F43" i="23"/>
  <c r="F38" i="23"/>
  <c r="F39" i="23"/>
  <c r="F40" i="23"/>
  <c r="F37" i="23"/>
  <c r="F36" i="23"/>
  <c r="F35" i="23"/>
  <c r="F22" i="23"/>
  <c r="F21" i="23"/>
  <c r="F18" i="23"/>
  <c r="F11" i="23"/>
  <c r="G72" i="23"/>
  <c r="E72" i="23"/>
  <c r="G71" i="23"/>
  <c r="H71" i="23" s="1"/>
  <c r="E71" i="23"/>
  <c r="G70" i="23"/>
  <c r="H70" i="23" s="1"/>
  <c r="E70" i="23"/>
  <c r="G69" i="23"/>
  <c r="E69" i="23"/>
  <c r="G68" i="23"/>
  <c r="E68" i="23"/>
  <c r="G67" i="23"/>
  <c r="E67" i="23"/>
  <c r="E66" i="23"/>
  <c r="E65" i="23"/>
  <c r="E64" i="23"/>
  <c r="E63" i="23"/>
  <c r="E62" i="23"/>
  <c r="E61" i="23"/>
  <c r="E60" i="23"/>
  <c r="E59" i="23"/>
  <c r="E58" i="23"/>
  <c r="G57" i="23"/>
  <c r="E57" i="23"/>
  <c r="G56" i="23"/>
  <c r="E56" i="23"/>
  <c r="G55" i="23"/>
  <c r="E55" i="23"/>
  <c r="G54" i="23"/>
  <c r="E54" i="23"/>
  <c r="G53" i="23"/>
  <c r="E53" i="23"/>
  <c r="E52" i="23"/>
  <c r="G51" i="23"/>
  <c r="E51" i="23"/>
  <c r="G50" i="23"/>
  <c r="E50" i="23"/>
  <c r="G49" i="23"/>
  <c r="E49" i="23"/>
  <c r="G48" i="23"/>
  <c r="E48" i="23"/>
  <c r="G47" i="23"/>
  <c r="E47" i="23"/>
  <c r="G46" i="23"/>
  <c r="E46" i="23"/>
  <c r="G45" i="23"/>
  <c r="E45" i="23"/>
  <c r="G44" i="23"/>
  <c r="E44" i="23"/>
  <c r="G43" i="23"/>
  <c r="E43" i="23"/>
  <c r="E42" i="23"/>
  <c r="G41" i="23"/>
  <c r="E41" i="23"/>
  <c r="G40" i="23"/>
  <c r="E40" i="23"/>
  <c r="G39" i="23"/>
  <c r="E39" i="23"/>
  <c r="G38" i="23"/>
  <c r="E38" i="23"/>
  <c r="G37" i="23"/>
  <c r="E37" i="23"/>
  <c r="G36" i="23"/>
  <c r="E36" i="23"/>
  <c r="G35" i="23"/>
  <c r="E35" i="23"/>
  <c r="E34" i="23"/>
  <c r="E33" i="23"/>
  <c r="E32" i="23"/>
  <c r="E31" i="23"/>
  <c r="E30" i="23"/>
  <c r="E29" i="23"/>
  <c r="E28" i="23"/>
  <c r="E27" i="23"/>
  <c r="E26" i="23"/>
  <c r="E25" i="23"/>
  <c r="E24" i="23"/>
  <c r="H24" i="23" s="1"/>
  <c r="E23" i="23"/>
  <c r="H23" i="23" s="1"/>
  <c r="G22" i="23"/>
  <c r="E22" i="23"/>
  <c r="G21" i="23"/>
  <c r="E21" i="23"/>
  <c r="E20" i="23"/>
  <c r="E19" i="23"/>
  <c r="G18" i="23"/>
  <c r="E18" i="23"/>
  <c r="E17" i="23"/>
  <c r="E16" i="23"/>
  <c r="E15" i="23"/>
  <c r="E14" i="23"/>
  <c r="E13" i="23"/>
  <c r="G12" i="23"/>
  <c r="H12" i="23" s="1"/>
  <c r="E12" i="23"/>
  <c r="G11" i="23"/>
  <c r="H11" i="23" s="1"/>
  <c r="E11" i="23"/>
  <c r="G10" i="23"/>
  <c r="E10" i="23"/>
  <c r="E9" i="23"/>
  <c r="G8" i="23"/>
  <c r="H8" i="23" s="1"/>
  <c r="E8" i="23"/>
  <c r="G7" i="23"/>
  <c r="H7" i="23" s="1"/>
  <c r="E7" i="23"/>
  <c r="E6" i="23"/>
  <c r="E5" i="23"/>
  <c r="E4" i="23"/>
  <c r="E3" i="23"/>
  <c r="F72" i="22"/>
  <c r="F69" i="22"/>
  <c r="F67" i="22"/>
  <c r="F66" i="22"/>
  <c r="F54" i="22"/>
  <c r="F53" i="22"/>
  <c r="F51" i="22"/>
  <c r="F50" i="22"/>
  <c r="F49" i="22"/>
  <c r="F48" i="22"/>
  <c r="F47" i="22"/>
  <c r="F46" i="22"/>
  <c r="F45" i="22"/>
  <c r="F43" i="22"/>
  <c r="F40" i="22"/>
  <c r="F39" i="22"/>
  <c r="F38" i="22"/>
  <c r="F37" i="22"/>
  <c r="F41" i="22" s="1"/>
  <c r="F36" i="22"/>
  <c r="F35" i="22"/>
  <c r="F22" i="22"/>
  <c r="F21" i="22"/>
  <c r="F18" i="22"/>
  <c r="F11" i="22"/>
  <c r="G52" i="22"/>
  <c r="H52" i="22" s="1"/>
  <c r="G63" i="22"/>
  <c r="G72" i="22"/>
  <c r="E72" i="22"/>
  <c r="G71" i="22"/>
  <c r="E71" i="22"/>
  <c r="G70" i="22"/>
  <c r="E70" i="22"/>
  <c r="G69" i="22"/>
  <c r="E69" i="22"/>
  <c r="G68" i="22"/>
  <c r="E68" i="22"/>
  <c r="G67" i="22"/>
  <c r="E67" i="22"/>
  <c r="E66" i="22"/>
  <c r="H66" i="22" s="1"/>
  <c r="E65" i="22"/>
  <c r="E64" i="22"/>
  <c r="H64" i="22" s="1"/>
  <c r="E63" i="22"/>
  <c r="G62" i="22"/>
  <c r="E62" i="22"/>
  <c r="G61" i="22"/>
  <c r="H61" i="22" s="1"/>
  <c r="E61" i="22"/>
  <c r="G60" i="22"/>
  <c r="H60" i="22" s="1"/>
  <c r="E60" i="22"/>
  <c r="G59" i="22"/>
  <c r="E59" i="22"/>
  <c r="G58" i="22"/>
  <c r="E58" i="22"/>
  <c r="G57" i="22"/>
  <c r="E57" i="22"/>
  <c r="G56" i="22"/>
  <c r="E56" i="22"/>
  <c r="G55" i="22"/>
  <c r="E55" i="22"/>
  <c r="G54" i="22"/>
  <c r="E54" i="22"/>
  <c r="G53" i="22"/>
  <c r="E53" i="22"/>
  <c r="E52" i="22"/>
  <c r="G51" i="22"/>
  <c r="E51" i="22"/>
  <c r="G50" i="22"/>
  <c r="E50" i="22"/>
  <c r="G49" i="22"/>
  <c r="E49" i="22"/>
  <c r="G48" i="22"/>
  <c r="E48" i="22"/>
  <c r="G47" i="22"/>
  <c r="E47" i="22"/>
  <c r="G46" i="22"/>
  <c r="E46" i="22"/>
  <c r="G45" i="22"/>
  <c r="E45" i="22"/>
  <c r="G44" i="22"/>
  <c r="H44" i="22" s="1"/>
  <c r="E44" i="22"/>
  <c r="G43" i="22"/>
  <c r="E43" i="22"/>
  <c r="G42" i="22"/>
  <c r="H42" i="22" s="1"/>
  <c r="E42" i="22"/>
  <c r="G41" i="22"/>
  <c r="E41" i="22"/>
  <c r="G40" i="22"/>
  <c r="E40" i="22"/>
  <c r="G39" i="22"/>
  <c r="H39" i="22" s="1"/>
  <c r="E39" i="22"/>
  <c r="G38" i="22"/>
  <c r="E38" i="22"/>
  <c r="G37" i="22"/>
  <c r="E37" i="22"/>
  <c r="G36" i="22"/>
  <c r="E36" i="22"/>
  <c r="G35" i="22"/>
  <c r="E35" i="22"/>
  <c r="E34" i="22"/>
  <c r="H34" i="22" s="1"/>
  <c r="G33" i="22"/>
  <c r="E33" i="22"/>
  <c r="G32" i="22"/>
  <c r="H32" i="22" s="1"/>
  <c r="E32" i="22"/>
  <c r="G31" i="22"/>
  <c r="E31" i="22"/>
  <c r="G30" i="22"/>
  <c r="H30" i="22" s="1"/>
  <c r="E30" i="22"/>
  <c r="G29" i="22"/>
  <c r="E29" i="22"/>
  <c r="G28" i="22"/>
  <c r="E28" i="22"/>
  <c r="G27" i="22"/>
  <c r="E27" i="22"/>
  <c r="G26" i="22"/>
  <c r="E26" i="22"/>
  <c r="G25" i="22"/>
  <c r="H25" i="22" s="1"/>
  <c r="E25" i="22"/>
  <c r="G24" i="22"/>
  <c r="E24" i="22"/>
  <c r="G23" i="22"/>
  <c r="E23" i="22"/>
  <c r="G22" i="22"/>
  <c r="E22" i="22"/>
  <c r="G21" i="22"/>
  <c r="E21" i="22"/>
  <c r="G20" i="22"/>
  <c r="E20" i="22"/>
  <c r="G19" i="22"/>
  <c r="E19" i="22"/>
  <c r="G18" i="22"/>
  <c r="E18" i="22"/>
  <c r="G17" i="22"/>
  <c r="E17" i="22"/>
  <c r="G16" i="22"/>
  <c r="E16" i="22"/>
  <c r="G15" i="22"/>
  <c r="E15" i="22"/>
  <c r="G14" i="22"/>
  <c r="E14" i="22"/>
  <c r="G13" i="22"/>
  <c r="H13" i="22" s="1"/>
  <c r="E13" i="22"/>
  <c r="G12" i="22"/>
  <c r="H12" i="22" s="1"/>
  <c r="E12" i="22"/>
  <c r="G11" i="22"/>
  <c r="E11" i="22"/>
  <c r="G10" i="22"/>
  <c r="H10" i="22" s="1"/>
  <c r="E10" i="22"/>
  <c r="G9" i="22"/>
  <c r="E9" i="22"/>
  <c r="G8" i="22"/>
  <c r="E8" i="22"/>
  <c r="G7" i="22"/>
  <c r="H7" i="22" s="1"/>
  <c r="E7" i="22"/>
  <c r="G6" i="22"/>
  <c r="E6" i="22"/>
  <c r="G5" i="22"/>
  <c r="E5" i="22"/>
  <c r="G4" i="22"/>
  <c r="E4" i="22"/>
  <c r="G3" i="22"/>
  <c r="E3" i="22"/>
  <c r="G63" i="21"/>
  <c r="G62" i="21"/>
  <c r="G61" i="21"/>
  <c r="G60" i="21"/>
  <c r="G59" i="21"/>
  <c r="H59" i="21" s="1"/>
  <c r="G58" i="21"/>
  <c r="G52" i="21"/>
  <c r="G42" i="21"/>
  <c r="G33" i="21"/>
  <c r="G32" i="21"/>
  <c r="G31" i="21"/>
  <c r="H31" i="21" s="1"/>
  <c r="G30" i="21"/>
  <c r="G29" i="21"/>
  <c r="G28" i="21"/>
  <c r="G27" i="21"/>
  <c r="H27" i="21" s="1"/>
  <c r="G26" i="21"/>
  <c r="G25" i="21"/>
  <c r="G24" i="21"/>
  <c r="G23" i="21"/>
  <c r="H23" i="21" s="1"/>
  <c r="G20" i="21"/>
  <c r="G19" i="21"/>
  <c r="G13" i="21"/>
  <c r="G14" i="21"/>
  <c r="G15" i="21"/>
  <c r="G16" i="21"/>
  <c r="G17" i="21"/>
  <c r="G9" i="21"/>
  <c r="G6" i="21"/>
  <c r="G5" i="21"/>
  <c r="G4" i="21"/>
  <c r="G3" i="21"/>
  <c r="H3" i="21" s="1"/>
  <c r="G7" i="21"/>
  <c r="G8" i="21"/>
  <c r="F72" i="21"/>
  <c r="F69" i="21"/>
  <c r="F67" i="21"/>
  <c r="F66" i="21"/>
  <c r="F54" i="21"/>
  <c r="F53" i="21"/>
  <c r="F46" i="21"/>
  <c r="F47" i="21"/>
  <c r="F48" i="21"/>
  <c r="F49" i="21"/>
  <c r="F50" i="21"/>
  <c r="F51" i="21"/>
  <c r="F45" i="21"/>
  <c r="F43" i="21"/>
  <c r="F38" i="21"/>
  <c r="F39" i="21"/>
  <c r="F40" i="21"/>
  <c r="F37" i="21"/>
  <c r="F36" i="21"/>
  <c r="F35" i="21"/>
  <c r="F22" i="21"/>
  <c r="F21" i="21"/>
  <c r="F18" i="21"/>
  <c r="F11" i="21"/>
  <c r="G72" i="21"/>
  <c r="E72" i="21"/>
  <c r="G71" i="21"/>
  <c r="E71" i="21"/>
  <c r="G70" i="21"/>
  <c r="H70" i="21" s="1"/>
  <c r="E70" i="21"/>
  <c r="G69" i="21"/>
  <c r="E69" i="21"/>
  <c r="G68" i="21"/>
  <c r="E68" i="21"/>
  <c r="G67" i="21"/>
  <c r="E67" i="21"/>
  <c r="E66" i="21"/>
  <c r="E65" i="21"/>
  <c r="E64" i="21"/>
  <c r="H64" i="21" s="1"/>
  <c r="E63" i="21"/>
  <c r="E62" i="21"/>
  <c r="E61" i="21"/>
  <c r="E60" i="21"/>
  <c r="E59" i="21"/>
  <c r="E58" i="21"/>
  <c r="G57" i="21"/>
  <c r="E57" i="21"/>
  <c r="G56" i="21"/>
  <c r="E56" i="21"/>
  <c r="G55" i="21"/>
  <c r="E55" i="21"/>
  <c r="G54" i="21"/>
  <c r="E54" i="21"/>
  <c r="G53" i="21"/>
  <c r="E53" i="21"/>
  <c r="E52" i="21"/>
  <c r="G51" i="21"/>
  <c r="E51" i="21"/>
  <c r="G50" i="21"/>
  <c r="E50" i="21"/>
  <c r="G49" i="21"/>
  <c r="E49" i="21"/>
  <c r="G48" i="21"/>
  <c r="E48" i="21"/>
  <c r="G47" i="21"/>
  <c r="E47" i="21"/>
  <c r="G46" i="21"/>
  <c r="E46" i="21"/>
  <c r="G45" i="21"/>
  <c r="E45" i="21"/>
  <c r="G44" i="21"/>
  <c r="H44" i="21" s="1"/>
  <c r="E44" i="21"/>
  <c r="G43" i="21"/>
  <c r="E43" i="21"/>
  <c r="E42" i="21"/>
  <c r="G41" i="21"/>
  <c r="E41" i="21"/>
  <c r="G40" i="21"/>
  <c r="E40" i="21"/>
  <c r="G39" i="21"/>
  <c r="E39" i="21"/>
  <c r="G38" i="21"/>
  <c r="E38" i="21"/>
  <c r="G37" i="21"/>
  <c r="E37" i="21"/>
  <c r="G36" i="21"/>
  <c r="E36" i="21"/>
  <c r="G35" i="21"/>
  <c r="E35" i="21"/>
  <c r="E34" i="21"/>
  <c r="H34" i="21" s="1"/>
  <c r="E33" i="21"/>
  <c r="E32" i="21"/>
  <c r="E31" i="21"/>
  <c r="E30" i="21"/>
  <c r="E29" i="21"/>
  <c r="E28" i="21"/>
  <c r="E27" i="21"/>
  <c r="E26" i="21"/>
  <c r="E25" i="21"/>
  <c r="E24" i="21"/>
  <c r="E23" i="21"/>
  <c r="G22" i="21"/>
  <c r="E22" i="21"/>
  <c r="G21" i="21"/>
  <c r="E21" i="21"/>
  <c r="E20" i="21"/>
  <c r="E19" i="21"/>
  <c r="G18" i="21"/>
  <c r="E18" i="21"/>
  <c r="E17" i="21"/>
  <c r="E16" i="21"/>
  <c r="E15" i="21"/>
  <c r="E14" i="21"/>
  <c r="E13" i="21"/>
  <c r="G12" i="21"/>
  <c r="H12" i="21" s="1"/>
  <c r="E12" i="21"/>
  <c r="G11" i="21"/>
  <c r="E11" i="21"/>
  <c r="G10" i="21"/>
  <c r="E10" i="21"/>
  <c r="E9" i="21"/>
  <c r="E8" i="21"/>
  <c r="E7" i="21"/>
  <c r="E6" i="21"/>
  <c r="E5" i="21"/>
  <c r="E4" i="21"/>
  <c r="E3" i="21"/>
  <c r="G62" i="20"/>
  <c r="H62" i="20" s="1"/>
  <c r="G61" i="20"/>
  <c r="G60" i="20"/>
  <c r="H60" i="20" s="1"/>
  <c r="G59" i="20"/>
  <c r="G58" i="20"/>
  <c r="H63" i="20"/>
  <c r="G52" i="20"/>
  <c r="G42" i="20"/>
  <c r="G34" i="20"/>
  <c r="H34" i="20" s="1"/>
  <c r="G33" i="20"/>
  <c r="H33" i="20" s="1"/>
  <c r="G32" i="20"/>
  <c r="G31" i="20"/>
  <c r="G30" i="20"/>
  <c r="G29" i="20"/>
  <c r="G28" i="20"/>
  <c r="G27" i="20"/>
  <c r="G26" i="20"/>
  <c r="H26" i="20" s="1"/>
  <c r="G25" i="20"/>
  <c r="H25" i="20" s="1"/>
  <c r="G24" i="20"/>
  <c r="G23" i="20"/>
  <c r="H23" i="20" s="1"/>
  <c r="G20" i="20"/>
  <c r="H20" i="20" s="1"/>
  <c r="G19" i="20"/>
  <c r="G17" i="20"/>
  <c r="G16" i="20"/>
  <c r="H16" i="20" s="1"/>
  <c r="G15" i="20"/>
  <c r="G14" i="20"/>
  <c r="G13" i="20"/>
  <c r="G9" i="20"/>
  <c r="G6" i="20"/>
  <c r="G5" i="20"/>
  <c r="G4" i="20"/>
  <c r="G3" i="20"/>
  <c r="F72" i="20"/>
  <c r="F69" i="20"/>
  <c r="F67" i="20"/>
  <c r="F66" i="20"/>
  <c r="F54" i="20"/>
  <c r="F53" i="20"/>
  <c r="F46" i="20"/>
  <c r="F47" i="20"/>
  <c r="F48" i="20"/>
  <c r="F49" i="20"/>
  <c r="F50" i="20"/>
  <c r="F51" i="20"/>
  <c r="F45" i="20"/>
  <c r="F43" i="20"/>
  <c r="F40" i="20"/>
  <c r="F39" i="20"/>
  <c r="F38" i="20"/>
  <c r="F37" i="20"/>
  <c r="F36" i="20"/>
  <c r="F35" i="20"/>
  <c r="F22" i="20"/>
  <c r="F21" i="20"/>
  <c r="F18" i="20"/>
  <c r="F11" i="20"/>
  <c r="F72" i="19"/>
  <c r="F69" i="19"/>
  <c r="F67" i="19"/>
  <c r="F66" i="19"/>
  <c r="H66" i="19" s="1"/>
  <c r="F54" i="19"/>
  <c r="F53" i="19"/>
  <c r="F51" i="19"/>
  <c r="F50" i="19"/>
  <c r="F49" i="19"/>
  <c r="F48" i="19"/>
  <c r="F47" i="19"/>
  <c r="F46" i="19"/>
  <c r="F45" i="19"/>
  <c r="F43" i="19"/>
  <c r="F40" i="19"/>
  <c r="F39" i="19"/>
  <c r="F41" i="19"/>
  <c r="F37" i="19"/>
  <c r="F36" i="19"/>
  <c r="F35" i="19"/>
  <c r="F22" i="19"/>
  <c r="F21" i="19"/>
  <c r="F18" i="19"/>
  <c r="F11" i="19"/>
  <c r="G72" i="20"/>
  <c r="E72" i="20"/>
  <c r="G71" i="20"/>
  <c r="E71" i="20"/>
  <c r="G70" i="20"/>
  <c r="H70" i="20" s="1"/>
  <c r="E70" i="20"/>
  <c r="G69" i="20"/>
  <c r="E69" i="20"/>
  <c r="G68" i="20"/>
  <c r="E68" i="20"/>
  <c r="G67" i="20"/>
  <c r="E67" i="20"/>
  <c r="E66" i="20"/>
  <c r="H66" i="20" s="1"/>
  <c r="E65" i="20"/>
  <c r="E64" i="20"/>
  <c r="H64" i="20" s="1"/>
  <c r="E63" i="20"/>
  <c r="E62" i="20"/>
  <c r="E61" i="20"/>
  <c r="E60" i="20"/>
  <c r="E59" i="20"/>
  <c r="E58" i="20"/>
  <c r="G57" i="20"/>
  <c r="E57" i="20"/>
  <c r="G56" i="20"/>
  <c r="E56" i="20"/>
  <c r="G55" i="20"/>
  <c r="E55" i="20"/>
  <c r="G54" i="20"/>
  <c r="E54" i="20"/>
  <c r="G53" i="20"/>
  <c r="E53" i="20"/>
  <c r="E52" i="20"/>
  <c r="G51" i="20"/>
  <c r="E51" i="20"/>
  <c r="G50" i="20"/>
  <c r="E50" i="20"/>
  <c r="G49" i="20"/>
  <c r="E49" i="20"/>
  <c r="G48" i="20"/>
  <c r="E48" i="20"/>
  <c r="G47" i="20"/>
  <c r="E47" i="20"/>
  <c r="G46" i="20"/>
  <c r="E46" i="20"/>
  <c r="G45" i="20"/>
  <c r="E45" i="20"/>
  <c r="G44" i="20"/>
  <c r="E44" i="20"/>
  <c r="G43" i="20"/>
  <c r="E43" i="20"/>
  <c r="E42" i="20"/>
  <c r="G41" i="20"/>
  <c r="E41" i="20"/>
  <c r="G40" i="20"/>
  <c r="E40" i="20"/>
  <c r="G39" i="20"/>
  <c r="E39" i="20"/>
  <c r="G38" i="20"/>
  <c r="E38" i="20"/>
  <c r="G37" i="20"/>
  <c r="E37" i="20"/>
  <c r="G36" i="20"/>
  <c r="E36" i="20"/>
  <c r="G35" i="20"/>
  <c r="E35" i="20"/>
  <c r="E34" i="20"/>
  <c r="E33" i="20"/>
  <c r="E32" i="20"/>
  <c r="E31" i="20"/>
  <c r="E30" i="20"/>
  <c r="E29" i="20"/>
  <c r="E28" i="20"/>
  <c r="E27" i="20"/>
  <c r="E26" i="20"/>
  <c r="E25" i="20"/>
  <c r="E24" i="20"/>
  <c r="E23" i="20"/>
  <c r="G22" i="20"/>
  <c r="E22" i="20"/>
  <c r="G21" i="20"/>
  <c r="E21" i="20"/>
  <c r="E20" i="20"/>
  <c r="E19" i="20"/>
  <c r="G18" i="20"/>
  <c r="E18" i="20"/>
  <c r="E17" i="20"/>
  <c r="E16" i="20"/>
  <c r="E15" i="20"/>
  <c r="E14" i="20"/>
  <c r="E13" i="20"/>
  <c r="G12" i="20"/>
  <c r="E12" i="20"/>
  <c r="G11" i="20"/>
  <c r="E11" i="20"/>
  <c r="G10" i="20"/>
  <c r="E10" i="20"/>
  <c r="E9" i="20"/>
  <c r="G8" i="20"/>
  <c r="H8" i="20" s="1"/>
  <c r="E8" i="20"/>
  <c r="G7" i="20"/>
  <c r="H7" i="20" s="1"/>
  <c r="E7" i="20"/>
  <c r="E6" i="20"/>
  <c r="E5" i="20"/>
  <c r="E4" i="20"/>
  <c r="E3" i="20"/>
  <c r="G63" i="19"/>
  <c r="G62" i="19"/>
  <c r="G61" i="19"/>
  <c r="G60" i="19"/>
  <c r="G58" i="19"/>
  <c r="G59" i="19"/>
  <c r="G52" i="19"/>
  <c r="G42" i="19"/>
  <c r="G29" i="19"/>
  <c r="G34" i="19"/>
  <c r="G33" i="19"/>
  <c r="G32" i="19"/>
  <c r="G31" i="19"/>
  <c r="G30" i="19"/>
  <c r="G28" i="19"/>
  <c r="G27" i="19"/>
  <c r="G26" i="19"/>
  <c r="G25" i="19"/>
  <c r="G24" i="19"/>
  <c r="G23" i="19"/>
  <c r="G20" i="19"/>
  <c r="G19" i="19"/>
  <c r="G17" i="19"/>
  <c r="G16" i="19"/>
  <c r="G15" i="19"/>
  <c r="G14" i="19"/>
  <c r="G13" i="19"/>
  <c r="G9" i="19"/>
  <c r="G6" i="19"/>
  <c r="G4" i="1"/>
  <c r="G3" i="1"/>
  <c r="G5" i="1"/>
  <c r="G5" i="19"/>
  <c r="G4" i="19"/>
  <c r="G3" i="19"/>
  <c r="G5" i="18"/>
  <c r="G4" i="18"/>
  <c r="G3" i="18"/>
  <c r="G72" i="19"/>
  <c r="E72" i="19"/>
  <c r="G71" i="19"/>
  <c r="E71" i="19"/>
  <c r="G70" i="19"/>
  <c r="E70" i="19"/>
  <c r="G69" i="19"/>
  <c r="E69" i="19"/>
  <c r="G68" i="19"/>
  <c r="E68" i="19"/>
  <c r="G67" i="19"/>
  <c r="E67" i="19"/>
  <c r="E66" i="19"/>
  <c r="E65" i="19"/>
  <c r="E64" i="19"/>
  <c r="H64" i="19" s="1"/>
  <c r="E63" i="19"/>
  <c r="E62" i="19"/>
  <c r="E61" i="19"/>
  <c r="E60" i="19"/>
  <c r="E59" i="19"/>
  <c r="E58" i="19"/>
  <c r="G57" i="19"/>
  <c r="E57" i="19"/>
  <c r="G56" i="19"/>
  <c r="E56" i="19"/>
  <c r="G55" i="19"/>
  <c r="E55" i="19"/>
  <c r="G54" i="19"/>
  <c r="E54" i="19"/>
  <c r="G53" i="19"/>
  <c r="E53" i="19"/>
  <c r="E52" i="19"/>
  <c r="G51" i="19"/>
  <c r="E51" i="19"/>
  <c r="G50" i="19"/>
  <c r="E50" i="19"/>
  <c r="G49" i="19"/>
  <c r="E49" i="19"/>
  <c r="G48" i="19"/>
  <c r="E48" i="19"/>
  <c r="G47" i="19"/>
  <c r="E47" i="19"/>
  <c r="G46" i="19"/>
  <c r="E46" i="19"/>
  <c r="G45" i="19"/>
  <c r="E45" i="19"/>
  <c r="G44" i="19"/>
  <c r="E44" i="19"/>
  <c r="G43" i="19"/>
  <c r="E43" i="19"/>
  <c r="E42" i="19"/>
  <c r="G41" i="19"/>
  <c r="E41" i="19"/>
  <c r="G40" i="19"/>
  <c r="E40" i="19"/>
  <c r="G39" i="19"/>
  <c r="E39" i="19"/>
  <c r="G38" i="19"/>
  <c r="E38" i="19"/>
  <c r="G37" i="19"/>
  <c r="E37" i="19"/>
  <c r="G36" i="19"/>
  <c r="E36" i="19"/>
  <c r="G35" i="19"/>
  <c r="E35" i="19"/>
  <c r="E34" i="19"/>
  <c r="E33" i="19"/>
  <c r="E32" i="19"/>
  <c r="E31" i="19"/>
  <c r="E30" i="19"/>
  <c r="E29" i="19"/>
  <c r="E28" i="19"/>
  <c r="E27" i="19"/>
  <c r="E26" i="19"/>
  <c r="E25" i="19"/>
  <c r="E24" i="19"/>
  <c r="E23" i="19"/>
  <c r="G22" i="19"/>
  <c r="E22" i="19"/>
  <c r="G21" i="19"/>
  <c r="E21" i="19"/>
  <c r="E20" i="19"/>
  <c r="E19" i="19"/>
  <c r="G18" i="19"/>
  <c r="E18" i="19"/>
  <c r="E17" i="19"/>
  <c r="E16" i="19"/>
  <c r="E15" i="19"/>
  <c r="E14" i="19"/>
  <c r="E13" i="19"/>
  <c r="G12" i="19"/>
  <c r="E12" i="19"/>
  <c r="G11" i="19"/>
  <c r="E11" i="19"/>
  <c r="G10" i="19"/>
  <c r="E10" i="19"/>
  <c r="E9" i="19"/>
  <c r="G8" i="19"/>
  <c r="H8" i="19" s="1"/>
  <c r="E8" i="19"/>
  <c r="G7" i="19"/>
  <c r="E7" i="19"/>
  <c r="E6" i="19"/>
  <c r="E5" i="19"/>
  <c r="E4" i="19"/>
  <c r="E3" i="19"/>
  <c r="G63" i="18"/>
  <c r="G62" i="18"/>
  <c r="G61" i="18"/>
  <c r="G60" i="18"/>
  <c r="G59" i="18"/>
  <c r="G58" i="18"/>
  <c r="G52" i="18"/>
  <c r="G42" i="18"/>
  <c r="G34" i="18"/>
  <c r="G33" i="18"/>
  <c r="G32" i="18"/>
  <c r="G31" i="18"/>
  <c r="G30" i="18"/>
  <c r="G29" i="18"/>
  <c r="G28" i="18"/>
  <c r="G27" i="18"/>
  <c r="G26" i="18"/>
  <c r="G25" i="18"/>
  <c r="G24" i="18"/>
  <c r="G23" i="18"/>
  <c r="G20" i="18"/>
  <c r="G19" i="18"/>
  <c r="G15" i="18"/>
  <c r="G14" i="18"/>
  <c r="G16" i="18"/>
  <c r="G17" i="18"/>
  <c r="G13" i="18"/>
  <c r="G9" i="18"/>
  <c r="G6" i="18"/>
  <c r="G44" i="18"/>
  <c r="F72" i="18"/>
  <c r="F69" i="18"/>
  <c r="F67" i="18"/>
  <c r="F66" i="18"/>
  <c r="F54" i="18"/>
  <c r="F53" i="18"/>
  <c r="F46" i="18"/>
  <c r="F47" i="18"/>
  <c r="F48" i="18"/>
  <c r="F49" i="18"/>
  <c r="F50" i="18"/>
  <c r="F51" i="18"/>
  <c r="F45" i="18"/>
  <c r="F43" i="18"/>
  <c r="F38" i="18"/>
  <c r="F39" i="18"/>
  <c r="F40" i="18"/>
  <c r="F37" i="18"/>
  <c r="F36" i="18"/>
  <c r="F35" i="18"/>
  <c r="F22" i="18"/>
  <c r="F21" i="18"/>
  <c r="F18" i="18"/>
  <c r="F11" i="18"/>
  <c r="G72" i="18"/>
  <c r="E72" i="18"/>
  <c r="G71" i="18"/>
  <c r="E71" i="18"/>
  <c r="G70" i="18"/>
  <c r="E70" i="18"/>
  <c r="G69" i="18"/>
  <c r="E69" i="18"/>
  <c r="G68" i="18"/>
  <c r="E68" i="18"/>
  <c r="G67" i="18"/>
  <c r="E67" i="18"/>
  <c r="E66" i="18"/>
  <c r="E65" i="18"/>
  <c r="E64" i="18"/>
  <c r="E63" i="18"/>
  <c r="E62" i="18"/>
  <c r="E61" i="18"/>
  <c r="E60" i="18"/>
  <c r="E59" i="18"/>
  <c r="E58" i="18"/>
  <c r="G57" i="18"/>
  <c r="E57" i="18"/>
  <c r="G56" i="18"/>
  <c r="E56" i="18"/>
  <c r="G55" i="18"/>
  <c r="E55" i="18"/>
  <c r="G54" i="18"/>
  <c r="E54" i="18"/>
  <c r="G53" i="18"/>
  <c r="E53" i="18"/>
  <c r="E52" i="18"/>
  <c r="G51" i="18"/>
  <c r="E51" i="18"/>
  <c r="G50" i="18"/>
  <c r="E50" i="18"/>
  <c r="G49" i="18"/>
  <c r="E49" i="18"/>
  <c r="G48" i="18"/>
  <c r="E48" i="18"/>
  <c r="G47" i="18"/>
  <c r="E47" i="18"/>
  <c r="G46" i="18"/>
  <c r="E46" i="18"/>
  <c r="G45" i="18"/>
  <c r="E45" i="18"/>
  <c r="E44" i="18"/>
  <c r="G43" i="18"/>
  <c r="E43" i="18"/>
  <c r="E42" i="18"/>
  <c r="H42" i="18" s="1"/>
  <c r="G41" i="18"/>
  <c r="E41" i="18"/>
  <c r="G40" i="18"/>
  <c r="E40" i="18"/>
  <c r="G39" i="18"/>
  <c r="E39" i="18"/>
  <c r="G38" i="18"/>
  <c r="E38" i="18"/>
  <c r="G37" i="18"/>
  <c r="E37" i="18"/>
  <c r="G36" i="18"/>
  <c r="E36" i="18"/>
  <c r="G35" i="18"/>
  <c r="E35" i="18"/>
  <c r="E34" i="18"/>
  <c r="E33" i="18"/>
  <c r="E32" i="18"/>
  <c r="E31" i="18"/>
  <c r="E30" i="18"/>
  <c r="E29" i="18"/>
  <c r="E28" i="18"/>
  <c r="E27" i="18"/>
  <c r="E26" i="18"/>
  <c r="E25" i="18"/>
  <c r="E24" i="18"/>
  <c r="E23" i="18"/>
  <c r="G22" i="18"/>
  <c r="E22" i="18"/>
  <c r="G21" i="18"/>
  <c r="E21" i="18"/>
  <c r="E20" i="18"/>
  <c r="E19" i="18"/>
  <c r="G18" i="18"/>
  <c r="E18" i="18"/>
  <c r="E17" i="18"/>
  <c r="E16" i="18"/>
  <c r="E15" i="18"/>
  <c r="E14" i="18"/>
  <c r="E13" i="18"/>
  <c r="G12" i="18"/>
  <c r="E12" i="18"/>
  <c r="G11" i="18"/>
  <c r="E11" i="18"/>
  <c r="G10" i="18"/>
  <c r="E10" i="18"/>
  <c r="E9" i="18"/>
  <c r="G8" i="18"/>
  <c r="E8" i="18"/>
  <c r="G7" i="18"/>
  <c r="E7" i="18"/>
  <c r="E6" i="18"/>
  <c r="E5" i="18"/>
  <c r="E4" i="18"/>
  <c r="E3" i="18"/>
  <c r="G63" i="17"/>
  <c r="G62" i="17"/>
  <c r="G61" i="17"/>
  <c r="G60" i="17"/>
  <c r="G59" i="17"/>
  <c r="G58" i="17"/>
  <c r="G42" i="17"/>
  <c r="G34" i="17"/>
  <c r="G33" i="17"/>
  <c r="G32" i="17"/>
  <c r="G31" i="17"/>
  <c r="G30" i="17"/>
  <c r="G29" i="17"/>
  <c r="G28" i="17"/>
  <c r="G27" i="17"/>
  <c r="G26" i="17"/>
  <c r="G25" i="17"/>
  <c r="G24" i="17"/>
  <c r="G23" i="17"/>
  <c r="G21" i="17"/>
  <c r="G19" i="17"/>
  <c r="G20" i="17"/>
  <c r="G15" i="17"/>
  <c r="G14" i="17"/>
  <c r="G16" i="17"/>
  <c r="G17" i="17"/>
  <c r="G13" i="17"/>
  <c r="G9" i="17"/>
  <c r="G6" i="17"/>
  <c r="G5" i="17"/>
  <c r="G4" i="17"/>
  <c r="G3" i="17"/>
  <c r="F72" i="17"/>
  <c r="F69" i="17"/>
  <c r="F67" i="17"/>
  <c r="F66" i="17"/>
  <c r="F54" i="17"/>
  <c r="F53" i="17"/>
  <c r="F46" i="17"/>
  <c r="F47" i="17"/>
  <c r="F48" i="17"/>
  <c r="F49" i="17"/>
  <c r="F50" i="17"/>
  <c r="F51" i="17"/>
  <c r="F45" i="17"/>
  <c r="F43" i="17"/>
  <c r="F40" i="17"/>
  <c r="F39" i="17"/>
  <c r="F38" i="17"/>
  <c r="F37" i="17"/>
  <c r="F36" i="17"/>
  <c r="F35" i="17"/>
  <c r="F22" i="17"/>
  <c r="F21" i="17"/>
  <c r="F18" i="17"/>
  <c r="F11" i="17"/>
  <c r="G72" i="17"/>
  <c r="E72" i="17"/>
  <c r="G71" i="17"/>
  <c r="E71" i="17"/>
  <c r="G70" i="17"/>
  <c r="E70" i="17"/>
  <c r="G69" i="17"/>
  <c r="E69" i="17"/>
  <c r="G68" i="17"/>
  <c r="E68" i="17"/>
  <c r="G67" i="17"/>
  <c r="E67" i="17"/>
  <c r="E66" i="17"/>
  <c r="E65" i="17"/>
  <c r="E64" i="17"/>
  <c r="H64" i="17" s="1"/>
  <c r="E63" i="17"/>
  <c r="E62" i="17"/>
  <c r="E61" i="17"/>
  <c r="E60" i="17"/>
  <c r="E59" i="17"/>
  <c r="E58" i="17"/>
  <c r="G57" i="17"/>
  <c r="E57" i="17"/>
  <c r="G56" i="17"/>
  <c r="E56" i="17"/>
  <c r="G55" i="17"/>
  <c r="E55" i="17"/>
  <c r="G54" i="17"/>
  <c r="E54" i="17"/>
  <c r="G53" i="17"/>
  <c r="E53" i="17"/>
  <c r="E52" i="17"/>
  <c r="H52" i="17" s="1"/>
  <c r="G51" i="17"/>
  <c r="E51" i="17"/>
  <c r="G50" i="17"/>
  <c r="E50" i="17"/>
  <c r="G49" i="17"/>
  <c r="E49" i="17"/>
  <c r="G48" i="17"/>
  <c r="E48" i="17"/>
  <c r="G47" i="17"/>
  <c r="E47" i="17"/>
  <c r="G46" i="17"/>
  <c r="E46" i="17"/>
  <c r="G45" i="17"/>
  <c r="E45" i="17"/>
  <c r="G44" i="17"/>
  <c r="H44" i="17" s="1"/>
  <c r="E44" i="17"/>
  <c r="G43" i="17"/>
  <c r="E43" i="17"/>
  <c r="E42" i="17"/>
  <c r="G41" i="17"/>
  <c r="E41" i="17"/>
  <c r="G40" i="17"/>
  <c r="E40" i="17"/>
  <c r="G39" i="17"/>
  <c r="E39" i="17"/>
  <c r="G38" i="17"/>
  <c r="E38" i="17"/>
  <c r="G37" i="17"/>
  <c r="E37" i="17"/>
  <c r="G36" i="17"/>
  <c r="E36" i="17"/>
  <c r="G35" i="17"/>
  <c r="E35" i="17"/>
  <c r="E34" i="17"/>
  <c r="E33" i="17"/>
  <c r="E32" i="17"/>
  <c r="E31" i="17"/>
  <c r="E30" i="17"/>
  <c r="E29" i="17"/>
  <c r="E28" i="17"/>
  <c r="E27" i="17"/>
  <c r="E26" i="17"/>
  <c r="E25" i="17"/>
  <c r="E24" i="17"/>
  <c r="E23" i="17"/>
  <c r="G22" i="17"/>
  <c r="E22" i="17"/>
  <c r="E21" i="17"/>
  <c r="E20" i="17"/>
  <c r="E19" i="17"/>
  <c r="G18" i="17"/>
  <c r="E18" i="17"/>
  <c r="E17" i="17"/>
  <c r="E16" i="17"/>
  <c r="E15" i="17"/>
  <c r="H15" i="17" s="1"/>
  <c r="E14" i="17"/>
  <c r="E13" i="17"/>
  <c r="G12" i="17"/>
  <c r="E12" i="17"/>
  <c r="G11" i="17"/>
  <c r="E11" i="17"/>
  <c r="G10" i="17"/>
  <c r="E10" i="17"/>
  <c r="E9" i="17"/>
  <c r="G8" i="17"/>
  <c r="E8" i="17"/>
  <c r="G7" i="17"/>
  <c r="H7" i="17" s="1"/>
  <c r="E7" i="17"/>
  <c r="E6" i="17"/>
  <c r="E5" i="17"/>
  <c r="E4" i="17"/>
  <c r="E3" i="17"/>
  <c r="G63" i="16"/>
  <c r="G42" i="16"/>
  <c r="G17" i="16"/>
  <c r="G16" i="16"/>
  <c r="G15" i="16"/>
  <c r="G14" i="16"/>
  <c r="G13" i="16"/>
  <c r="G9" i="16"/>
  <c r="G6" i="16"/>
  <c r="F72" i="16"/>
  <c r="F69" i="16"/>
  <c r="F67" i="16"/>
  <c r="F66" i="16"/>
  <c r="F54" i="16"/>
  <c r="F53" i="16"/>
  <c r="F46" i="16"/>
  <c r="F47" i="16"/>
  <c r="F48" i="16"/>
  <c r="F49" i="16"/>
  <c r="F50" i="16"/>
  <c r="F51" i="16"/>
  <c r="F45" i="16"/>
  <c r="F43" i="16"/>
  <c r="F40" i="16"/>
  <c r="F39" i="16"/>
  <c r="F38" i="16"/>
  <c r="F37" i="16"/>
  <c r="F36" i="16"/>
  <c r="F35" i="16"/>
  <c r="F22" i="16"/>
  <c r="F21" i="16"/>
  <c r="F18" i="16"/>
  <c r="F11" i="16"/>
  <c r="G72" i="16"/>
  <c r="E72" i="16"/>
  <c r="G71" i="16"/>
  <c r="E71" i="16"/>
  <c r="G70" i="16"/>
  <c r="E70" i="16"/>
  <c r="G69" i="16"/>
  <c r="E69" i="16"/>
  <c r="G68" i="16"/>
  <c r="E68" i="16"/>
  <c r="G67" i="16"/>
  <c r="E67" i="16"/>
  <c r="E66" i="16"/>
  <c r="E65" i="16"/>
  <c r="E64" i="16"/>
  <c r="H64" i="16" s="1"/>
  <c r="E63" i="16"/>
  <c r="G62" i="16"/>
  <c r="E62" i="16"/>
  <c r="G61" i="16"/>
  <c r="E61" i="16"/>
  <c r="G60" i="16"/>
  <c r="E60" i="16"/>
  <c r="G59" i="16"/>
  <c r="E59" i="16"/>
  <c r="G58" i="16"/>
  <c r="E58" i="16"/>
  <c r="G57" i="16"/>
  <c r="E57" i="16"/>
  <c r="G56" i="16"/>
  <c r="E56" i="16"/>
  <c r="G55" i="16"/>
  <c r="E55" i="16"/>
  <c r="G54" i="16"/>
  <c r="E54" i="16"/>
  <c r="G53" i="16"/>
  <c r="E53" i="16"/>
  <c r="E52" i="16"/>
  <c r="H52" i="16" s="1"/>
  <c r="G51" i="16"/>
  <c r="E51" i="16"/>
  <c r="G50" i="16"/>
  <c r="E50" i="16"/>
  <c r="G49" i="16"/>
  <c r="E49" i="16"/>
  <c r="G48" i="16"/>
  <c r="E48" i="16"/>
  <c r="G47" i="16"/>
  <c r="E47" i="16"/>
  <c r="G46" i="16"/>
  <c r="E46" i="16"/>
  <c r="G45" i="16"/>
  <c r="E45" i="16"/>
  <c r="G44" i="16"/>
  <c r="E44" i="16"/>
  <c r="G43" i="16"/>
  <c r="E43" i="16"/>
  <c r="E42" i="16"/>
  <c r="G41" i="16"/>
  <c r="E41" i="16"/>
  <c r="G40" i="16"/>
  <c r="E40" i="16"/>
  <c r="G39" i="16"/>
  <c r="E39" i="16"/>
  <c r="G38" i="16"/>
  <c r="E38" i="16"/>
  <c r="G37" i="16"/>
  <c r="E37" i="16"/>
  <c r="G36" i="16"/>
  <c r="E36" i="16"/>
  <c r="G35" i="16"/>
  <c r="E35" i="16"/>
  <c r="G34" i="16"/>
  <c r="E34" i="16"/>
  <c r="G33" i="16"/>
  <c r="E33" i="16"/>
  <c r="G32" i="16"/>
  <c r="E32" i="16"/>
  <c r="G31" i="16"/>
  <c r="E31" i="16"/>
  <c r="G30" i="16"/>
  <c r="E30" i="16"/>
  <c r="G29" i="16"/>
  <c r="E29" i="16"/>
  <c r="G28" i="16"/>
  <c r="E28" i="16"/>
  <c r="G27" i="16"/>
  <c r="E27" i="16"/>
  <c r="G26" i="16"/>
  <c r="E26" i="16"/>
  <c r="G25" i="16"/>
  <c r="E25" i="16"/>
  <c r="G24" i="16"/>
  <c r="E24" i="16"/>
  <c r="G23" i="16"/>
  <c r="E23" i="16"/>
  <c r="G22" i="16"/>
  <c r="E22" i="16"/>
  <c r="G21" i="16"/>
  <c r="E21" i="16"/>
  <c r="G20" i="16"/>
  <c r="E20" i="16"/>
  <c r="G19" i="16"/>
  <c r="E19" i="16"/>
  <c r="G18" i="16"/>
  <c r="E18" i="16"/>
  <c r="E17" i="16"/>
  <c r="E16" i="16"/>
  <c r="E15" i="16"/>
  <c r="E14" i="16"/>
  <c r="E13" i="16"/>
  <c r="G12" i="16"/>
  <c r="E12" i="16"/>
  <c r="G11" i="16"/>
  <c r="E11" i="16"/>
  <c r="G10" i="16"/>
  <c r="E10" i="16"/>
  <c r="E9" i="16"/>
  <c r="G8" i="16"/>
  <c r="E8" i="16"/>
  <c r="G7" i="16"/>
  <c r="E7" i="16"/>
  <c r="E6" i="16"/>
  <c r="G5" i="16"/>
  <c r="E5" i="16"/>
  <c r="G4" i="16"/>
  <c r="E4" i="16"/>
  <c r="G3" i="16"/>
  <c r="E3" i="16"/>
  <c r="G63" i="15"/>
  <c r="G62" i="15"/>
  <c r="G61" i="15"/>
  <c r="G60" i="15"/>
  <c r="G59" i="15"/>
  <c r="G58" i="15"/>
  <c r="G52" i="15"/>
  <c r="G44" i="15"/>
  <c r="G34" i="15"/>
  <c r="H34" i="15" s="1"/>
  <c r="G33" i="15"/>
  <c r="G32" i="15"/>
  <c r="G31" i="15"/>
  <c r="G30" i="15"/>
  <c r="G29" i="15"/>
  <c r="G28" i="15"/>
  <c r="G27" i="15"/>
  <c r="G26" i="15"/>
  <c r="G25" i="15"/>
  <c r="G17" i="15"/>
  <c r="G16" i="15"/>
  <c r="G15" i="15"/>
  <c r="G14" i="15"/>
  <c r="G13" i="15"/>
  <c r="G9" i="15"/>
  <c r="F72" i="15"/>
  <c r="F69" i="15"/>
  <c r="F67" i="15"/>
  <c r="F54" i="15"/>
  <c r="F53" i="15"/>
  <c r="F51" i="15"/>
  <c r="F50" i="15"/>
  <c r="F49" i="15"/>
  <c r="F48" i="15"/>
  <c r="F47" i="15"/>
  <c r="F46" i="15"/>
  <c r="F45" i="15"/>
  <c r="F43" i="15"/>
  <c r="F40" i="15"/>
  <c r="F39" i="15"/>
  <c r="F38" i="15"/>
  <c r="F37" i="15"/>
  <c r="F36" i="15"/>
  <c r="F35" i="15"/>
  <c r="F22" i="15"/>
  <c r="F21" i="15"/>
  <c r="F18" i="15"/>
  <c r="F11" i="15"/>
  <c r="G72" i="15"/>
  <c r="E72" i="15"/>
  <c r="G71" i="15"/>
  <c r="E71" i="15"/>
  <c r="G70" i="15"/>
  <c r="E70" i="15"/>
  <c r="G69" i="15"/>
  <c r="E69" i="15"/>
  <c r="G68" i="15"/>
  <c r="E68" i="15"/>
  <c r="G67" i="15"/>
  <c r="E67" i="15"/>
  <c r="E66" i="15"/>
  <c r="E65" i="15"/>
  <c r="E64" i="15"/>
  <c r="E63" i="15"/>
  <c r="E62" i="15"/>
  <c r="E61" i="15"/>
  <c r="E60" i="15"/>
  <c r="E59" i="15"/>
  <c r="E58" i="15"/>
  <c r="G57" i="15"/>
  <c r="E57" i="15"/>
  <c r="G56" i="15"/>
  <c r="E56" i="15"/>
  <c r="G55" i="15"/>
  <c r="E55" i="15"/>
  <c r="G54" i="15"/>
  <c r="E54" i="15"/>
  <c r="G53" i="15"/>
  <c r="E53" i="15"/>
  <c r="E52" i="15"/>
  <c r="G51" i="15"/>
  <c r="E51" i="15"/>
  <c r="G50" i="15"/>
  <c r="E50" i="15"/>
  <c r="G49" i="15"/>
  <c r="E49" i="15"/>
  <c r="G48" i="15"/>
  <c r="E48" i="15"/>
  <c r="G47" i="15"/>
  <c r="E47" i="15"/>
  <c r="G46" i="15"/>
  <c r="E46" i="15"/>
  <c r="G45" i="15"/>
  <c r="E45" i="15"/>
  <c r="E44" i="15"/>
  <c r="G43" i="15"/>
  <c r="E43" i="15"/>
  <c r="G42" i="15"/>
  <c r="E42" i="15"/>
  <c r="G41" i="15"/>
  <c r="E41" i="15"/>
  <c r="G40" i="15"/>
  <c r="E40" i="15"/>
  <c r="G39" i="15"/>
  <c r="E39" i="15"/>
  <c r="G38" i="15"/>
  <c r="E38" i="15"/>
  <c r="G37" i="15"/>
  <c r="E37" i="15"/>
  <c r="G36" i="15"/>
  <c r="E36" i="15"/>
  <c r="G35" i="15"/>
  <c r="E35" i="15"/>
  <c r="E34" i="15"/>
  <c r="E33" i="15"/>
  <c r="H33" i="15" s="1"/>
  <c r="E32" i="15"/>
  <c r="H32" i="15" s="1"/>
  <c r="E31" i="15"/>
  <c r="H31" i="15" s="1"/>
  <c r="E30" i="15"/>
  <c r="E29" i="15"/>
  <c r="E28" i="15"/>
  <c r="E27" i="15"/>
  <c r="E26" i="15"/>
  <c r="H26" i="15" s="1"/>
  <c r="H25" i="15"/>
  <c r="E25" i="15"/>
  <c r="G24" i="15"/>
  <c r="E24" i="15"/>
  <c r="G23" i="15"/>
  <c r="E23" i="15"/>
  <c r="G22" i="15"/>
  <c r="E22" i="15"/>
  <c r="G21" i="15"/>
  <c r="E21" i="15"/>
  <c r="G20" i="15"/>
  <c r="E20" i="15"/>
  <c r="G19" i="15"/>
  <c r="E19" i="15"/>
  <c r="G18" i="15"/>
  <c r="E18" i="15"/>
  <c r="E17" i="15"/>
  <c r="E16" i="15"/>
  <c r="E15" i="15"/>
  <c r="E14" i="15"/>
  <c r="E13" i="15"/>
  <c r="G12" i="15"/>
  <c r="E12" i="15"/>
  <c r="G11" i="15"/>
  <c r="E11" i="15"/>
  <c r="G10" i="15"/>
  <c r="E10" i="15"/>
  <c r="E9" i="15"/>
  <c r="G8" i="15"/>
  <c r="E8" i="15"/>
  <c r="G7" i="15"/>
  <c r="E7" i="15"/>
  <c r="G6" i="15"/>
  <c r="E6" i="15"/>
  <c r="G5" i="15"/>
  <c r="E5" i="15"/>
  <c r="G4" i="15"/>
  <c r="E4" i="15"/>
  <c r="G3" i="15"/>
  <c r="E3" i="15"/>
  <c r="G42" i="14"/>
  <c r="G63" i="14"/>
  <c r="G52" i="14"/>
  <c r="G62" i="14"/>
  <c r="G61" i="14"/>
  <c r="G60" i="14"/>
  <c r="G59" i="14"/>
  <c r="G58" i="14"/>
  <c r="G34" i="14"/>
  <c r="G33" i="14"/>
  <c r="G32" i="14"/>
  <c r="G31" i="14"/>
  <c r="G30" i="14"/>
  <c r="G29" i="14"/>
  <c r="G28" i="14"/>
  <c r="G27" i="14"/>
  <c r="G26" i="14"/>
  <c r="H26" i="14" s="1"/>
  <c r="G25" i="14"/>
  <c r="G24" i="14"/>
  <c r="G23" i="14"/>
  <c r="G20" i="14"/>
  <c r="G19" i="14"/>
  <c r="G17" i="14"/>
  <c r="G16" i="14"/>
  <c r="G15" i="14"/>
  <c r="G14" i="14"/>
  <c r="G13" i="14"/>
  <c r="G9" i="14"/>
  <c r="G6" i="14"/>
  <c r="G5" i="14"/>
  <c r="G4" i="14"/>
  <c r="G3" i="14"/>
  <c r="F72" i="7"/>
  <c r="F72" i="13"/>
  <c r="F72" i="14"/>
  <c r="F69" i="14"/>
  <c r="F67" i="14"/>
  <c r="F66" i="14"/>
  <c r="F54" i="14"/>
  <c r="F53" i="14"/>
  <c r="F51" i="14"/>
  <c r="F50" i="14"/>
  <c r="F49" i="14"/>
  <c r="F48" i="14"/>
  <c r="F47" i="14"/>
  <c r="F46" i="14"/>
  <c r="F45" i="14"/>
  <c r="F43" i="14"/>
  <c r="F40" i="14"/>
  <c r="F39" i="14"/>
  <c r="F38" i="14"/>
  <c r="F41" i="14" s="1"/>
  <c r="F37" i="14"/>
  <c r="F36" i="14"/>
  <c r="F35" i="14"/>
  <c r="F22" i="14"/>
  <c r="F21" i="14"/>
  <c r="F18" i="14"/>
  <c r="F11" i="14"/>
  <c r="G72" i="14"/>
  <c r="E72" i="14"/>
  <c r="G71" i="14"/>
  <c r="E71" i="14"/>
  <c r="G70" i="14"/>
  <c r="E70" i="14"/>
  <c r="G69" i="14"/>
  <c r="E69" i="14"/>
  <c r="G68" i="14"/>
  <c r="E68" i="14"/>
  <c r="G67" i="14"/>
  <c r="E67" i="14"/>
  <c r="E66" i="14"/>
  <c r="E65" i="14"/>
  <c r="E64" i="14"/>
  <c r="E63" i="14"/>
  <c r="E62" i="14"/>
  <c r="E61" i="14"/>
  <c r="E60" i="14"/>
  <c r="E59" i="14"/>
  <c r="E58" i="14"/>
  <c r="G57" i="14"/>
  <c r="E57" i="14"/>
  <c r="G56" i="14"/>
  <c r="E56" i="14"/>
  <c r="G55" i="14"/>
  <c r="E55" i="14"/>
  <c r="G54" i="14"/>
  <c r="E54" i="14"/>
  <c r="G53" i="14"/>
  <c r="E53" i="14"/>
  <c r="E52" i="14"/>
  <c r="G51" i="14"/>
  <c r="E51" i="14"/>
  <c r="G50" i="14"/>
  <c r="E50" i="14"/>
  <c r="G49" i="14"/>
  <c r="E49" i="14"/>
  <c r="G48" i="14"/>
  <c r="E48" i="14"/>
  <c r="G47" i="14"/>
  <c r="E47" i="14"/>
  <c r="G46" i="14"/>
  <c r="E46" i="14"/>
  <c r="G45" i="14"/>
  <c r="E45" i="14"/>
  <c r="G44" i="14"/>
  <c r="E44" i="14"/>
  <c r="G43" i="14"/>
  <c r="E43" i="14"/>
  <c r="E42" i="14"/>
  <c r="G41" i="14"/>
  <c r="E41" i="14"/>
  <c r="G40" i="14"/>
  <c r="H40" i="14" s="1"/>
  <c r="E40" i="14"/>
  <c r="G39" i="14"/>
  <c r="E39" i="14"/>
  <c r="G38" i="14"/>
  <c r="E38" i="14"/>
  <c r="G37" i="14"/>
  <c r="E37" i="14"/>
  <c r="G36" i="14"/>
  <c r="E36" i="14"/>
  <c r="G35" i="14"/>
  <c r="E35" i="14"/>
  <c r="E34" i="14"/>
  <c r="E33" i="14"/>
  <c r="E32" i="14"/>
  <c r="E31" i="14"/>
  <c r="E30" i="14"/>
  <c r="E29" i="14"/>
  <c r="E28" i="14"/>
  <c r="E27" i="14"/>
  <c r="E26" i="14"/>
  <c r="E25" i="14"/>
  <c r="E24" i="14"/>
  <c r="E23" i="14"/>
  <c r="G22" i="14"/>
  <c r="E22" i="14"/>
  <c r="G21" i="14"/>
  <c r="E21" i="14"/>
  <c r="E20" i="14"/>
  <c r="E19" i="14"/>
  <c r="G18" i="14"/>
  <c r="E18" i="14"/>
  <c r="E17" i="14"/>
  <c r="E16" i="14"/>
  <c r="E15" i="14"/>
  <c r="E14" i="14"/>
  <c r="E13" i="14"/>
  <c r="G12" i="14"/>
  <c r="E12" i="14"/>
  <c r="G11" i="14"/>
  <c r="E11" i="14"/>
  <c r="G10" i="14"/>
  <c r="E10" i="14"/>
  <c r="E9" i="14"/>
  <c r="G8" i="14"/>
  <c r="E8" i="14"/>
  <c r="G7" i="14"/>
  <c r="E7" i="14"/>
  <c r="E6" i="14"/>
  <c r="E5" i="14"/>
  <c r="E4" i="14"/>
  <c r="E3" i="14"/>
  <c r="G63" i="12"/>
  <c r="G62" i="12"/>
  <c r="G61" i="12"/>
  <c r="G60" i="12"/>
  <c r="G59" i="12"/>
  <c r="G58" i="12"/>
  <c r="G52" i="12"/>
  <c r="G42" i="12"/>
  <c r="G34" i="12"/>
  <c r="G33" i="12"/>
  <c r="G32" i="12"/>
  <c r="G31" i="12"/>
  <c r="G30" i="12"/>
  <c r="G29" i="12"/>
  <c r="H29" i="12" s="1"/>
  <c r="G28" i="12"/>
  <c r="G27" i="12"/>
  <c r="G26" i="12"/>
  <c r="G25" i="12"/>
  <c r="G24" i="12"/>
  <c r="G23" i="12"/>
  <c r="G20" i="12"/>
  <c r="G19" i="12"/>
  <c r="G17" i="12"/>
  <c r="G16" i="12"/>
  <c r="G15" i="12"/>
  <c r="G14" i="12"/>
  <c r="G13" i="12"/>
  <c r="G9" i="12"/>
  <c r="G6" i="12"/>
  <c r="G5" i="12"/>
  <c r="G4" i="12"/>
  <c r="G3" i="12"/>
  <c r="G63" i="13"/>
  <c r="G62" i="13"/>
  <c r="G61" i="13"/>
  <c r="G60" i="13"/>
  <c r="G59" i="13"/>
  <c r="G58" i="13"/>
  <c r="G52" i="13"/>
  <c r="G44" i="13"/>
  <c r="G42" i="13"/>
  <c r="G34" i="13"/>
  <c r="G33" i="13"/>
  <c r="G32" i="13"/>
  <c r="G31" i="13"/>
  <c r="H31" i="13" s="1"/>
  <c r="G30" i="13"/>
  <c r="G29" i="13"/>
  <c r="G28" i="13"/>
  <c r="G27" i="13"/>
  <c r="G26" i="13"/>
  <c r="G25" i="13"/>
  <c r="G23" i="13"/>
  <c r="G24" i="13"/>
  <c r="G22" i="13"/>
  <c r="G21" i="13"/>
  <c r="G20" i="13"/>
  <c r="G19" i="13"/>
  <c r="G15" i="13"/>
  <c r="G17" i="13"/>
  <c r="H17" i="13" s="1"/>
  <c r="G16" i="13"/>
  <c r="G14" i="13"/>
  <c r="H14" i="13" s="1"/>
  <c r="G13" i="13"/>
  <c r="G6" i="13"/>
  <c r="G5" i="13"/>
  <c r="G4" i="13"/>
  <c r="G3" i="13"/>
  <c r="G9" i="13"/>
  <c r="F69" i="13"/>
  <c r="F67" i="13"/>
  <c r="F54" i="13"/>
  <c r="F53" i="13"/>
  <c r="F46" i="13"/>
  <c r="F47" i="13"/>
  <c r="F48" i="13"/>
  <c r="F49" i="13"/>
  <c r="F50" i="13"/>
  <c r="F51" i="13"/>
  <c r="F45" i="13"/>
  <c r="F43" i="13"/>
  <c r="F40" i="13"/>
  <c r="F39" i="13"/>
  <c r="F38" i="13"/>
  <c r="F41" i="13" s="1"/>
  <c r="F37" i="13"/>
  <c r="F36" i="13"/>
  <c r="F35" i="13"/>
  <c r="F22" i="13"/>
  <c r="F21" i="13"/>
  <c r="F18" i="13"/>
  <c r="F11" i="13"/>
  <c r="G72" i="13"/>
  <c r="E72" i="13"/>
  <c r="G71" i="13"/>
  <c r="E71" i="13"/>
  <c r="G70" i="13"/>
  <c r="E70" i="13"/>
  <c r="G69" i="13"/>
  <c r="E69" i="13"/>
  <c r="G68" i="13"/>
  <c r="E68" i="13"/>
  <c r="G67" i="13"/>
  <c r="E67" i="13"/>
  <c r="E66" i="13"/>
  <c r="E65" i="13"/>
  <c r="E64" i="13"/>
  <c r="E63" i="13"/>
  <c r="H63" i="13" s="1"/>
  <c r="E62" i="13"/>
  <c r="E61" i="13"/>
  <c r="E60" i="13"/>
  <c r="E59" i="13"/>
  <c r="E58" i="13"/>
  <c r="G57" i="13"/>
  <c r="E57" i="13"/>
  <c r="G56" i="13"/>
  <c r="E56" i="13"/>
  <c r="G55" i="13"/>
  <c r="E55" i="13"/>
  <c r="G54" i="13"/>
  <c r="E54" i="13"/>
  <c r="G53" i="13"/>
  <c r="E53" i="13"/>
  <c r="E52" i="13"/>
  <c r="G51" i="13"/>
  <c r="E51" i="13"/>
  <c r="G50" i="13"/>
  <c r="E50" i="13"/>
  <c r="G49" i="13"/>
  <c r="E49" i="13"/>
  <c r="G48" i="13"/>
  <c r="E48" i="13"/>
  <c r="G47" i="13"/>
  <c r="E47" i="13"/>
  <c r="G46" i="13"/>
  <c r="E46" i="13"/>
  <c r="G45" i="13"/>
  <c r="E45" i="13"/>
  <c r="E44" i="13"/>
  <c r="H44" i="13" s="1"/>
  <c r="G43" i="13"/>
  <c r="E43" i="13"/>
  <c r="E42" i="13"/>
  <c r="G41" i="13"/>
  <c r="E41" i="13"/>
  <c r="G40" i="13"/>
  <c r="E40" i="13"/>
  <c r="G39" i="13"/>
  <c r="E39" i="13"/>
  <c r="G38" i="13"/>
  <c r="E38" i="13"/>
  <c r="G37" i="13"/>
  <c r="E37" i="13"/>
  <c r="G36" i="13"/>
  <c r="E36" i="13"/>
  <c r="G35" i="13"/>
  <c r="E35" i="13"/>
  <c r="E34" i="13"/>
  <c r="E33" i="13"/>
  <c r="E32" i="13"/>
  <c r="E31" i="13"/>
  <c r="E30" i="13"/>
  <c r="H30" i="13" s="1"/>
  <c r="E29" i="13"/>
  <c r="E28" i="13"/>
  <c r="E27" i="13"/>
  <c r="H27" i="13" s="1"/>
  <c r="E26" i="13"/>
  <c r="E25" i="13"/>
  <c r="E24" i="13"/>
  <c r="E23" i="13"/>
  <c r="E22" i="13"/>
  <c r="H22" i="13" s="1"/>
  <c r="E21" i="13"/>
  <c r="E20" i="13"/>
  <c r="E19" i="13"/>
  <c r="G18" i="13"/>
  <c r="E18" i="13"/>
  <c r="E17" i="13"/>
  <c r="E16" i="13"/>
  <c r="E15" i="13"/>
  <c r="E14" i="13"/>
  <c r="E13" i="13"/>
  <c r="G12" i="13"/>
  <c r="H12" i="13" s="1"/>
  <c r="E12" i="13"/>
  <c r="G11" i="13"/>
  <c r="E11" i="13"/>
  <c r="G10" i="13"/>
  <c r="E10" i="13"/>
  <c r="E9" i="13"/>
  <c r="G8" i="13"/>
  <c r="E8" i="13"/>
  <c r="G7" i="13"/>
  <c r="E7" i="13"/>
  <c r="E6" i="13"/>
  <c r="E5" i="13"/>
  <c r="E4" i="13"/>
  <c r="E3" i="13"/>
  <c r="F69" i="7"/>
  <c r="F67" i="7"/>
  <c r="F66" i="7"/>
  <c r="F54" i="7"/>
  <c r="F53" i="7"/>
  <c r="F51" i="7"/>
  <c r="F46" i="7"/>
  <c r="F47" i="7"/>
  <c r="F48" i="7"/>
  <c r="F49" i="7"/>
  <c r="F50" i="7"/>
  <c r="F45" i="7"/>
  <c r="F43" i="7"/>
  <c r="F40" i="7"/>
  <c r="F39" i="7"/>
  <c r="F38" i="7"/>
  <c r="F37" i="7"/>
  <c r="F36" i="7"/>
  <c r="F35" i="7"/>
  <c r="F22" i="7"/>
  <c r="F21" i="7"/>
  <c r="F18" i="7"/>
  <c r="F11" i="7"/>
  <c r="F21" i="9"/>
  <c r="F72" i="9"/>
  <c r="F72" i="10"/>
  <c r="F72" i="12"/>
  <c r="F67" i="12"/>
  <c r="F69" i="12"/>
  <c r="F66" i="12"/>
  <c r="F54" i="12"/>
  <c r="F53" i="12"/>
  <c r="F51" i="12"/>
  <c r="F50" i="12"/>
  <c r="F49" i="12"/>
  <c r="F48" i="12"/>
  <c r="F47" i="12"/>
  <c r="F46" i="12"/>
  <c r="F45" i="12"/>
  <c r="F43" i="12"/>
  <c r="F40" i="12"/>
  <c r="F39" i="12"/>
  <c r="F38" i="12"/>
  <c r="F37" i="12"/>
  <c r="F36" i="12"/>
  <c r="F35" i="12"/>
  <c r="F22" i="12"/>
  <c r="F21" i="12"/>
  <c r="F18" i="12"/>
  <c r="F11" i="12"/>
  <c r="G72" i="12"/>
  <c r="E72" i="12"/>
  <c r="G71" i="12"/>
  <c r="E71" i="12"/>
  <c r="G70" i="12"/>
  <c r="E70" i="12"/>
  <c r="G69" i="12"/>
  <c r="E69" i="12"/>
  <c r="G68" i="12"/>
  <c r="E68" i="12"/>
  <c r="G67" i="12"/>
  <c r="E67" i="12"/>
  <c r="E66" i="12"/>
  <c r="E65" i="12"/>
  <c r="E64" i="12"/>
  <c r="H64" i="12" s="1"/>
  <c r="E63" i="12"/>
  <c r="H63" i="12" s="1"/>
  <c r="E62" i="12"/>
  <c r="E61" i="12"/>
  <c r="H61" i="12" s="1"/>
  <c r="E60" i="12"/>
  <c r="H60" i="12" s="1"/>
  <c r="E59" i="12"/>
  <c r="E58" i="12"/>
  <c r="G57" i="12"/>
  <c r="E57" i="12"/>
  <c r="G56" i="12"/>
  <c r="E56" i="12"/>
  <c r="G55" i="12"/>
  <c r="E55" i="12"/>
  <c r="G54" i="12"/>
  <c r="E54" i="12"/>
  <c r="G53" i="12"/>
  <c r="E53" i="12"/>
  <c r="E52" i="12"/>
  <c r="G51" i="12"/>
  <c r="E51" i="12"/>
  <c r="G50" i="12"/>
  <c r="E50" i="12"/>
  <c r="G49" i="12"/>
  <c r="E49" i="12"/>
  <c r="G48" i="12"/>
  <c r="E48" i="12"/>
  <c r="G47" i="12"/>
  <c r="E47" i="12"/>
  <c r="G46" i="12"/>
  <c r="E46" i="12"/>
  <c r="G45" i="12"/>
  <c r="E45" i="12"/>
  <c r="G44" i="12"/>
  <c r="E44" i="12"/>
  <c r="G43" i="12"/>
  <c r="E43" i="12"/>
  <c r="E42" i="12"/>
  <c r="G41" i="12"/>
  <c r="E41" i="12"/>
  <c r="G40" i="12"/>
  <c r="H40" i="12" s="1"/>
  <c r="E40" i="12"/>
  <c r="G39" i="12"/>
  <c r="E39" i="12"/>
  <c r="G38" i="12"/>
  <c r="E38" i="12"/>
  <c r="G37" i="12"/>
  <c r="E37" i="12"/>
  <c r="G36" i="12"/>
  <c r="E36" i="12"/>
  <c r="G35" i="12"/>
  <c r="E35" i="12"/>
  <c r="E34" i="12"/>
  <c r="E33" i="12"/>
  <c r="H33" i="12" s="1"/>
  <c r="E32" i="12"/>
  <c r="E31" i="12"/>
  <c r="E30" i="12"/>
  <c r="E29" i="12"/>
  <c r="E28" i="12"/>
  <c r="E27" i="12"/>
  <c r="E26" i="12"/>
  <c r="E25" i="12"/>
  <c r="H25" i="12" s="1"/>
  <c r="E24" i="12"/>
  <c r="E23" i="12"/>
  <c r="G22" i="12"/>
  <c r="E22" i="12"/>
  <c r="G21" i="12"/>
  <c r="E21" i="12"/>
  <c r="E20" i="12"/>
  <c r="E19" i="12"/>
  <c r="G18" i="12"/>
  <c r="E18" i="12"/>
  <c r="E17" i="12"/>
  <c r="E16" i="12"/>
  <c r="H16" i="12" s="1"/>
  <c r="E15" i="12"/>
  <c r="E14" i="12"/>
  <c r="E13" i="12"/>
  <c r="H13" i="12" s="1"/>
  <c r="G12" i="12"/>
  <c r="H12" i="12" s="1"/>
  <c r="E12" i="12"/>
  <c r="G11" i="12"/>
  <c r="E11" i="12"/>
  <c r="G10" i="12"/>
  <c r="E10" i="12"/>
  <c r="E9" i="12"/>
  <c r="G8" i="12"/>
  <c r="H8" i="12" s="1"/>
  <c r="E8" i="12"/>
  <c r="G7" i="12"/>
  <c r="H7" i="12" s="1"/>
  <c r="E7" i="12"/>
  <c r="E6" i="12"/>
  <c r="E5" i="12"/>
  <c r="E4" i="12"/>
  <c r="E3" i="12"/>
  <c r="G52" i="10"/>
  <c r="G52" i="8"/>
  <c r="G42" i="10"/>
  <c r="G42" i="8"/>
  <c r="G34" i="10"/>
  <c r="G33" i="10"/>
  <c r="G32" i="10"/>
  <c r="G31" i="10"/>
  <c r="G30" i="10"/>
  <c r="G29" i="10"/>
  <c r="G28" i="10"/>
  <c r="G27" i="10"/>
  <c r="G26" i="10"/>
  <c r="G25" i="10"/>
  <c r="G24" i="10"/>
  <c r="G23" i="10"/>
  <c r="G34" i="8"/>
  <c r="G33" i="8"/>
  <c r="G32" i="8"/>
  <c r="G31" i="8"/>
  <c r="G30" i="8"/>
  <c r="G29" i="8"/>
  <c r="G28" i="8"/>
  <c r="G27" i="8"/>
  <c r="G26" i="8"/>
  <c r="G25" i="8"/>
  <c r="G63" i="10"/>
  <c r="G62" i="10"/>
  <c r="G61" i="10"/>
  <c r="G60" i="10"/>
  <c r="G59" i="10"/>
  <c r="G58" i="10"/>
  <c r="G20" i="10"/>
  <c r="G19" i="10"/>
  <c r="G17" i="10"/>
  <c r="G16" i="10"/>
  <c r="G15" i="10"/>
  <c r="G14" i="10"/>
  <c r="G13" i="10"/>
  <c r="F69" i="10"/>
  <c r="F67" i="10"/>
  <c r="F66" i="10"/>
  <c r="F54" i="10"/>
  <c r="F53" i="10"/>
  <c r="F46" i="10"/>
  <c r="F47" i="10"/>
  <c r="F48" i="10"/>
  <c r="F49" i="10"/>
  <c r="F50" i="10"/>
  <c r="F51" i="10"/>
  <c r="F45" i="10"/>
  <c r="F43" i="10"/>
  <c r="F40" i="10"/>
  <c r="F39" i="10"/>
  <c r="F38" i="10"/>
  <c r="F37" i="10"/>
  <c r="F36" i="10"/>
  <c r="F35" i="10"/>
  <c r="F22" i="10"/>
  <c r="F21" i="10"/>
  <c r="F18" i="10"/>
  <c r="F11" i="10"/>
  <c r="G72" i="10"/>
  <c r="E72" i="10"/>
  <c r="G71" i="10"/>
  <c r="E71" i="10"/>
  <c r="G70" i="10"/>
  <c r="E70" i="10"/>
  <c r="G69" i="10"/>
  <c r="E69" i="10"/>
  <c r="G68" i="10"/>
  <c r="E68" i="10"/>
  <c r="G67" i="10"/>
  <c r="E67" i="10"/>
  <c r="E66" i="10"/>
  <c r="E65" i="10"/>
  <c r="E64" i="10"/>
  <c r="H64" i="10" s="1"/>
  <c r="E63" i="10"/>
  <c r="E62" i="10"/>
  <c r="E61" i="10"/>
  <c r="E60" i="10"/>
  <c r="E59" i="10"/>
  <c r="E58" i="10"/>
  <c r="G57" i="10"/>
  <c r="E57" i="10"/>
  <c r="G56" i="10"/>
  <c r="E56" i="10"/>
  <c r="G55" i="10"/>
  <c r="E55" i="10"/>
  <c r="G54" i="10"/>
  <c r="E54" i="10"/>
  <c r="G53" i="10"/>
  <c r="E53" i="10"/>
  <c r="E52" i="10"/>
  <c r="G51" i="10"/>
  <c r="E51" i="10"/>
  <c r="G50" i="10"/>
  <c r="E50" i="10"/>
  <c r="G49" i="10"/>
  <c r="E49" i="10"/>
  <c r="G48" i="10"/>
  <c r="E48" i="10"/>
  <c r="G47" i="10"/>
  <c r="E47" i="10"/>
  <c r="G46" i="10"/>
  <c r="E46" i="10"/>
  <c r="G45" i="10"/>
  <c r="E45" i="10"/>
  <c r="G44" i="10"/>
  <c r="E44" i="10"/>
  <c r="G43" i="10"/>
  <c r="E43" i="10"/>
  <c r="E42" i="10"/>
  <c r="G41" i="10"/>
  <c r="E41" i="10"/>
  <c r="G40" i="10"/>
  <c r="E40" i="10"/>
  <c r="G39" i="10"/>
  <c r="E39" i="10"/>
  <c r="G38" i="10"/>
  <c r="E38" i="10"/>
  <c r="G37" i="10"/>
  <c r="E37" i="10"/>
  <c r="G36" i="10"/>
  <c r="E36" i="10"/>
  <c r="G35" i="10"/>
  <c r="E35" i="10"/>
  <c r="E34" i="10"/>
  <c r="E33" i="10"/>
  <c r="E32" i="10"/>
  <c r="E31" i="10"/>
  <c r="E30" i="10"/>
  <c r="E29" i="10"/>
  <c r="E28" i="10"/>
  <c r="E27" i="10"/>
  <c r="E26" i="10"/>
  <c r="E25" i="10"/>
  <c r="E24" i="10"/>
  <c r="E23" i="10"/>
  <c r="G22" i="10"/>
  <c r="E22" i="10"/>
  <c r="G21" i="10"/>
  <c r="E21" i="10"/>
  <c r="E20" i="10"/>
  <c r="E19" i="10"/>
  <c r="G18" i="10"/>
  <c r="E18" i="10"/>
  <c r="E17" i="10"/>
  <c r="E16" i="10"/>
  <c r="E15" i="10"/>
  <c r="E14" i="10"/>
  <c r="E13" i="10"/>
  <c r="G12" i="10"/>
  <c r="H12" i="10" s="1"/>
  <c r="E12" i="10"/>
  <c r="G11" i="10"/>
  <c r="E11" i="10"/>
  <c r="G10" i="10"/>
  <c r="H10" i="10" s="1"/>
  <c r="E10" i="10"/>
  <c r="E9" i="10"/>
  <c r="G8" i="10"/>
  <c r="E8" i="10"/>
  <c r="G7" i="10"/>
  <c r="E7" i="10"/>
  <c r="E6" i="10"/>
  <c r="E5" i="10"/>
  <c r="E4" i="10"/>
  <c r="E3" i="10"/>
  <c r="H3" i="10" s="1"/>
  <c r="G63" i="9"/>
  <c r="G62" i="9"/>
  <c r="G61" i="9"/>
  <c r="G60" i="9"/>
  <c r="G59" i="9"/>
  <c r="G58" i="9"/>
  <c r="G34" i="9"/>
  <c r="G33" i="9"/>
  <c r="G32" i="9"/>
  <c r="G31" i="9"/>
  <c r="G30" i="9"/>
  <c r="G29" i="9"/>
  <c r="G28" i="9"/>
  <c r="G27" i="9"/>
  <c r="G26" i="9"/>
  <c r="G25" i="9"/>
  <c r="G24" i="9"/>
  <c r="G23" i="9"/>
  <c r="G20" i="9"/>
  <c r="G19" i="9"/>
  <c r="G17" i="9"/>
  <c r="G16" i="9"/>
  <c r="G15" i="9"/>
  <c r="G14" i="9"/>
  <c r="H14" i="9" s="1"/>
  <c r="G13" i="9"/>
  <c r="G9" i="9"/>
  <c r="G6" i="9"/>
  <c r="F69" i="9"/>
  <c r="F67" i="9"/>
  <c r="F66" i="9"/>
  <c r="F54" i="9"/>
  <c r="F53" i="9"/>
  <c r="F48" i="9"/>
  <c r="F49" i="9"/>
  <c r="F50" i="9"/>
  <c r="F51" i="9"/>
  <c r="F47" i="9"/>
  <c r="F46" i="9"/>
  <c r="F45" i="9"/>
  <c r="F43" i="9"/>
  <c r="F40" i="9"/>
  <c r="F39" i="9"/>
  <c r="F38" i="9"/>
  <c r="F41" i="9" s="1"/>
  <c r="F37" i="9"/>
  <c r="F36" i="9"/>
  <c r="F35" i="9"/>
  <c r="F22" i="9"/>
  <c r="F18" i="9"/>
  <c r="F11" i="9"/>
  <c r="G72" i="9"/>
  <c r="E72" i="9"/>
  <c r="G71" i="9"/>
  <c r="E71" i="9"/>
  <c r="G70" i="9"/>
  <c r="E70" i="9"/>
  <c r="G69" i="9"/>
  <c r="E69" i="9"/>
  <c r="G68" i="9"/>
  <c r="E68" i="9"/>
  <c r="G67" i="9"/>
  <c r="E67" i="9"/>
  <c r="E66" i="9"/>
  <c r="E65" i="9"/>
  <c r="E64" i="9"/>
  <c r="H64" i="9" s="1"/>
  <c r="E63" i="9"/>
  <c r="E62" i="9"/>
  <c r="E61" i="9"/>
  <c r="E60" i="9"/>
  <c r="H60" i="9" s="1"/>
  <c r="E59" i="9"/>
  <c r="E58" i="9"/>
  <c r="G57" i="9"/>
  <c r="E57" i="9"/>
  <c r="G56" i="9"/>
  <c r="E56" i="9"/>
  <c r="G55" i="9"/>
  <c r="E55" i="9"/>
  <c r="G54" i="9"/>
  <c r="E54" i="9"/>
  <c r="G53" i="9"/>
  <c r="E53" i="9"/>
  <c r="E52" i="9"/>
  <c r="H52" i="9" s="1"/>
  <c r="G51" i="9"/>
  <c r="E51" i="9"/>
  <c r="G50" i="9"/>
  <c r="E50" i="9"/>
  <c r="G49" i="9"/>
  <c r="E49" i="9"/>
  <c r="G48" i="9"/>
  <c r="E48" i="9"/>
  <c r="G47" i="9"/>
  <c r="E47" i="9"/>
  <c r="G46" i="9"/>
  <c r="E46" i="9"/>
  <c r="G45" i="9"/>
  <c r="E45" i="9"/>
  <c r="G44" i="9"/>
  <c r="E44" i="9"/>
  <c r="G43" i="9"/>
  <c r="E43" i="9"/>
  <c r="E42" i="9"/>
  <c r="H42" i="9" s="1"/>
  <c r="G41" i="9"/>
  <c r="E41" i="9"/>
  <c r="G40" i="9"/>
  <c r="E40" i="9"/>
  <c r="G39" i="9"/>
  <c r="E39" i="9"/>
  <c r="G38" i="9"/>
  <c r="E38" i="9"/>
  <c r="G37" i="9"/>
  <c r="E37" i="9"/>
  <c r="G36" i="9"/>
  <c r="E36" i="9"/>
  <c r="G35" i="9"/>
  <c r="E35" i="9"/>
  <c r="E34" i="9"/>
  <c r="E33" i="9"/>
  <c r="E32" i="9"/>
  <c r="E31" i="9"/>
  <c r="E30" i="9"/>
  <c r="E29" i="9"/>
  <c r="E28" i="9"/>
  <c r="E27" i="9"/>
  <c r="E26" i="9"/>
  <c r="E25" i="9"/>
  <c r="E24" i="9"/>
  <c r="E23" i="9"/>
  <c r="G22" i="9"/>
  <c r="E22" i="9"/>
  <c r="G21" i="9"/>
  <c r="E21" i="9"/>
  <c r="E20" i="9"/>
  <c r="E19" i="9"/>
  <c r="G18" i="9"/>
  <c r="E18" i="9"/>
  <c r="E17" i="9"/>
  <c r="E16" i="9"/>
  <c r="E15" i="9"/>
  <c r="E14" i="9"/>
  <c r="E13" i="9"/>
  <c r="G12" i="9"/>
  <c r="E12" i="9"/>
  <c r="G11" i="9"/>
  <c r="E11" i="9"/>
  <c r="G10" i="9"/>
  <c r="E10" i="9"/>
  <c r="E9" i="9"/>
  <c r="G8" i="9"/>
  <c r="E8" i="9"/>
  <c r="G7" i="9"/>
  <c r="E7" i="9"/>
  <c r="E6" i="9"/>
  <c r="E5" i="9"/>
  <c r="H5" i="9" s="1"/>
  <c r="E4" i="9"/>
  <c r="E3" i="9"/>
  <c r="G44" i="8"/>
  <c r="F18" i="8"/>
  <c r="F18" i="1"/>
  <c r="G63" i="8"/>
  <c r="G62" i="8"/>
  <c r="G61" i="8"/>
  <c r="G60" i="8"/>
  <c r="G59" i="8"/>
  <c r="G58" i="8"/>
  <c r="G24" i="8"/>
  <c r="G23" i="8"/>
  <c r="G20" i="8"/>
  <c r="G19" i="8"/>
  <c r="G17" i="8"/>
  <c r="G16" i="8"/>
  <c r="G14" i="8"/>
  <c r="G13" i="8"/>
  <c r="G15" i="8"/>
  <c r="G9" i="8"/>
  <c r="F72" i="8"/>
  <c r="F69" i="8"/>
  <c r="F67" i="8"/>
  <c r="F66" i="8"/>
  <c r="F54" i="8"/>
  <c r="F53" i="8"/>
  <c r="F51" i="8"/>
  <c r="F50" i="8"/>
  <c r="F49" i="8"/>
  <c r="F48" i="8"/>
  <c r="F47" i="8"/>
  <c r="F46" i="8"/>
  <c r="F45" i="8"/>
  <c r="F43" i="8"/>
  <c r="F40" i="8"/>
  <c r="F39" i="8"/>
  <c r="F38" i="8"/>
  <c r="F37" i="8"/>
  <c r="F36" i="8"/>
  <c r="F35" i="8"/>
  <c r="F22" i="8"/>
  <c r="F21" i="8"/>
  <c r="F11" i="8"/>
  <c r="G72" i="8"/>
  <c r="E72" i="8"/>
  <c r="G71" i="8"/>
  <c r="E71" i="8"/>
  <c r="G70" i="8"/>
  <c r="E70" i="8"/>
  <c r="G69" i="8"/>
  <c r="E69" i="8"/>
  <c r="G68" i="8"/>
  <c r="E68" i="8"/>
  <c r="G67" i="8"/>
  <c r="E67" i="8"/>
  <c r="E66" i="8"/>
  <c r="E65" i="8"/>
  <c r="E64" i="8"/>
  <c r="H64" i="8" s="1"/>
  <c r="E63" i="8"/>
  <c r="E62" i="8"/>
  <c r="E61" i="8"/>
  <c r="E60" i="8"/>
  <c r="E59" i="8"/>
  <c r="E58" i="8"/>
  <c r="G57" i="8"/>
  <c r="E57" i="8"/>
  <c r="G56" i="8"/>
  <c r="E56" i="8"/>
  <c r="G55" i="8"/>
  <c r="E55" i="8"/>
  <c r="G54" i="8"/>
  <c r="E54" i="8"/>
  <c r="G53" i="8"/>
  <c r="E53" i="8"/>
  <c r="E52" i="8"/>
  <c r="G51" i="8"/>
  <c r="E51" i="8"/>
  <c r="G50" i="8"/>
  <c r="E50" i="8"/>
  <c r="G49" i="8"/>
  <c r="E49" i="8"/>
  <c r="G48" i="8"/>
  <c r="E48" i="8"/>
  <c r="G47" i="8"/>
  <c r="E47" i="8"/>
  <c r="G46" i="8"/>
  <c r="E46" i="8"/>
  <c r="G45" i="8"/>
  <c r="E45" i="8"/>
  <c r="E44" i="8"/>
  <c r="G43" i="8"/>
  <c r="E43" i="8"/>
  <c r="E42" i="8"/>
  <c r="G41" i="8"/>
  <c r="E41" i="8"/>
  <c r="G40" i="8"/>
  <c r="E40" i="8"/>
  <c r="G39" i="8"/>
  <c r="H39" i="8" s="1"/>
  <c r="E39" i="8"/>
  <c r="G38" i="8"/>
  <c r="E38" i="8"/>
  <c r="G37" i="8"/>
  <c r="E37" i="8"/>
  <c r="G36" i="8"/>
  <c r="E36" i="8"/>
  <c r="G35" i="8"/>
  <c r="E35" i="8"/>
  <c r="E34" i="8"/>
  <c r="E33" i="8"/>
  <c r="E32" i="8"/>
  <c r="E31" i="8"/>
  <c r="E30" i="8"/>
  <c r="E29" i="8"/>
  <c r="E28" i="8"/>
  <c r="E27" i="8"/>
  <c r="E26" i="8"/>
  <c r="E25" i="8"/>
  <c r="E24" i="8"/>
  <c r="E23" i="8"/>
  <c r="G22" i="8"/>
  <c r="E22" i="8"/>
  <c r="G21" i="8"/>
  <c r="E21" i="8"/>
  <c r="E20" i="8"/>
  <c r="E19" i="8"/>
  <c r="G18" i="8"/>
  <c r="E18" i="8"/>
  <c r="E17" i="8"/>
  <c r="E16" i="8"/>
  <c r="E15" i="8"/>
  <c r="E14" i="8"/>
  <c r="E13" i="8"/>
  <c r="G12" i="8"/>
  <c r="E12" i="8"/>
  <c r="G11" i="8"/>
  <c r="E11" i="8"/>
  <c r="G10" i="8"/>
  <c r="E10" i="8"/>
  <c r="E9" i="8"/>
  <c r="G8" i="8"/>
  <c r="E8" i="8"/>
  <c r="G7" i="8"/>
  <c r="H7" i="8" s="1"/>
  <c r="E7" i="8"/>
  <c r="E6" i="8"/>
  <c r="E5" i="8"/>
  <c r="E4" i="8"/>
  <c r="E3" i="8"/>
  <c r="F72" i="1"/>
  <c r="F69" i="1"/>
  <c r="F67" i="1"/>
  <c r="F66" i="1"/>
  <c r="F54" i="1"/>
  <c r="F53" i="1"/>
  <c r="F51" i="1"/>
  <c r="F50" i="1"/>
  <c r="F49" i="1"/>
  <c r="F48" i="1"/>
  <c r="F47" i="1"/>
  <c r="F46" i="1"/>
  <c r="F45" i="1"/>
  <c r="F43" i="1"/>
  <c r="F40" i="1"/>
  <c r="F39" i="1"/>
  <c r="F38" i="1"/>
  <c r="F37" i="1"/>
  <c r="F36" i="1"/>
  <c r="F35" i="1"/>
  <c r="F22" i="1"/>
  <c r="F21" i="1"/>
  <c r="F11" i="1"/>
  <c r="E6" i="1"/>
  <c r="E8" i="1"/>
  <c r="E10" i="1"/>
  <c r="E11" i="1"/>
  <c r="E14" i="1"/>
  <c r="E15" i="1"/>
  <c r="E16" i="1"/>
  <c r="E17" i="1"/>
  <c r="E18" i="1"/>
  <c r="E19" i="1"/>
  <c r="E22" i="1"/>
  <c r="E23" i="1"/>
  <c r="E24" i="1"/>
  <c r="E25" i="1"/>
  <c r="E26" i="1"/>
  <c r="E27" i="1"/>
  <c r="E30" i="1"/>
  <c r="E32" i="1"/>
  <c r="E33" i="1"/>
  <c r="E34" i="1"/>
  <c r="E35" i="1"/>
  <c r="E37" i="1"/>
  <c r="E38" i="1"/>
  <c r="E39" i="1"/>
  <c r="E41" i="1"/>
  <c r="E42" i="1"/>
  <c r="E43" i="1"/>
  <c r="E46" i="1"/>
  <c r="E48" i="1"/>
  <c r="E49" i="1"/>
  <c r="E50" i="1"/>
  <c r="E51" i="1"/>
  <c r="E53" i="1"/>
  <c r="E54" i="1"/>
  <c r="E56" i="1"/>
  <c r="E57" i="1"/>
  <c r="E58" i="1"/>
  <c r="E59" i="1"/>
  <c r="E61" i="1"/>
  <c r="E62" i="1"/>
  <c r="E65" i="1"/>
  <c r="E66" i="1"/>
  <c r="E67" i="1"/>
  <c r="E68" i="1"/>
  <c r="E69" i="1"/>
  <c r="E71" i="1"/>
  <c r="E72" i="1"/>
  <c r="E3" i="1"/>
  <c r="G72" i="7"/>
  <c r="E72" i="7"/>
  <c r="G71" i="7"/>
  <c r="E71" i="7"/>
  <c r="G70" i="7"/>
  <c r="E70" i="7"/>
  <c r="G69" i="7"/>
  <c r="E69" i="7"/>
  <c r="G68" i="7"/>
  <c r="E68" i="7"/>
  <c r="G67" i="7"/>
  <c r="E67" i="7"/>
  <c r="E66" i="7"/>
  <c r="E65" i="7"/>
  <c r="E64" i="7"/>
  <c r="E63" i="7"/>
  <c r="H63" i="7" s="1"/>
  <c r="E62" i="7"/>
  <c r="E61" i="7"/>
  <c r="H61" i="7" s="1"/>
  <c r="E60" i="7"/>
  <c r="H60" i="7" s="1"/>
  <c r="E59" i="7"/>
  <c r="H59" i="7" s="1"/>
  <c r="E58" i="7"/>
  <c r="H58" i="7" s="1"/>
  <c r="G57" i="7"/>
  <c r="E57" i="7"/>
  <c r="G56" i="7"/>
  <c r="E56" i="7"/>
  <c r="G55" i="7"/>
  <c r="E55" i="7"/>
  <c r="G54" i="7"/>
  <c r="E54" i="7"/>
  <c r="G53" i="7"/>
  <c r="E53" i="7"/>
  <c r="E52" i="7"/>
  <c r="H52" i="7" s="1"/>
  <c r="G51" i="7"/>
  <c r="E51" i="7"/>
  <c r="G50" i="7"/>
  <c r="E50" i="7"/>
  <c r="G49" i="7"/>
  <c r="E49" i="7"/>
  <c r="G48" i="7"/>
  <c r="E48" i="7"/>
  <c r="G47" i="7"/>
  <c r="E47" i="7"/>
  <c r="G46" i="7"/>
  <c r="E46" i="7"/>
  <c r="G45" i="7"/>
  <c r="E45" i="7"/>
  <c r="G44" i="7"/>
  <c r="E44" i="7"/>
  <c r="G43" i="7"/>
  <c r="E43" i="7"/>
  <c r="E42" i="7"/>
  <c r="G41" i="7"/>
  <c r="E41" i="7"/>
  <c r="G40" i="7"/>
  <c r="E40" i="7"/>
  <c r="G39" i="7"/>
  <c r="E39" i="7"/>
  <c r="G38" i="7"/>
  <c r="E38" i="7"/>
  <c r="G37" i="7"/>
  <c r="E37" i="7"/>
  <c r="G36" i="7"/>
  <c r="E36" i="7"/>
  <c r="G35" i="7"/>
  <c r="E35" i="7"/>
  <c r="H34" i="7"/>
  <c r="E34" i="7"/>
  <c r="E33" i="7"/>
  <c r="E32" i="7"/>
  <c r="E31" i="7"/>
  <c r="H31" i="7" s="1"/>
  <c r="E30" i="7"/>
  <c r="H30" i="7" s="1"/>
  <c r="E29" i="7"/>
  <c r="E28" i="7"/>
  <c r="H28" i="7" s="1"/>
  <c r="E27" i="7"/>
  <c r="E26" i="7"/>
  <c r="H26" i="7" s="1"/>
  <c r="E25" i="7"/>
  <c r="E24" i="7"/>
  <c r="E23" i="7"/>
  <c r="H23" i="7" s="1"/>
  <c r="G22" i="7"/>
  <c r="E22" i="7"/>
  <c r="G21" i="7"/>
  <c r="E21" i="7"/>
  <c r="E20" i="7"/>
  <c r="H20" i="7" s="1"/>
  <c r="E19" i="7"/>
  <c r="H19" i="7" s="1"/>
  <c r="G18" i="7"/>
  <c r="E18" i="7"/>
  <c r="E17" i="7"/>
  <c r="E16" i="7"/>
  <c r="H16" i="7" s="1"/>
  <c r="E15" i="7"/>
  <c r="H15" i="7" s="1"/>
  <c r="E14" i="7"/>
  <c r="H14" i="7" s="1"/>
  <c r="E13" i="7"/>
  <c r="G12" i="7"/>
  <c r="H12" i="7" s="1"/>
  <c r="E12" i="7"/>
  <c r="G11" i="7"/>
  <c r="E11" i="7"/>
  <c r="G10" i="7"/>
  <c r="E10" i="7"/>
  <c r="E9" i="7"/>
  <c r="H9" i="7" s="1"/>
  <c r="G8" i="7"/>
  <c r="E8" i="7"/>
  <c r="G7" i="7"/>
  <c r="E7" i="7"/>
  <c r="H6" i="7"/>
  <c r="E6" i="7"/>
  <c r="E5" i="7"/>
  <c r="H5" i="7" s="1"/>
  <c r="H4" i="7"/>
  <c r="E4" i="7"/>
  <c r="E3" i="7"/>
  <c r="H3" i="7" s="1"/>
  <c r="G68" i="1"/>
  <c r="G69" i="1"/>
  <c r="G70" i="1"/>
  <c r="G71" i="1"/>
  <c r="G72" i="1"/>
  <c r="G67" i="1"/>
  <c r="G63" i="1"/>
  <c r="G62" i="1"/>
  <c r="G61" i="1"/>
  <c r="G60" i="1"/>
  <c r="G59" i="1"/>
  <c r="G58" i="1"/>
  <c r="G54" i="1"/>
  <c r="G55" i="1"/>
  <c r="G56" i="1"/>
  <c r="G57" i="1"/>
  <c r="G53" i="1"/>
  <c r="G52" i="1"/>
  <c r="G46" i="1"/>
  <c r="G47" i="1"/>
  <c r="G48" i="1"/>
  <c r="G49" i="1"/>
  <c r="G50" i="1"/>
  <c r="G51" i="1"/>
  <c r="G45" i="1"/>
  <c r="G44" i="1"/>
  <c r="G43" i="1"/>
  <c r="G42" i="1"/>
  <c r="G41" i="1"/>
  <c r="G38" i="1"/>
  <c r="G39" i="1"/>
  <c r="G40" i="1"/>
  <c r="G37" i="1"/>
  <c r="G25" i="1"/>
  <c r="G33" i="1"/>
  <c r="G32" i="1"/>
  <c r="G31" i="1"/>
  <c r="G30" i="1"/>
  <c r="G29" i="1"/>
  <c r="G28" i="1"/>
  <c r="G27" i="1"/>
  <c r="G26" i="1"/>
  <c r="G34" i="1"/>
  <c r="G36" i="1"/>
  <c r="G35" i="1"/>
  <c r="G24" i="1"/>
  <c r="G23" i="1"/>
  <c r="G22" i="1"/>
  <c r="G21" i="1"/>
  <c r="G20" i="1"/>
  <c r="G19" i="1"/>
  <c r="G18" i="1"/>
  <c r="G17" i="1"/>
  <c r="G16" i="1"/>
  <c r="G15" i="1"/>
  <c r="G14" i="1"/>
  <c r="G13" i="1"/>
  <c r="G11" i="1"/>
  <c r="G12" i="1"/>
  <c r="G10" i="1"/>
  <c r="G8" i="1"/>
  <c r="G7" i="1"/>
  <c r="E7" i="1"/>
  <c r="G9" i="1"/>
  <c r="G6" i="1"/>
  <c r="G993" i="6"/>
  <c r="G994" i="6"/>
  <c r="G995" i="6"/>
  <c r="G996" i="6"/>
  <c r="G997" i="6"/>
  <c r="G998" i="6"/>
  <c r="G999" i="6"/>
  <c r="G1000" i="6"/>
  <c r="G1001" i="6"/>
  <c r="G1002" i="6"/>
  <c r="G1003" i="6"/>
  <c r="G1004" i="6"/>
  <c r="G1005" i="6"/>
  <c r="G1006" i="6"/>
  <c r="G66" i="18" s="1"/>
  <c r="G1007" i="6"/>
  <c r="G1008" i="6"/>
  <c r="G1009" i="6"/>
  <c r="G1010" i="6"/>
  <c r="G1011" i="6"/>
  <c r="G1012" i="6"/>
  <c r="G1013" i="6"/>
  <c r="G1014" i="6"/>
  <c r="G1015" i="6"/>
  <c r="G1016" i="6"/>
  <c r="G1017" i="6"/>
  <c r="G1018" i="6"/>
  <c r="G1019" i="6"/>
  <c r="G1020" i="6"/>
  <c r="G1021" i="6"/>
  <c r="G1022" i="6"/>
  <c r="G1023" i="6"/>
  <c r="G1024" i="6"/>
  <c r="G1025" i="6"/>
  <c r="G1026" i="6"/>
  <c r="G1027" i="6"/>
  <c r="G1028" i="6"/>
  <c r="G66" i="23" s="1"/>
  <c r="G1029" i="6"/>
  <c r="G1030" i="6"/>
  <c r="G66" i="29" s="1"/>
  <c r="G1031" i="6"/>
  <c r="G1032" i="6"/>
  <c r="G66" i="13" s="1"/>
  <c r="G1033" i="6"/>
  <c r="G66" i="15" s="1"/>
  <c r="G1034" i="6"/>
  <c r="G1035" i="6"/>
  <c r="G1036" i="6"/>
  <c r="G1037" i="6"/>
  <c r="G1038" i="6"/>
  <c r="G1039" i="6"/>
  <c r="G1040" i="6"/>
  <c r="G1041" i="6"/>
  <c r="G1042" i="6"/>
  <c r="G1043" i="6"/>
  <c r="G1044" i="6"/>
  <c r="G1045" i="6"/>
  <c r="G1046" i="6"/>
  <c r="G1047" i="6"/>
  <c r="G1048" i="6"/>
  <c r="G1049" i="6"/>
  <c r="G1050" i="6"/>
  <c r="G66" i="1" s="1"/>
  <c r="G1051" i="6"/>
  <c r="G1052" i="6"/>
  <c r="G1053" i="6"/>
  <c r="G1054" i="6"/>
  <c r="G1055" i="6"/>
  <c r="G1056" i="6"/>
  <c r="G1057" i="6"/>
  <c r="G1058" i="6"/>
  <c r="G1059" i="6"/>
  <c r="G1060" i="6"/>
  <c r="G1061" i="6"/>
  <c r="G1062" i="6"/>
  <c r="G1063" i="6"/>
  <c r="G1064" i="6"/>
  <c r="G1065" i="6"/>
  <c r="G64" i="18" s="1"/>
  <c r="G1066" i="6"/>
  <c r="G1067" i="6"/>
  <c r="G1068" i="6"/>
  <c r="G1069" i="6"/>
  <c r="G1070" i="6"/>
  <c r="G1071" i="6"/>
  <c r="G1072" i="6"/>
  <c r="G1073" i="6"/>
  <c r="G1074" i="6"/>
  <c r="G1075" i="6"/>
  <c r="G1076" i="6"/>
  <c r="G1077" i="6"/>
  <c r="G1078" i="6"/>
  <c r="G1079" i="6"/>
  <c r="G1080" i="6"/>
  <c r="G1081" i="6"/>
  <c r="G1082" i="6"/>
  <c r="G1083" i="6"/>
  <c r="G1084" i="6"/>
  <c r="G1085" i="6"/>
  <c r="G1086" i="6"/>
  <c r="G1087" i="6"/>
  <c r="G64" i="23" s="1"/>
  <c r="H64" i="23" s="1"/>
  <c r="G1088" i="6"/>
  <c r="G1089" i="6"/>
  <c r="G64" i="29" s="1"/>
  <c r="H64" i="29" s="1"/>
  <c r="G1090" i="6"/>
  <c r="G1091" i="6"/>
  <c r="G1092" i="6"/>
  <c r="G64" i="15" s="1"/>
  <c r="H64" i="15" s="1"/>
  <c r="G1093" i="6"/>
  <c r="G1094" i="6"/>
  <c r="G1095" i="6"/>
  <c r="G1096" i="6"/>
  <c r="G1097" i="6"/>
  <c r="G1098" i="6"/>
  <c r="G1099" i="6"/>
  <c r="G1100" i="6"/>
  <c r="G1101" i="6"/>
  <c r="G1102" i="6"/>
  <c r="G1103" i="6"/>
  <c r="G1104" i="6"/>
  <c r="G1105" i="6"/>
  <c r="G1106" i="6"/>
  <c r="E40" i="1"/>
  <c r="E36" i="1"/>
  <c r="E70" i="1"/>
  <c r="E64" i="1"/>
  <c r="E63" i="1"/>
  <c r="E60" i="1"/>
  <c r="E55" i="1"/>
  <c r="E52" i="1"/>
  <c r="E47" i="1"/>
  <c r="E45" i="1"/>
  <c r="E44" i="1"/>
  <c r="E31" i="1"/>
  <c r="H31" i="1" s="1"/>
  <c r="E29" i="1"/>
  <c r="E28" i="1"/>
  <c r="E21" i="1"/>
  <c r="E20" i="1"/>
  <c r="E13" i="1"/>
  <c r="E12" i="1"/>
  <c r="E9" i="1"/>
  <c r="E5" i="1"/>
  <c r="E4" i="1"/>
  <c r="H14" i="21" l="1"/>
  <c r="H31" i="28"/>
  <c r="H15" i="8"/>
  <c r="H17" i="20"/>
  <c r="H55" i="1"/>
  <c r="H61" i="28"/>
  <c r="H71" i="29"/>
  <c r="H21" i="32"/>
  <c r="H42" i="29"/>
  <c r="H23" i="31"/>
  <c r="H24" i="31"/>
  <c r="H67" i="24"/>
  <c r="H27" i="29"/>
  <c r="H56" i="29"/>
  <c r="H42" i="31"/>
  <c r="H68" i="31"/>
  <c r="H17" i="29"/>
  <c r="H9" i="8"/>
  <c r="H62" i="18"/>
  <c r="H16" i="21"/>
  <c r="H30" i="26"/>
  <c r="H10" i="28"/>
  <c r="H44" i="28"/>
  <c r="H9" i="17"/>
  <c r="H11" i="17"/>
  <c r="H68" i="29"/>
  <c r="H72" i="29"/>
  <c r="H71" i="32"/>
  <c r="H30" i="17"/>
  <c r="H14" i="27"/>
  <c r="H63" i="29"/>
  <c r="H43" i="31"/>
  <c r="H5" i="22"/>
  <c r="H43" i="26"/>
  <c r="H28" i="31"/>
  <c r="H5" i="10"/>
  <c r="H29" i="23"/>
  <c r="H70" i="31"/>
  <c r="H7" i="32"/>
  <c r="H60" i="14"/>
  <c r="H23" i="19"/>
  <c r="H18" i="24"/>
  <c r="H16" i="28"/>
  <c r="H12" i="30"/>
  <c r="H43" i="21"/>
  <c r="H55" i="24"/>
  <c r="H71" i="26"/>
  <c r="H54" i="28"/>
  <c r="H9" i="13"/>
  <c r="H6" i="10"/>
  <c r="H52" i="21"/>
  <c r="H8" i="9"/>
  <c r="H24" i="12"/>
  <c r="H32" i="12"/>
  <c r="H71" i="12"/>
  <c r="H23" i="13"/>
  <c r="H70" i="14"/>
  <c r="H42" i="16"/>
  <c r="H52" i="19"/>
  <c r="H57" i="20"/>
  <c r="H29" i="21"/>
  <c r="H30" i="23"/>
  <c r="H10" i="24"/>
  <c r="H29" i="30"/>
  <c r="H55" i="12"/>
  <c r="H69" i="17"/>
  <c r="H69" i="18"/>
  <c r="H57" i="19"/>
  <c r="H6" i="20"/>
  <c r="H68" i="28"/>
  <c r="H5" i="31"/>
  <c r="H9" i="16"/>
  <c r="H54" i="17"/>
  <c r="H12" i="19"/>
  <c r="H19" i="20"/>
  <c r="H71" i="21"/>
  <c r="H6" i="9"/>
  <c r="H33" i="21"/>
  <c r="H63" i="27"/>
  <c r="H57" i="29"/>
  <c r="H59" i="31"/>
  <c r="H13" i="8"/>
  <c r="H16" i="15"/>
  <c r="H16" i="16"/>
  <c r="H60" i="17"/>
  <c r="H3" i="20"/>
  <c r="H30" i="27"/>
  <c r="H34" i="28"/>
  <c r="H26" i="30"/>
  <c r="H31" i="12"/>
  <c r="H25" i="18"/>
  <c r="H3" i="19"/>
  <c r="H9" i="19"/>
  <c r="H4" i="20"/>
  <c r="H35" i="21"/>
  <c r="H24" i="24"/>
  <c r="H31" i="24"/>
  <c r="H45" i="26"/>
  <c r="H9" i="28"/>
  <c r="H12" i="29"/>
  <c r="H18" i="29"/>
  <c r="H23" i="29"/>
  <c r="H54" i="29"/>
  <c r="H10" i="30"/>
  <c r="H68" i="30"/>
  <c r="H62" i="31"/>
  <c r="H14" i="31"/>
  <c r="H21" i="9"/>
  <c r="H17" i="23"/>
  <c r="H14" i="24"/>
  <c r="H21" i="24"/>
  <c r="H44" i="31"/>
  <c r="G66" i="14"/>
  <c r="H66" i="14" s="1"/>
  <c r="H46" i="10"/>
  <c r="H50" i="10"/>
  <c r="H42" i="15"/>
  <c r="H55" i="15"/>
  <c r="H60" i="15"/>
  <c r="H72" i="17"/>
  <c r="H39" i="19"/>
  <c r="H13" i="21"/>
  <c r="H55" i="22"/>
  <c r="H59" i="22"/>
  <c r="H49" i="23"/>
  <c r="H3" i="24"/>
  <c r="H58" i="24"/>
  <c r="H10" i="26"/>
  <c r="H43" i="27"/>
  <c r="H20" i="28"/>
  <c r="H38" i="30"/>
  <c r="H55" i="30"/>
  <c r="H71" i="30"/>
  <c r="H13" i="17"/>
  <c r="H3" i="12"/>
  <c r="H63" i="17"/>
  <c r="H3" i="18"/>
  <c r="H63" i="18"/>
  <c r="H12" i="8"/>
  <c r="H67" i="8"/>
  <c r="H4" i="15"/>
  <c r="H19" i="15"/>
  <c r="H23" i="15"/>
  <c r="H69" i="15"/>
  <c r="H70" i="16"/>
  <c r="F69" i="34" s="1"/>
  <c r="H36" i="17"/>
  <c r="H28" i="18"/>
  <c r="H3" i="23"/>
  <c r="H55" i="14"/>
  <c r="H36" i="14"/>
  <c r="H16" i="17"/>
  <c r="H70" i="17"/>
  <c r="H7" i="19"/>
  <c r="H18" i="19"/>
  <c r="H54" i="19"/>
  <c r="H38" i="21"/>
  <c r="H57" i="22"/>
  <c r="H56" i="24"/>
  <c r="H13" i="27"/>
  <c r="H33" i="27"/>
  <c r="H55" i="27"/>
  <c r="H67" i="27"/>
  <c r="H71" i="27"/>
  <c r="H11" i="28"/>
  <c r="H53" i="30"/>
  <c r="H57" i="30"/>
  <c r="H69" i="30"/>
  <c r="H27" i="31"/>
  <c r="H10" i="32"/>
  <c r="G64" i="33"/>
  <c r="H64" i="33" s="1"/>
  <c r="H39" i="13"/>
  <c r="H5" i="15"/>
  <c r="H20" i="15"/>
  <c r="H24" i="15"/>
  <c r="H70" i="15"/>
  <c r="H28" i="16"/>
  <c r="H57" i="16"/>
  <c r="H71" i="16"/>
  <c r="H30" i="10"/>
  <c r="H3" i="14"/>
  <c r="H27" i="14"/>
  <c r="H55" i="20"/>
  <c r="H71" i="20"/>
  <c r="H22" i="21"/>
  <c r="H44" i="23"/>
  <c r="H63" i="23"/>
  <c r="H72" i="23"/>
  <c r="H38" i="24"/>
  <c r="H35" i="26"/>
  <c r="H39" i="26"/>
  <c r="H44" i="29"/>
  <c r="H48" i="29"/>
  <c r="H8" i="30"/>
  <c r="H19" i="30"/>
  <c r="H70" i="30"/>
  <c r="H44" i="32"/>
  <c r="H69" i="32"/>
  <c r="H69" i="13"/>
  <c r="H38" i="14"/>
  <c r="H66" i="16"/>
  <c r="H36" i="20"/>
  <c r="H69" i="20"/>
  <c r="H21" i="21"/>
  <c r="H48" i="23"/>
  <c r="H69" i="23"/>
  <c r="H72" i="28"/>
  <c r="H46" i="31"/>
  <c r="H50" i="31"/>
  <c r="H36" i="12"/>
  <c r="H53" i="16"/>
  <c r="H67" i="16"/>
  <c r="H46" i="21"/>
  <c r="H66" i="26"/>
  <c r="H54" i="27"/>
  <c r="H11" i="30"/>
  <c r="H48" i="8"/>
  <c r="H37" i="17"/>
  <c r="H49" i="17"/>
  <c r="F41" i="23"/>
  <c r="H38" i="26"/>
  <c r="H72" i="31"/>
  <c r="H46" i="32"/>
  <c r="H21" i="29"/>
  <c r="H38" i="32"/>
  <c r="H46" i="16"/>
  <c r="H50" i="16"/>
  <c r="H69" i="21"/>
  <c r="H37" i="22"/>
  <c r="H46" i="23"/>
  <c r="H50" i="23"/>
  <c r="H67" i="23"/>
  <c r="H54" i="24"/>
  <c r="H72" i="27"/>
  <c r="H45" i="30"/>
  <c r="H49" i="30"/>
  <c r="H11" i="15"/>
  <c r="F41" i="16"/>
  <c r="H41" i="16" s="1"/>
  <c r="H51" i="17"/>
  <c r="H69" i="29"/>
  <c r="H18" i="22"/>
  <c r="H47" i="24"/>
  <c r="H38" i="28"/>
  <c r="H48" i="32"/>
  <c r="H71" i="10"/>
  <c r="H22" i="12"/>
  <c r="H58" i="15"/>
  <c r="H30" i="18"/>
  <c r="H58" i="20"/>
  <c r="H37" i="24"/>
  <c r="H56" i="26"/>
  <c r="H10" i="27"/>
  <c r="H7" i="28"/>
  <c r="H52" i="31"/>
  <c r="H5" i="13"/>
  <c r="H46" i="13"/>
  <c r="H71" i="13"/>
  <c r="H53" i="14"/>
  <c r="H6" i="15"/>
  <c r="H67" i="15"/>
  <c r="H71" i="15"/>
  <c r="H29" i="16"/>
  <c r="H33" i="16"/>
  <c r="H58" i="16"/>
  <c r="H62" i="16"/>
  <c r="H68" i="16"/>
  <c r="H59" i="20"/>
  <c r="H50" i="21"/>
  <c r="H3" i="22"/>
  <c r="H37" i="23"/>
  <c r="H29" i="27"/>
  <c r="H4" i="31"/>
  <c r="H42" i="12"/>
  <c r="H42" i="17"/>
  <c r="H48" i="24"/>
  <c r="H7" i="26"/>
  <c r="H32" i="26"/>
  <c r="H57" i="26"/>
  <c r="H52" i="29"/>
  <c r="H31" i="30"/>
  <c r="H14" i="20"/>
  <c r="H47" i="21"/>
  <c r="H51" i="21"/>
  <c r="H68" i="21"/>
  <c r="H45" i="22"/>
  <c r="H49" i="22"/>
  <c r="H67" i="22"/>
  <c r="H69" i="26"/>
  <c r="H13" i="28"/>
  <c r="H11" i="29"/>
  <c r="H22" i="29"/>
  <c r="H53" i="31"/>
  <c r="H55" i="32"/>
  <c r="H4" i="32"/>
  <c r="H8" i="8"/>
  <c r="H55" i="8"/>
  <c r="H70" i="9"/>
  <c r="H39" i="17"/>
  <c r="H20" i="18"/>
  <c r="H35" i="20"/>
  <c r="H39" i="20"/>
  <c r="H68" i="20"/>
  <c r="H72" i="20"/>
  <c r="H19" i="22"/>
  <c r="H23" i="22"/>
  <c r="H35" i="22"/>
  <c r="H58" i="22"/>
  <c r="H8" i="26"/>
  <c r="H14" i="28"/>
  <c r="H35" i="28"/>
  <c r="H45" i="29"/>
  <c r="H49" i="29"/>
  <c r="H7" i="31"/>
  <c r="H45" i="31"/>
  <c r="H49" i="31"/>
  <c r="H57" i="31"/>
  <c r="H8" i="16"/>
  <c r="H19" i="16"/>
  <c r="H23" i="16"/>
  <c r="H27" i="16"/>
  <c r="H22" i="20"/>
  <c r="H40" i="21"/>
  <c r="H48" i="21"/>
  <c r="H50" i="22"/>
  <c r="H68" i="22"/>
  <c r="H21" i="23"/>
  <c r="H22" i="32"/>
  <c r="H56" i="32"/>
  <c r="H52" i="32"/>
  <c r="H49" i="12"/>
  <c r="H70" i="13"/>
  <c r="H58" i="19"/>
  <c r="H18" i="20"/>
  <c r="H8" i="21"/>
  <c r="H49" i="21"/>
  <c r="H6" i="22"/>
  <c r="H51" i="22"/>
  <c r="H36" i="23"/>
  <c r="H40" i="23"/>
  <c r="H61" i="26"/>
  <c r="H32" i="31"/>
  <c r="H12" i="32"/>
  <c r="H18" i="32"/>
  <c r="H53" i="32"/>
  <c r="H57" i="32"/>
  <c r="H56" i="22"/>
  <c r="H56" i="31"/>
  <c r="H57" i="27"/>
  <c r="H55" i="13"/>
  <c r="H55" i="21"/>
  <c r="H55" i="26"/>
  <c r="H55" i="29"/>
  <c r="H53" i="19"/>
  <c r="H53" i="20"/>
  <c r="H70" i="32"/>
  <c r="H70" i="19"/>
  <c r="H70" i="29"/>
  <c r="H68" i="26"/>
  <c r="H6" i="24"/>
  <c r="H6" i="18"/>
  <c r="H6" i="29"/>
  <c r="H6" i="16"/>
  <c r="H25" i="1"/>
  <c r="H23" i="8"/>
  <c r="H31" i="8"/>
  <c r="H54" i="8"/>
  <c r="H10" i="9"/>
  <c r="H44" i="9"/>
  <c r="H10" i="13"/>
  <c r="H22" i="14"/>
  <c r="H29" i="14"/>
  <c r="H10" i="15"/>
  <c r="H15" i="15"/>
  <c r="H54" i="15"/>
  <c r="H5" i="16"/>
  <c r="H10" i="16"/>
  <c r="H15" i="16"/>
  <c r="H45" i="17"/>
  <c r="H57" i="17"/>
  <c r="H11" i="20"/>
  <c r="H29" i="20"/>
  <c r="H44" i="20"/>
  <c r="H11" i="21"/>
  <c r="H39" i="21"/>
  <c r="H67" i="21"/>
  <c r="H28" i="22"/>
  <c r="H71" i="22"/>
  <c r="H4" i="23"/>
  <c r="H25" i="23"/>
  <c r="H58" i="23"/>
  <c r="H40" i="24"/>
  <c r="H44" i="24"/>
  <c r="H51" i="24"/>
  <c r="H71" i="24"/>
  <c r="H42" i="26"/>
  <c r="H4" i="27"/>
  <c r="H21" i="28"/>
  <c r="H46" i="28"/>
  <c r="H50" i="28"/>
  <c r="H70" i="28"/>
  <c r="H35" i="29"/>
  <c r="H39" i="29"/>
  <c r="H36" i="29"/>
  <c r="H7" i="30"/>
  <c r="H18" i="30"/>
  <c r="H36" i="30"/>
  <c r="H44" i="30"/>
  <c r="H48" i="30"/>
  <c r="H38" i="31"/>
  <c r="H50" i="32"/>
  <c r="H59" i="15"/>
  <c r="H17" i="17"/>
  <c r="H23" i="17"/>
  <c r="H31" i="17"/>
  <c r="H16" i="18"/>
  <c r="H29" i="18"/>
  <c r="H60" i="32"/>
  <c r="H33" i="8"/>
  <c r="H4" i="12"/>
  <c r="H20" i="12"/>
  <c r="H17" i="15"/>
  <c r="H17" i="16"/>
  <c r="H24" i="17"/>
  <c r="H32" i="17"/>
  <c r="H32" i="19"/>
  <c r="H12" i="20"/>
  <c r="H45" i="20"/>
  <c r="H49" i="20"/>
  <c r="H30" i="21"/>
  <c r="H56" i="21"/>
  <c r="H14" i="22"/>
  <c r="H29" i="22"/>
  <c r="H33" i="22"/>
  <c r="H34" i="23"/>
  <c r="H55" i="23"/>
  <c r="H5" i="24"/>
  <c r="H33" i="24"/>
  <c r="H45" i="24"/>
  <c r="H18" i="27"/>
  <c r="H36" i="27"/>
  <c r="H48" i="27"/>
  <c r="H56" i="27"/>
  <c r="H22" i="28"/>
  <c r="H39" i="28"/>
  <c r="H67" i="28"/>
  <c r="H71" i="28"/>
  <c r="H10" i="31"/>
  <c r="H35" i="31"/>
  <c r="H51" i="32"/>
  <c r="H68" i="32"/>
  <c r="H47" i="8"/>
  <c r="H61" i="8"/>
  <c r="H68" i="8"/>
  <c r="H72" i="8"/>
  <c r="H37" i="9"/>
  <c r="H5" i="12"/>
  <c r="H14" i="12"/>
  <c r="H21" i="12"/>
  <c r="H7" i="13"/>
  <c r="H68" i="13"/>
  <c r="H22" i="15"/>
  <c r="H61" i="15"/>
  <c r="H68" i="15"/>
  <c r="H7" i="16"/>
  <c r="H22" i="16"/>
  <c r="H26" i="16"/>
  <c r="H30" i="16"/>
  <c r="H34" i="16"/>
  <c r="H38" i="16"/>
  <c r="H69" i="16"/>
  <c r="H8" i="17"/>
  <c r="H50" i="17"/>
  <c r="H71" i="17"/>
  <c r="H23" i="18"/>
  <c r="H37" i="20"/>
  <c r="H54" i="20"/>
  <c r="H7" i="21"/>
  <c r="H37" i="21"/>
  <c r="H22" i="22"/>
  <c r="H48" i="22"/>
  <c r="H63" i="22"/>
  <c r="H43" i="23"/>
  <c r="H68" i="23"/>
  <c r="H49" i="24"/>
  <c r="H57" i="24"/>
  <c r="H29" i="26"/>
  <c r="H44" i="26"/>
  <c r="H70" i="26"/>
  <c r="H12" i="27"/>
  <c r="H53" i="27"/>
  <c r="H68" i="27"/>
  <c r="H37" i="32"/>
  <c r="H71" i="9"/>
  <c r="H16" i="10"/>
  <c r="H29" i="10"/>
  <c r="H36" i="10"/>
  <c r="H56" i="13"/>
  <c r="H67" i="14"/>
  <c r="H43" i="16"/>
  <c r="H55" i="17"/>
  <c r="H47" i="19"/>
  <c r="H46" i="20"/>
  <c r="H50" i="20"/>
  <c r="H53" i="21"/>
  <c r="H57" i="21"/>
  <c r="H8" i="22"/>
  <c r="H26" i="22"/>
  <c r="H22" i="23"/>
  <c r="H56" i="23"/>
  <c r="H62" i="23"/>
  <c r="H7" i="24"/>
  <c r="H35" i="24"/>
  <c r="H69" i="24"/>
  <c r="H40" i="26"/>
  <c r="H8" i="27"/>
  <c r="H19" i="27"/>
  <c r="H37" i="27"/>
  <c r="H45" i="27"/>
  <c r="H49" i="27"/>
  <c r="H39" i="27"/>
  <c r="H8" i="29"/>
  <c r="H46" i="30"/>
  <c r="H13" i="14"/>
  <c r="H19" i="18"/>
  <c r="H42" i="20"/>
  <c r="H57" i="28"/>
  <c r="H50" i="29"/>
  <c r="H54" i="31"/>
  <c r="H69" i="31"/>
  <c r="H36" i="7"/>
  <c r="H43" i="9"/>
  <c r="H51" i="9"/>
  <c r="H68" i="9"/>
  <c r="H23" i="10"/>
  <c r="H31" i="10"/>
  <c r="H57" i="12"/>
  <c r="H53" i="13"/>
  <c r="H57" i="13"/>
  <c r="H21" i="14"/>
  <c r="H68" i="14"/>
  <c r="H72" i="14"/>
  <c r="H36" i="15"/>
  <c r="H44" i="15"/>
  <c r="H13" i="16"/>
  <c r="H5" i="17"/>
  <c r="H10" i="17"/>
  <c r="H28" i="17"/>
  <c r="H48" i="17"/>
  <c r="H26" i="18"/>
  <c r="H34" i="18"/>
  <c r="H10" i="19"/>
  <c r="H15" i="19"/>
  <c r="H63" i="19"/>
  <c r="H10" i="20"/>
  <c r="H43" i="20"/>
  <c r="H10" i="21"/>
  <c r="H26" i="21"/>
  <c r="H54" i="21"/>
  <c r="H9" i="22"/>
  <c r="H16" i="22"/>
  <c r="H27" i="22"/>
  <c r="H31" i="22"/>
  <c r="H70" i="22"/>
  <c r="H18" i="23"/>
  <c r="H57" i="23"/>
  <c r="H8" i="24"/>
  <c r="H36" i="24"/>
  <c r="H70" i="24"/>
  <c r="H49" i="26"/>
  <c r="H38" i="27"/>
  <c r="H42" i="27"/>
  <c r="H50" i="27"/>
  <c r="H8" i="28"/>
  <c r="H69" i="28"/>
  <c r="H47" i="30"/>
  <c r="H12" i="31"/>
  <c r="H37" i="31"/>
  <c r="H72" i="18"/>
  <c r="H44" i="19"/>
  <c r="H69" i="19"/>
  <c r="H11" i="19"/>
  <c r="H49" i="19"/>
  <c r="H17" i="21"/>
  <c r="H36" i="21"/>
  <c r="H63" i="21"/>
  <c r="H4" i="21"/>
  <c r="H5" i="21"/>
  <c r="H20" i="21"/>
  <c r="H60" i="21"/>
  <c r="H62" i="22"/>
  <c r="H15" i="22"/>
  <c r="H46" i="22"/>
  <c r="H69" i="22"/>
  <c r="H4" i="22"/>
  <c r="H17" i="22"/>
  <c r="H20" i="22"/>
  <c r="H24" i="22"/>
  <c r="H38" i="20"/>
  <c r="H27" i="20"/>
  <c r="H9" i="20"/>
  <c r="H56" i="20"/>
  <c r="H40" i="20"/>
  <c r="H13" i="20"/>
  <c r="H30" i="20"/>
  <c r="H5" i="20"/>
  <c r="H31" i="20"/>
  <c r="H31" i="23"/>
  <c r="H53" i="23"/>
  <c r="H10" i="23"/>
  <c r="H14" i="23"/>
  <c r="H5" i="23"/>
  <c r="H19" i="23"/>
  <c r="H27" i="24"/>
  <c r="H62" i="24"/>
  <c r="H20" i="24"/>
  <c r="H53" i="24"/>
  <c r="H16" i="24"/>
  <c r="H22" i="24"/>
  <c r="H17" i="24"/>
  <c r="H26" i="24"/>
  <c r="H34" i="24"/>
  <c r="H61" i="24"/>
  <c r="H12" i="26"/>
  <c r="H5" i="26"/>
  <c r="H59" i="26"/>
  <c r="H22" i="26"/>
  <c r="H31" i="26"/>
  <c r="H36" i="26"/>
  <c r="H13" i="26"/>
  <c r="H72" i="26"/>
  <c r="H46" i="26"/>
  <c r="H46" i="27"/>
  <c r="H3" i="27"/>
  <c r="H24" i="27"/>
  <c r="H70" i="27"/>
  <c r="H32" i="27"/>
  <c r="H60" i="27"/>
  <c r="H5" i="27"/>
  <c r="H25" i="27"/>
  <c r="H35" i="27"/>
  <c r="H16" i="27"/>
  <c r="H62" i="27"/>
  <c r="H6" i="27"/>
  <c r="H27" i="27"/>
  <c r="H69" i="27"/>
  <c r="H28" i="27"/>
  <c r="H8" i="31"/>
  <c r="H21" i="31"/>
  <c r="H6" i="31"/>
  <c r="H15" i="31"/>
  <c r="H61" i="31"/>
  <c r="H25" i="31"/>
  <c r="H71" i="31"/>
  <c r="H16" i="31"/>
  <c r="H11" i="31"/>
  <c r="H39" i="31"/>
  <c r="H29" i="31"/>
  <c r="H18" i="31"/>
  <c r="H58" i="31"/>
  <c r="H28" i="32"/>
  <c r="H9" i="32"/>
  <c r="H61" i="32"/>
  <c r="H3" i="32"/>
  <c r="H39" i="32"/>
  <c r="H30" i="32"/>
  <c r="H5" i="32"/>
  <c r="H47" i="32"/>
  <c r="H31" i="32"/>
  <c r="H67" i="32"/>
  <c r="H33" i="32"/>
  <c r="H34" i="30"/>
  <c r="H56" i="30"/>
  <c r="H43" i="30"/>
  <c r="H5" i="30"/>
  <c r="H27" i="30"/>
  <c r="H51" i="30"/>
  <c r="H13" i="30"/>
  <c r="H23" i="30"/>
  <c r="H59" i="30"/>
  <c r="H4" i="30"/>
  <c r="H20" i="29"/>
  <c r="H53" i="29"/>
  <c r="H14" i="29"/>
  <c r="H29" i="29"/>
  <c r="H40" i="29"/>
  <c r="H58" i="29"/>
  <c r="H3" i="29"/>
  <c r="H59" i="29"/>
  <c r="H38" i="29"/>
  <c r="H5" i="29"/>
  <c r="H12" i="28"/>
  <c r="H55" i="28"/>
  <c r="H53" i="28"/>
  <c r="H56" i="28"/>
  <c r="H36" i="28"/>
  <c r="H45" i="28"/>
  <c r="H49" i="28"/>
  <c r="H40" i="28"/>
  <c r="H17" i="28"/>
  <c r="H26" i="28"/>
  <c r="H55" i="9"/>
  <c r="H15" i="10"/>
  <c r="H33" i="10"/>
  <c r="H22" i="10"/>
  <c r="H38" i="10"/>
  <c r="H52" i="10"/>
  <c r="H19" i="12"/>
  <c r="H59" i="13"/>
  <c r="H50" i="13"/>
  <c r="H48" i="13"/>
  <c r="H63" i="15"/>
  <c r="H38" i="15"/>
  <c r="H49" i="15"/>
  <c r="H27" i="15"/>
  <c r="H13" i="15"/>
  <c r="H52" i="15"/>
  <c r="H28" i="15"/>
  <c r="H59" i="14"/>
  <c r="H50" i="14"/>
  <c r="H46" i="14"/>
  <c r="H44" i="14"/>
  <c r="H45" i="14"/>
  <c r="H17" i="14"/>
  <c r="H51" i="16"/>
  <c r="H4" i="16"/>
  <c r="H24" i="16"/>
  <c r="H32" i="16"/>
  <c r="H61" i="16"/>
  <c r="G66" i="33"/>
  <c r="H66" i="33" s="1"/>
  <c r="H60" i="18"/>
  <c r="H9" i="18"/>
  <c r="G64" i="32"/>
  <c r="H64" i="32" s="1"/>
  <c r="G66" i="32"/>
  <c r="H66" i="32" s="1"/>
  <c r="G64" i="24"/>
  <c r="H64" i="24" s="1"/>
  <c r="G65" i="1"/>
  <c r="H65" i="1" s="1"/>
  <c r="G65" i="32"/>
  <c r="H65" i="32" s="1"/>
  <c r="G65" i="33"/>
  <c r="H65" i="33" s="1"/>
  <c r="G66" i="24"/>
  <c r="H66" i="24" s="1"/>
  <c r="G65" i="12"/>
  <c r="H65" i="12" s="1"/>
  <c r="H64" i="18"/>
  <c r="C63" i="34" s="1"/>
  <c r="G65" i="9"/>
  <c r="H65" i="9" s="1"/>
  <c r="G66" i="10"/>
  <c r="H66" i="10" s="1"/>
  <c r="G65" i="16"/>
  <c r="H65" i="16" s="1"/>
  <c r="G65" i="23"/>
  <c r="H65" i="23" s="1"/>
  <c r="G66" i="12"/>
  <c r="H66" i="12" s="1"/>
  <c r="G64" i="13"/>
  <c r="H64" i="13" s="1"/>
  <c r="G65" i="14"/>
  <c r="H65" i="14" s="1"/>
  <c r="G65" i="18"/>
  <c r="H65" i="18" s="1"/>
  <c r="G65" i="8"/>
  <c r="H65" i="8" s="1"/>
  <c r="G65" i="13"/>
  <c r="H65" i="13" s="1"/>
  <c r="G64" i="14"/>
  <c r="H64" i="14" s="1"/>
  <c r="G65" i="27"/>
  <c r="H65" i="27" s="1"/>
  <c r="G66" i="9"/>
  <c r="H66" i="9" s="1"/>
  <c r="H66" i="13"/>
  <c r="G65" i="24"/>
  <c r="H65" i="24" s="1"/>
  <c r="G65" i="26"/>
  <c r="H65" i="26" s="1"/>
  <c r="G65" i="30"/>
  <c r="H65" i="30" s="1"/>
  <c r="G66" i="8"/>
  <c r="H66" i="8" s="1"/>
  <c r="G65" i="15"/>
  <c r="H65" i="15" s="1"/>
  <c r="G65" i="17"/>
  <c r="H65" i="17" s="1"/>
  <c r="G65" i="21"/>
  <c r="H65" i="21" s="1"/>
  <c r="G65" i="22"/>
  <c r="H65" i="22" s="1"/>
  <c r="G65" i="31"/>
  <c r="H65" i="31" s="1"/>
  <c r="G65" i="19"/>
  <c r="H65" i="19" s="1"/>
  <c r="G65" i="20"/>
  <c r="H65" i="20" s="1"/>
  <c r="G65" i="28"/>
  <c r="H65" i="28" s="1"/>
  <c r="G65" i="29"/>
  <c r="H65" i="29" s="1"/>
  <c r="G65" i="10"/>
  <c r="H65" i="10" s="1"/>
  <c r="G66" i="17"/>
  <c r="H66" i="17" s="1"/>
  <c r="H63" i="32"/>
  <c r="H42" i="32"/>
  <c r="H62" i="32"/>
  <c r="H59" i="32"/>
  <c r="H58" i="32"/>
  <c r="H72" i="32"/>
  <c r="H54" i="32"/>
  <c r="H40" i="32"/>
  <c r="H36" i="32"/>
  <c r="F41" i="32"/>
  <c r="H41" i="32" s="1"/>
  <c r="H30" i="31"/>
  <c r="H26" i="31"/>
  <c r="H31" i="31"/>
  <c r="H20" i="31"/>
  <c r="H34" i="31"/>
  <c r="H60" i="31"/>
  <c r="H63" i="31"/>
  <c r="H64" i="31"/>
  <c r="H17" i="31"/>
  <c r="H13" i="31"/>
  <c r="H67" i="31"/>
  <c r="H51" i="31"/>
  <c r="H47" i="31"/>
  <c r="H48" i="31"/>
  <c r="H40" i="31"/>
  <c r="F41" i="31"/>
  <c r="H41" i="31" s="1"/>
  <c r="H36" i="31"/>
  <c r="H22" i="31"/>
  <c r="H62" i="30"/>
  <c r="H58" i="30"/>
  <c r="H52" i="30"/>
  <c r="H42" i="30"/>
  <c r="H32" i="30"/>
  <c r="H28" i="30"/>
  <c r="H33" i="30"/>
  <c r="H25" i="30"/>
  <c r="H24" i="30"/>
  <c r="H16" i="30"/>
  <c r="H15" i="30"/>
  <c r="H9" i="30"/>
  <c r="H6" i="30"/>
  <c r="H3" i="30"/>
  <c r="H72" i="30"/>
  <c r="H67" i="30"/>
  <c r="H66" i="30"/>
  <c r="H54" i="30"/>
  <c r="H50" i="30"/>
  <c r="H39" i="30"/>
  <c r="H40" i="30"/>
  <c r="H41" i="30"/>
  <c r="H37" i="30"/>
  <c r="H35" i="30"/>
  <c r="H22" i="30"/>
  <c r="H21" i="30"/>
  <c r="H66" i="29"/>
  <c r="H61" i="29"/>
  <c r="H32" i="29"/>
  <c r="H28" i="29"/>
  <c r="H24" i="29"/>
  <c r="H15" i="29"/>
  <c r="H9" i="29"/>
  <c r="H67" i="29"/>
  <c r="H46" i="29"/>
  <c r="H47" i="29"/>
  <c r="H51" i="29"/>
  <c r="H43" i="29"/>
  <c r="F41" i="29"/>
  <c r="H41" i="29" s="1"/>
  <c r="H37" i="29"/>
  <c r="H62" i="28"/>
  <c r="H64" i="28"/>
  <c r="H60" i="28"/>
  <c r="H58" i="28"/>
  <c r="H52" i="28"/>
  <c r="H42" i="28"/>
  <c r="H29" i="28"/>
  <c r="H27" i="28"/>
  <c r="H25" i="28"/>
  <c r="H32" i="28"/>
  <c r="H33" i="28"/>
  <c r="H28" i="28"/>
  <c r="H24" i="28"/>
  <c r="H23" i="28"/>
  <c r="H19" i="28"/>
  <c r="H15" i="28"/>
  <c r="H3" i="28"/>
  <c r="H5" i="28"/>
  <c r="H6" i="28"/>
  <c r="H47" i="28"/>
  <c r="H48" i="28"/>
  <c r="F41" i="28"/>
  <c r="H41" i="28" s="1"/>
  <c r="H37" i="28"/>
  <c r="H18" i="28"/>
  <c r="H59" i="27"/>
  <c r="H52" i="27"/>
  <c r="H34" i="27"/>
  <c r="H26" i="27"/>
  <c r="H20" i="27"/>
  <c r="H17" i="27"/>
  <c r="H66" i="27"/>
  <c r="H47" i="27"/>
  <c r="H51" i="27"/>
  <c r="H40" i="27"/>
  <c r="F41" i="27"/>
  <c r="H41" i="27" s="1"/>
  <c r="H22" i="27"/>
  <c r="H11" i="27"/>
  <c r="H7" i="27"/>
  <c r="H58" i="26"/>
  <c r="H62" i="26"/>
  <c r="H52" i="26"/>
  <c r="H28" i="26"/>
  <c r="H25" i="26"/>
  <c r="H33" i="26"/>
  <c r="H24" i="26"/>
  <c r="H19" i="26"/>
  <c r="H9" i="26"/>
  <c r="H6" i="26"/>
  <c r="H54" i="26"/>
  <c r="H51" i="26"/>
  <c r="H47" i="26"/>
  <c r="H41" i="26"/>
  <c r="H37" i="26"/>
  <c r="H21" i="26"/>
  <c r="H11" i="26"/>
  <c r="H52" i="24"/>
  <c r="H28" i="24"/>
  <c r="H32" i="24"/>
  <c r="H15" i="24"/>
  <c r="H9" i="24"/>
  <c r="H43" i="24"/>
  <c r="H39" i="24"/>
  <c r="H11" i="24"/>
  <c r="H41" i="24"/>
  <c r="H61" i="23"/>
  <c r="H59" i="23"/>
  <c r="H52" i="23"/>
  <c r="H32" i="23"/>
  <c r="H28" i="23"/>
  <c r="H26" i="23"/>
  <c r="H20" i="23"/>
  <c r="H15" i="23"/>
  <c r="H13" i="23"/>
  <c r="H9" i="23"/>
  <c r="H6" i="23"/>
  <c r="H66" i="23"/>
  <c r="D65" i="34" s="1"/>
  <c r="H54" i="23"/>
  <c r="H47" i="23"/>
  <c r="H51" i="23"/>
  <c r="H45" i="23"/>
  <c r="H38" i="23"/>
  <c r="H39" i="23"/>
  <c r="H41" i="23"/>
  <c r="H35" i="23"/>
  <c r="H72" i="22"/>
  <c r="H54" i="22"/>
  <c r="H53" i="22"/>
  <c r="H47" i="22"/>
  <c r="H43" i="22"/>
  <c r="H40" i="22"/>
  <c r="H38" i="22"/>
  <c r="H36" i="22"/>
  <c r="H21" i="22"/>
  <c r="H11" i="22"/>
  <c r="H41" i="22"/>
  <c r="H62" i="21"/>
  <c r="H61" i="21"/>
  <c r="H58" i="21"/>
  <c r="H42" i="21"/>
  <c r="H28" i="21"/>
  <c r="H25" i="21"/>
  <c r="H32" i="21"/>
  <c r="H24" i="21"/>
  <c r="H19" i="21"/>
  <c r="H15" i="21"/>
  <c r="H9" i="21"/>
  <c r="H6" i="21"/>
  <c r="H72" i="21"/>
  <c r="H66" i="21"/>
  <c r="H45" i="21"/>
  <c r="F41" i="21"/>
  <c r="H41" i="21" s="1"/>
  <c r="H18" i="21"/>
  <c r="H61" i="20"/>
  <c r="H52" i="20"/>
  <c r="H28" i="20"/>
  <c r="H32" i="20"/>
  <c r="H24" i="20"/>
  <c r="H15" i="20"/>
  <c r="H67" i="20"/>
  <c r="H47" i="20"/>
  <c r="H51" i="20"/>
  <c r="H48" i="20"/>
  <c r="F41" i="20"/>
  <c r="H41" i="20" s="1"/>
  <c r="H21" i="20"/>
  <c r="H21" i="19"/>
  <c r="H43" i="17"/>
  <c r="H68" i="17"/>
  <c r="H6" i="17"/>
  <c r="H12" i="17"/>
  <c r="H35" i="17"/>
  <c r="H21" i="17"/>
  <c r="H27" i="17"/>
  <c r="H56" i="17"/>
  <c r="H38" i="17"/>
  <c r="H53" i="17"/>
  <c r="H47" i="17"/>
  <c r="H14" i="17"/>
  <c r="H22" i="17"/>
  <c r="H46" i="17"/>
  <c r="H67" i="17"/>
  <c r="H18" i="17"/>
  <c r="H61" i="17"/>
  <c r="H14" i="16"/>
  <c r="H3" i="16"/>
  <c r="H20" i="16"/>
  <c r="H31" i="16"/>
  <c r="H35" i="16"/>
  <c r="H55" i="16"/>
  <c r="H47" i="16"/>
  <c r="H59" i="16"/>
  <c r="H12" i="16"/>
  <c r="H25" i="16"/>
  <c r="H44" i="16"/>
  <c r="H48" i="16"/>
  <c r="H56" i="16"/>
  <c r="H72" i="16"/>
  <c r="H60" i="16"/>
  <c r="H45" i="16"/>
  <c r="H49" i="16"/>
  <c r="H11" i="14"/>
  <c r="H58" i="14"/>
  <c r="H48" i="14"/>
  <c r="H7" i="14"/>
  <c r="H20" i="14"/>
  <c r="H30" i="14"/>
  <c r="H8" i="14"/>
  <c r="H12" i="14"/>
  <c r="H37" i="14"/>
  <c r="H51" i="14"/>
  <c r="H63" i="14"/>
  <c r="H56" i="14"/>
  <c r="H4" i="14"/>
  <c r="H34" i="14"/>
  <c r="H10" i="14"/>
  <c r="H57" i="14"/>
  <c r="H71" i="14"/>
  <c r="H48" i="15"/>
  <c r="H40" i="15"/>
  <c r="H51" i="15"/>
  <c r="H8" i="15"/>
  <c r="H12" i="15"/>
  <c r="H37" i="15"/>
  <c r="H45" i="15"/>
  <c r="H21" i="15"/>
  <c r="H7" i="15"/>
  <c r="F6" i="34" s="1"/>
  <c r="H56" i="15"/>
  <c r="H3" i="15"/>
  <c r="H46" i="15"/>
  <c r="H57" i="15"/>
  <c r="H62" i="15"/>
  <c r="H39" i="15"/>
  <c r="H47" i="15"/>
  <c r="H50" i="15"/>
  <c r="F41" i="15"/>
  <c r="H60" i="13"/>
  <c r="H8" i="13"/>
  <c r="H4" i="13"/>
  <c r="H35" i="13"/>
  <c r="H67" i="13"/>
  <c r="H20" i="13"/>
  <c r="H26" i="13"/>
  <c r="H34" i="13"/>
  <c r="H29" i="13"/>
  <c r="H51" i="13"/>
  <c r="H13" i="13"/>
  <c r="H11" i="13"/>
  <c r="H37" i="13"/>
  <c r="H49" i="13"/>
  <c r="H62" i="12"/>
  <c r="H9" i="12"/>
  <c r="H44" i="12"/>
  <c r="H48" i="12"/>
  <c r="H56" i="12"/>
  <c r="H70" i="12"/>
  <c r="H43" i="12"/>
  <c r="H27" i="12"/>
  <c r="H53" i="12"/>
  <c r="H11" i="12"/>
  <c r="H26" i="12"/>
  <c r="H68" i="12"/>
  <c r="H23" i="12"/>
  <c r="H58" i="12"/>
  <c r="H46" i="12"/>
  <c r="H50" i="12"/>
  <c r="H10" i="12"/>
  <c r="H35" i="12"/>
  <c r="H38" i="12"/>
  <c r="H45" i="12"/>
  <c r="H18" i="12"/>
  <c r="H39" i="12"/>
  <c r="H47" i="12"/>
  <c r="H51" i="12"/>
  <c r="H25" i="10"/>
  <c r="H57" i="10"/>
  <c r="H4" i="10"/>
  <c r="H9" i="10"/>
  <c r="H26" i="10"/>
  <c r="H20" i="10"/>
  <c r="H13" i="10"/>
  <c r="H11" i="10"/>
  <c r="H28" i="10"/>
  <c r="H39" i="10"/>
  <c r="H55" i="10"/>
  <c r="H59" i="10"/>
  <c r="H24" i="10"/>
  <c r="H32" i="10"/>
  <c r="H44" i="10"/>
  <c r="H67" i="10"/>
  <c r="H61" i="10"/>
  <c r="H8" i="10"/>
  <c r="H56" i="10"/>
  <c r="H68" i="10"/>
  <c r="H72" i="10"/>
  <c r="H30" i="9"/>
  <c r="H40" i="9"/>
  <c r="H27" i="9"/>
  <c r="H46" i="9"/>
  <c r="H50" i="9"/>
  <c r="H59" i="9"/>
  <c r="H11" i="8"/>
  <c r="H40" i="8"/>
  <c r="H45" i="8"/>
  <c r="H53" i="8"/>
  <c r="H69" i="8"/>
  <c r="H11" i="7"/>
  <c r="H44" i="7"/>
  <c r="H12" i="18"/>
  <c r="H53" i="18"/>
  <c r="H37" i="18"/>
  <c r="H46" i="18"/>
  <c r="H11" i="18"/>
  <c r="H17" i="18"/>
  <c r="H22" i="18"/>
  <c r="H5" i="19"/>
  <c r="H50" i="19"/>
  <c r="H72" i="19"/>
  <c r="H28" i="19"/>
  <c r="H14" i="19"/>
  <c r="H19" i="19"/>
  <c r="H55" i="19"/>
  <c r="H46" i="19"/>
  <c r="H6" i="19"/>
  <c r="H60" i="19"/>
  <c r="H26" i="19"/>
  <c r="H56" i="19"/>
  <c r="H45" i="19"/>
  <c r="H24" i="19"/>
  <c r="H61" i="19"/>
  <c r="H35" i="19"/>
  <c r="H51" i="19"/>
  <c r="H68" i="19"/>
  <c r="H71" i="19"/>
  <c r="H62" i="19"/>
  <c r="H59" i="19"/>
  <c r="H42" i="19"/>
  <c r="H34" i="19"/>
  <c r="H33" i="19"/>
  <c r="H29" i="19"/>
  <c r="H27" i="19"/>
  <c r="H30" i="19"/>
  <c r="H31" i="19"/>
  <c r="H25" i="19"/>
  <c r="H20" i="19"/>
  <c r="H17" i="19"/>
  <c r="H16" i="19"/>
  <c r="C15" i="34" s="1"/>
  <c r="H13" i="19"/>
  <c r="H4" i="19"/>
  <c r="H67" i="19"/>
  <c r="H48" i="19"/>
  <c r="H43" i="19"/>
  <c r="H38" i="19"/>
  <c r="H41" i="19"/>
  <c r="H40" i="19"/>
  <c r="H37" i="19"/>
  <c r="H36" i="19"/>
  <c r="H22" i="19"/>
  <c r="H33" i="18"/>
  <c r="H50" i="18"/>
  <c r="H70" i="18"/>
  <c r="H27" i="18"/>
  <c r="H47" i="18"/>
  <c r="H8" i="18"/>
  <c r="H55" i="18"/>
  <c r="H14" i="18"/>
  <c r="H44" i="18"/>
  <c r="C43" i="34" s="1"/>
  <c r="H48" i="18"/>
  <c r="H68" i="18"/>
  <c r="H36" i="18"/>
  <c r="H61" i="18"/>
  <c r="H58" i="18"/>
  <c r="H59" i="18"/>
  <c r="H52" i="18"/>
  <c r="H7" i="18"/>
  <c r="H21" i="18"/>
  <c r="H39" i="18"/>
  <c r="H43" i="18"/>
  <c r="H57" i="18"/>
  <c r="C56" i="34" s="1"/>
  <c r="H54" i="18"/>
  <c r="H13" i="18"/>
  <c r="H40" i="18"/>
  <c r="H32" i="18"/>
  <c r="H51" i="18"/>
  <c r="H31" i="18"/>
  <c r="H38" i="18"/>
  <c r="H10" i="18"/>
  <c r="H4" i="18"/>
  <c r="H56" i="18"/>
  <c r="H71" i="18"/>
  <c r="H5" i="18"/>
  <c r="H24" i="18"/>
  <c r="H15" i="18"/>
  <c r="H67" i="18"/>
  <c r="H66" i="18"/>
  <c r="H49" i="18"/>
  <c r="H45" i="18"/>
  <c r="F41" i="18"/>
  <c r="H41" i="18" s="1"/>
  <c r="H35" i="18"/>
  <c r="H18" i="18"/>
  <c r="H62" i="17"/>
  <c r="H59" i="17"/>
  <c r="H58" i="17"/>
  <c r="H33" i="17"/>
  <c r="H29" i="17"/>
  <c r="H25" i="17"/>
  <c r="H34" i="17"/>
  <c r="H26" i="17"/>
  <c r="H19" i="17"/>
  <c r="H20" i="17"/>
  <c r="H3" i="17"/>
  <c r="H4" i="17"/>
  <c r="H40" i="17"/>
  <c r="F41" i="17"/>
  <c r="H41" i="17" s="1"/>
  <c r="H63" i="16"/>
  <c r="H54" i="16"/>
  <c r="H40" i="16"/>
  <c r="H39" i="16"/>
  <c r="H37" i="16"/>
  <c r="H36" i="16"/>
  <c r="H21" i="16"/>
  <c r="H18" i="16"/>
  <c r="H11" i="16"/>
  <c r="H66" i="15"/>
  <c r="H30" i="15"/>
  <c r="H29" i="15"/>
  <c r="H14" i="15"/>
  <c r="H9" i="15"/>
  <c r="H72" i="15"/>
  <c r="H53" i="15"/>
  <c r="H43" i="15"/>
  <c r="H41" i="15"/>
  <c r="H35" i="15"/>
  <c r="H18" i="15"/>
  <c r="H42" i="14"/>
  <c r="H52" i="14"/>
  <c r="H62" i="14"/>
  <c r="H61" i="14"/>
  <c r="H32" i="14"/>
  <c r="H31" i="14"/>
  <c r="H33" i="14"/>
  <c r="H28" i="14"/>
  <c r="H25" i="14"/>
  <c r="H23" i="14"/>
  <c r="H24" i="14"/>
  <c r="H19" i="14"/>
  <c r="H16" i="14"/>
  <c r="H15" i="14"/>
  <c r="H14" i="14"/>
  <c r="H9" i="14"/>
  <c r="H6" i="14"/>
  <c r="H5" i="14"/>
  <c r="H72" i="13"/>
  <c r="H69" i="14"/>
  <c r="H54" i="14"/>
  <c r="H49" i="14"/>
  <c r="H47" i="14"/>
  <c r="H43" i="14"/>
  <c r="H39" i="14"/>
  <c r="H35" i="14"/>
  <c r="H18" i="14"/>
  <c r="H41" i="14"/>
  <c r="H59" i="12"/>
  <c r="H52" i="12"/>
  <c r="H30" i="12"/>
  <c r="H28" i="12"/>
  <c r="H34" i="12"/>
  <c r="H17" i="12"/>
  <c r="H15" i="12"/>
  <c r="H6" i="12"/>
  <c r="H62" i="13"/>
  <c r="H61" i="13"/>
  <c r="H58" i="13"/>
  <c r="H52" i="13"/>
  <c r="H42" i="13"/>
  <c r="H32" i="13"/>
  <c r="H33" i="13"/>
  <c r="H28" i="13"/>
  <c r="H25" i="13"/>
  <c r="H19" i="13"/>
  <c r="H24" i="13"/>
  <c r="H15" i="13"/>
  <c r="H16" i="13"/>
  <c r="H6" i="13"/>
  <c r="H3" i="13"/>
  <c r="H54" i="13"/>
  <c r="H47" i="13"/>
  <c r="H45" i="13"/>
  <c r="H43" i="13"/>
  <c r="H40" i="13"/>
  <c r="H38" i="13"/>
  <c r="H36" i="13"/>
  <c r="H21" i="13"/>
  <c r="H18" i="13"/>
  <c r="H41" i="13"/>
  <c r="H72" i="12"/>
  <c r="H67" i="12"/>
  <c r="H69" i="12"/>
  <c r="H54" i="12"/>
  <c r="F41" i="12"/>
  <c r="H41" i="12" s="1"/>
  <c r="H37" i="12"/>
  <c r="H42" i="10"/>
  <c r="H6" i="8"/>
  <c r="H34" i="10"/>
  <c r="H27" i="10"/>
  <c r="H32" i="8"/>
  <c r="H28" i="8"/>
  <c r="H27" i="8"/>
  <c r="H25" i="8"/>
  <c r="H63" i="10"/>
  <c r="H62" i="10"/>
  <c r="H60" i="10"/>
  <c r="H58" i="10"/>
  <c r="H19" i="10"/>
  <c r="H17" i="10"/>
  <c r="H14" i="10"/>
  <c r="H53" i="10"/>
  <c r="H48" i="10"/>
  <c r="H40" i="10"/>
  <c r="H37" i="10"/>
  <c r="H18" i="10"/>
  <c r="H21" i="10"/>
  <c r="H54" i="10"/>
  <c r="H70" i="10"/>
  <c r="H51" i="10"/>
  <c r="H7" i="10"/>
  <c r="H49" i="10"/>
  <c r="H35" i="10"/>
  <c r="F41" i="10"/>
  <c r="H41" i="10" s="1"/>
  <c r="H47" i="10"/>
  <c r="H69" i="10"/>
  <c r="H43" i="10"/>
  <c r="H45" i="10"/>
  <c r="F41" i="1"/>
  <c r="H33" i="1"/>
  <c r="H58" i="9"/>
  <c r="H23" i="9"/>
  <c r="H38" i="9"/>
  <c r="H7" i="9"/>
  <c r="H11" i="9"/>
  <c r="H67" i="9"/>
  <c r="H31" i="9"/>
  <c r="H69" i="9"/>
  <c r="H12" i="9"/>
  <c r="H56" i="9"/>
  <c r="H72" i="9"/>
  <c r="H48" i="9"/>
  <c r="H57" i="9"/>
  <c r="H53" i="9"/>
  <c r="H36" i="8"/>
  <c r="H57" i="8"/>
  <c r="H71" i="8"/>
  <c r="F41" i="8"/>
  <c r="H41" i="8" s="1"/>
  <c r="H3" i="8"/>
  <c r="H24" i="8"/>
  <c r="H29" i="8"/>
  <c r="H42" i="8"/>
  <c r="H10" i="8"/>
  <c r="H14" i="8"/>
  <c r="H60" i="8"/>
  <c r="H44" i="8"/>
  <c r="H5" i="8"/>
  <c r="H16" i="8"/>
  <c r="H22" i="8"/>
  <c r="H62" i="8"/>
  <c r="H56" i="8"/>
  <c r="H70" i="8"/>
  <c r="H19" i="8"/>
  <c r="H55" i="7"/>
  <c r="H64" i="7"/>
  <c r="H70" i="7"/>
  <c r="H63" i="9"/>
  <c r="H62" i="9"/>
  <c r="H61" i="9"/>
  <c r="H32" i="9"/>
  <c r="H29" i="9"/>
  <c r="H26" i="9"/>
  <c r="H33" i="9"/>
  <c r="H34" i="9"/>
  <c r="H28" i="9"/>
  <c r="H25" i="9"/>
  <c r="H24" i="9"/>
  <c r="H20" i="9"/>
  <c r="H19" i="9"/>
  <c r="H17" i="9"/>
  <c r="H16" i="9"/>
  <c r="H15" i="9"/>
  <c r="H13" i="9"/>
  <c r="H9" i="9"/>
  <c r="H3" i="9"/>
  <c r="H4" i="9"/>
  <c r="H54" i="9"/>
  <c r="H49" i="9"/>
  <c r="H47" i="9"/>
  <c r="H45" i="9"/>
  <c r="H39" i="9"/>
  <c r="H36" i="9"/>
  <c r="H35" i="9"/>
  <c r="H22" i="9"/>
  <c r="H18" i="9"/>
  <c r="H41" i="9"/>
  <c r="H68" i="7"/>
  <c r="H58" i="8"/>
  <c r="H18" i="8"/>
  <c r="H63" i="8"/>
  <c r="H59" i="8"/>
  <c r="H52" i="8"/>
  <c r="H34" i="8"/>
  <c r="H26" i="8"/>
  <c r="H30" i="8"/>
  <c r="H20" i="8"/>
  <c r="H17" i="8"/>
  <c r="H4" i="8"/>
  <c r="H51" i="8"/>
  <c r="H50" i="8"/>
  <c r="H49" i="8"/>
  <c r="H46" i="8"/>
  <c r="H43" i="8"/>
  <c r="H38" i="8"/>
  <c r="H37" i="8"/>
  <c r="H35" i="8"/>
  <c r="H21" i="8"/>
  <c r="H47" i="1"/>
  <c r="H47" i="7"/>
  <c r="H49" i="7"/>
  <c r="H72" i="7"/>
  <c r="H69" i="7"/>
  <c r="H28" i="1"/>
  <c r="H72" i="1"/>
  <c r="H56" i="7"/>
  <c r="H67" i="7"/>
  <c r="H71" i="7"/>
  <c r="H7" i="7"/>
  <c r="H57" i="7"/>
  <c r="H10" i="7"/>
  <c r="H51" i="7"/>
  <c r="H54" i="7"/>
  <c r="H45" i="7"/>
  <c r="H43" i="7"/>
  <c r="H38" i="7"/>
  <c r="F41" i="7"/>
  <c r="H41" i="7" s="1"/>
  <c r="H39" i="7"/>
  <c r="H37" i="7"/>
  <c r="H35" i="7"/>
  <c r="H22" i="7"/>
  <c r="H18" i="7"/>
  <c r="H40" i="1"/>
  <c r="H39" i="1"/>
  <c r="H34" i="1"/>
  <c r="H61" i="1"/>
  <c r="H54" i="1"/>
  <c r="H53" i="7"/>
  <c r="H66" i="1"/>
  <c r="G66" i="7"/>
  <c r="H66" i="7" s="1"/>
  <c r="H8" i="7"/>
  <c r="H29" i="7"/>
  <c r="H33" i="7"/>
  <c r="H40" i="7"/>
  <c r="H50" i="7"/>
  <c r="G64" i="1"/>
  <c r="H64" i="1" s="1"/>
  <c r="E63" i="34" s="1"/>
  <c r="H27" i="7"/>
  <c r="H48" i="7"/>
  <c r="H13" i="7"/>
  <c r="H17" i="7"/>
  <c r="H24" i="7"/>
  <c r="G65" i="7"/>
  <c r="H65" i="7" s="1"/>
  <c r="H21" i="7"/>
  <c r="H25" i="7"/>
  <c r="H32" i="7"/>
  <c r="H42" i="7"/>
  <c r="H46" i="7"/>
  <c r="H62" i="7"/>
  <c r="H69" i="1"/>
  <c r="H49" i="1"/>
  <c r="H56" i="1"/>
  <c r="H36" i="1"/>
  <c r="H50" i="1"/>
  <c r="H67" i="1"/>
  <c r="H59" i="1"/>
  <c r="H68" i="1"/>
  <c r="H70" i="1"/>
  <c r="H71" i="1"/>
  <c r="H63" i="1"/>
  <c r="H62" i="1"/>
  <c r="H60" i="1"/>
  <c r="H58" i="1"/>
  <c r="H57" i="1"/>
  <c r="H53" i="1"/>
  <c r="H52" i="1"/>
  <c r="H51" i="1"/>
  <c r="H46" i="1"/>
  <c r="H48" i="1"/>
  <c r="H45" i="1"/>
  <c r="H44" i="1"/>
  <c r="H43" i="1"/>
  <c r="H42" i="1"/>
  <c r="H38" i="1"/>
  <c r="H37" i="1"/>
  <c r="H41" i="1"/>
  <c r="H22" i="1"/>
  <c r="H32" i="1"/>
  <c r="H29" i="1"/>
  <c r="H26" i="1"/>
  <c r="H27" i="1"/>
  <c r="H30" i="1"/>
  <c r="H35" i="1"/>
  <c r="H23" i="1"/>
  <c r="H24" i="1"/>
  <c r="H8" i="1"/>
  <c r="H20" i="1"/>
  <c r="H21" i="1"/>
  <c r="H19" i="1"/>
  <c r="H18" i="1"/>
  <c r="H16" i="1"/>
  <c r="H17" i="1"/>
  <c r="H15" i="1"/>
  <c r="H14" i="1"/>
  <c r="H13" i="1"/>
  <c r="H11" i="1"/>
  <c r="H12" i="1"/>
  <c r="H10" i="1"/>
  <c r="H7" i="1"/>
  <c r="H3" i="1"/>
  <c r="H9" i="1"/>
  <c r="H5" i="1"/>
  <c r="H6" i="1"/>
  <c r="H4" i="1"/>
  <c r="C37" i="3"/>
  <c r="D34" i="34" l="1"/>
  <c r="C33" i="34"/>
  <c r="C9" i="34"/>
  <c r="F43" i="34"/>
  <c r="D37" i="34"/>
  <c r="B29" i="35"/>
  <c r="C29" i="35" s="1"/>
  <c r="D12" i="34"/>
  <c r="D63" i="34"/>
  <c r="D11" i="34"/>
  <c r="D6" i="34"/>
  <c r="D44" i="34"/>
  <c r="D22" i="34"/>
  <c r="D7" i="34"/>
  <c r="D10" i="34"/>
  <c r="D59" i="34"/>
  <c r="D26" i="34"/>
  <c r="D32" i="34"/>
  <c r="D53" i="34"/>
  <c r="D23" i="34"/>
  <c r="D41" i="34"/>
  <c r="D31" i="34"/>
  <c r="D13" i="34"/>
  <c r="B4" i="35"/>
  <c r="C4" i="35" s="1"/>
  <c r="C22" i="34"/>
  <c r="D70" i="34"/>
  <c r="B22" i="35"/>
  <c r="C22" i="35" s="1"/>
  <c r="D15" i="34"/>
  <c r="B10" i="35"/>
  <c r="C10" i="35" s="1"/>
  <c r="D69" i="34"/>
  <c r="B13" i="35"/>
  <c r="C13" i="35" s="1"/>
  <c r="B25" i="35"/>
  <c r="B26" i="35"/>
  <c r="C26" i="35" s="1"/>
  <c r="D40" i="34"/>
  <c r="D5" i="34"/>
  <c r="D51" i="34"/>
  <c r="D64" i="34"/>
  <c r="B11" i="35"/>
  <c r="C11" i="35" s="1"/>
  <c r="D9" i="34"/>
  <c r="D38" i="34"/>
  <c r="D8" i="34"/>
  <c r="D58" i="34"/>
  <c r="D52" i="34"/>
  <c r="D66" i="34"/>
  <c r="B23" i="35"/>
  <c r="C23" i="35" s="1"/>
  <c r="B6" i="35"/>
  <c r="C6" i="35" s="1"/>
  <c r="D29" i="34"/>
  <c r="D60" i="34"/>
  <c r="B17" i="35"/>
  <c r="C17" i="35" s="1"/>
  <c r="B16" i="35"/>
  <c r="C16" i="35" s="1"/>
  <c r="B14" i="35"/>
  <c r="C14" i="35" s="1"/>
  <c r="D30" i="34"/>
  <c r="D49" i="34"/>
  <c r="B9" i="35"/>
  <c r="C9" i="35" s="1"/>
  <c r="D16" i="34"/>
  <c r="D28" i="34"/>
  <c r="B28" i="35"/>
  <c r="C28" i="35" s="1"/>
  <c r="D14" i="34"/>
  <c r="D61" i="34"/>
  <c r="D57" i="34"/>
  <c r="D20" i="34"/>
  <c r="D36" i="34"/>
  <c r="D45" i="34"/>
  <c r="D68" i="34"/>
  <c r="D48" i="34"/>
  <c r="B3" i="35"/>
  <c r="C3" i="35" s="1"/>
  <c r="B21" i="35"/>
  <c r="C21" i="35" s="1"/>
  <c r="B19" i="35"/>
  <c r="C69" i="34"/>
  <c r="C18" i="34"/>
  <c r="D50" i="34"/>
  <c r="D19" i="34"/>
  <c r="D56" i="34"/>
  <c r="D55" i="34"/>
  <c r="D24" i="34"/>
  <c r="B5" i="35"/>
  <c r="C5" i="35" s="1"/>
  <c r="D47" i="34"/>
  <c r="B27" i="35"/>
  <c r="C27" i="35" s="1"/>
  <c r="B8" i="35"/>
  <c r="D2" i="34"/>
  <c r="D46" i="34"/>
  <c r="D25" i="34"/>
  <c r="B15" i="35"/>
  <c r="C15" i="35" s="1"/>
  <c r="D18" i="34"/>
  <c r="D17" i="34"/>
  <c r="D21" i="34"/>
  <c r="D3" i="34"/>
  <c r="D71" i="34"/>
  <c r="D27" i="34"/>
  <c r="D4" i="34"/>
  <c r="D67" i="34"/>
  <c r="D54" i="34"/>
  <c r="D39" i="34"/>
  <c r="D62" i="34"/>
  <c r="B12" i="35"/>
  <c r="C12" i="35" s="1"/>
  <c r="B20" i="35"/>
  <c r="C20" i="35" s="1"/>
  <c r="D42" i="34"/>
  <c r="D33" i="34"/>
  <c r="D35" i="34"/>
  <c r="D43" i="34"/>
  <c r="B2" i="35"/>
  <c r="F54" i="34"/>
  <c r="C11" i="34"/>
  <c r="C25" i="34"/>
  <c r="F22" i="34"/>
  <c r="C6" i="34"/>
  <c r="F14" i="34"/>
  <c r="E70" i="34"/>
  <c r="F67" i="34"/>
  <c r="C2" i="34"/>
  <c r="F10" i="34"/>
  <c r="F62" i="34"/>
  <c r="F4" i="34"/>
  <c r="F3" i="34"/>
  <c r="C7" i="34"/>
  <c r="C28" i="34"/>
  <c r="F25" i="34"/>
  <c r="C17" i="34"/>
  <c r="C13" i="34"/>
  <c r="F9" i="34"/>
  <c r="F29" i="34"/>
  <c r="C36" i="34"/>
  <c r="E20" i="34"/>
  <c r="C65" i="34"/>
  <c r="C68" i="34"/>
  <c r="E60" i="34"/>
  <c r="E6" i="34"/>
  <c r="F11" i="34"/>
  <c r="C62" i="34"/>
  <c r="E30" i="34"/>
  <c r="E54" i="34"/>
  <c r="F70" i="34"/>
  <c r="F68" i="34"/>
  <c r="C67" i="34"/>
  <c r="E11" i="34"/>
  <c r="E41" i="34"/>
  <c r="F51" i="34"/>
  <c r="F28" i="34"/>
  <c r="C35" i="34"/>
  <c r="C59" i="34"/>
  <c r="C10" i="34"/>
  <c r="C53" i="34"/>
  <c r="E2" i="34"/>
  <c r="E7" i="34"/>
  <c r="F16" i="34"/>
  <c r="E31" i="34"/>
  <c r="C38" i="34"/>
  <c r="F21" i="34"/>
  <c r="F15" i="34"/>
  <c r="F13" i="34"/>
  <c r="E24" i="34"/>
  <c r="F56" i="34"/>
  <c r="F52" i="34"/>
  <c r="C49" i="34"/>
  <c r="C48" i="34"/>
  <c r="C34" i="34"/>
  <c r="C54" i="34"/>
  <c r="C51" i="34"/>
  <c r="C57" i="34"/>
  <c r="C32" i="34"/>
  <c r="C58" i="34"/>
  <c r="C44" i="34"/>
  <c r="C46" i="34"/>
  <c r="C21" i="34"/>
  <c r="C70" i="34"/>
  <c r="C52" i="34"/>
  <c r="C12" i="34"/>
  <c r="C16" i="34"/>
  <c r="C27" i="34"/>
  <c r="C5" i="34"/>
  <c r="C41" i="34"/>
  <c r="C3" i="34"/>
  <c r="C47" i="34"/>
  <c r="C55" i="34"/>
  <c r="C50" i="34"/>
  <c r="C42" i="34"/>
  <c r="C45" i="34"/>
  <c r="C61" i="34"/>
  <c r="C26" i="34"/>
  <c r="C66" i="34"/>
  <c r="C30" i="34"/>
  <c r="C4" i="34"/>
  <c r="C24" i="34"/>
  <c r="C29" i="34"/>
  <c r="C8" i="34"/>
  <c r="C14" i="34"/>
  <c r="C60" i="34"/>
  <c r="C23" i="34"/>
  <c r="C71" i="34"/>
  <c r="C19" i="34"/>
  <c r="C31" i="34"/>
  <c r="C37" i="34"/>
  <c r="C20" i="34"/>
  <c r="C40" i="34"/>
  <c r="C39" i="34"/>
  <c r="E4" i="34"/>
  <c r="E28" i="34"/>
  <c r="E29" i="34"/>
  <c r="E9" i="34"/>
  <c r="E23" i="34"/>
  <c r="E19" i="34"/>
  <c r="E51" i="34"/>
  <c r="E50" i="34"/>
  <c r="E39" i="34"/>
  <c r="E42" i="34"/>
  <c r="E5" i="34"/>
  <c r="E35" i="34"/>
  <c r="E32" i="34"/>
  <c r="E26" i="34"/>
  <c r="E62" i="34"/>
  <c r="E12" i="34"/>
  <c r="E46" i="34"/>
  <c r="E15" i="34"/>
  <c r="E57" i="34"/>
  <c r="E22" i="34"/>
  <c r="E49" i="34"/>
  <c r="E44" i="34"/>
  <c r="E47" i="34"/>
  <c r="E40" i="34"/>
  <c r="E16" i="34"/>
  <c r="E3" i="34"/>
  <c r="E37" i="34"/>
  <c r="E25" i="34"/>
  <c r="E71" i="34"/>
  <c r="E13" i="34"/>
  <c r="E67" i="34"/>
  <c r="E27" i="34"/>
  <c r="E56" i="34"/>
  <c r="E21" i="34"/>
  <c r="E59" i="34"/>
  <c r="E48" i="34"/>
  <c r="E45" i="34"/>
  <c r="E18" i="34"/>
  <c r="E33" i="34"/>
  <c r="E43" i="34"/>
  <c r="E68" i="34"/>
  <c r="E10" i="34"/>
  <c r="E8" i="34"/>
  <c r="E66" i="34"/>
  <c r="E52" i="34"/>
  <c r="E61" i="34"/>
  <c r="E58" i="34"/>
  <c r="E38" i="34"/>
  <c r="E69" i="34"/>
  <c r="G69" i="34" s="1"/>
  <c r="E36" i="34"/>
  <c r="E14" i="34"/>
  <c r="E17" i="34"/>
  <c r="E55" i="34"/>
  <c r="E53" i="34"/>
  <c r="E34" i="34"/>
  <c r="E65" i="34"/>
  <c r="F35" i="34"/>
  <c r="F37" i="34"/>
  <c r="F23" i="34"/>
  <c r="F41" i="34"/>
  <c r="F32" i="34"/>
  <c r="F59" i="34"/>
  <c r="F57" i="34"/>
  <c r="F50" i="34"/>
  <c r="F66" i="34"/>
  <c r="F36" i="34"/>
  <c r="F12" i="34"/>
  <c r="F7" i="34"/>
  <c r="F44" i="34"/>
  <c r="F55" i="34"/>
  <c r="F8" i="34"/>
  <c r="F71" i="34"/>
  <c r="F26" i="34"/>
  <c r="F49" i="34"/>
  <c r="F27" i="34"/>
  <c r="F38" i="34"/>
  <c r="F45" i="34"/>
  <c r="F18" i="34"/>
  <c r="F61" i="34"/>
  <c r="F47" i="34"/>
  <c r="F30" i="34"/>
  <c r="F53" i="34"/>
  <c r="F33" i="34"/>
  <c r="F5" i="34"/>
  <c r="F48" i="34"/>
  <c r="F31" i="34"/>
  <c r="F42" i="34"/>
  <c r="F63" i="34"/>
  <c r="F60" i="34"/>
  <c r="F34" i="34"/>
  <c r="F46" i="34"/>
  <c r="F40" i="34"/>
  <c r="F24" i="34"/>
  <c r="F39" i="34"/>
  <c r="F17" i="34"/>
  <c r="F2" i="34"/>
  <c r="F19" i="34"/>
  <c r="F58" i="34"/>
  <c r="F20" i="34"/>
  <c r="F64" i="34"/>
  <c r="H73" i="33"/>
  <c r="E64" i="34"/>
  <c r="F65" i="34"/>
  <c r="C64" i="34"/>
  <c r="H73" i="32"/>
  <c r="H73" i="31"/>
  <c r="H73" i="30"/>
  <c r="H73" i="29"/>
  <c r="H73" i="28"/>
  <c r="H73" i="27"/>
  <c r="H73" i="26"/>
  <c r="H73" i="24"/>
  <c r="H73" i="23"/>
  <c r="H73" i="22"/>
  <c r="H73" i="21"/>
  <c r="H73" i="20"/>
  <c r="H73" i="19"/>
  <c r="H73" i="18"/>
  <c r="H73" i="17"/>
  <c r="H73" i="16"/>
  <c r="H73" i="15"/>
  <c r="H73" i="14"/>
  <c r="H73" i="13"/>
  <c r="H73" i="12"/>
  <c r="H73" i="10"/>
  <c r="H73" i="9"/>
  <c r="H73" i="8"/>
  <c r="H73" i="7"/>
  <c r="H73" i="1"/>
  <c r="G6" i="34" l="1"/>
  <c r="C25" i="35"/>
  <c r="B30" i="35"/>
  <c r="C30" i="35" s="1"/>
  <c r="G29" i="34"/>
  <c r="C8" i="35"/>
  <c r="B18" i="35"/>
  <c r="C18" i="35" s="1"/>
  <c r="C2" i="35"/>
  <c r="B7" i="35"/>
  <c r="C19" i="35"/>
  <c r="B24" i="35"/>
  <c r="C24" i="35" s="1"/>
  <c r="G16" i="34"/>
  <c r="G67" i="34"/>
  <c r="G62" i="34"/>
  <c r="G13" i="34"/>
  <c r="G11" i="34"/>
  <c r="G43" i="34"/>
  <c r="G9" i="34"/>
  <c r="G28" i="34"/>
  <c r="G68" i="34"/>
  <c r="G54" i="34"/>
  <c r="G70" i="34"/>
  <c r="G25" i="34"/>
  <c r="G30" i="34"/>
  <c r="G55" i="34"/>
  <c r="G24" i="34"/>
  <c r="G52" i="34"/>
  <c r="G7" i="34"/>
  <c r="G3" i="34"/>
  <c r="G19" i="34"/>
  <c r="G60" i="34"/>
  <c r="G26" i="34"/>
  <c r="G10" i="34"/>
  <c r="G47" i="34"/>
  <c r="G15" i="34"/>
  <c r="G56" i="34"/>
  <c r="G32" i="34"/>
  <c r="G51" i="34"/>
  <c r="G21" i="34"/>
  <c r="G45" i="34"/>
  <c r="G5" i="34"/>
  <c r="G61" i="34"/>
  <c r="G50" i="34"/>
  <c r="G57" i="34"/>
  <c r="G44" i="34"/>
  <c r="G35" i="34"/>
  <c r="G2" i="34"/>
  <c r="G63" i="34"/>
  <c r="G8" i="34"/>
  <c r="G20" i="34"/>
  <c r="G22" i="34"/>
  <c r="G41" i="34"/>
  <c r="G4" i="34"/>
  <c r="G14" i="34"/>
  <c r="G17" i="34"/>
  <c r="G42" i="34"/>
  <c r="G59" i="34"/>
  <c r="G40" i="34"/>
  <c r="G46" i="34"/>
  <c r="G12" i="34"/>
  <c r="G23" i="34"/>
  <c r="G58" i="34"/>
  <c r="G18" i="34"/>
  <c r="G65" i="34"/>
  <c r="G66" i="34"/>
  <c r="G33" i="34"/>
  <c r="G27" i="34"/>
  <c r="G48" i="34"/>
  <c r="G34" i="34"/>
  <c r="G49" i="34"/>
  <c r="G36" i="34"/>
  <c r="G53" i="34"/>
  <c r="G37" i="34"/>
  <c r="E72" i="34"/>
  <c r="G71" i="34"/>
  <c r="G38" i="34"/>
  <c r="G39" i="34"/>
  <c r="F72" i="34"/>
  <c r="G64" i="34"/>
  <c r="C72" i="34"/>
  <c r="G31" i="34"/>
  <c r="D72" i="34"/>
  <c r="B31" i="35" l="1"/>
  <c r="C31" i="35" s="1"/>
  <c r="C7" i="35"/>
  <c r="G7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92BD28F-CCF0-4E63-9EC5-37201E9582A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042BB9-C48A-4947-B269-22B11DBD600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75677EB-BCC9-44D5-AE3A-A829A7AD08A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47C7C4-0E8F-4EE1-A726-9AFD6B5485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E24E236-769F-4312-B4C6-0BDA144F57B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FB567E5-36CD-407F-BB6D-15C1D354F89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6F0AF3A-0AAD-4FFE-951E-E9B24A831EF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2085A6E6-DB6A-4278-9BFC-62F5245F732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B93452B-F4A2-4474-8E38-F9F45E2D2C0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1C53F5E-40A9-4E90-B5AA-7CF1435C4C3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B0BFE96-4C72-4B92-9F9A-312A4692E0A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7B5D59-983D-4F13-97E8-64B71111344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FD8E97-4EA1-425B-B3D1-EA12AD6D27F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A6D42AC-A095-43EF-8343-5D00AB6DADE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6BB633C-8E56-4553-87FA-B4152CA807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D439330-F666-48BB-9CBE-CB6D16B3C80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0C23B4B-AA5B-49AC-8F62-936380C743A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C3542A3-08F7-4D83-9210-AAD554AA5FC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G1" authorId="0" shapeId="0" xr:uid="{5F4B911A-DFB2-483E-BA3C-0D93FE240309}">
      <text>
        <r>
          <rPr>
            <b/>
            <sz val="9"/>
            <color indexed="81"/>
            <rFont val="Tahoma"/>
            <family val="2"/>
          </rPr>
          <t>BARAUD-COOPER Fanny:</t>
        </r>
        <r>
          <rPr>
            <sz val="9"/>
            <color indexed="81"/>
            <rFont val="Tahoma"/>
            <family val="2"/>
          </rPr>
          <t xml:space="preserve">
 MAJ 05/05/2025</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C052B71-9D1C-43DB-A524-02F913AD37CB}">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460302-FBF5-4629-9195-F7775EE7AE1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8CF713BF-1C65-434C-9862-4BE440DDB46E}">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E2C40B56-EB79-4F45-ADCD-DE4F8397370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7F711661-2246-4023-A879-57AAFBDA15DC}">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7F984A4-D25F-42B3-A67A-EF29A3025864}">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493AFC-AD1D-437D-A488-9964A84E791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C47F675-CF1F-426B-A48F-7F6E4FC0BEC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sharedStrings.xml><?xml version="1.0" encoding="utf-8"?>
<sst xmlns="http://schemas.openxmlformats.org/spreadsheetml/2006/main" count="12241" uniqueCount="2577">
  <si>
    <t>Marché</t>
  </si>
  <si>
    <t>Opération</t>
  </si>
  <si>
    <t>Fréquence annuelle</t>
  </si>
  <si>
    <t>Visite des issues de secours et niches de sécurité</t>
  </si>
  <si>
    <t>Maintenance préventive des issues de secours et niches de sécurité</t>
  </si>
  <si>
    <t>Propreté</t>
  </si>
  <si>
    <t>Lavage d'un tube</t>
  </si>
  <si>
    <t>Vérification des installations électriques</t>
  </si>
  <si>
    <t>Remarques</t>
  </si>
  <si>
    <t>Les équipements de levage ne sont pas pris en compte</t>
  </si>
  <si>
    <t>Nettoyage des plots de jalonnement pour un sens</t>
  </si>
  <si>
    <t>Nettoyage de l'éclairage pour un sens</t>
  </si>
  <si>
    <t>Bâtiment</t>
  </si>
  <si>
    <t>Contrôle règlementaire</t>
  </si>
  <si>
    <t>Eclairage</t>
  </si>
  <si>
    <t>Remplacement systématiques des sources</t>
  </si>
  <si>
    <t>Auto-évacuation</t>
  </si>
  <si>
    <t>Essais fonctionnels pour un sens</t>
  </si>
  <si>
    <t>Maintenance préventive pour un sens</t>
  </si>
  <si>
    <t>Automate</t>
  </si>
  <si>
    <t>Entretien préventif des automates principaux et des baies MESD</t>
  </si>
  <si>
    <t>Entretien préventif de l'ensemble des armoires MESD</t>
  </si>
  <si>
    <t>Ne comprends pas l'entretien des automates métiers</t>
  </si>
  <si>
    <t>Poste d'appel d'urgence et téléphones de sécurité</t>
  </si>
  <si>
    <t>Ne comprends pas la maintenance du SI Phonie</t>
  </si>
  <si>
    <t>Energie et câbles</t>
  </si>
  <si>
    <t>Maintenance préventive de niveau 1 des installations BT</t>
  </si>
  <si>
    <t>Maintenance préventive de niveau 2 des installations BT</t>
  </si>
  <si>
    <t>Maintenance préventive de niveau 3 des installations BT</t>
  </si>
  <si>
    <t>Visite d'installation</t>
  </si>
  <si>
    <t>Maintenance préventive PST</t>
  </si>
  <si>
    <t>Détection</t>
  </si>
  <si>
    <t>Préventif d'un tube des capteurs atmosphériques</t>
  </si>
  <si>
    <t>Ne comprends pas la maintenance des équipements spécifique</t>
  </si>
  <si>
    <t>Ventilation</t>
  </si>
  <si>
    <t>Vidéo</t>
  </si>
  <si>
    <t>Maintenance préventive de la DAI du sens 1</t>
  </si>
  <si>
    <t>Maintenance préventive de la DAI du sens 2</t>
  </si>
  <si>
    <t>Nettoyage des caméras sens intérieur sens 1</t>
  </si>
  <si>
    <t>Nettoyage des caméras sens intérieur sens 2</t>
  </si>
  <si>
    <t>Pompage</t>
  </si>
  <si>
    <t>Entretien et contrôle de débit des poteaux incendie du tunnel</t>
  </si>
  <si>
    <t>Maintenance préventive de l'ensemble des PAU du tunnel</t>
  </si>
  <si>
    <t>Maintenance préventive de l'ensemble des TSE du tunnel</t>
  </si>
  <si>
    <t>Maintenance préventive de niveau 1 des postes HT</t>
  </si>
  <si>
    <t>Ne comprends pas les barrières et les installation du PCTT</t>
  </si>
  <si>
    <t>Maintenance préventive de niveau 2 des postes HT</t>
  </si>
  <si>
    <t>Maintenance préventive de niveau 3 des postes HT</t>
  </si>
  <si>
    <t>Maintenance préventive de niveau 1 couplage source BT</t>
  </si>
  <si>
    <t>Maintenance préventive de niveau 2 couplage source BT</t>
  </si>
  <si>
    <t>Maintenance préventive de niveau 3 couplage source BT</t>
  </si>
  <si>
    <t>Ne comprends pas les luminancemètre, les extincteurs et les centrales incendie</t>
  </si>
  <si>
    <t>Maintenance préventive de éléments du tunnel</t>
  </si>
  <si>
    <t>Ne comprends pas la surveillance des locaux techniques</t>
  </si>
  <si>
    <t>Maintenance préventive des caméras en issues de secours du tunnel</t>
  </si>
  <si>
    <t>Ne comprends pas les station de pompage et autres équipements spécifiques (surpresseur, disconnecteur, vanne,…)</t>
  </si>
  <si>
    <t>Climatisation</t>
  </si>
  <si>
    <t>Onduleur</t>
  </si>
  <si>
    <t>Cout total</t>
  </si>
  <si>
    <t>HT</t>
  </si>
  <si>
    <t>TTC</t>
  </si>
  <si>
    <t>PAU/TSE</t>
  </si>
  <si>
    <t>Neuilly</t>
  </si>
  <si>
    <t>Sévines</t>
  </si>
  <si>
    <t>Taverny</t>
  </si>
  <si>
    <t>Nogent</t>
  </si>
  <si>
    <t>Champigny</t>
  </si>
  <si>
    <t>Fresnes</t>
  </si>
  <si>
    <t>Bicêtre</t>
  </si>
  <si>
    <t>Saint-Cloud</t>
  </si>
  <si>
    <t>La Courneuve</t>
  </si>
  <si>
    <t>Landy</t>
  </si>
  <si>
    <t>Italie</t>
  </si>
  <si>
    <t>Orly</t>
  </si>
  <si>
    <t>Bobigny</t>
  </si>
  <si>
    <t>Boissy</t>
  </si>
  <si>
    <t>Antony</t>
  </si>
  <si>
    <t>Lumen-Norton</t>
  </si>
  <si>
    <t>Guy Môquet</t>
  </si>
  <si>
    <t>La Défense</t>
  </si>
  <si>
    <t>Gaine de ventilation en tunnel pour une longueur de gaine de 150 metres</t>
  </si>
  <si>
    <t>Variateur de puissance inferieur ou egal a 15 Kw</t>
  </si>
  <si>
    <t>Variateur de puissance superieur a 15 Kw</t>
  </si>
  <si>
    <t>Préventif des équipements de ventilation</t>
  </si>
  <si>
    <t>Contrôle réglementaire d'un extincteur à poudre polyvalente de 6kg</t>
  </si>
  <si>
    <t>Contrôle réglementaire d'un extincteur à poudre polyvalente de 9kg</t>
  </si>
  <si>
    <t>Contrôle réglementaire d'un extincteur à poudre polyvalente de 50kg</t>
  </si>
  <si>
    <t>Contrôle réglementaire d'un extincteur à eau pulvérisée 6 litres</t>
  </si>
  <si>
    <t>Contrôle réglementaire d'un extincteur à eau pulvérisée 9 litres</t>
  </si>
  <si>
    <t>Contrôle réglementaire d'un extincteur CO² de 2kg</t>
  </si>
  <si>
    <t>Contrôle réglementaire d'un extincteur CO² de 5kg</t>
  </si>
  <si>
    <t>Préventif luminancemètre</t>
  </si>
  <si>
    <t>Maintenance préventive de niveau 1 d’une barrière</t>
  </si>
  <si>
    <t>Maintenance préventive de niveau 2 d’une barrière</t>
  </si>
  <si>
    <t>Maintenance préventive prises/coffret pompier</t>
  </si>
  <si>
    <t>AEV</t>
  </si>
  <si>
    <t>ContReg</t>
  </si>
  <si>
    <t>MEC</t>
  </si>
  <si>
    <t>?</t>
  </si>
  <si>
    <t>Vérification réglementaire d’un dispositif de levage inférieur ou égal à 3 tonnes</t>
  </si>
  <si>
    <t>Vérification réglementaire d’un dispositif de levage compris entre 3 et 6 tonnes</t>
  </si>
  <si>
    <t>Vérification réglementaire d’un dispositif de levage supérieur à 6 tonnes</t>
  </si>
  <si>
    <t>Visite des stations de pompage</t>
  </si>
  <si>
    <t>Entretien des stations de pompage</t>
  </si>
  <si>
    <t>Entretien d'un surpresseur</t>
  </si>
  <si>
    <t>Entretien d'un disconnecteur</t>
  </si>
  <si>
    <t>Entretien d’une colonne sèche</t>
  </si>
  <si>
    <t>Entretien d’une colonne humide</t>
  </si>
  <si>
    <t>Entretien d'une vanne manuelle du réseau incendie</t>
  </si>
  <si>
    <t>Entretien d'une vanne motorisée du réseau incendie</t>
  </si>
  <si>
    <t>Préventif automates métier (fiche n°5 du CCTP)</t>
  </si>
  <si>
    <t>Visite des issues de secours (de jour)</t>
  </si>
  <si>
    <t>Visite des issues de secours et niches de sécurité (de nuit)</t>
  </si>
  <si>
    <t>Fréquence
annuelle</t>
  </si>
  <si>
    <t>Fréquence
totale</t>
  </si>
  <si>
    <t>Nombre
équipé</t>
  </si>
  <si>
    <t>Entretien préventif automates principaux et baies MESD</t>
  </si>
  <si>
    <t>Entretien préventif de l'ensemble armoires MESD</t>
  </si>
  <si>
    <t>Coût
HT</t>
  </si>
  <si>
    <t>Coût
total HT</t>
  </si>
  <si>
    <t>Fontenay</t>
  </si>
  <si>
    <t>SURPRESSEUR</t>
  </si>
  <si>
    <t>Ventilateur de local technique ou surpresseur d'Issue de Secours</t>
  </si>
  <si>
    <t>Registre en gaine de ventilation</t>
  </si>
  <si>
    <t>LUMANDAR+LUMINANCEMETRE</t>
  </si>
  <si>
    <t>ARMOIRE-ENERGIE/PST-E</t>
  </si>
  <si>
    <t>Commentaire/Question</t>
  </si>
  <si>
    <t>Préventif détection incendie (Centrale incendie)</t>
  </si>
  <si>
    <t>Est</t>
  </si>
  <si>
    <t>Ouest</t>
  </si>
  <si>
    <t>Nord</t>
  </si>
  <si>
    <t>Sud</t>
  </si>
  <si>
    <t>Métier</t>
  </si>
  <si>
    <t>Equipement Coswin</t>
  </si>
  <si>
    <t>Moulin</t>
  </si>
  <si>
    <t>Hors tunnel</t>
  </si>
  <si>
    <t>Créteil</t>
  </si>
  <si>
    <t>Ambroise Paré</t>
  </si>
  <si>
    <t>BelleRive</t>
  </si>
  <si>
    <t>Chennevières</t>
  </si>
  <si>
    <t>Mozart</t>
  </si>
  <si>
    <t>Ech.Nanterre</t>
  </si>
  <si>
    <t>Jonchere</t>
  </si>
  <si>
    <t>Nanterre centre</t>
  </si>
  <si>
    <t>Trinity</t>
  </si>
  <si>
    <t>CouvBagnolet</t>
  </si>
  <si>
    <t>LaCourneuve</t>
  </si>
  <si>
    <t>Hors Tunnel</t>
  </si>
  <si>
    <t>Bicetre</t>
  </si>
  <si>
    <t>Orléans</t>
  </si>
  <si>
    <t>COFFRET (prises pompier)</t>
  </si>
  <si>
    <t>AUTOMATE METIER</t>
  </si>
  <si>
    <t>MESD</t>
  </si>
  <si>
    <t>MESD METIER</t>
  </si>
  <si>
    <t>Clim</t>
  </si>
  <si>
    <t>CLIM-CHAUFFAGE</t>
  </si>
  <si>
    <t>CLIM-CONDENSEUR</t>
  </si>
  <si>
    <t>CLIM-CONFORT</t>
  </si>
  <si>
    <t>CLIM-EVAPORATEUR</t>
  </si>
  <si>
    <t>CLIM-LOCAL</t>
  </si>
  <si>
    <t>Incendie</t>
  </si>
  <si>
    <t>BORNE INCENDIE</t>
  </si>
  <si>
    <t>CENTRALE INCENDIE</t>
  </si>
  <si>
    <t>COLONNE SECHE</t>
  </si>
  <si>
    <t>DOUCHE PORTATIVE</t>
  </si>
  <si>
    <t>POSTE FIXE</t>
  </si>
  <si>
    <t>ENSEMBLE RESEAU INCENDIE</t>
  </si>
  <si>
    <t>EXTINCTEUR</t>
  </si>
  <si>
    <t>Poudre 6 kg</t>
  </si>
  <si>
    <t>Poudre 9 kg</t>
  </si>
  <si>
    <t>Poudre 50 kg</t>
  </si>
  <si>
    <t>Eau 6 L</t>
  </si>
  <si>
    <t>Eau 9 L</t>
  </si>
  <si>
    <t>CO2 2 kg</t>
  </si>
  <si>
    <t>CO2 5 kg</t>
  </si>
  <si>
    <t>SURPRESSEUR-INCENDIE</t>
  </si>
  <si>
    <t>LOCAL-SP</t>
  </si>
  <si>
    <t>VANNE</t>
  </si>
  <si>
    <t>ACCELERATEUR</t>
  </si>
  <si>
    <t>AIR FRAIS AIR VICIE</t>
  </si>
  <si>
    <t>RAMPE-ACCELERATEUR</t>
  </si>
  <si>
    <t>REGISTRE BYPASS</t>
  </si>
  <si>
    <t>REGISTRE-ISOLEMENT</t>
  </si>
  <si>
    <t>TRAPPE-DESENFUMAGE</t>
  </si>
  <si>
    <t>VENTILATEUR LOCAL</t>
  </si>
  <si>
    <t>3 (Usine Gare)</t>
  </si>
  <si>
    <t>EXTRACTEUR LOCAL</t>
  </si>
  <si>
    <t>CAMERA-DAI</t>
  </si>
  <si>
    <t>CAMERA-INTRUSION</t>
  </si>
  <si>
    <t>CAMERA-IS</t>
  </si>
  <si>
    <t>CAMERA-VIDEO</t>
  </si>
  <si>
    <t>ENREGISTREUR</t>
  </si>
  <si>
    <t>MONITEUR</t>
  </si>
  <si>
    <t>MUR-IMAGE</t>
  </si>
  <si>
    <t>RACK-DAI</t>
  </si>
  <si>
    <t>VIDEUR-CODEUR</t>
  </si>
  <si>
    <t>VIDEUR-DECODEUR</t>
  </si>
  <si>
    <t>CAMERA-SANCTION</t>
  </si>
  <si>
    <t>SAV</t>
  </si>
  <si>
    <t>SAV-BARRIERE</t>
  </si>
  <si>
    <t>Levage</t>
  </si>
  <si>
    <t>PALAN</t>
  </si>
  <si>
    <t>Zone géographique Sucombe</t>
  </si>
  <si>
    <t>Ambroise PARE</t>
  </si>
  <si>
    <t>Bellerive</t>
  </si>
  <si>
    <t>Bobigny-Lumen-Norton</t>
  </si>
  <si>
    <t>Boissy-Saint-Léger</t>
  </si>
  <si>
    <t>Fontenay le Fleury</t>
  </si>
  <si>
    <t>Nanterre / La Défense</t>
  </si>
  <si>
    <t>Saint Cloud</t>
  </si>
  <si>
    <t>SIRIUS</t>
  </si>
  <si>
    <t>SIRIUS et TUNNELS</t>
  </si>
  <si>
    <t>Thiais</t>
  </si>
  <si>
    <t>Tous tunnels</t>
  </si>
  <si>
    <t>Maintenance preventive d'un onduleur inferieur ou egale a 60 KVA</t>
  </si>
  <si>
    <t>Maintenance preventive d'un onduleur superieur a 60 KVA et inferieur ou egale a 160 kVA</t>
  </si>
  <si>
    <t>Maintenance preventive d'un onduleur superieur a 160 kVA</t>
  </si>
  <si>
    <t>Maintenance preventive d'un atelier d’energie / chargeur batteries</t>
  </si>
  <si>
    <t>Plus-value a la maintenance preventive pour depollution</t>
  </si>
  <si>
    <t>ONDULEUR</t>
  </si>
  <si>
    <t>Onduleur &gt; 160 kVA</t>
  </si>
  <si>
    <t>Ateliers d'énergie</t>
  </si>
  <si>
    <t>Onduleur ≤ 60 kVA</t>
  </si>
  <si>
    <t>Onduleur 61 kVA --&gt; 160 kVA</t>
  </si>
  <si>
    <t>Colonne F : Attention aux fermetures groupées</t>
  </si>
  <si>
    <t>Appliquer la somme des tous les prix par poste (ex : 5 au Landy)</t>
  </si>
  <si>
    <t>Ref DE différent</t>
  </si>
  <si>
    <t>Secteur Sud (AGER)</t>
  </si>
  <si>
    <t>Visite PR RN6</t>
  </si>
  <si>
    <t>POP416</t>
  </si>
  <si>
    <t>Visite STEP UER Chevilly</t>
  </si>
  <si>
    <t>POP415</t>
  </si>
  <si>
    <t>Visite bassin A86/RN186</t>
  </si>
  <si>
    <t>POP414</t>
  </si>
  <si>
    <t>Visite bassin A6 Savigny</t>
  </si>
  <si>
    <t>POP413</t>
  </si>
  <si>
    <t>Visite bassin Grigny Est</t>
  </si>
  <si>
    <t>POP412</t>
  </si>
  <si>
    <t>Visite bassin Grigny Ouest</t>
  </si>
  <si>
    <t>POP411</t>
  </si>
  <si>
    <t>Visite bassin D4</t>
  </si>
  <si>
    <t>POP410</t>
  </si>
  <si>
    <t>Visite bassin D3</t>
  </si>
  <si>
    <t>POP409</t>
  </si>
  <si>
    <t>Visite bassin D2</t>
  </si>
  <si>
    <t>POP408</t>
  </si>
  <si>
    <t>Visite bassin D1</t>
  </si>
  <si>
    <t>POP407</t>
  </si>
  <si>
    <t>Visite bassin A6/RN104</t>
  </si>
  <si>
    <t>POP406</t>
  </si>
  <si>
    <t>Secteur Sud</t>
  </si>
  <si>
    <t>Visite station de relevage PCTT Arcueil</t>
  </si>
  <si>
    <t>POP405</t>
  </si>
  <si>
    <t>Visite station de pompage Bicêtre – Poste Embouche</t>
  </si>
  <si>
    <t>POP404</t>
  </si>
  <si>
    <t>Visite station de pompage Bicêtre – Poste Blanche</t>
  </si>
  <si>
    <t>POP403</t>
  </si>
  <si>
    <t>Visite station de pompage Fresnes</t>
  </si>
  <si>
    <t>POP402</t>
  </si>
  <si>
    <t>Visite station de pompage Antony</t>
  </si>
  <si>
    <t>POP401</t>
  </si>
  <si>
    <t>Secteur Ouest</t>
  </si>
  <si>
    <t>Visite station de pompage Pontchartrain</t>
  </si>
  <si>
    <t>POP325</t>
  </si>
  <si>
    <t>Visite bassin de St Cloud</t>
  </si>
  <si>
    <t>POP324</t>
  </si>
  <si>
    <t>Secteur Est</t>
  </si>
  <si>
    <t>Visite station de pompage usine est tunnel Ambroise PARE</t>
  </si>
  <si>
    <t>POP323</t>
  </si>
  <si>
    <t>Visite station de pompage point bas tunnel Ambroise PARE</t>
  </si>
  <si>
    <t>POP322</t>
  </si>
  <si>
    <t>Visite station de pompage SP3 tunnel BELLERIVE</t>
  </si>
  <si>
    <t>POP321</t>
  </si>
  <si>
    <t>Visite station de pompage SP2 tunnel BELLERIVE</t>
  </si>
  <si>
    <t>POP320</t>
  </si>
  <si>
    <t>Visite station de pompage SP1 tunnel BELLERIVE</t>
  </si>
  <si>
    <t>POP319</t>
  </si>
  <si>
    <t>Visite station de pompage National</t>
  </si>
  <si>
    <t>POP318</t>
  </si>
  <si>
    <t>Visite station de pompage Renan</t>
  </si>
  <si>
    <t>POP317</t>
  </si>
  <si>
    <t>Visite station de pompage Jules Quentin</t>
  </si>
  <si>
    <t>POP316</t>
  </si>
  <si>
    <t>Visite station de pompage Neuilly ouest</t>
  </si>
  <si>
    <t>POP315</t>
  </si>
  <si>
    <t>Visite station de pompage Neuilly est</t>
  </si>
  <si>
    <t>POP314</t>
  </si>
  <si>
    <t>Visite station de pompage 02M-04M</t>
  </si>
  <si>
    <t>POP313</t>
  </si>
  <si>
    <t>Visite station de pompage A14 S</t>
  </si>
  <si>
    <t>POP312</t>
  </si>
  <si>
    <t>Visite station de pompage CES EP CES EU</t>
  </si>
  <si>
    <t>POP311</t>
  </si>
  <si>
    <t>Visite station de pompage A14/A86 B1</t>
  </si>
  <si>
    <t>POP310</t>
  </si>
  <si>
    <t>Visite station de pompage A14/A86 R</t>
  </si>
  <si>
    <t>POP309</t>
  </si>
  <si>
    <t>Visite station de pompage A14/A86 sud</t>
  </si>
  <si>
    <t>POP308</t>
  </si>
  <si>
    <t>Visite station de pompage A14/A86 nord</t>
  </si>
  <si>
    <t>POP307</t>
  </si>
  <si>
    <t>Visite station de pompage A15/A86</t>
  </si>
  <si>
    <t>POP306</t>
  </si>
  <si>
    <t>Visite station de pompage A86/RD909</t>
  </si>
  <si>
    <t>POP305</t>
  </si>
  <si>
    <t>Visite station de pompage Pierre Timbaud</t>
  </si>
  <si>
    <t>POP304</t>
  </si>
  <si>
    <t>Visite station de pompage Caboeuf</t>
  </si>
  <si>
    <t>POP303</t>
  </si>
  <si>
    <t>Visite station de pompage PVC</t>
  </si>
  <si>
    <t>POP302</t>
  </si>
  <si>
    <t>Visite station de pompage Grésillons</t>
  </si>
  <si>
    <t>POP301</t>
  </si>
  <si>
    <t>Visite de la station de pompage de Boissy-Saint-Léger (tunnel)</t>
  </si>
  <si>
    <t>POP208</t>
  </si>
  <si>
    <t>Visite de la station de pompage de Boissy-Saint-Leger</t>
  </si>
  <si>
    <t>POP207</t>
  </si>
  <si>
    <t>Secteur Est (AGER)</t>
  </si>
  <si>
    <t>Visite de la station de pompage de Villecresnes</t>
  </si>
  <si>
    <t>POP206</t>
  </si>
  <si>
    <t>Visite du debourbeur d'Alfortville</t>
  </si>
  <si>
    <t>POP205</t>
  </si>
  <si>
    <t>Visite de la station de pompage d'Alfortville</t>
  </si>
  <si>
    <t>POP204</t>
  </si>
  <si>
    <t>Visite de la station de pompage de Maison-Alfort</t>
  </si>
  <si>
    <t>POP203</t>
  </si>
  <si>
    <t>Visite de la station de pompage du pont de Nogent</t>
  </si>
  <si>
    <t>POP202</t>
  </si>
  <si>
    <t>Visite de la station de pompage « Usine du Port »</t>
  </si>
  <si>
    <t>POP201</t>
  </si>
  <si>
    <t>PCTT Nord</t>
  </si>
  <si>
    <t>Visite de toutes les stations de pompage de l'UER de Saint-Denis</t>
  </si>
  <si>
    <t>POP106</t>
  </si>
  <si>
    <t>Secteur Nord (UER Eragny)</t>
  </si>
  <si>
    <t>Visite de toutes les stations de pompage de l'UER d'Eragny</t>
  </si>
  <si>
    <t>POP105</t>
  </si>
  <si>
    <t>Secteur Nord</t>
  </si>
  <si>
    <t>Visite de la station de pompage PREFECTURE</t>
  </si>
  <si>
    <t>POP104</t>
  </si>
  <si>
    <t>Visite de la station de pompage AERATION</t>
  </si>
  <si>
    <t>POP103</t>
  </si>
  <si>
    <t>Visite de la station de pompage REPIQUET</t>
  </si>
  <si>
    <t>POP102</t>
  </si>
  <si>
    <t>Visite de la station de pompage LANDY</t>
  </si>
  <si>
    <t>POP101</t>
  </si>
  <si>
    <t>Pas sur le DE</t>
  </si>
  <si>
    <t xml:space="preserve">Visite de la station de pompage  Usine du Port </t>
  </si>
  <si>
    <t>POP 201</t>
  </si>
  <si>
    <t>DETT</t>
  </si>
  <si>
    <t>Curage baches (pompage retention)</t>
  </si>
  <si>
    <t>POE701</t>
  </si>
  <si>
    <t>Entretien d’une pompe puisard (entretien de la pompe, du puisard, des vannes, des clapets…)</t>
  </si>
  <si>
    <t>POE600</t>
  </si>
  <si>
    <t>Entretien d'une pompe</t>
  </si>
  <si>
    <t>Entretien d'appareil de levage</t>
  </si>
  <si>
    <t>POE500</t>
  </si>
  <si>
    <t>Entretien PR RN6</t>
  </si>
  <si>
    <t>POE416</t>
  </si>
  <si>
    <t>Entretien de la STEP UER Chevilly</t>
  </si>
  <si>
    <t>POE415</t>
  </si>
  <si>
    <t>Entretien du bassin A86/RN186</t>
  </si>
  <si>
    <t>POE414</t>
  </si>
  <si>
    <t>Entretien du bassin A6 Savigny</t>
  </si>
  <si>
    <t>POE413</t>
  </si>
  <si>
    <t>Entretien du bassin Grigny Est</t>
  </si>
  <si>
    <t>POE412</t>
  </si>
  <si>
    <t>Entretien du bassin Grigny Ouest</t>
  </si>
  <si>
    <t>POE411</t>
  </si>
  <si>
    <t>Entretien du bassin D4</t>
  </si>
  <si>
    <t>POE410</t>
  </si>
  <si>
    <t>Entretien du bassin D3</t>
  </si>
  <si>
    <t>POE409</t>
  </si>
  <si>
    <t>Entretien du bassin D2</t>
  </si>
  <si>
    <t>POE408</t>
  </si>
  <si>
    <t>Entretien du bassin D1</t>
  </si>
  <si>
    <t>POE407</t>
  </si>
  <si>
    <t>Entretien du bassin A6/RN104</t>
  </si>
  <si>
    <t>POE406</t>
  </si>
  <si>
    <t>Entretien de la station de relevage PCTT Arcueil</t>
  </si>
  <si>
    <t>POE405</t>
  </si>
  <si>
    <t>Entretien de la station de pompage Bicêtre – Poste Blanche</t>
  </si>
  <si>
    <t>POE404</t>
  </si>
  <si>
    <t>Entretien de la station de pompage Bicêtre – Poste Embouche</t>
  </si>
  <si>
    <t>POE403</t>
  </si>
  <si>
    <t>Entretien de la station de pompage Fresnes</t>
  </si>
  <si>
    <t>POE402</t>
  </si>
  <si>
    <t>Entretien de la station de pompage Antony</t>
  </si>
  <si>
    <t>POE401</t>
  </si>
  <si>
    <t>Entretien de la station de pompage Pontchartrain</t>
  </si>
  <si>
    <t>POE325</t>
  </si>
  <si>
    <t>Entretien du bassin de St Cloud</t>
  </si>
  <si>
    <t>POE324</t>
  </si>
  <si>
    <t>Entretien de la station de pompage usine est tunnel Ambroise PARE</t>
  </si>
  <si>
    <t>POE323</t>
  </si>
  <si>
    <t>Entretien de la station de pompage point bas tunnel Ambroise PARE</t>
  </si>
  <si>
    <t>POE322</t>
  </si>
  <si>
    <t>Entretien de la station de pompage SP3 tunnel BELLERIVE</t>
  </si>
  <si>
    <t>POE321</t>
  </si>
  <si>
    <t>Entretien de la station de pompage SP2 tunnel BELLERIVE</t>
  </si>
  <si>
    <t>POE320</t>
  </si>
  <si>
    <t>Entretien de la station de pompage SP1 tunnel BELLERIVE</t>
  </si>
  <si>
    <t>POE319</t>
  </si>
  <si>
    <t>Entretien de la station de pompage National</t>
  </si>
  <si>
    <t>POE318</t>
  </si>
  <si>
    <t>Entretien de la station de pompage Renan</t>
  </si>
  <si>
    <t>POE317</t>
  </si>
  <si>
    <t>Entretien de la station de pompage Jules Quentin</t>
  </si>
  <si>
    <t>POE316</t>
  </si>
  <si>
    <t>Entretien de la station de pompage Neuilly ouest</t>
  </si>
  <si>
    <t>POE315</t>
  </si>
  <si>
    <t>Entretien de la station de pompage Neuilly est</t>
  </si>
  <si>
    <t>POE314</t>
  </si>
  <si>
    <t>Entretien de la station de pompage 02M-04M</t>
  </si>
  <si>
    <t>POE313</t>
  </si>
  <si>
    <t>Entretien de la station de pompage A14 S</t>
  </si>
  <si>
    <t>POE312</t>
  </si>
  <si>
    <t>Entretien de la station de pompage CES EP CES EU</t>
  </si>
  <si>
    <t>POE311</t>
  </si>
  <si>
    <t>Entretien de la station de pompage A14/A86 B1</t>
  </si>
  <si>
    <t>POE310</t>
  </si>
  <si>
    <t>Entretien de la station de pompage A14/A86 R</t>
  </si>
  <si>
    <t>POE309</t>
  </si>
  <si>
    <t>Entretien de la station de pompage A14/A86 sud</t>
  </si>
  <si>
    <t>POE308</t>
  </si>
  <si>
    <t>Entretien de la station de pompage A14/A86 nord</t>
  </si>
  <si>
    <t>POE307</t>
  </si>
  <si>
    <t>Entretien de la station de pompage A15/A86</t>
  </si>
  <si>
    <t>POE306</t>
  </si>
  <si>
    <t>Entretien de la station de pompage A86/RD909</t>
  </si>
  <si>
    <t>POE305</t>
  </si>
  <si>
    <t>Entretien de la station de pompage Pierre Timbaud</t>
  </si>
  <si>
    <t>POE304</t>
  </si>
  <si>
    <t>Entretien de la station de pompage Caboeuf</t>
  </si>
  <si>
    <t>POE303</t>
  </si>
  <si>
    <t>Entretien de la station de pompage PVC</t>
  </si>
  <si>
    <t>POE302</t>
  </si>
  <si>
    <t>Entretien de la station de pompage Grésillons</t>
  </si>
  <si>
    <t>POE301</t>
  </si>
  <si>
    <t>Entretien de la station de pompage de Boissy-Saint-Léger (tunnel)</t>
  </si>
  <si>
    <t>POE208</t>
  </si>
  <si>
    <t>Entretien de la station de pompage de Boissy-Saint-Leger</t>
  </si>
  <si>
    <t>POE207</t>
  </si>
  <si>
    <t>Entretien de la station de pompage de Villecresnes</t>
  </si>
  <si>
    <t>POE206</t>
  </si>
  <si>
    <t>Entretien du debourbeur d'Alfortville</t>
  </si>
  <si>
    <t>POE205</t>
  </si>
  <si>
    <t>Entretien de la station de pompage d'Alfortville</t>
  </si>
  <si>
    <t>POE204</t>
  </si>
  <si>
    <t>Entretien de la station de pompage de Maison-Alfort</t>
  </si>
  <si>
    <t>POE203</t>
  </si>
  <si>
    <t>Entretien de la station de pompage du pont de Nogent</t>
  </si>
  <si>
    <t>POE202</t>
  </si>
  <si>
    <t xml:space="preserve">Entretien de la station de pompage  Usine du Port </t>
  </si>
  <si>
    <t>POE201</t>
  </si>
  <si>
    <t>Secteur Nord (UER Saint-Denis)</t>
  </si>
  <si>
    <t>Entretien de toutes les stations de pompage de l'UER de Saint-Denis</t>
  </si>
  <si>
    <t>POE106</t>
  </si>
  <si>
    <t>Entretien de toutes les stations de pompage de l'UER d'Eragny</t>
  </si>
  <si>
    <t>POE105</t>
  </si>
  <si>
    <t>Entretien de la station de pompage PREFECTURE</t>
  </si>
  <si>
    <t>POE104</t>
  </si>
  <si>
    <t>Entretien de la station de pompage AERATION</t>
  </si>
  <si>
    <t>POE103</t>
  </si>
  <si>
    <t>Entretien de la station de pompage REPIQUET</t>
  </si>
  <si>
    <t>POE102</t>
  </si>
  <si>
    <t>Entretien de la station de pompage LANDY</t>
  </si>
  <si>
    <t>POE101</t>
  </si>
  <si>
    <t>INP901</t>
  </si>
  <si>
    <t>Entretien autres systèmes du réseau incendie</t>
  </si>
  <si>
    <t>INP900</t>
  </si>
  <si>
    <t>INP800</t>
  </si>
  <si>
    <t>INP700</t>
  </si>
  <si>
    <t>INP600</t>
  </si>
  <si>
    <t>INP500</t>
  </si>
  <si>
    <t>Entretien et contrôle débit pression des poteaux incendie BICETRE (22 poteaux maximum)</t>
  </si>
  <si>
    <t>INP405</t>
  </si>
  <si>
    <t>Entretien des poteaux incendie</t>
  </si>
  <si>
    <t>Entretien et contrôle débit pression des poteaux incendie ITALIE (6 poteaux maximum)</t>
  </si>
  <si>
    <t>INP404</t>
  </si>
  <si>
    <t>Entretien et contrôle débit pression des poteaux incendie ORLY (15 poteaux)</t>
  </si>
  <si>
    <t>INP403</t>
  </si>
  <si>
    <t>Entretien et contrôle débit pression des poteaux incendie FRESNES (9 poteaux)</t>
  </si>
  <si>
    <t>INP402</t>
  </si>
  <si>
    <t>Entretien et contrôle débit pression des poteaux incendie ANTONY (10 poteaux)</t>
  </si>
  <si>
    <t>INP401</t>
  </si>
  <si>
    <t>Entretien et contrôle débit pression des poteaux incendie AMBROISE PARE (18 poteaux)</t>
  </si>
  <si>
    <t>INP311</t>
  </si>
  <si>
    <t>Entretien et contrôle débit pression des poteaux incendie SAINT-CLOUD (11 poteaux)</t>
  </si>
  <si>
    <t>INP310</t>
  </si>
  <si>
    <t>Entretien et contrôle débit pression des poteaux incendie SEVINES (6 poteaux)</t>
  </si>
  <si>
    <t>INP309</t>
  </si>
  <si>
    <t>Entretien et contrôle débit pression des poteaux incendie NEUILLY (6 poteaux)</t>
  </si>
  <si>
    <t>INP308</t>
  </si>
  <si>
    <t>Nanterre Centre</t>
  </si>
  <si>
    <t>Entretien et contrôle débit pression des poteaux incendie NANTERRE CENTRE (12 poteaux)</t>
  </si>
  <si>
    <t>INP307</t>
  </si>
  <si>
    <t>Fontenay Le Fleury</t>
  </si>
  <si>
    <t>Entretien et contrôle débit pression des poteaux incendie FONTENAY (4 poteaux)</t>
  </si>
  <si>
    <t>INP306</t>
  </si>
  <si>
    <t>Echangeur Nanterre</t>
  </si>
  <si>
    <t>Entretien et contrôle débit pression des poteaux incendie ECHANGEUR NANTERRE (14 poteaux)</t>
  </si>
  <si>
    <t>INP305</t>
  </si>
  <si>
    <t>Entretien et contrôle débit pression des poteaux incendie CHENNEVIERES (6 poteaux)</t>
  </si>
  <si>
    <t>INP304</t>
  </si>
  <si>
    <t>Jonchère</t>
  </si>
  <si>
    <t>Entretien et contrôle débit pression des poteaux incendie JONCHERE (3 poteaux)</t>
  </si>
  <si>
    <t>INP303</t>
  </si>
  <si>
    <t>Entretien et contrôle débit pression des poteaux incendie LA DEFENSE (69 poteaux)</t>
  </si>
  <si>
    <t>INP302</t>
  </si>
  <si>
    <t>Entretien et contrôle débit pression des poteaux incendie BELLE RIVE (12 poteaux)</t>
  </si>
  <si>
    <t>INP301</t>
  </si>
  <si>
    <t>Entretien et contrôle débit pression des poteaux incendie BOISSY (5 poteaux)</t>
  </si>
  <si>
    <t>INP205</t>
  </si>
  <si>
    <t>Entretien et contrôle débit pression des poteaux incendie MOULIN (6 poteaux)</t>
  </si>
  <si>
    <t>INP204</t>
  </si>
  <si>
    <t>Entretien et contrôle débit pression des poteaux incendie CHAMPIGNY (5 poteaux)</t>
  </si>
  <si>
    <t>INP203</t>
  </si>
  <si>
    <t>Entretien et contrôle débit pression des poteaux incendie NOGENT (24 poteaux)</t>
  </si>
  <si>
    <t>INP202</t>
  </si>
  <si>
    <t>Entretien et contrôle débit pression des poteaux incendie GUY MOQUET (6 poteaux)</t>
  </si>
  <si>
    <t>INP201</t>
  </si>
  <si>
    <t>Entretien et contrôle débit pression des poteaux incendie BOBIGNY (24 poteaux)</t>
  </si>
  <si>
    <t>INP105</t>
  </si>
  <si>
    <t>Entretien et contrôle débit pression des poteaux incendie TAVERNY (8 poteaux)</t>
  </si>
  <si>
    <t>INP104</t>
  </si>
  <si>
    <t>Entretien et contrôle débit pression des poteaux incendie LUMEN-NORTON (11 poteaux)</t>
  </si>
  <si>
    <t>INP103</t>
  </si>
  <si>
    <t>Entretien et contrôle débit pression des poteaux incendie LA COURNEUVE (4 poteaux)</t>
  </si>
  <si>
    <t>INP102</t>
  </si>
  <si>
    <t>Entretien et contrôle débit pression des poteaux incendie LANDY (26 poteaux)</t>
  </si>
  <si>
    <t>INP101</t>
  </si>
  <si>
    <t>Echangeur A14/A86 - Bretelle B5</t>
  </si>
  <si>
    <t>Echangeur A14/A86 – Bretelle B5 (2 caméras)</t>
  </si>
  <si>
    <t>VI MP 423</t>
  </si>
  <si>
    <t>Maintenance préventive des caméras en issues de secours</t>
  </si>
  <si>
    <t>Tunnel de Boissy (8 caméras)</t>
  </si>
  <si>
    <t>VI MP 422</t>
  </si>
  <si>
    <t>Tunnel d’Orly (N7)  (2 caméras)</t>
  </si>
  <si>
    <t>VI MP 421</t>
  </si>
  <si>
    <t>Bicêtre + Italie</t>
  </si>
  <si>
    <t>Tunnel de Bicêtre et Italie (A6b) (13 caméras)</t>
  </si>
  <si>
    <t>VI MP 420</t>
  </si>
  <si>
    <t>Tunnel de Fresnes (A86) (2 caméras)</t>
  </si>
  <si>
    <t>VI MP 419</t>
  </si>
  <si>
    <t>Tunnel d’Antony (A86) (9 caméras)</t>
  </si>
  <si>
    <t>VI MP 418</t>
  </si>
  <si>
    <t>Tunnel de Chennevières (N12) (3 caméras)</t>
  </si>
  <si>
    <t>VI MP 417</t>
  </si>
  <si>
    <t>Tunnel de Sévines (N315) (4 caméras)</t>
  </si>
  <si>
    <t>VI MP 416</t>
  </si>
  <si>
    <t>Tunnel de Fontenay le fleury (A12) (2 caméras)</t>
  </si>
  <si>
    <t>VI MP 415</t>
  </si>
  <si>
    <t>Tunnel de Ambroise Paré (A13) (8 caméras)</t>
  </si>
  <si>
    <t>VI MP 414</t>
  </si>
  <si>
    <t>Tunnel de Saint-Cloud (A13) (13 caméras)</t>
  </si>
  <si>
    <t>VI MP 413</t>
  </si>
  <si>
    <t>Tunnel de Belle-rive (A86) (15 caméras)</t>
  </si>
  <si>
    <t>VI MP 412</t>
  </si>
  <si>
    <t>La Défense A14</t>
  </si>
  <si>
    <t>Tunnel de La Défense (A14)  (46 caméras)</t>
  </si>
  <si>
    <t>VI MP 411</t>
  </si>
  <si>
    <t>Tunnel Nanterre centre (A86)  (12 caméras)</t>
  </si>
  <si>
    <t>VI MP 410</t>
  </si>
  <si>
    <t>Nanterre échangeur La Défense (A14/A86)</t>
  </si>
  <si>
    <t>Tunnel de Nanterre échangeur la défense (A14/A86)  (11 caméras)</t>
  </si>
  <si>
    <t>VI MP 409</t>
  </si>
  <si>
    <t>Tunnel de Neuilly (A13) (4 caméras)</t>
  </si>
  <si>
    <t>VI MP 408</t>
  </si>
  <si>
    <t>Tunnel de Taverny (A115) (4 caméras)</t>
  </si>
  <si>
    <t>VI MP 407</t>
  </si>
  <si>
    <t>Tunnel de La Courneuve (A86) (4 caméras)</t>
  </si>
  <si>
    <t>VI MP 406</t>
  </si>
  <si>
    <t>Tunnel de Lumen et Norton (A86) sens intérieur (4 caméras)</t>
  </si>
  <si>
    <t>VI MP 405</t>
  </si>
  <si>
    <t>Bobigny Drancy</t>
  </si>
  <si>
    <t>Tunnel de Bobigny-Drancy (A86) (25 caméras)</t>
  </si>
  <si>
    <t>VI MP 404</t>
  </si>
  <si>
    <t>Tunnel du Landy (A1) (20 caméras)</t>
  </si>
  <si>
    <t>VI MP 403</t>
  </si>
  <si>
    <t>Tunnel de Nogent-sur-marne (A86)  (19 caméras)</t>
  </si>
  <si>
    <t>VI MP 402</t>
  </si>
  <si>
    <t>Moulin + Guy Môquet</t>
  </si>
  <si>
    <t>Tunnel de Thiais (A86)  (42 caméras)</t>
  </si>
  <si>
    <t>VI MP 401</t>
  </si>
  <si>
    <t>Tunnel de Champigny (A4) (11 caméras)</t>
  </si>
  <si>
    <t>VI MP 400</t>
  </si>
  <si>
    <t>Couverture Trinity (8 caméras)</t>
  </si>
  <si>
    <t>VI MP 347</t>
  </si>
  <si>
    <t>Echangeur A14/A86 - Bretelle B5 (11 caméras)</t>
  </si>
  <si>
    <t>VI MP 346</t>
  </si>
  <si>
    <t>Tunnel de Boissy (N19) sens Paris/Province (25 caméras)</t>
  </si>
  <si>
    <t>VI MP 345</t>
  </si>
  <si>
    <t>Tunnel de Boissy (N19) sens Province/Paris (14 caméras)</t>
  </si>
  <si>
    <t>VI MP 344</t>
  </si>
  <si>
    <t>Tunnel d’Orly (N7) sens Province/Paris (18 caméras)</t>
  </si>
  <si>
    <t>VI MP 343</t>
  </si>
  <si>
    <t>Tunnel d’Orly (N7) sens  Paris/Province (25 caméras)</t>
  </si>
  <si>
    <t>VI MP 342</t>
  </si>
  <si>
    <t>Tunnel de Bicêtre et Italie (A6b) sens Province/Paris (38 caméras)</t>
  </si>
  <si>
    <t>VI MP 341</t>
  </si>
  <si>
    <t>Tunnel de Bicêtre et Italie (A6b) sens Paris/Province (40 caméras)</t>
  </si>
  <si>
    <t>VI MP 340</t>
  </si>
  <si>
    <t>Tunnel de Fresnes (A86) sens extérieur (28 caméras)</t>
  </si>
  <si>
    <t>VI MP 339</t>
  </si>
  <si>
    <t>Tunnel de Fresnes (A86) sens intérieur (17 caméras)</t>
  </si>
  <si>
    <t>VI MP 338</t>
  </si>
  <si>
    <t>Tunnel d’Antony (A86) sens extérieur (19 caméras)</t>
  </si>
  <si>
    <t>VI MP 337</t>
  </si>
  <si>
    <t>Tunnel d’Antony (A86) sens intérieur (15 caméras)</t>
  </si>
  <si>
    <t>VI MP 336</t>
  </si>
  <si>
    <t>Tunnel de Chennevières (N12) sens extérieur (21 caméras)</t>
  </si>
  <si>
    <t>VI MP 335</t>
  </si>
  <si>
    <t>Tunnel de Chennevières (N12) sens intérieur (11 caméras)</t>
  </si>
  <si>
    <t>VI MP 334</t>
  </si>
  <si>
    <t>Tunnel de Sévines (N315) sens Province/Paris (19 caméras)</t>
  </si>
  <si>
    <t>VI MP 333</t>
  </si>
  <si>
    <t>Tunnel de Sévines (N315) sens Paris/Province (19 caméras)</t>
  </si>
  <si>
    <t>VI MP 332</t>
  </si>
  <si>
    <t>Tunnel de Fontenay le fleury (A12) sens Paris/Province (25 caméras)</t>
  </si>
  <si>
    <t>VI MP 331</t>
  </si>
  <si>
    <t>Tunnel de Fontenay le fleury (A12) sens Province/Paris (17 caméras)</t>
  </si>
  <si>
    <t>VI MP 330</t>
  </si>
  <si>
    <t>Tunnel d’Ambroise Paré (A13) sens extérieur (25 caméras)</t>
  </si>
  <si>
    <t>VI MP 329</t>
  </si>
  <si>
    <t>Tunnel d’Ambroise Paré (A13) sens intérieur (30 caméras)</t>
  </si>
  <si>
    <t>VI MP 328</t>
  </si>
  <si>
    <t>Tunnel de Saint-Cloud (A13) sens extérieur (25 caméras)</t>
  </si>
  <si>
    <t>VI MP 327</t>
  </si>
  <si>
    <t>Tunnel de Saint-Cloud (A13) sens intérieur (29 caméras)</t>
  </si>
  <si>
    <t>VI MP 326</t>
  </si>
  <si>
    <t>Tunnel de Belle-rive (A86) sens extérieur (40 caméras)</t>
  </si>
  <si>
    <t>VI MP 325</t>
  </si>
  <si>
    <t>Tunnel de Belle-rive (A86) sens intérieur (46 caméras)</t>
  </si>
  <si>
    <t>VI MP 324</t>
  </si>
  <si>
    <t>Tunnel de la défense (A14) sens Paris/Province (127 caméras)</t>
  </si>
  <si>
    <t>VI MP 323</t>
  </si>
  <si>
    <t>Tunnel de  la défense (A14) sens Province/Paris (106 caméras)</t>
  </si>
  <si>
    <t>VI MP 322</t>
  </si>
  <si>
    <t>Tunnel Nanterre centre (A86) sens extérieur (35 caméras)</t>
  </si>
  <si>
    <t>VI MP 321</t>
  </si>
  <si>
    <t>Tunnel Nanterre centre (A86) sens intérieur (38 caméras)</t>
  </si>
  <si>
    <t>VI MP 320</t>
  </si>
  <si>
    <t>Echangeur A14/A86 bretelles B3/B4</t>
  </si>
  <si>
    <t>Echangeur A14/A86 bretelle B1  (17 caméras)</t>
  </si>
  <si>
    <t>VI MP 319</t>
  </si>
  <si>
    <t>Echangeur A14/A86 bretelles B3/B4 (43 caméras)</t>
  </si>
  <si>
    <t>VI MP 318</t>
  </si>
  <si>
    <t>Tunnel de Neuilly (N13) sens Paris/Province (21 caméras)</t>
  </si>
  <si>
    <t>VI MP 317</t>
  </si>
  <si>
    <t>Tunnel de Neuilly (N13) sens Province/Paris (21 caméras)</t>
  </si>
  <si>
    <t>VI MP 316</t>
  </si>
  <si>
    <t>Tunnel de Taverny (A115) sens Paris/Province (11 caméras)</t>
  </si>
  <si>
    <t>VI MP 315</t>
  </si>
  <si>
    <t>Tunnel de Taverny (A115) sens Province/Paris (12 caméras)</t>
  </si>
  <si>
    <t>VI MP 314</t>
  </si>
  <si>
    <t>Tunnel de La Courneuve (A86) sens extérieur (20 caméras)</t>
  </si>
  <si>
    <t>VI MP 313</t>
  </si>
  <si>
    <t>Tunnel de La Courneuve (A86) sens intérieur (18 caméras)</t>
  </si>
  <si>
    <t>VI MP 312</t>
  </si>
  <si>
    <t>le Tunnel de Lumen et Norton (A86) sens extérieur (27 caméras)</t>
  </si>
  <si>
    <t>VI MP 311</t>
  </si>
  <si>
    <t>le Tunnel de Lumen et Norton (A86) sens intérieur (20 caméras)</t>
  </si>
  <si>
    <t>VI MP 310</t>
  </si>
  <si>
    <t>Tunnel de Bobigny (A86) sens extérieur (68 caméras)</t>
  </si>
  <si>
    <t>VI MP 309</t>
  </si>
  <si>
    <t>Tunnel de Bobigny (A86) sens intérieur (68 caméras)</t>
  </si>
  <si>
    <t>VI MP 308</t>
  </si>
  <si>
    <t>Tunnel du Landy (A1) sens Paris/Province (44 caméras)</t>
  </si>
  <si>
    <t>VI MP 307</t>
  </si>
  <si>
    <t>Tunnel du Landy (A1) sens Province/Paris (45 caméras)</t>
  </si>
  <si>
    <t>VI MP 306</t>
  </si>
  <si>
    <t>Tunnel de Nogent-sur-marne (A86) sens extérieur (57 caméras)</t>
  </si>
  <si>
    <t>VI MP 305</t>
  </si>
  <si>
    <t>Tunnel de Nogent-sur-marne (A86) sens intérieur (50 caméras)</t>
  </si>
  <si>
    <t>VI MP 304</t>
  </si>
  <si>
    <t>Tunnel de Thiais (A86) sens extérieur (56 caméras)</t>
  </si>
  <si>
    <t>VI MP 303</t>
  </si>
  <si>
    <t>Tunnel de Thiais (A86) sens intérieur (47 caméras)</t>
  </si>
  <si>
    <t>VI MP 302</t>
  </si>
  <si>
    <t>Tunnel de Champigny (A4) sens Paris/Province (33 caméras)</t>
  </si>
  <si>
    <t>VI MP 301</t>
  </si>
  <si>
    <t>Tunnel de Champigny (A4) sens Province/Paris (34 caméras)</t>
  </si>
  <si>
    <t>VI MP 300</t>
  </si>
  <si>
    <t>VI MP 203</t>
  </si>
  <si>
    <t>VI MP 202</t>
  </si>
  <si>
    <t>VI MP 201</t>
  </si>
  <si>
    <t>VI MP 200</t>
  </si>
  <si>
    <t>VI MP 143</t>
  </si>
  <si>
    <t>VI MP 142</t>
  </si>
  <si>
    <t>VI MP 141</t>
  </si>
  <si>
    <t>VI MP 140</t>
  </si>
  <si>
    <t>VI MP 139</t>
  </si>
  <si>
    <t>VI MP 138</t>
  </si>
  <si>
    <t>VI MP 137</t>
  </si>
  <si>
    <t>VI MP 136</t>
  </si>
  <si>
    <t>Tunnel de Chennevières (N12) sens Province/Paris (21 caméras)</t>
  </si>
  <si>
    <t>VI MP 135</t>
  </si>
  <si>
    <t>Tunnel de Chennevières (N12) sens Paris/Province (11 caméras)</t>
  </si>
  <si>
    <t>VI MP 134</t>
  </si>
  <si>
    <t>VI MP 133</t>
  </si>
  <si>
    <t>VI MP 132</t>
  </si>
  <si>
    <t>VI MP 131</t>
  </si>
  <si>
    <t>VI MP 130</t>
  </si>
  <si>
    <t>VI MP 129</t>
  </si>
  <si>
    <t>VI MP 128</t>
  </si>
  <si>
    <t>VI MP 127</t>
  </si>
  <si>
    <t>VI MP 126</t>
  </si>
  <si>
    <t>VI MP 125</t>
  </si>
  <si>
    <t>VI MP 124</t>
  </si>
  <si>
    <t>VI MP 123</t>
  </si>
  <si>
    <t>Tunnel de la défense (A14) sens Province/Paris (106 caméras)</t>
  </si>
  <si>
    <t>VI MP 122</t>
  </si>
  <si>
    <t>VI MP 121</t>
  </si>
  <si>
    <t>VI MP 120</t>
  </si>
  <si>
    <t>VI MP 119</t>
  </si>
  <si>
    <t>VI MP 118</t>
  </si>
  <si>
    <t>VI MP 117</t>
  </si>
  <si>
    <t>VI MP 116</t>
  </si>
  <si>
    <t>VI MP 115</t>
  </si>
  <si>
    <t>VI MP 114</t>
  </si>
  <si>
    <t>VI MP 113</t>
  </si>
  <si>
    <t>VI MP 112</t>
  </si>
  <si>
    <t>Tunnel de Lumen et Norton (A86) sens extérieur (34 caméras)</t>
  </si>
  <si>
    <t>VI MP 111</t>
  </si>
  <si>
    <t>Tunnel de Lumen et Norton (A86) sens intérieur (27 caméras)</t>
  </si>
  <si>
    <t>VI MP 110</t>
  </si>
  <si>
    <t>VI MP 109</t>
  </si>
  <si>
    <t>Tunnel de Bobigny (A86) sens intérieur (69 caméras)</t>
  </si>
  <si>
    <t>VI MP 108</t>
  </si>
  <si>
    <t>Tunnel du Landy (A1) sens Paris/Province (45 caméras)</t>
  </si>
  <si>
    <t>VI MP 107</t>
  </si>
  <si>
    <t>VI MP 106</t>
  </si>
  <si>
    <t>Tunnel de Nogent-sur-marne (A86) sens extérieur (60 caméras)</t>
  </si>
  <si>
    <t>VI MP 105</t>
  </si>
  <si>
    <t>VI MP 104</t>
  </si>
  <si>
    <t>VI MP 103</t>
  </si>
  <si>
    <t>VI MP 102</t>
  </si>
  <si>
    <t>VI MP 101</t>
  </si>
  <si>
    <t>VI MP 100</t>
  </si>
  <si>
    <t>VPT305</t>
  </si>
  <si>
    <t>Maintenance préventive des équipements spécifiques</t>
  </si>
  <si>
    <t>VPT304</t>
  </si>
  <si>
    <t>Analyse spectrale sur site d un ventilateur ou accelerateur</t>
  </si>
  <si>
    <t>VPT303</t>
  </si>
  <si>
    <t>VPT302</t>
  </si>
  <si>
    <t xml:space="preserve">Registre en gaine de ventilation </t>
  </si>
  <si>
    <t>VPT301</t>
  </si>
  <si>
    <t>Ventilateur de locaux technique ou un surpresseur d Issue de Secours</t>
  </si>
  <si>
    <t>VPT300</t>
  </si>
  <si>
    <t>Tunnel de Bicetre</t>
  </si>
  <si>
    <t>VPS202</t>
  </si>
  <si>
    <t>Tunnel de Fresnes</t>
  </si>
  <si>
    <t>VPS201</t>
  </si>
  <si>
    <t>Tunnel d Antony</t>
  </si>
  <si>
    <t>VPS200</t>
  </si>
  <si>
    <t>Tunnel  de Sevines</t>
  </si>
  <si>
    <t>VPO203</t>
  </si>
  <si>
    <t>Tunnel  de Neuilly</t>
  </si>
  <si>
    <t>VPO202</t>
  </si>
  <si>
    <t>Nanterre La Défense</t>
  </si>
  <si>
    <t>Complexe de Nanterre La Defense</t>
  </si>
  <si>
    <t>VPO201</t>
  </si>
  <si>
    <t>Tunnel  de Bellerive</t>
  </si>
  <si>
    <t>VPO200</t>
  </si>
  <si>
    <t>Tunnel de Taverny</t>
  </si>
  <si>
    <t>VPN202</t>
  </si>
  <si>
    <t>Bobigny + Lumen-Norton</t>
  </si>
  <si>
    <t>Tunnels de Bobigny / Lumen/ Norton</t>
  </si>
  <si>
    <t>VPN201</t>
  </si>
  <si>
    <t>Tunnel du Landy</t>
  </si>
  <si>
    <t>VPN200</t>
  </si>
  <si>
    <t>Tunnel de Boissy</t>
  </si>
  <si>
    <t>VPE204</t>
  </si>
  <si>
    <t>Tunnel Voie du Moulin</t>
  </si>
  <si>
    <t>VPE203</t>
  </si>
  <si>
    <t>Tunnel Guy Mocquet</t>
  </si>
  <si>
    <t>VPE202</t>
  </si>
  <si>
    <t>Tunnel de Champigny</t>
  </si>
  <si>
    <t>VPE201</t>
  </si>
  <si>
    <t>Tunnel de Nogent</t>
  </si>
  <si>
    <t>VPE200</t>
  </si>
  <si>
    <t>Tunnel d Ambroise Pare</t>
  </si>
  <si>
    <t>VPB203</t>
  </si>
  <si>
    <t>Tunnel de Saint Cloud</t>
  </si>
  <si>
    <t>VPB202</t>
  </si>
  <si>
    <t>Tunnel de Fontenay le Fleury</t>
  </si>
  <si>
    <t>VPB201</t>
  </si>
  <si>
    <t>Tunnel de Chennevieres</t>
  </si>
  <si>
    <t>VPB200</t>
  </si>
  <si>
    <t>Plus-value pour remplacement des ventilateurs et filtres AC ou DC pour un onduleur d’une puissance superieur a 160 kVA</t>
  </si>
  <si>
    <t>ONP008</t>
  </si>
  <si>
    <t>Plus-value pour remplacement ventilateur</t>
  </si>
  <si>
    <t>Plus-value pour remplacement des ventilateurs et filtres AC ou DC pour un onduleur superieur a 60 KVA et inferieur ou egale a 160 kVA</t>
  </si>
  <si>
    <t>ONP007</t>
  </si>
  <si>
    <t>Plus-value pour remplacement des ventilateurs et filtres AC ou DC pour un onduleur d’une puissance inferieur ou egale a 60 KVA</t>
  </si>
  <si>
    <t>ONP006</t>
  </si>
  <si>
    <t>ONP005</t>
  </si>
  <si>
    <t>Plus-value pour dépollution</t>
  </si>
  <si>
    <t>ONP004</t>
  </si>
  <si>
    <t>Maintenance préventive d'un atelier d'énergie</t>
  </si>
  <si>
    <t>ONP003</t>
  </si>
  <si>
    <t>Maintenance préventive d'un onduleur</t>
  </si>
  <si>
    <t>ONP002</t>
  </si>
  <si>
    <t>ONP001</t>
  </si>
  <si>
    <t>DEP206</t>
  </si>
  <si>
    <t>Préventif extincteur</t>
  </si>
  <si>
    <t>DEP205</t>
  </si>
  <si>
    <t>DEP204</t>
  </si>
  <si>
    <t>DEP203</t>
  </si>
  <si>
    <t>DEP202</t>
  </si>
  <si>
    <t>DEP201</t>
  </si>
  <si>
    <t>DEP200</t>
  </si>
  <si>
    <t>Préventif centrale incendie 20 zones</t>
  </si>
  <si>
    <t>DEP103</t>
  </si>
  <si>
    <t>Préventif détection incendie</t>
  </si>
  <si>
    <t>Préventif centrale incendie 16 zones</t>
  </si>
  <si>
    <t>DEP102</t>
  </si>
  <si>
    <t>Préventif centrale incendie 8 zones</t>
  </si>
  <si>
    <t>DEP101</t>
  </si>
  <si>
    <t>Préventif centrale incendie 4 zones</t>
  </si>
  <si>
    <t>DEP100</t>
  </si>
  <si>
    <t>Préventif luminancemètre exécuté lors d'un préventif tube</t>
  </si>
  <si>
    <t>DEP027</t>
  </si>
  <si>
    <t>Préventif sens W du tunnel de Orly</t>
  </si>
  <si>
    <t>DEP021</t>
  </si>
  <si>
    <t>Préventif d'un tube des capteurs atmosphériques (opacimètres, CO, NO, NO², smokecheck, anémomètres)</t>
  </si>
  <si>
    <t>Préventif sens Y du tunnel d’Italie</t>
  </si>
  <si>
    <t>DEP020</t>
  </si>
  <si>
    <t>Préventif des 2 sens de circulation du tunnel de Bicêtre</t>
  </si>
  <si>
    <t>DEP019</t>
  </si>
  <si>
    <t>Antony + Fresnes</t>
  </si>
  <si>
    <t>Préventif des 2 sens de circulation des tunnels d’Antony et Fresnes</t>
  </si>
  <si>
    <t>DEP018</t>
  </si>
  <si>
    <t>Préventif d’un tube (Y ou W) du tunnel de Boissy</t>
  </si>
  <si>
    <t>DEP017</t>
  </si>
  <si>
    <t>Préventif d’un tube (E ou I) des tunnels de Thiais - Môquet et Moulin</t>
  </si>
  <si>
    <t>DEP016</t>
  </si>
  <si>
    <t>Préventif d’un tube (Y ou W) du tunnel de Champigny</t>
  </si>
  <si>
    <t>DEP015</t>
  </si>
  <si>
    <t>Préventif d’un tube (E ou I) du tunnel de Nogent</t>
  </si>
  <si>
    <t>DEP014</t>
  </si>
  <si>
    <t>Préventif d’un tube (E ou I) des tunnels de Lumen-Norton-Bobigny</t>
  </si>
  <si>
    <t>DEP013</t>
  </si>
  <si>
    <t>Préventif d’un tube (Y ou W) du tunnel du Landy</t>
  </si>
  <si>
    <t>DEP012</t>
  </si>
  <si>
    <t>Préventif d’un tube (Y ou W) du tunnel de Taverny</t>
  </si>
  <si>
    <t>DEP011</t>
  </si>
  <si>
    <t>Préventif d’un tube (Y ou W) du tunnel des Sévines</t>
  </si>
  <si>
    <t>DEP010</t>
  </si>
  <si>
    <t>réventif d’un tube (Y ou W) du tunnel de Neuilly</t>
  </si>
  <si>
    <t>DEP009</t>
  </si>
  <si>
    <t>Nanterre</t>
  </si>
  <si>
    <t>Préventif d’un tube (E ou I) du tunnel A86 Nanterre</t>
  </si>
  <si>
    <t>DEP008</t>
  </si>
  <si>
    <t>Echangeur</t>
  </si>
  <si>
    <t>Préventif des bretelles B1, B2, B3, B4, B5, B7 et B8 de l’Échangeur A14/A86</t>
  </si>
  <si>
    <t>DEP007</t>
  </si>
  <si>
    <t>A14</t>
  </si>
  <si>
    <t>Préventif d’un tube (Y ou W) du tunnel A14</t>
  </si>
  <si>
    <t>DEP006</t>
  </si>
  <si>
    <t>Préventif d’un tube (E ou I) du tunnel de Belle-Rive</t>
  </si>
  <si>
    <t>DEP005</t>
  </si>
  <si>
    <t>Préventif d’un tube (Y ou W) du tunnel d’Ambroise Paré</t>
  </si>
  <si>
    <t>DEP004</t>
  </si>
  <si>
    <t>Préventif d’un tube (Y ou W) du tunnel de Saint-Cloud</t>
  </si>
  <si>
    <t>DEP003</t>
  </si>
  <si>
    <t>Préventif d’un tube (Y ou W) du tunnel de Fontenay le Fleury</t>
  </si>
  <si>
    <t>DEP002</t>
  </si>
  <si>
    <t>Préventif d’un tube (Y ou W) du tunnel de Chennevières</t>
  </si>
  <si>
    <t>DEP001</t>
  </si>
  <si>
    <t>Sur 4 ans ?</t>
  </si>
  <si>
    <t>Maintenance préventive des installations de Créteil</t>
  </si>
  <si>
    <t>PRE05</t>
  </si>
  <si>
    <t>Maintenance préventive Climatisation</t>
  </si>
  <si>
    <t>PCTT Ouest</t>
  </si>
  <si>
    <t>Maintenance préventive des installations du PCTT Ouest</t>
  </si>
  <si>
    <t>PRE04</t>
  </si>
  <si>
    <t>Maintenance préventive des installations du PCTT Nord</t>
  </si>
  <si>
    <t>PRE03</t>
  </si>
  <si>
    <t>PCTT Est</t>
  </si>
  <si>
    <t>Maintenance préventive des installations du PCTT Est</t>
  </si>
  <si>
    <t>PRE02</t>
  </si>
  <si>
    <t>PCTT Sud</t>
  </si>
  <si>
    <t>Maintenance préventive des installations du PCTT Sud</t>
  </si>
  <si>
    <t>PRE01</t>
  </si>
  <si>
    <t>DE annuel ?</t>
  </si>
  <si>
    <t>Maintenance préventive PST du tunnel d’Ambroise PARE</t>
  </si>
  <si>
    <t>1073</t>
  </si>
  <si>
    <t>Maintenance préventive PST du tunnel de Saint Cloud</t>
  </si>
  <si>
    <t>1072</t>
  </si>
  <si>
    <t>Maintenance préventive PST du tunnel de Fontenay le fleury</t>
  </si>
  <si>
    <t>1071</t>
  </si>
  <si>
    <t>Maintenance préventive PST du tunnel de Chennevières</t>
  </si>
  <si>
    <t>1070</t>
  </si>
  <si>
    <t>Maintenance préventive de niveau 3 couplage de source BT du tunnel de Fontenay le fleury</t>
  </si>
  <si>
    <t>1067</t>
  </si>
  <si>
    <t>Maintenance préventive de niveau 3 couplage de source BT du pôle de Boulogne</t>
  </si>
  <si>
    <t>1066</t>
  </si>
  <si>
    <t>Maintenance préventive de niveau 3 couplage de source BT du secteur du PCTT de Nanterre</t>
  </si>
  <si>
    <t>1065</t>
  </si>
  <si>
    <t>Maintenance préventive de niveau 3 couplage de source BT du tunnel d’Ambroise PARE</t>
  </si>
  <si>
    <t>1064</t>
  </si>
  <si>
    <t>Maintenance préventive de niveau 3 couplage de source BT du tunnel de Saint Cloud</t>
  </si>
  <si>
    <t>1063</t>
  </si>
  <si>
    <t>Maintenance préventive de niveau 3 couplage de source BT du tunnel de Chennevières</t>
  </si>
  <si>
    <t>1062</t>
  </si>
  <si>
    <t>Maintenance préventive de niveau 2 couplage de source BT du tunnel de Fontenay le fleury</t>
  </si>
  <si>
    <t>1061</t>
  </si>
  <si>
    <t>Maintenance préventive de niveau 2 couplage de source BT du pôle de Boulogne</t>
  </si>
  <si>
    <t>1060</t>
  </si>
  <si>
    <t>Maintenance préventive de niveau 2 couplage de source BT du secteur du PCTT de Nanterre</t>
  </si>
  <si>
    <t>1059</t>
  </si>
  <si>
    <t>Maintenance préventive de niveau 2 couplage de source BT du tunnel d’Ambroise PARE</t>
  </si>
  <si>
    <t>1058</t>
  </si>
  <si>
    <t>Maintenance préventive de niveau 2 couplage de source BT du tunnel de Saint Cloud</t>
  </si>
  <si>
    <t>1057</t>
  </si>
  <si>
    <t>Maintenance préventive de niveau 2 couplage de source BT du tunnel de Chennevières</t>
  </si>
  <si>
    <t>1056</t>
  </si>
  <si>
    <t>Maintenance préventive de niveau 1 couplage de source BT du tunnel de Fontenay le fleury</t>
  </si>
  <si>
    <t>1055</t>
  </si>
  <si>
    <t>Boulogne</t>
  </si>
  <si>
    <t>Maintenance préventive de niveau 1 couplage de source BT du pôle de Boulogne</t>
  </si>
  <si>
    <t>1054</t>
  </si>
  <si>
    <t>Maintenance préventive de niveau 1 couplage de source BT du secteur du PCTT de Nanterre</t>
  </si>
  <si>
    <t>1053</t>
  </si>
  <si>
    <t>Maintenance préventive de niveau 1 couplage de source BT du tunnel d’Ambroise PARE</t>
  </si>
  <si>
    <t>1052</t>
  </si>
  <si>
    <t>Maintenance préventive de niveau 1 couplage de source BT du tunnel de Saint Cloud</t>
  </si>
  <si>
    <t>1051</t>
  </si>
  <si>
    <t>Maintenance préventive de niveau 1 couplage de source BT du tunnel de Chennevières</t>
  </si>
  <si>
    <t>1050</t>
  </si>
  <si>
    <t>Maintenance préventive de niveau 3 des installations BT du tunnel de Fontenay le fleury</t>
  </si>
  <si>
    <t>1044</t>
  </si>
  <si>
    <t>Maintenance préventive de niveau 3 des installations BT du pôle de Boulogne</t>
  </si>
  <si>
    <t>1043</t>
  </si>
  <si>
    <t>Maintenance préventive de niveau 3 des installations BT du tunnel d’Ambroise PARE</t>
  </si>
  <si>
    <t>1042</t>
  </si>
  <si>
    <t>Maintenance préventive de niveau 3 des installations BT du tunnel de Saint Cloud</t>
  </si>
  <si>
    <t>1041</t>
  </si>
  <si>
    <t>Maintenance préventive de niveau 3 des installations BT du tunnel de Chennevières</t>
  </si>
  <si>
    <t>1040</t>
  </si>
  <si>
    <t>Maintenance préventive de niveau 2 des installations BT du tunnel de Fontenay le fleury</t>
  </si>
  <si>
    <t>1039</t>
  </si>
  <si>
    <t>Maintenance préventive de niveau 2 des installations BT du pôle de Boulogne</t>
  </si>
  <si>
    <t>1038</t>
  </si>
  <si>
    <t>Maintenance préventive de niveau 2 des installations BT du tunnel d’Ambroise PARE</t>
  </si>
  <si>
    <t>1037</t>
  </si>
  <si>
    <t>Maintenance préventive de niveau 2 des installations BT du tunnel de Saint Cloud</t>
  </si>
  <si>
    <t>1036</t>
  </si>
  <si>
    <t>Maintenance préventive de niveau 2 des installations BT du tunnel de Chennevières</t>
  </si>
  <si>
    <t>1035</t>
  </si>
  <si>
    <t>Maintenance préventive de niveau 1 des installations BT du tunnel de Fontenay le fleury</t>
  </si>
  <si>
    <t>1034</t>
  </si>
  <si>
    <t>Maintenance préventive de niveau 1 des installations BT du pôle de Boulogne</t>
  </si>
  <si>
    <t>1033</t>
  </si>
  <si>
    <t>Maintenance préventive de niveau 1 des installations BT du tunnel d’Ambroise PARE</t>
  </si>
  <si>
    <t>1032</t>
  </si>
  <si>
    <t>Maintenance préventive de niveau 1 des installations BT du tunnel de Saint Cloud</t>
  </si>
  <si>
    <t>1031</t>
  </si>
  <si>
    <t>Maintenance préventive de niveau 1 des installations BT du tunnel de Chennevières</t>
  </si>
  <si>
    <t>1030</t>
  </si>
  <si>
    <t>Maintenance préventive de niveau 3 /4 des postes HT des postes HT du tunnel Ambroise Paré (EST et OUEST)</t>
  </si>
  <si>
    <t>1021</t>
  </si>
  <si>
    <t>Maintenance préventive de niveau 3 /4 des postes HT du tunnel de Saint Cloud (Paris, tête de puits et province)</t>
  </si>
  <si>
    <t>1020</t>
  </si>
  <si>
    <t>Maintenance préventive de niveau 3 /4 du poste HT du tunnel de Chennevières</t>
  </si>
  <si>
    <t>1019</t>
  </si>
  <si>
    <t>Maintenance préventive de niveau 3 /4 des postes HT ADOUZE du tunnel de Fontenay le fleury</t>
  </si>
  <si>
    <t>1018</t>
  </si>
  <si>
    <t>Maintenance préventive de niveau 2 des postes HT des postes HT du tunnel Ambroise Paré (EST et OUEST)</t>
  </si>
  <si>
    <t>1017</t>
  </si>
  <si>
    <t>Maintenance préventive de niveau 2 des postes HT du tunnel de Saint Cloud (Paris, tête de puits et province)</t>
  </si>
  <si>
    <t>1016</t>
  </si>
  <si>
    <t>Maintenance préventive de niveau 2 des postes HT du tunnel de Chennevières</t>
  </si>
  <si>
    <t>1015</t>
  </si>
  <si>
    <t>Maintenance préventive de niveau 2 du poste ADOUZE du tunnel de Fontenay le fleury</t>
  </si>
  <si>
    <t>1014</t>
  </si>
  <si>
    <t>Maintenance préventive de niveau 1 des postes HT des postes HT du tunnel Ambroise Paré (EST et OUEST)</t>
  </si>
  <si>
    <t>1013</t>
  </si>
  <si>
    <t>Maintenance préventive de niveau 1 des postes HT du tunnel de Saint Cloud (Paris, tête de puits et province)</t>
  </si>
  <si>
    <t>1012</t>
  </si>
  <si>
    <t>Maintenance préventive de niveau 1 du poste HT du tunnel de Chennevières</t>
  </si>
  <si>
    <t>1011</t>
  </si>
  <si>
    <t>Maintenance préventive de niveau 1 des postes HT ADOUZE du tunnel de Fontenay le fleury</t>
  </si>
  <si>
    <t>1010</t>
  </si>
  <si>
    <t>PCTT Ouerst</t>
  </si>
  <si>
    <t>Visite d’installation des postes TGBT du pôle de Boulogne</t>
  </si>
  <si>
    <t>Visite d'installation (fiche CCTP 5)</t>
  </si>
  <si>
    <t>Visite d’installation des postes HT du tunnel Ambroise Paré (EST et OUEST)</t>
  </si>
  <si>
    <t>Visite d’installation des postes HT du tunnel de Saint Cloud (Paris, tête de puits et province)</t>
  </si>
  <si>
    <t>Visite d’installation du poste HT du tunnel de Chennevières et dégagement de grilles d’aération</t>
  </si>
  <si>
    <t>Visite d’installation des postes HT ADOUZE du tunnel de Fontenay le Fleury</t>
  </si>
  <si>
    <t>Maintenance préventive PST du tunnel de Bellerive (Acacia, Bréguet, Stade)</t>
  </si>
  <si>
    <t>986</t>
  </si>
  <si>
    <t>Echangeur A14/A86</t>
  </si>
  <si>
    <t>Maintenance préventive PST de l’échangeur A14/A86</t>
  </si>
  <si>
    <t>985</t>
  </si>
  <si>
    <t>Maintenance préventive PST du tunnel des SEVINES</t>
  </si>
  <si>
    <t>984</t>
  </si>
  <si>
    <t>Maintenance préventive PST du tunnel de Neuilly</t>
  </si>
  <si>
    <t>983</t>
  </si>
  <si>
    <t>Maintenance préventive PST du tunnel d’A86 Nanterre</t>
  </si>
  <si>
    <t>982</t>
  </si>
  <si>
    <t>A14 Arche</t>
  </si>
  <si>
    <t>Maintenance préventive PST du tunnel d’A14 secteur ARCHE</t>
  </si>
  <si>
    <t>981</t>
  </si>
  <si>
    <t>A14 La Défense</t>
  </si>
  <si>
    <t xml:space="preserve">Maintenance préventive des PST du tunnel d’A14 secteur DEFENSE  </t>
  </si>
  <si>
    <t>980</t>
  </si>
  <si>
    <t>Maintenance préventive de niveau 3 couplage de source BT du tunnel de Bellerive (Acacia, Bréguet, Stade)</t>
  </si>
  <si>
    <t>978</t>
  </si>
  <si>
    <t>Maintenance préventive de niveau 3 couplage de source BT du tunnel des Sevines</t>
  </si>
  <si>
    <t>977</t>
  </si>
  <si>
    <t>Maintenance préventive de niveau 3 couplage de source BT du tunnel de Neuilly</t>
  </si>
  <si>
    <t>976</t>
  </si>
  <si>
    <t>Echangeur A14/A86 + A86 Nanterre</t>
  </si>
  <si>
    <t>Maintenance préventive de niveau 3 couplage de source BT de l’échangeur A14/A86 et du tunnel d’A86 Nanterre</t>
  </si>
  <si>
    <t>975</t>
  </si>
  <si>
    <t>Arche</t>
  </si>
  <si>
    <t>Maintenance préventive de niveau 3 couplage de source BT du tunnel d’A14 secteur Arche</t>
  </si>
  <si>
    <t>974</t>
  </si>
  <si>
    <t>Défense</t>
  </si>
  <si>
    <t>Maintenance préventive de niveau 3 couplage de source BT du tunnel d’A14 secteur défense</t>
  </si>
  <si>
    <t>973</t>
  </si>
  <si>
    <t>Maintenance préventive de niveau 2 couplage de source BT du tunnel de Bellerive (Acacia, Bréguet, Stade)</t>
  </si>
  <si>
    <t>972</t>
  </si>
  <si>
    <t>Maintenance préventive de niveau 2 couplage de source BT du tunnel des Sevines</t>
  </si>
  <si>
    <t>971</t>
  </si>
  <si>
    <t>Maintenance préventive de niveau 2 couplage de source BT du tunnel de Neuilly</t>
  </si>
  <si>
    <t>970</t>
  </si>
  <si>
    <t>Maintenance préventive de niveau 2 couplage de source BT de l’échangeur A14/A86 et du tunnel d’A86 Nanterre</t>
  </si>
  <si>
    <t>969</t>
  </si>
  <si>
    <t>Maintenance préventive de niveau 2 couplage de source BT du tunnel d’A14 secteur Arche</t>
  </si>
  <si>
    <t>968</t>
  </si>
  <si>
    <t>Maintenance préventive de niveau 2 couplage de source BT du tunnel d’A14 secteur Défense</t>
  </si>
  <si>
    <t>967</t>
  </si>
  <si>
    <t>Maintenance préventive de niveau 1 couplage de source BT du tunnel de Bellerive (Acacia, Bréguet, Stade)</t>
  </si>
  <si>
    <t>966</t>
  </si>
  <si>
    <t>Maintenance préventive de niveau 1 couplage de source BT du tunnel des Sévines</t>
  </si>
  <si>
    <t>965</t>
  </si>
  <si>
    <t>Maintenance préventive de niveau 1 couplage de source BT du tunnel de Neuilly</t>
  </si>
  <si>
    <t>964</t>
  </si>
  <si>
    <t>Maintenance préventive de niveau 1 couplage de source BT de l’échangeur A14/A86 et du tunnel d’A86 Nanterre</t>
  </si>
  <si>
    <t>963</t>
  </si>
  <si>
    <t>Maintenance préventive de niveau 1 couplage de source BT du tunnel d’A14 secteur Arche</t>
  </si>
  <si>
    <t>962</t>
  </si>
  <si>
    <t>Maintenance préventive de niveau 1 couplage de source BT du tunnel d’A14 secteur Défense</t>
  </si>
  <si>
    <t>961</t>
  </si>
  <si>
    <t>Maintenance préventive de niveau 3 des installations BT du PCTT de Nanterre</t>
  </si>
  <si>
    <t>960</t>
  </si>
  <si>
    <t>Maintenance préventive de niveau 3 des installations BT du tunnel de Bellerive (Acacia, Bréguet, Stade)</t>
  </si>
  <si>
    <t>959</t>
  </si>
  <si>
    <t>Maintenance préventive  de niveau 3 des installations BT du tunnel des Sévines</t>
  </si>
  <si>
    <t>958</t>
  </si>
  <si>
    <t>Maintenance préventive de niveau 3 des installations BT du tunnel de Neuilly</t>
  </si>
  <si>
    <t>957</t>
  </si>
  <si>
    <t>Maintenance préventive de niveau 3 des installations BT de l’échangeur A14/A86 et du tunnel d’A86 Nanterre</t>
  </si>
  <si>
    <t>956</t>
  </si>
  <si>
    <t>Maintenance préventive de niveau 3 des installations BT du tunnel d’A14 secteur Arche</t>
  </si>
  <si>
    <t>955</t>
  </si>
  <si>
    <t>Maintenance préventive de niveau 3 des installations BT du tunnel d’A14 secteur Défense</t>
  </si>
  <si>
    <t>954</t>
  </si>
  <si>
    <t>Maintenance préventive de niveau 2 des installations BT du secteur du PCTT de Nanterre</t>
  </si>
  <si>
    <t>953</t>
  </si>
  <si>
    <t>Maintenance préventive de niveau. 2 des installations BT du tunnel de Bellerive (Acacia, Bréguet, Stade)</t>
  </si>
  <si>
    <t>952</t>
  </si>
  <si>
    <t>Maintenance préventive  de niveau 2 des installations BT du tunnel des Sévines</t>
  </si>
  <si>
    <t>951</t>
  </si>
  <si>
    <t>Maintenance préventive de niveau 2 des installations BT du tunnel de Neuilly</t>
  </si>
  <si>
    <t>950</t>
  </si>
  <si>
    <t>Maintenance préventive de niveau 2 des installations BT de l’échangeur A14/A86 et du tunnel d’A86 Nanterre</t>
  </si>
  <si>
    <t>949</t>
  </si>
  <si>
    <t>Maintenance préventive de niveau 2 des installations BT du tunnel d’A14 secteur Arche</t>
  </si>
  <si>
    <t>948</t>
  </si>
  <si>
    <t>Maintenance préventive de niveau 2 des installations BT du tunnel d’A14 secteur Défense</t>
  </si>
  <si>
    <t>947</t>
  </si>
  <si>
    <t>Maintenance préventive de niveau 1 des installations BT du secteur du PCTT de Nanterre</t>
  </si>
  <si>
    <t>946</t>
  </si>
  <si>
    <t>Maintenance préventive de niveau 1 des installations BT du tunnel de Bellerive (Acacia, Bréguet, Stade)</t>
  </si>
  <si>
    <t>945</t>
  </si>
  <si>
    <t>Maintenance préventive  de niveau 1 des installations BT du tunnel des Sévines</t>
  </si>
  <si>
    <t>944</t>
  </si>
  <si>
    <t>Maintenance préventive de niveau 1 des installations BT du tunnel de Neuilly</t>
  </si>
  <si>
    <t>943</t>
  </si>
  <si>
    <t>Maintenance préventive de niveau 1 des installations BT de l’échangeur A14/A86 et du tunnel d’A86 Nanterre</t>
  </si>
  <si>
    <t>942</t>
  </si>
  <si>
    <t>Maintenance préventive de niveau 1 des installations BT du tunnel d’A14 secteur Arche</t>
  </si>
  <si>
    <t>941</t>
  </si>
  <si>
    <t>Maintenance préventive de niveau 1 des installations BT du tunnel d’A14 secteur Défense</t>
  </si>
  <si>
    <t>940</t>
  </si>
  <si>
    <t>Maintenance préventive de niveau 3 / 4 du poste HT du secteur du PCTT de Nanterre</t>
  </si>
  <si>
    <t>930</t>
  </si>
  <si>
    <t>Maintenance préventive de niveau 3 / 4 des postes HT du tunnel de Bellerive (Acacia, Bréguet, Stade)</t>
  </si>
  <si>
    <t>929</t>
  </si>
  <si>
    <t>Maintenance préventive de niveau 3 / 4 du poste HT  du tunnel des Sévines</t>
  </si>
  <si>
    <t>928</t>
  </si>
  <si>
    <t>Maintenance préventive de niveau 3 / 4 des postes HT  du tunnel de Neuilly (postes EST et OUEST)</t>
  </si>
  <si>
    <t>927</t>
  </si>
  <si>
    <t>Maintenance préventive de niveau 3 / 4 des postes HT de l’échangeur A14/A86 et du tunnel d’A86 Nanterre (B1, B3,B5, Hoche, A.FRANCE, Faidherbe et J.QUENTIN)</t>
  </si>
  <si>
    <t>926</t>
  </si>
  <si>
    <t>Maintenance préventive de niveau 3 / 4 des postes HT du tunnel d’A14 secteur Arche (B, C, D et X)</t>
  </si>
  <si>
    <t>925</t>
  </si>
  <si>
    <t>Maintenance préventive de niveau 3 / 4 des postes HT du tunnel d’A14 secteur Défense (A1 à A11)</t>
  </si>
  <si>
    <t>924</t>
  </si>
  <si>
    <t>Maintenance préventive de niveau 2 du poste HT du secteur du PCTT de Nanterre</t>
  </si>
  <si>
    <t>923</t>
  </si>
  <si>
    <t>Maintenance préventive de niveau 2 des postes HT du tunnel de Bellerive (Acacia, Bréguet, Stade)</t>
  </si>
  <si>
    <t>922</t>
  </si>
  <si>
    <t>Maintenance préventive de niveau 2 du poste HT  du tunnel des Sévines</t>
  </si>
  <si>
    <t>921</t>
  </si>
  <si>
    <t>Maintenance préventive de niveau 2 des postes HT  du tunnel de Neuilly (postes EST et OUEST)</t>
  </si>
  <si>
    <t>920</t>
  </si>
  <si>
    <t>Maintenance préventive de niveau 2 des postes HT de l’échangeur A14/A86 et du tunnel d’A86 Nanterre (B1, B3,B5, Hoche, A.FRANCE, Faidherbe et J.QUENTIN)</t>
  </si>
  <si>
    <t>919</t>
  </si>
  <si>
    <t>Maintenance préventive de niveau 2 des postes HT du tunnel d’A14 secteur Arche (B, C, D et X)</t>
  </si>
  <si>
    <t>918</t>
  </si>
  <si>
    <t>Maintenance préventive de niveau 2 des postes HT du tunnel d’A14 secteur Défense (A1 à A11)</t>
  </si>
  <si>
    <t>917</t>
  </si>
  <si>
    <t>Maintenance préventive de niveau 1 du poste HT du secteur du PCTT de Nanterre</t>
  </si>
  <si>
    <t>916</t>
  </si>
  <si>
    <t>Maintenance préventive de niveau 1 des postes HT du tunnel de Bellerive (Acacia, Bréguet, Stade)</t>
  </si>
  <si>
    <t>915</t>
  </si>
  <si>
    <t>Maintenance préventive de niveau 1 du poste HT  du tunnel des Sévines</t>
  </si>
  <si>
    <t>914</t>
  </si>
  <si>
    <t>Maintenance préventive de niveau 1 des postes HT  du tunnel de Neuilly (postes EST et OUEST)</t>
  </si>
  <si>
    <t>913</t>
  </si>
  <si>
    <t>Maintenance préventive de niveau 1 des postes HT de l’échangeur A14/A86 et du tunnel d’A86 Nanterre (B1, B3,B5, Hoche, A.FRANCE, Faidherbe et J.QUENTIN)</t>
  </si>
  <si>
    <t>912</t>
  </si>
  <si>
    <t>Maintenance préventive de niveau 1 des postes HT du tunnel d’A14 secteur Arche (B, C, D et X)</t>
  </si>
  <si>
    <t>911</t>
  </si>
  <si>
    <t>Maintenance préventive de niveau 1 des postes HT du tunnel d’A14 secteur Défense (A1 à A11)</t>
  </si>
  <si>
    <t>910</t>
  </si>
  <si>
    <t>Visite d’installation du poste HT et TGBT du PCTT de Nanterre</t>
  </si>
  <si>
    <t>Visite d’installation des postes HT du tunnel de Bellerive (Acacia, Bréguet, Stade)</t>
  </si>
  <si>
    <t>Visite d’installation des postes HT du tunnel des Sévines</t>
  </si>
  <si>
    <t>Visite d’installation des postes HT du tunnel de Neuilly (postes EST et OUEST)</t>
  </si>
  <si>
    <t>Visite d’installation des postes HT de l’échangeur A14/A86 et du tunnel d’A86 Nanterre (B1, B3,B5, Hoche, A.FRANCE, Faidherbe et J.QUENTIN)</t>
  </si>
  <si>
    <t>Visite d’installation des postes HT du tunnel d’A14 secteur Arche (B, C, D et X)</t>
  </si>
  <si>
    <t>A14 Défense</t>
  </si>
  <si>
    <t>Visite d’installation des postes HT du tunnel d’A14 secteur Défense (A1 à A11)</t>
  </si>
  <si>
    <t>Maintenance préventive des PST du tunnel d’Orly</t>
  </si>
  <si>
    <t>873</t>
  </si>
  <si>
    <t>Maintenance préventive des PST des tunnels de Bicêtre et d’Italie</t>
  </si>
  <si>
    <t>872</t>
  </si>
  <si>
    <t>Maintenance préventive des PST du tunnel de Fresnes</t>
  </si>
  <si>
    <t>871</t>
  </si>
  <si>
    <t>Maintenance préventive des PST du tunnel d’Antony</t>
  </si>
  <si>
    <t>870</t>
  </si>
  <si>
    <t>Maintenance préventive de niveau 3 couplage de source BT du PCTT d’Arcueil</t>
  </si>
  <si>
    <t>864</t>
  </si>
  <si>
    <t>Maintenance préventive de niveau 3 couplage de source BT du tunnel d’Orly</t>
  </si>
  <si>
    <t>863</t>
  </si>
  <si>
    <t>Maintenance préventive de niveau 3  couplage de source BT des tunnels de Bicêtre et d’Italie (BLANCHE, EMBOUCHE et POTERNE)</t>
  </si>
  <si>
    <t>862</t>
  </si>
  <si>
    <t>Maintenance préventive de niveau 3 couplage de source BT du tunnel de Fresnes (DANIELE)</t>
  </si>
  <si>
    <t>861</t>
  </si>
  <si>
    <t>Maintenance préventive de niveau 3 couplage de source BT du tunnel d’Antony (Léon Blum, complexe 1, 2 et 3</t>
  </si>
  <si>
    <t>860</t>
  </si>
  <si>
    <t>Maintenance préventive de niveau 2 couplage de source BT du PCTT d’Arcueil</t>
  </si>
  <si>
    <t>859</t>
  </si>
  <si>
    <t>Maintenance préventive de niveau 2 couplage de source BT du tunnel d’Orly</t>
  </si>
  <si>
    <t>858</t>
  </si>
  <si>
    <t>Maintenance préventive de niveau 2  couplage de source BT des tunnels de Bicêtre et d’Italie (BLANCHE, EMBOUCHE et POTERNE)</t>
  </si>
  <si>
    <t>857</t>
  </si>
  <si>
    <t>Maintenance préventive de niveau 2 couplage de source BT du tunnel de Fresnes (DANIELE)</t>
  </si>
  <si>
    <t>856</t>
  </si>
  <si>
    <t>Maintenance préventive de niveau 2 couplage de source BT du tunnel d’Antony (Léon Blum, complexe 1, 2 et 3</t>
  </si>
  <si>
    <t>855</t>
  </si>
  <si>
    <t>Maintenance préventive de niveau 1 couplage de source BT du PCTT d’Arcueil</t>
  </si>
  <si>
    <t>854</t>
  </si>
  <si>
    <t>Maintenance préventive de niveau 1 couplage de source BT du tunnel d’Orly</t>
  </si>
  <si>
    <t>853</t>
  </si>
  <si>
    <t>Maintenance préventive de niveau 1  couplage de source BT des tunnels de Bicêtre et d’Italie (BLANCHE, EMBOUCHE et POTERNE)</t>
  </si>
  <si>
    <t>852</t>
  </si>
  <si>
    <t>Maintenance préventive de niveau 1 couplage de source BT du tunnel de Fresnes (DANIELE)</t>
  </si>
  <si>
    <t>851</t>
  </si>
  <si>
    <t>Maintenance préventive de niveau 1 couplage de source BT du tunnel d’Antony (Léon Blum, complexe 1, 2 et 3</t>
  </si>
  <si>
    <t>850</t>
  </si>
  <si>
    <t>Maintenance préventive de niveau 3 des installations BT du PCTT d’Arcueil</t>
  </si>
  <si>
    <t>844</t>
  </si>
  <si>
    <t>Maintenance préventive de niveau 3 des installations BT du tunnel d’Orly</t>
  </si>
  <si>
    <t>843</t>
  </si>
  <si>
    <t>Maintenance préventive de niveau 3  des installations BT des tunnels de Bicêtre et d’Italie (BLANCHE, EMBOUCHE et POTERNE)</t>
  </si>
  <si>
    <t>842</t>
  </si>
  <si>
    <t>Maintenance préventive de niveau 3 des installations BT de Fresnes (DANIELE)</t>
  </si>
  <si>
    <t>841</t>
  </si>
  <si>
    <t>Maintenance préventive de niveau 3 des installations BT du tunnel d’Antony (Léon Blum, complexe 1, 2 et 3</t>
  </si>
  <si>
    <t>840</t>
  </si>
  <si>
    <t>Maintenance préventive de niveau 2 des installations BT du PCTT d’Arcueil</t>
  </si>
  <si>
    <t>839</t>
  </si>
  <si>
    <t>Maintenance préventive de niveau 2 des installations BT du tunnel d’Orly</t>
  </si>
  <si>
    <t>838</t>
  </si>
  <si>
    <t>Maintenance préventive de niveau 2  des installations BT des tunnels de Bicêtre et d’Italie (BLANCHE, EMBOUCHE et POTERNE)</t>
  </si>
  <si>
    <t>837</t>
  </si>
  <si>
    <t>Maintenance préventive de niveau 2 des installations BT du tunnel de Fresnes (DANIELE)</t>
  </si>
  <si>
    <t>836</t>
  </si>
  <si>
    <t>Maintenance préventive de niveau 2 des installations BT du tunnel d’Antony (Léon Blum, complexe 1, 2 et 3</t>
  </si>
  <si>
    <t>835</t>
  </si>
  <si>
    <t>Maintenance préventive de niveau 1 des installations BT du PCTT d’Arcueil</t>
  </si>
  <si>
    <t>834</t>
  </si>
  <si>
    <t>Maintenance préventive de niveau 1 des installations BT du tunnel d’Orly</t>
  </si>
  <si>
    <t>833</t>
  </si>
  <si>
    <t>Maintenance préventive de niveau 1  des installations BT des tunnels de Bicêtre et d’Italie (BLANCHE, EMBOUCHE et POTERNE)</t>
  </si>
  <si>
    <t>832</t>
  </si>
  <si>
    <t>Maintenance préventive de niveau 1 des installations BT du tunnel de Fresnes (DANIELE)</t>
  </si>
  <si>
    <t>831</t>
  </si>
  <si>
    <t>Maintenance préventive de niveau 1 des installations BT du tunnel d’Antony (Léon Blum, complexe 1, 2 et 3</t>
  </si>
  <si>
    <t>830</t>
  </si>
  <si>
    <t>Maintenance préventive de niveau 3/4 du poste HT du PCTT d’Arcueil</t>
  </si>
  <si>
    <t>824</t>
  </si>
  <si>
    <t>Maintenance préventive de niveau 3/4 du poste HT du tunnel d’Orly</t>
  </si>
  <si>
    <t>823</t>
  </si>
  <si>
    <t>Maintenance préventive de niveau 3/4  des postes HT des tunnels de Bicêtre et d’Italie (BLANCHE, EMBOUCHE et POTERNE)</t>
  </si>
  <si>
    <t>822</t>
  </si>
  <si>
    <t>Maintenance préventive de niveau 3/4 du poste HT du tunnel de Fresnes (DANIELE)</t>
  </si>
  <si>
    <t>821</t>
  </si>
  <si>
    <t>Maintenance préventive de niveau 3/4 des postes HT du tunnel d’Antony (Léon Blum, complexe 1, 2 et 3)</t>
  </si>
  <si>
    <t>820</t>
  </si>
  <si>
    <t>Maintenance préventive de niveau 2 du poste HT du PCTT d’Arcueil</t>
  </si>
  <si>
    <t>819</t>
  </si>
  <si>
    <t>Maintenance préventive de niveau 2 du poste HT du tunnel d’Orly</t>
  </si>
  <si>
    <t>818</t>
  </si>
  <si>
    <t>Maintenance préventive de niveau 2  des postes HT des tunnels de Bicêtre et d’Italie (BLANCHE, EMBOUCHE et POTERNE)</t>
  </si>
  <si>
    <t>817</t>
  </si>
  <si>
    <t>Maintenance préventive de niveau 2 du poste HT du tunnel de Fresnes (DANIELE)</t>
  </si>
  <si>
    <t>816</t>
  </si>
  <si>
    <t>Maintenance préventive de niveau 2 des postes HT du tunnel d’Antony (Léon Blum, complexe 1, 2 et 3)</t>
  </si>
  <si>
    <t>815</t>
  </si>
  <si>
    <t>Maintenance préventive de niveau 1 du poste HT du PCTT d’Arcueil</t>
  </si>
  <si>
    <t>814</t>
  </si>
  <si>
    <t>Maintenance préventive de niveau 1 du poste HT du tunnel d’Orly</t>
  </si>
  <si>
    <t>813</t>
  </si>
  <si>
    <t>Maintenance préventive de niveau 1  des postes HT des tunnels de Bicêtre et d’Italie (BLANCHE, EMBOUCHE et POTERNE)</t>
  </si>
  <si>
    <t>812</t>
  </si>
  <si>
    <t>Maintenance préventive de niveau 1 du poste HT du tunnel de Fresnes (DANIELE)</t>
  </si>
  <si>
    <t>811</t>
  </si>
  <si>
    <t>Maintenance préventive de niveau 1 des postes HT du tunnel d’Antony (Léon Blum, complexe 1, 2 et 3)</t>
  </si>
  <si>
    <t>810</t>
  </si>
  <si>
    <t>Visite d’installation du poste HT et TGBT du PCTT d’Arcueil</t>
  </si>
  <si>
    <t>Visite d’installation du poste HT du tunnel d’Orly</t>
  </si>
  <si>
    <t>Visite d’installation des postes HT des tunnels de Bicêtre et d’Italie (BLANCHE, EMBOUCHE et POTERNE)</t>
  </si>
  <si>
    <t>Visite d’installation du poste HT du tunnel de Fresnes (DANIELE)</t>
  </si>
  <si>
    <t>Visite d’installation des postes HT du tunnel d’Antony (Léon Blum, complexe 1, 2 et 3)</t>
  </si>
  <si>
    <t>Maintenance préventive des PST du tunnel de Boissy Saint Léger</t>
  </si>
  <si>
    <t>783</t>
  </si>
  <si>
    <t>782</t>
  </si>
  <si>
    <t>Maintenance préventive des PST du tunnel de Champigny</t>
  </si>
  <si>
    <t>781</t>
  </si>
  <si>
    <t>Maintenance préventive PST du tunnel de Nogent</t>
  </si>
  <si>
    <t>780</t>
  </si>
  <si>
    <t>Maintenance préventive de niveau 3 couplage de source BT d’une armoire de filtres actifs quelque soit la puissance</t>
  </si>
  <si>
    <t>776</t>
  </si>
  <si>
    <t>Maintenance préventive de niveau 3 couplage de source BT d’un Système de Transfert Statique quelque soit la puissance</t>
  </si>
  <si>
    <t>775</t>
  </si>
  <si>
    <t>Maintenance préventive de niveau 3 couplage de source BT du PCTT de Champigny</t>
  </si>
  <si>
    <t>774</t>
  </si>
  <si>
    <t>Maintenance préventive de niveau 3 couplage de source BT  (y compris armoires en tunnel) du tunnel de Boissy Saint Léger</t>
  </si>
  <si>
    <t>773</t>
  </si>
  <si>
    <t>Maintenance préventive de niveau 3 couplage de source BT  (y compris armoires en tunnel) du tunnel de Thiais</t>
  </si>
  <si>
    <t>772</t>
  </si>
  <si>
    <t>Maintenance préventive de niveau 3 couplage de source BT  (y compris armoires en tunnel) du tunnel de Champigny</t>
  </si>
  <si>
    <t>771</t>
  </si>
  <si>
    <t>Maintenance préventive de niveau 3  couplage de source BT  (y compris armoires en tunnel) du tunnel de Nogent</t>
  </si>
  <si>
    <t>770</t>
  </si>
  <si>
    <t>Maintenance préventive de niveau 2 couplage de source BT du secteur du PCTT de Champigny</t>
  </si>
  <si>
    <t>769</t>
  </si>
  <si>
    <t>Maintenance préventive de niveau 2 couplage de source BT  (y compris armoires en tunnel) du tunnel de Boissy Saint Léger</t>
  </si>
  <si>
    <t>768</t>
  </si>
  <si>
    <t>Maintenance préventive de niveau 2 couplage de source BT  (y compris armoires en tunnel) du tunnel de Thiais</t>
  </si>
  <si>
    <t>767</t>
  </si>
  <si>
    <t>Maintenance préventive de niveau 2 couplage de source BT  (y compris armoires en tunnel) du tunnel de Champigny</t>
  </si>
  <si>
    <t>766</t>
  </si>
  <si>
    <t>Maintenance préventive de niveau 2  couplage de source BT  (y compris armoires en tunnel) du tunnel de Nogent</t>
  </si>
  <si>
    <t>765</t>
  </si>
  <si>
    <t>Maintenance préventive de niveau 1 couplage de source BT du secteur du PCTT de Champigny</t>
  </si>
  <si>
    <t>764</t>
  </si>
  <si>
    <t>Maintenance préventive de niveau 1 couplage de source BT  (y compris armoires en tunnel) du tunnel de Boissy Saint Léger</t>
  </si>
  <si>
    <t>763</t>
  </si>
  <si>
    <t>Maintenance préventive de niveau 1 couplage de source BT  (y compris armoires en tunnel) du tunnel de Thiais</t>
  </si>
  <si>
    <t>762</t>
  </si>
  <si>
    <t>Maintenance préventive de niveau 1 couplage de source BT  (y compris armoires en tunnel) du tunnel de Champigny</t>
  </si>
  <si>
    <t>761</t>
  </si>
  <si>
    <t>Maintenance préventive de niveau 1  couplage de source BT  (y compris armoires en tunnel) du tunnel de Nogent</t>
  </si>
  <si>
    <t>760</t>
  </si>
  <si>
    <t>Maintenance préventive de niveau 3 des installations BT du PCTT de Champigny</t>
  </si>
  <si>
    <t>750</t>
  </si>
  <si>
    <t>Nogent, Champigny, Thiais ou Boissy</t>
  </si>
  <si>
    <t>Maintenance préventive de niveau 3 de 5 coffrets BT (y compris armoires en tunnel) du tunnel de Nogent, Champigny, Thiais ou Boissy</t>
  </si>
  <si>
    <t>749</t>
  </si>
  <si>
    <t>Maintenance préventive de niveau 3 d’un coffret BT (y compris armoires en tunnel) du tunnel de Nogent, Champigny, Thiais ou Boissy</t>
  </si>
  <si>
    <t>748</t>
  </si>
  <si>
    <t>Maintenance préventive de niveau 3 des installations BT  (y compris armoires en tunnel) du tunnel de Boissy Saint Léger</t>
  </si>
  <si>
    <t>747</t>
  </si>
  <si>
    <t>Maintenance préventive de niveau 3 des installations BT  (y compris armoires en tunnel) du tunnel de Thiais</t>
  </si>
  <si>
    <t>746</t>
  </si>
  <si>
    <t>Maintenance préventive de niveau 3 des installations BT  (y compris armoires en tunnel) du tunnel de Champigny</t>
  </si>
  <si>
    <t>745</t>
  </si>
  <si>
    <t>Maintenance préventive de niveau 3  des installations BT  (y compris armoires en tunnel) du tunnel de Nogent</t>
  </si>
  <si>
    <t>744</t>
  </si>
  <si>
    <t>Maintenance préventive de niveau 2 des installations BT du PCTT de Champigny</t>
  </si>
  <si>
    <t>743</t>
  </si>
  <si>
    <t>Boissy Nogent</t>
  </si>
  <si>
    <t>Maintenance préventive de niveau 2 de 5 coffrets BT (y compris armoires en tunnel) du tunnel de Boissy Nogent</t>
  </si>
  <si>
    <t>742</t>
  </si>
  <si>
    <t>Nogent, Champigny, Boissy, Thiais</t>
  </si>
  <si>
    <t>Maintenance préventive de niveau 2 d’un coffret BT (y compris armoires en tunnel) du tunnel de Nogent, Champigny, Thiais ou Boissy</t>
  </si>
  <si>
    <t>741</t>
  </si>
  <si>
    <t>Maintenance préventive de niveau 2 des installations BT  (y compris armoires en tunnel) du tunnel de Boissy Saint Léger</t>
  </si>
  <si>
    <t>740</t>
  </si>
  <si>
    <t>Maintenance préventive de niveau 2 des installations BT  (y compris armoires en tunnel) du tunnel de Thiais</t>
  </si>
  <si>
    <t>739</t>
  </si>
  <si>
    <t>Maintenance préventive de niveau 2 des installations BT  (y compris armoires en tunnel) du tunnel de Champigny</t>
  </si>
  <si>
    <t>738</t>
  </si>
  <si>
    <t>Maintenance préventive de niveau 2  des installations BT  (y compris armoires en tunnel) du tunnel de Nogent</t>
  </si>
  <si>
    <t>737</t>
  </si>
  <si>
    <t>Maintenance préventive de niveau 1 des installations BT du PCTT de Champigny</t>
  </si>
  <si>
    <t>736</t>
  </si>
  <si>
    <t>Maintenance préventive de niveau 1 de 5 coffret BT (y compris armoires en tunnel) du tunnel de Nogent, Champigny, Thiais ou Boissy</t>
  </si>
  <si>
    <t>735</t>
  </si>
  <si>
    <t>Maintenance préventive de niveau 1 d’un coffret BT (y compris armoires en tunnel) du tunnel de Nogent, Champigny, Thiais ou Boissy</t>
  </si>
  <si>
    <t>734</t>
  </si>
  <si>
    <t>Maintenance préventive de niveau 1 des installations BT  (y compris armoires en tunnel) du tunnel de Boissy Saint Léger</t>
  </si>
  <si>
    <t>733</t>
  </si>
  <si>
    <t>Maintenance préventive de niveau 1 des installations BT  (y compris armoires en tunnel) du tunnel de Thiais</t>
  </si>
  <si>
    <t>732</t>
  </si>
  <si>
    <t>Maintenance préventive  de niveau 1 des installations BT  (y compris armoires en tunnel) du tunnel de Champigny</t>
  </si>
  <si>
    <t>731</t>
  </si>
  <si>
    <t>Maintenance préventive de niveau 1  des installations BT  (y compris armoires en tunnel) du tunnel de Nogent</t>
  </si>
  <si>
    <t>730</t>
  </si>
  <si>
    <t>Maintenance préventive de niveau 3 du poste HT du tunnel de Boissy Saint Léger</t>
  </si>
  <si>
    <t>721</t>
  </si>
  <si>
    <t>Maintenance préventive de niveau 3 des postes HT des tunnels de Thiais (CD60, PS1 et PS2)</t>
  </si>
  <si>
    <t>720</t>
  </si>
  <si>
    <t>Maintenance préventive de niveau 3 des postes HT du tunnel de Champigny (BRY et BOULLEREAUX)</t>
  </si>
  <si>
    <t>719</t>
  </si>
  <si>
    <t>Maintenance préventive de niveau 3 des postes HT du tunnel de Nogent (usines du PORT et de la GARE)</t>
  </si>
  <si>
    <t>718</t>
  </si>
  <si>
    <t>Maintenance préventive de niveau 2 du poste HT du tunnel de Boissy Saint Léger</t>
  </si>
  <si>
    <t>717</t>
  </si>
  <si>
    <t>Maintenance préventive de niveau 2 des postes HT des tunnels de Thiais (CD60, PS1 et PS2)</t>
  </si>
  <si>
    <t>716</t>
  </si>
  <si>
    <t>Maintenance préventive de niveau 2 des postes HT du tunnel de Champigny (BRY et BOULLEREAUX)</t>
  </si>
  <si>
    <t>715</t>
  </si>
  <si>
    <t>Maintenance préventive de niveau 2 des postes HT du tunnel de Nogent (usines du PORT et de la GARE)</t>
  </si>
  <si>
    <t>714</t>
  </si>
  <si>
    <t>Maintenance préventive de niveau 1 du poste HT du tunnel de Boissy Saint Léger</t>
  </si>
  <si>
    <t>713</t>
  </si>
  <si>
    <t>Maintenance préventive de niveau 1 des postes HT des tunnels de Thiais (CD60, PS1 et PS2)</t>
  </si>
  <si>
    <t>712</t>
  </si>
  <si>
    <t>Maintenance préventive de niveau 1 des postes HT du tunnel de Champigny (BRY et BOULLEREAUX)</t>
  </si>
  <si>
    <t>711</t>
  </si>
  <si>
    <t>Maintenance préventive de niveau 1 des postes HT du tunnel de Nogent (usines du PORT et de la GARE)</t>
  </si>
  <si>
    <t>710</t>
  </si>
  <si>
    <t>Visite d’installation du poste HT et TGBT du tunnel de Boissy saint léger</t>
  </si>
  <si>
    <t>Guy Môquet + Moulin</t>
  </si>
  <si>
    <t>Visite d’installation des postes HT et TGBT des tunnels de THIAIS (CD60, PS1 et PS2)</t>
  </si>
  <si>
    <t>Visite d’installation des postes HT et TGBT du tunnel de Champigny (BRY et BOULLEREAUX)</t>
  </si>
  <si>
    <t>Visite d’installation des postes HT et TGBT du tunnel de Nogent (usines du PORT et de la GARE)</t>
  </si>
  <si>
    <t>Maintenance préventive PST du tunnel de Taverny</t>
  </si>
  <si>
    <t>673</t>
  </si>
  <si>
    <t>Maintenance préventive PST des tunnels de Bobigny, Lumen et Norton (Norton, Lumen, Aération, SP1, SP2, SP3, SP4 et SP5)</t>
  </si>
  <si>
    <t>672</t>
  </si>
  <si>
    <t>Maintenance préventive PST du tunnel de la Courneuve</t>
  </si>
  <si>
    <t>671</t>
  </si>
  <si>
    <t>Maintenance préventive PST du tunnel du Landy (Routeclair, Landy nord et sud et Passoudi)</t>
  </si>
  <si>
    <t>670</t>
  </si>
  <si>
    <t>Maintenance préventive de niveau 3 couplage de source BT du PCTT de Saint Denis</t>
  </si>
  <si>
    <t>664</t>
  </si>
  <si>
    <t>Maintenance préventive de niveau 3 couplage de source BT du tunnel de Taverny</t>
  </si>
  <si>
    <t>663</t>
  </si>
  <si>
    <t>Maintenance préventive de niveau 3 couplage de source BT des tunnels de Bobigny, Lumen et Norton (Norton, Lumen, Aération, SP1, SP2, SP3, SP4 et SP5)</t>
  </si>
  <si>
    <t>662</t>
  </si>
  <si>
    <t>Maintenance préventive de niveau 3 couplage de source BT du tunnel de la Courneuve</t>
  </si>
  <si>
    <t>661</t>
  </si>
  <si>
    <t>Maintenance préventive de niveau 3 couplage de source BT (Routeclair, Landy nord et sud et Passoudi)</t>
  </si>
  <si>
    <t>660</t>
  </si>
  <si>
    <t>Maintenance préventive de niveau 2  couplage de source BT du PCTT de Saint Denis</t>
  </si>
  <si>
    <t>659</t>
  </si>
  <si>
    <t>Maintenance préventive de niveau 2  couplage de source BT du tunnel de Taverny</t>
  </si>
  <si>
    <t>658</t>
  </si>
  <si>
    <t>Maintenance préventive de niveau 2  couplage de source BT des tunnels de Bobigny, Lumen et Norton (Norton, Lumen, Aération, SP1, SP2, SP3, SP4 et SP5)</t>
  </si>
  <si>
    <t>657</t>
  </si>
  <si>
    <t>Maintenance préventive de niveau 2  couplage de source BT du tunnel de la Courneuve</t>
  </si>
  <si>
    <t>656</t>
  </si>
  <si>
    <t>Maintenance préventive de niveau 2  couplage de source BT (Routeclair, Landy nord et sud et Passoudi)</t>
  </si>
  <si>
    <t>655</t>
  </si>
  <si>
    <t>Maintenance préventive de niveau 1  couplage de source BT du PCTT de Saint Denis</t>
  </si>
  <si>
    <t>654</t>
  </si>
  <si>
    <t>Maintenance préventive de niveau 1  couplage de source BT du tunnel de Taverny</t>
  </si>
  <si>
    <t>653</t>
  </si>
  <si>
    <t>Maintenance préventive de niveau 1  couplage de source BT des tunnels de Bobigny, Lumen et Norton (Norton, Lumen, Aération, SP1, SP2, SP3, SP4 et SP5)</t>
  </si>
  <si>
    <t>652</t>
  </si>
  <si>
    <t>Maintenance préventive de niveau 1  couplage de source BT du tunnel de la Courneuve</t>
  </si>
  <si>
    <t>651</t>
  </si>
  <si>
    <t>Maintenance préventive de niveau 1  couplage de source BT  (Routeclair, Landy nord et sud et Passoudi)</t>
  </si>
  <si>
    <t>650</t>
  </si>
  <si>
    <t>Maintenance préventive de niveau 3 des installations BT du PCTT de Saint Denis</t>
  </si>
  <si>
    <t>644</t>
  </si>
  <si>
    <t>Maintenance préventive de niveau 3 des installations BT du tunnel de Taverny</t>
  </si>
  <si>
    <t>643</t>
  </si>
  <si>
    <t>Maintenance préventive de niveau 3 des installations BT des tunnels de Bobigny, Lumen et Norton  ainsi que le TGBT des 3 stations de Pompage</t>
  </si>
  <si>
    <t>642</t>
  </si>
  <si>
    <t>Maintenance préventive de niveau 3 des installations BT du tunnel de la Courneuve</t>
  </si>
  <si>
    <t>641</t>
  </si>
  <si>
    <t>Maintenance préventive de niveau 3 des installations BT du tunnel du Landy ainsi que le TGBT de la station de pompage</t>
  </si>
  <si>
    <t>640</t>
  </si>
  <si>
    <t>Maintenance préventive de niveau 2 des installations BT du PCTT de Saint Denis</t>
  </si>
  <si>
    <t>639</t>
  </si>
  <si>
    <t>Maintenance préventive de niveau 2 des installations BT du tunnel de Taverny</t>
  </si>
  <si>
    <t>638</t>
  </si>
  <si>
    <t>Maintenance préventive de niveau 2 des installations BT des tunnels de Bobigny, Lumen et Norton  ainsi que le TGBT des 3 stations de Pompage</t>
  </si>
  <si>
    <t>637</t>
  </si>
  <si>
    <t>Maintenance préventive de niveau 2 des installations BT du tunnel de la Courneuve</t>
  </si>
  <si>
    <t>636</t>
  </si>
  <si>
    <t>Maintenance préventive de niveau 2 des installations BT du tunnel du Landy ainsi que le TGBT de la station de pompage</t>
  </si>
  <si>
    <t>635</t>
  </si>
  <si>
    <t>Maintenance préventive de niveau 1 des installations BT du PCTT de Saint Denis</t>
  </si>
  <si>
    <t>634</t>
  </si>
  <si>
    <t>Maintenance préventive de niveau 1 des installations BT du tunnel de Taverny</t>
  </si>
  <si>
    <t>633</t>
  </si>
  <si>
    <t>Maintenance préventive de niveau 1 des installations BT des tunnels de Bobigny, Lumen et Norton  ainsi que le TGBT des 3 stations de Pompage</t>
  </si>
  <si>
    <t>632</t>
  </si>
  <si>
    <t>Maintenance préventive de niveau 1 des installations BT du tunnel de la Courneuve</t>
  </si>
  <si>
    <t>631</t>
  </si>
  <si>
    <t>Maintenance préventive de niveau 1 des installations BT du tunnel du Landy ainsi que le TGBT de la station de pompage</t>
  </si>
  <si>
    <t>630</t>
  </si>
  <si>
    <t>Maintenance préventive de niveau 3 du poste HT du PCTT de Saint Denis (CITADELLE)</t>
  </si>
  <si>
    <t>624</t>
  </si>
  <si>
    <t>Maintenance préventive de niveau 3 du poste HT du tunnel de Taverny</t>
  </si>
  <si>
    <t>623</t>
  </si>
  <si>
    <t>Maintenance préventive de niveau 3 des postes HT des tunnels de Bobigny, Lumen et Norton ( NORTON, LUMEN, AERATION, SP1, SP2, SP3, SP4 et SP5)</t>
  </si>
  <si>
    <t>622</t>
  </si>
  <si>
    <t>Maintenance préventive de niveau 3 du poste HT du tunnel de la Courneuve (GENEVE)</t>
  </si>
  <si>
    <t>621</t>
  </si>
  <si>
    <t>Maintenance préventive de niveau 3 des postes HT du tunnel du Landy  (ROUTECLAIR, LANDY NORD et PASSOUDI)</t>
  </si>
  <si>
    <t>620</t>
  </si>
  <si>
    <t>Maintenance préventive de niveau 2 du poste HT du PCTT de Saint Denis (CITADELLE)</t>
  </si>
  <si>
    <t>619</t>
  </si>
  <si>
    <t>Maintenance préventive de niveau 2 du poste HT du tunnel de Taverny</t>
  </si>
  <si>
    <t>618</t>
  </si>
  <si>
    <t>Maintenance préventive de niveau 2 des postes HT des tunnels de Bobigny, Lumen et Norton ( NORTON, LUMEN, AERATION, SP1, SP2, SP3, SP4 et SP5)</t>
  </si>
  <si>
    <t>617</t>
  </si>
  <si>
    <t>Maintenance préventive de niveau 2 du poste HT du tunnel de la Courneuve (GENEVE)</t>
  </si>
  <si>
    <t>616</t>
  </si>
  <si>
    <t>Maintenance préventive de niveau 2 des postes HT du tunnel du Landy  (ROUTECLAIR, LANDY NORD et PASSOUDI)</t>
  </si>
  <si>
    <t>615</t>
  </si>
  <si>
    <t>Maintenance préventive de niveau 1 du poste HT du PCTT de Saint Denis (CITADELLE)</t>
  </si>
  <si>
    <t>614</t>
  </si>
  <si>
    <t>Maintenance préventive de niveau 1 du poste HT du tunnel de Taverny</t>
  </si>
  <si>
    <t>613</t>
  </si>
  <si>
    <t>Maintenance préventive de niveau 1 HT des postes HT des tunnels de Bobigny, Lumen et Norton ( NORTON, LUMEN, AERATION, SP1, SP2, SP3, SP4 et SP5)</t>
  </si>
  <si>
    <t>612</t>
  </si>
  <si>
    <t>Maintenance préventive de niveau 1 du poste HT du tunnel de la Courneuve (GENEVE)</t>
  </si>
  <si>
    <t>611</t>
  </si>
  <si>
    <t>Maintenance préventive de niveau 1 des postes HT du tunnel du Landy  (ROUTECLAIR, LANDY NORD et PASSOUDI)</t>
  </si>
  <si>
    <t>610</t>
  </si>
  <si>
    <t>Visite d’installation du poste HT et TGBT  du PCTT de Saint Denis (CITADELLE)</t>
  </si>
  <si>
    <t>Visite d’installation du poste HT et TGBT du tunnel de Taverny</t>
  </si>
  <si>
    <t>Visite d’installation des HT et TGBT des postes des tunnels de Bobigny, Lumen et Norton ( NORTON, LUMEN, AERATION, SP1, SP2, SP3, SP4 et SP5)</t>
  </si>
  <si>
    <t>La Courneuvr</t>
  </si>
  <si>
    <t>Visite d’installation du poste HT et TGBT du tunnel de la Courneuve (GENEVE)</t>
  </si>
  <si>
    <t>Visite d’installation des postes HT et TGBT du tunnel du Landy (ROUTECLAIR, LANDY NORD et PASSOUDI)</t>
  </si>
  <si>
    <t>402</t>
  </si>
  <si>
    <t>Maintenance préventive barrière</t>
  </si>
  <si>
    <t>401</t>
  </si>
  <si>
    <t>Maintenance préventive des installations BT du bâtiment C du site de Créteil l'échât</t>
  </si>
  <si>
    <t>324</t>
  </si>
  <si>
    <t>Maintenance préventive des installations BT</t>
  </si>
  <si>
    <t>Maintenance préventive d’un coffret de couplage BT SIRIUS OUEST</t>
  </si>
  <si>
    <t>323</t>
  </si>
  <si>
    <t>Maintenance préventive pour les installation BT d’un local de type site de concentration (SC)</t>
  </si>
  <si>
    <t>322</t>
  </si>
  <si>
    <t>Maintenance préventive pour les installation BT d’un local de type local de concentration (LC)</t>
  </si>
  <si>
    <t>321</t>
  </si>
  <si>
    <t>Maintenance préventive pour les installation BT d’un site technique « THOMPSON »</t>
  </si>
  <si>
    <t>320</t>
  </si>
  <si>
    <t>Maintenance préventive d’un poste d’un poste à coupure d’artère HT – Niveau 3</t>
  </si>
  <si>
    <t>318</t>
  </si>
  <si>
    <t>Maintenance préventive d’un poste d’un poste à coupure d’artère HT – Niveau 2</t>
  </si>
  <si>
    <t>317</t>
  </si>
  <si>
    <t>Maintenance préventive d’un poste d’un poste à coupure d’artère HT – Niveau 1</t>
  </si>
  <si>
    <t>316</t>
  </si>
  <si>
    <t>Maintenance préventive d’un poste d’un poste d’interconnexion HT SIRIUS (PI) – Niveau 3</t>
  </si>
  <si>
    <t>315</t>
  </si>
  <si>
    <t>Maintenance préventive d’un poste d’un poste d’interconnexion HT SIRIUS (PI) – Niveau 2</t>
  </si>
  <si>
    <t>314</t>
  </si>
  <si>
    <t>Maintenance préventive d’un poste d’un poste d’interconnexion HT SIRIUS (PI) – Niveau 1</t>
  </si>
  <si>
    <t>313</t>
  </si>
  <si>
    <t>Maintenance préventive d’un poste de livraison HT SIRIUS (PL) – Niveau 3</t>
  </si>
  <si>
    <t>312</t>
  </si>
  <si>
    <t>Maintenance préventive d’un poste de livraison HT SIRIUS (PL) – Niveau 2</t>
  </si>
  <si>
    <t>311</t>
  </si>
  <si>
    <t>Maintenance préventive d’un poste de livraison HT SIRIUS (PL) – Niveau 1</t>
  </si>
  <si>
    <t>310</t>
  </si>
  <si>
    <t>Visite d’un local de type site de concentration (SC)</t>
  </si>
  <si>
    <t>Visite d’un local de type local de concentration (LC)</t>
  </si>
  <si>
    <t>Visite d’un poste de type site technique « THOMSON »</t>
  </si>
  <si>
    <t>Visite d’un poste à coupure d’artère HT</t>
  </si>
  <si>
    <t>Visite d’un d’interconnexion HT (PI)</t>
  </si>
  <si>
    <t>Visite d’un poste de livraison HT (PL)</t>
  </si>
  <si>
    <t>Maintenance préventive de l’ensemble des TSE du tunnel d’Orly</t>
  </si>
  <si>
    <t>TSE-PS03</t>
  </si>
  <si>
    <t>Maintenance préventive de l’ensemble des TSE des tunnels de Bicêtre – Italie</t>
  </si>
  <si>
    <t>TSE-PS02</t>
  </si>
  <si>
    <t>Maintenance préventive de l’ensemble des TSE des tunnels d’Antony – Fresnes</t>
  </si>
  <si>
    <t>TSE-PS01</t>
  </si>
  <si>
    <t>Maintenance préventive de l’ensemble des TSE du tunnel de Saint-Cloud</t>
  </si>
  <si>
    <t>TSE-PO10</t>
  </si>
  <si>
    <t>Maintenance préventive de l’ensemble des TSE du tunnel d’Ambroise Paré</t>
  </si>
  <si>
    <t>TSE-PO09</t>
  </si>
  <si>
    <t>Maintenance préventive de l’ensemble des TSE du tunnel de Belle-Rive</t>
  </si>
  <si>
    <t>TSE-PO08</t>
  </si>
  <si>
    <t>Maintenance préventive de l’ensemble des TSE du tunnel de Fontenay</t>
  </si>
  <si>
    <t>TSE-PO07</t>
  </si>
  <si>
    <t>Maintenance préventive de l’ensemble des TSE du tunnel de Chennevières</t>
  </si>
  <si>
    <t>TSE-PO06</t>
  </si>
  <si>
    <t>Maintenance préventive de l’ensemble des TSE du tunnel des Sévines</t>
  </si>
  <si>
    <t>TSE-PO05</t>
  </si>
  <si>
    <t>Maintenance préventive de l’ensemble des TSE du tunnel de Neuilly</t>
  </si>
  <si>
    <t>TSE-PO04</t>
  </si>
  <si>
    <t>A86 Nanterre échangeur</t>
  </si>
  <si>
    <t>Maintenance préventive de l’ensemble des TSE du tunnel d’A86 Nanterre</t>
  </si>
  <si>
    <t>TSE-PO03</t>
  </si>
  <si>
    <t>Complexe A14/A86</t>
  </si>
  <si>
    <t>Maintenance préventive de l’ensemble des TSE du tunnel du complexe A14/186 (Bretelles B1/B3/B4/B5/B8)</t>
  </si>
  <si>
    <t>TSE-PO02</t>
  </si>
  <si>
    <t>Maintenance préventive de l’ensemble des TSE du tunnel d’A14 / La Défense</t>
  </si>
  <si>
    <t>TSE-PO01</t>
  </si>
  <si>
    <t>Maintenance préventive de l’ensemble des TSE du tunnel de la Courneuve</t>
  </si>
  <si>
    <t>TSE-PN04</t>
  </si>
  <si>
    <t>Maintenance préventive de l’ensemble des TSE des tunnels de Bobigny – Lumen – Norton</t>
  </si>
  <si>
    <t>TSE-PN03</t>
  </si>
  <si>
    <t>Maintenance préventive de l’ensemble des TSE du tunnel de Taverny</t>
  </si>
  <si>
    <t>TSE-PN02</t>
  </si>
  <si>
    <t>Maintenance préventive de l’ensemble des TSE du tunnel du Landy</t>
  </si>
  <si>
    <t>TSE-PN01</t>
  </si>
  <si>
    <t>Maintenance préventive de l’ensemble des TSE des tunnels de Thiais</t>
  </si>
  <si>
    <t>TSE-PE04</t>
  </si>
  <si>
    <t>Maintenance préventive de l’ensemble des TSE du tunnel de Nogent</t>
  </si>
  <si>
    <t>TSE-PE03</t>
  </si>
  <si>
    <t>Maintenance préventive de l’ensemble des TSE du tunnel de Champigny</t>
  </si>
  <si>
    <t>TSE-PE02</t>
  </si>
  <si>
    <t>Maintenance préventive de l’ensemble des TSE du tunnel de Boissy</t>
  </si>
  <si>
    <t>TSE-PE01</t>
  </si>
  <si>
    <t>Maintenance préventive de jour du système SI Phonie</t>
  </si>
  <si>
    <t>SIPPG04</t>
  </si>
  <si>
    <t>Maintenance préventive de l’ensemble des PAU du tunnel d’Orly</t>
  </si>
  <si>
    <t>RAU-PS03</t>
  </si>
  <si>
    <t>Maintenance préventive de l’ensemble des PAU des tunnels de Bicêtre – Italie</t>
  </si>
  <si>
    <t>RAU-PS02</t>
  </si>
  <si>
    <t>Maintenance préventive de l’ensemble des PAU des tunnels d’Antony – Fresnes</t>
  </si>
  <si>
    <t>RAU-PS01</t>
  </si>
  <si>
    <t>Maintenance préventive de l’ensemble des PAU du tunnel de Saint-Cloud</t>
  </si>
  <si>
    <t>RAU-PO10</t>
  </si>
  <si>
    <t>Maintenance préventive de l’ensemble des PAU du tunnel d’Ambroise Paré</t>
  </si>
  <si>
    <t>RAU-PO09</t>
  </si>
  <si>
    <t>Maintenance préventive de l’ensemble des PAU du tunnel de Belle-Rive</t>
  </si>
  <si>
    <t>RAU-PO08</t>
  </si>
  <si>
    <t>Maintenance préventive de l’ensemble des PAU du tunnel de Fontenay</t>
  </si>
  <si>
    <t>RAU-PO07</t>
  </si>
  <si>
    <t>Maintenance préventive de l’ensemble des PAU du tunnel de Chennevières</t>
  </si>
  <si>
    <t>RAU-PO06</t>
  </si>
  <si>
    <t>Maintenance préventive de l’ensemble des PAU du tunnel de Sévines</t>
  </si>
  <si>
    <t>RAU-PO05</t>
  </si>
  <si>
    <t>Maintenance préventive de l’ensemble des PAU du tunnel de Neuilly</t>
  </si>
  <si>
    <t>RAU-PO04</t>
  </si>
  <si>
    <t>Maintenance préventive de l’ensemble des PAU du tunnel d’A86 Nanterre</t>
  </si>
  <si>
    <t>RAU-PO03</t>
  </si>
  <si>
    <t>Maintenance préventive de l’ensemble des PAU du tunnel du complexe A14/186 (Bretelles B1/B3/B4/B5/B8)</t>
  </si>
  <si>
    <t>RAU-PO02</t>
  </si>
  <si>
    <t>Maintenance préventive de l’ensemble des PAU du tunnel d’A14 / La Défense</t>
  </si>
  <si>
    <t>RAU-PO01</t>
  </si>
  <si>
    <t>Maintenance préventive de l’ensemble des PAU du tunnel de la Courneuve</t>
  </si>
  <si>
    <t>RAU-PN04</t>
  </si>
  <si>
    <t>Maintenance préventive de l’ensemble des PAU des tunnels de Bobigny – Lumen – Norton</t>
  </si>
  <si>
    <t>RAU-PN03</t>
  </si>
  <si>
    <t>Maintenance préventive de l’ensemble des PAU du tunnel de Taverny</t>
  </si>
  <si>
    <t>RAU-PN02</t>
  </si>
  <si>
    <t>Maintenance préventive de l’ensemble des PAU du tunnel du Landy</t>
  </si>
  <si>
    <t>RAU-PN01</t>
  </si>
  <si>
    <t>Maintenance préventive d’un Poste d’Appel d’Urgence (PAU) IP</t>
  </si>
  <si>
    <t>RAU-PG02</t>
  </si>
  <si>
    <t>Maintenance préventive d’un Poste d’Appel d’Urgence (PAU) analogique</t>
  </si>
  <si>
    <t>RAU-PG01</t>
  </si>
  <si>
    <t>Maintenance préventive de l’ensemble des PAU des tunnels de Thiais</t>
  </si>
  <si>
    <t>RAU-PE04</t>
  </si>
  <si>
    <t>Maintenance préventive de l’ensemble des PAU du tunnel de Nogent</t>
  </si>
  <si>
    <t>RAU-PE03</t>
  </si>
  <si>
    <t>Maintenance préventive de l’ensemble des PAU du tunnel de Champigny</t>
  </si>
  <si>
    <t>RAU-PE02</t>
  </si>
  <si>
    <t>Maintenance préventive de l’ensemble des PAU du tunnel de Boissy</t>
  </si>
  <si>
    <t>RAU-PE01</t>
  </si>
  <si>
    <t>Fréquence DE ?</t>
  </si>
  <si>
    <t>Dépollution d'une baie</t>
  </si>
  <si>
    <t>AUPR49</t>
  </si>
  <si>
    <t>Entretien préventif d'une baie MESD METIER conformément à la fiche n°4 du CCTP</t>
  </si>
  <si>
    <t>AUPR48</t>
  </si>
  <si>
    <t>Préventif armoires MESD (fiche n°4 du CCTP)</t>
  </si>
  <si>
    <t>Entretien préventif d'un automate METIER conformément à la fiche n°5 du CCTP</t>
  </si>
  <si>
    <t>AUPR47</t>
  </si>
  <si>
    <t xml:space="preserve">Entretien préventif de l’ensemble des armoires MESD (PST, DFP) du tunnel de TAVERNY, </t>
  </si>
  <si>
    <t>AUPR44</t>
  </si>
  <si>
    <t xml:space="preserve">Entretien préventif du tunnel TAVERNY ,automates principaux et baies MESD. </t>
  </si>
  <si>
    <t>AUPR43</t>
  </si>
  <si>
    <t>Préventif automates principaux et baies MESD (fiche n°3 du CCTP)</t>
  </si>
  <si>
    <t xml:space="preserve">Entretien préventif de l’ensemble des armoires MESD (PST, DFP) du tunnel de LA-COURNEUVE, </t>
  </si>
  <si>
    <t>AUPR42</t>
  </si>
  <si>
    <t xml:space="preserve">Entretien préventif du tunnel LA-COURNEUVE ,automates principaux et baies MESD. </t>
  </si>
  <si>
    <t>AUPR41</t>
  </si>
  <si>
    <t xml:space="preserve">Entretien préventif de l’ensemble des armoires MESD (PST, DFP) du tunnel de LANDY, </t>
  </si>
  <si>
    <t>AUPR40</t>
  </si>
  <si>
    <t xml:space="preserve">Entretien préventif du tunnel LANDY ,automates principaux et baies MESD. </t>
  </si>
  <si>
    <t>AUPR39</t>
  </si>
  <si>
    <t xml:space="preserve">Entretien préventif de l’ensemble des armoires MESD (PST, DFP) du tunnel de LUMEN-NORTON, </t>
  </si>
  <si>
    <t>AUPR38</t>
  </si>
  <si>
    <t>Entretien préventif du tunnel LUMEN-NORTON ,automate principal (5) et baies MESD.</t>
  </si>
  <si>
    <t>AUPR37</t>
  </si>
  <si>
    <t xml:space="preserve">Entretien préventif de l’ensemble des armoires MESD (PST, DFP) du tunnel de BOBIGNY, </t>
  </si>
  <si>
    <t>AUPR36</t>
  </si>
  <si>
    <t xml:space="preserve">Entretien préventif du tunnel BOBIGNY ,automates principaux et baies MESD. </t>
  </si>
  <si>
    <t>AUPR35</t>
  </si>
  <si>
    <t xml:space="preserve">Entretien préventif de l’ensemble des armoires MESD (PST, DFP) du tunnel de NOGENT, </t>
  </si>
  <si>
    <t>AUPR34</t>
  </si>
  <si>
    <t>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t>
  </si>
  <si>
    <t>AUPR33</t>
  </si>
  <si>
    <t xml:space="preserve">Entretien préventif de l’ensemble des armoires MESD (PST, DFP) du tunnel de THIAIS, </t>
  </si>
  <si>
    <t>AUPR32</t>
  </si>
  <si>
    <t xml:space="preserve">Entretien préventif du tunnel THIAIS ,automates principaux et baies MESD (46). </t>
  </si>
  <si>
    <t>AUPR31</t>
  </si>
  <si>
    <t xml:space="preserve">Entretien préventif de l’ensemble des armoires MESD (PST, DFP) du tunnel de CHAMPIGNY, </t>
  </si>
  <si>
    <t>AUPR30</t>
  </si>
  <si>
    <t xml:space="preserve">Entretien préventif du tunnel CHAMPIGNY ,automates principaux et baies MESD. </t>
  </si>
  <si>
    <t>AUPR29</t>
  </si>
  <si>
    <t xml:space="preserve">Entretien préventif de l’ensemble des armoires MESD (PST, DFP et variateur) du tunnel de BOISSY, </t>
  </si>
  <si>
    <t>AUPR28</t>
  </si>
  <si>
    <t>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t>
  </si>
  <si>
    <t>AUPR27</t>
  </si>
  <si>
    <t xml:space="preserve">Entretien préventif de l’ensemble des armoires MESD (PST, DFP) du tunnel de ORLY, </t>
  </si>
  <si>
    <t>AUPR26</t>
  </si>
  <si>
    <t>Entretien préventif du tunnel d’ORLY ,automate principal (5) et baies MESD.</t>
  </si>
  <si>
    <t>AUPR25</t>
  </si>
  <si>
    <t xml:space="preserve">Entretien préventif de l’ensemble des armoires MESD (PST, DFP) du tunnel de BICETRE-ITALIE, </t>
  </si>
  <si>
    <t>AUPR24</t>
  </si>
  <si>
    <t xml:space="preserve">Entretien préventif du tunnel BICETRE-ITALIE ,automates principaux et baies MESD. </t>
  </si>
  <si>
    <t>AUPR23</t>
  </si>
  <si>
    <t xml:space="preserve">Entretien préventif de l’ensemble des armoires MESD (PST, DFP) du tunnel de ANTONY-FRESNES, </t>
  </si>
  <si>
    <t>AUPR22</t>
  </si>
  <si>
    <t xml:space="preserve">Entretien préventif du tunnel ANTONY-FRESNES ,automates principaux et baies MESD. </t>
  </si>
  <si>
    <t>AUPR21</t>
  </si>
  <si>
    <t xml:space="preserve">Entretien préventif de l’ensemble des armoires MESD (PST, DFP) du tunnel de SAINT-CLOUD, </t>
  </si>
  <si>
    <t>AUPR20</t>
  </si>
  <si>
    <t xml:space="preserve">Entretien préventif du tunnel SAINT-CLOUD ,automates principaux et baies MESD. </t>
  </si>
  <si>
    <t>AUPR19</t>
  </si>
  <si>
    <t xml:space="preserve">Entretien préventif de l’ensemble des armoires MESD (PST, DFP) du tunnel de FONTENAY, </t>
  </si>
  <si>
    <t>AUPR18</t>
  </si>
  <si>
    <t>Entretien préventif du tunnel de FONTENAY ,automates principaux et baies MESD. Ce prix comprend l’entretien de l’ensemble maître-esclave situé dans 2 locaux différents  et de l’ensemble des baies MESD des locaux du tunnel conformément à la fiche n°3 du CCTP</t>
  </si>
  <si>
    <t>AUPR17</t>
  </si>
  <si>
    <t xml:space="preserve">Entretien préventif de l’ensemble des armoires MESD (PST, DFP) du tunnel de CHENNEVIERES, </t>
  </si>
  <si>
    <t>AUPR16</t>
  </si>
  <si>
    <t>Entretien préventif du tunnel CHENNEVIERES ,automates principaux et baies MESD. Ce prix comprend l’entretien de l’ensemble maître-esclave situé dans 2 locaux différents  et de l’ensemble des baies MESD du tunnel conformément à la fiche n°3 du CCTP</t>
  </si>
  <si>
    <t>AUPR15</t>
  </si>
  <si>
    <t xml:space="preserve">Entretien préventif de l’ensemble des armoires MESD (PST, DFP) du tunnel de BELLE-RIVES, </t>
  </si>
  <si>
    <t>AUPR14</t>
  </si>
  <si>
    <t>Entretien préventif du tunnel BELLE-RIVES ,automates principaux et baies MESD. Ce prix comprend l’entretien de l’ensemble maître-esclave situé dans 2 locaux différents  et de l’ensemble des baies MESD des locaux du tunnel conformément à la fiche n°3 du CCTP</t>
  </si>
  <si>
    <t>AUPR13</t>
  </si>
  <si>
    <t xml:space="preserve">Entretien préventif de l’ensemble des armoires MESD (PST, DFP) du tunnel de AMBROISE PARE, </t>
  </si>
  <si>
    <t>AUPR12</t>
  </si>
  <si>
    <t>Entretien préventif du tunnel AMBROISE PARE ,automates principaux et baies MESD. Ce prix comprend l’entretien de l’ensemble maître-esclave situé dans 2 locaux différents et de l’ensemble des baies MESD des locaux du tunnel conformément à la fiche n°3 du CCTP</t>
  </si>
  <si>
    <t>AUPR11</t>
  </si>
  <si>
    <t xml:space="preserve">Entretien préventif de l’ensemble des armoires MESD (PST, DFP) du tunnel de SEVINES, </t>
  </si>
  <si>
    <t>AUPR10</t>
  </si>
  <si>
    <t>Entretien préventif du tunnel SEVINES ,automates principaux et baies MESD. Ce prix comprend l’entretien de l’ensemble maître-esclave situé dans 2 locaux différents  et de l’ensemble des baies MESD des locaux du tunnel conformément à la fiche n°3 du CCTP</t>
  </si>
  <si>
    <t>AUPR09</t>
  </si>
  <si>
    <t>Echangeur Nanterre/La Défense</t>
  </si>
  <si>
    <t xml:space="preserve">Entretien préventif de l’ensemble des armoires MESD (PST, DFP) de l’ECHANGEUR de NANTERRE/LA DEFENSE, </t>
  </si>
  <si>
    <t>AUPR08</t>
  </si>
  <si>
    <t>Entretien préventif de l’ECHANGEUR de  NANTERRE/LA DEFENSE, automates principaux et baies MESD. Ce prix comprend l’entretien de l’ensemble maître-esclave situé dans 2 locaux différents  et de l’ensemble des baies MESD des locaux du tunnel conformément à la fiche n°3 du CCTP</t>
  </si>
  <si>
    <t>AUPR07</t>
  </si>
  <si>
    <t xml:space="preserve">Entretien préventif de l’ensemble des armoires MESD (PST, DFP) du tunnel de NANTERRE CENTRE </t>
  </si>
  <si>
    <t>AUPR06</t>
  </si>
  <si>
    <t>Entretien préventif du tunnel NANTERRE CENTRE ,automates principaux et baies MESD. Ce prix comprend l’entretien de l’ensemble maître-esclave situé dans 2 locaux différents  et de l’ensemble des baies MESD des locaux du tunnel conformément à la fiche n°3 du CCTP</t>
  </si>
  <si>
    <t>AUPR05</t>
  </si>
  <si>
    <t xml:space="preserve">Entretien préventif de l’ensemble des armoires MESD (PST, DFP) du tunnel de LA DEFENSE </t>
  </si>
  <si>
    <t>AUPR04</t>
  </si>
  <si>
    <t>Entretien préventif du tunnel LA DEFENSE ,automates principaux et baies MESD. Ce prix comprend l’entretien de l’ensemble maître-esclave situé dans 2 locaux différents  et de l’ensemble des baies MESD des locaux du tunnel conformément à la fiche n°3 du CCTP</t>
  </si>
  <si>
    <t>AUPR03</t>
  </si>
  <si>
    <t xml:space="preserve">Entretien préventif de l’ensemble des armoires MESD (PST, DFP) du tunnel de NEUILLY </t>
  </si>
  <si>
    <t>AUPR02</t>
  </si>
  <si>
    <t>Entretien préventif du tunnel NEUILLY ,automates principaux et baies MESD. Ce prix comprend l’entretien de l’ensemble maître-esclave situé dans 2 locaux différents  et de l’ensemble des baies MESD des locaux du tunnel conformément à la fiche n°3 du CCTP</t>
  </si>
  <si>
    <t>AUPR01</t>
  </si>
  <si>
    <t>Plus value à la maintenance AEV pour la maintenance annuelle de vérification de nuit des prises pompier pour un coffret pompier</t>
  </si>
  <si>
    <t>AEV08</t>
  </si>
  <si>
    <t>Maintenance préventive AEV Pour un sens du tunnel de Italie</t>
  </si>
  <si>
    <t>AEPS24</t>
  </si>
  <si>
    <t>Maintenance préventive AEV Pour un sens du tunnel de Fresnes</t>
  </si>
  <si>
    <t>AEPS23</t>
  </si>
  <si>
    <t>Maintenance préventive AEV Pour un sens du tunnel de Orly</t>
  </si>
  <si>
    <t>AEPS22</t>
  </si>
  <si>
    <t>Maintenance préventive AEV Pour un sens tunnel de  Antony</t>
  </si>
  <si>
    <t>AEPS21</t>
  </si>
  <si>
    <t>Maintenance préventive AEV Pour un sens du tunnel de Bicêtre</t>
  </si>
  <si>
    <t>AEPS20</t>
  </si>
  <si>
    <t>Maintenance préventive AEV Pour un sens du tunnel de Neuilly</t>
  </si>
  <si>
    <t>AEPO16</t>
  </si>
  <si>
    <t>Maintenance préventive AEV Pour un sens du tunnel de Sévines</t>
  </si>
  <si>
    <t>AEPO14</t>
  </si>
  <si>
    <t>Maintenance préventive AEV Nanterre Centre – sens I &amp; Bretelles B7 et B8</t>
  </si>
  <si>
    <t>AEPO13</t>
  </si>
  <si>
    <t>Maintenance préventive AEV Nanterre Centre – sens E</t>
  </si>
  <si>
    <t>AEPO12</t>
  </si>
  <si>
    <t>Maintenance préventive AEV La Défense – sens Y Echangeur Nanterre – sens E  &amp;  Bretelle B1</t>
  </si>
  <si>
    <t>AEPO11</t>
  </si>
  <si>
    <t>Maintenance préventive AEV La Défense – sens W &amp; Bretelle  B3, B4 et B5</t>
  </si>
  <si>
    <t>AEPO10</t>
  </si>
  <si>
    <t>Maintenance préventive AEV Pour un sens du tunnel de Taverny</t>
  </si>
  <si>
    <t>AEPN24</t>
  </si>
  <si>
    <t>Maintenance préventive AEV Pour un sens du tunnel de Landy</t>
  </si>
  <si>
    <t>AEPN23</t>
  </si>
  <si>
    <t>Maintenance préventive AEV Pour un sens du tunnel de La Courneuve</t>
  </si>
  <si>
    <t>AEPN22</t>
  </si>
  <si>
    <t>Maintenance préventive AEV Pour un sens du tunnel de Lumen Norton</t>
  </si>
  <si>
    <t>AEPN21</t>
  </si>
  <si>
    <t>Maintenance préventive AEV Pour un sens du tunnel de Bobigny</t>
  </si>
  <si>
    <t>AEPN20</t>
  </si>
  <si>
    <t>Maintenance préventive AEV Pour un sens du tunnel de Boissy</t>
  </si>
  <si>
    <t>AEPE26</t>
  </si>
  <si>
    <t>Maintenance préventive AEV Pour un sens du tunnel de Nogent</t>
  </si>
  <si>
    <t>AEPE24</t>
  </si>
  <si>
    <t>Maintenance préventive AEV Pour un sens du tunnel de Champigny</t>
  </si>
  <si>
    <t>AEPE22</t>
  </si>
  <si>
    <t>Maintenance préventive AEV Pour un sens du tunnel de Thiais</t>
  </si>
  <si>
    <t>AEPE20</t>
  </si>
  <si>
    <t>Maintenance préventive AEV Pour un sens du tunnel de Bellerive</t>
  </si>
  <si>
    <t>AEPB14</t>
  </si>
  <si>
    <t>Maintenance préventive AEV Pour un sens du tunnel de Saint-Cloud</t>
  </si>
  <si>
    <t>AEPB13</t>
  </si>
  <si>
    <t>Maintenance préventive AEV Pour un sens du tunnel de Fontenay</t>
  </si>
  <si>
    <t>AEPB12</t>
  </si>
  <si>
    <t>Maintenance préventive AEV Pour un sens du tunnel de Chennevières</t>
  </si>
  <si>
    <t>AEPB11</t>
  </si>
  <si>
    <t>Maintenance préventive AEV Pour un sens du tunnel de Ambroise Paré</t>
  </si>
  <si>
    <t>AEPB10</t>
  </si>
  <si>
    <t>Essais fonctionnels Pour un sens du tunnel de Italie</t>
  </si>
  <si>
    <t>AEFS14</t>
  </si>
  <si>
    <t>Essais fonctionnels Pour un sens du tunnel de Fresnes</t>
  </si>
  <si>
    <t>AEFS13</t>
  </si>
  <si>
    <t>Essais fonctionnels Pour un sens du tunnel de Orly</t>
  </si>
  <si>
    <t>AEFS12</t>
  </si>
  <si>
    <t>Essais fonctionnels Pour un sens tunnel de Antony</t>
  </si>
  <si>
    <t>AEFS11</t>
  </si>
  <si>
    <t>Essais fonctionnels Pour un sens du tunnel de Bicêtre</t>
  </si>
  <si>
    <t>AEFS10</t>
  </si>
  <si>
    <t>Essais fonctionnels Pour un sens du tunnel de Neuilly</t>
  </si>
  <si>
    <t>AEFO16</t>
  </si>
  <si>
    <t>Essais fonctionnels Pour un sens du tunnel de Sévines</t>
  </si>
  <si>
    <t>AEFO14</t>
  </si>
  <si>
    <t>Essais fonctionnels Nanterre Centre – sens I &amp; Bretelles B7 et B8</t>
  </si>
  <si>
    <t>AEFO13</t>
  </si>
  <si>
    <t>Essais fonctionnels Nanterre Centre – sens E</t>
  </si>
  <si>
    <t>AEFO12</t>
  </si>
  <si>
    <t>Essais fonctionnels La Défense – sens Y Echangeur Nanterre – sens E  &amp;  Bretelle B1</t>
  </si>
  <si>
    <t>AEFO11</t>
  </si>
  <si>
    <t>Essais fonctionnels La Défense – sens W &amp; Bretelle  B3, B4 et B5</t>
  </si>
  <si>
    <t>AEFO10</t>
  </si>
  <si>
    <t>Essais fonctionnels Pour un sens du tunnel de Taverny</t>
  </si>
  <si>
    <t>AEFN14</t>
  </si>
  <si>
    <t>Essais fonctionnels Pour un sens du tunnel de Landy</t>
  </si>
  <si>
    <t>AEFN13</t>
  </si>
  <si>
    <t>Essais fonctionnels Pour un sens du tunnel de La Courneuve</t>
  </si>
  <si>
    <t>AEFN12</t>
  </si>
  <si>
    <t>Essais fonctionnels Pour un sens du tunnel de Lumen Norton</t>
  </si>
  <si>
    <t>AEFN11</t>
  </si>
  <si>
    <t>Essais fonctionnels Pour un sens du tunnel de Bobigny</t>
  </si>
  <si>
    <t>AEFN10</t>
  </si>
  <si>
    <t>Essais fonctionnels Pour un sens du tunnel de Boissy</t>
  </si>
  <si>
    <t>AEFE16</t>
  </si>
  <si>
    <t>Essais fonctionnels Pour un sens du tunnel de Nogent</t>
  </si>
  <si>
    <t>AEFE14</t>
  </si>
  <si>
    <t>Essais fonctionnels Pour un sens du tunnel de Champigny</t>
  </si>
  <si>
    <t>AEFE12</t>
  </si>
  <si>
    <t>Essais fonctionnels Pour un sens du tunnel de Thiais</t>
  </si>
  <si>
    <t>AEFE10</t>
  </si>
  <si>
    <t>Essais fonctionnels Pour un sens du tunnel de Bellerive</t>
  </si>
  <si>
    <t>AEFB14</t>
  </si>
  <si>
    <t>Essais fonctionnels Pour un sens du tunnel de Saint-Cloud</t>
  </si>
  <si>
    <t>AEFB13</t>
  </si>
  <si>
    <t>Essais fonctionnels Pour un sens du tunnel de Fontenay</t>
  </si>
  <si>
    <t>AEFB12</t>
  </si>
  <si>
    <t>Essais fonctionnels Pour un sens du tunnel de Chennevières</t>
  </si>
  <si>
    <t>AEFB11</t>
  </si>
  <si>
    <t>Essais fonctionnels Pour un sens du tunnel de Ambroise Paré</t>
  </si>
  <si>
    <t>AEFB10</t>
  </si>
  <si>
    <t>Mesure des grandeurs caractéristiques pour un canton</t>
  </si>
  <si>
    <t>ECPT01</t>
  </si>
  <si>
    <t>Mesure du niveau d'éclairement</t>
  </si>
  <si>
    <t xml:space="preserve"> ECLAIRAGE RENFORT  Pour un sens du tunnel de Italie</t>
  </si>
  <si>
    <t>ECPS64</t>
  </si>
  <si>
    <t xml:space="preserve"> ECLAIRAGE JOUR + EXTERIEUR Pour un sens du tunnel de Italie</t>
  </si>
  <si>
    <t>ECPS63</t>
  </si>
  <si>
    <t xml:space="preserve"> ECLAIRAGE NUIT + SECOURS Pour un sens du tunnel de Italie</t>
  </si>
  <si>
    <t>ECPS62</t>
  </si>
  <si>
    <t xml:space="preserve"> ECLAIRAGE RENFORT  Pour un sens du tunnel Fresnes</t>
  </si>
  <si>
    <t>ECPS61</t>
  </si>
  <si>
    <t xml:space="preserve"> ECLAIRAGE JOUR + EXTERIEUR Pour un sens du tunnel Fresnes</t>
  </si>
  <si>
    <t>ECPS60</t>
  </si>
  <si>
    <t xml:space="preserve"> ECLAIRAGE NUIT + SECOURS Pour un sens du tunnel Fresnes</t>
  </si>
  <si>
    <t>ECPS59</t>
  </si>
  <si>
    <t xml:space="preserve"> ECLAIRAGE NUIT + SECOURS Pour un sens du tunnel de Orly</t>
  </si>
  <si>
    <t>ECPS58</t>
  </si>
  <si>
    <t xml:space="preserve"> ECLAIRAGE RENFORT  Pour un sens du tunnel de Orly</t>
  </si>
  <si>
    <t>ECPS57</t>
  </si>
  <si>
    <t xml:space="preserve"> ECLAIRAGE JOUR + EXTERIEUR Pour un sens du tunnel de Orly</t>
  </si>
  <si>
    <t>ECPS56</t>
  </si>
  <si>
    <t xml:space="preserve"> ECLAIRAGE RENFORT  Pour un sens du tunnel de Antony</t>
  </si>
  <si>
    <t>ECPS55</t>
  </si>
  <si>
    <t xml:space="preserve"> ECLAIRAGE JOUR + EXTERIEUR Pour un sens du tunnel de Antony</t>
  </si>
  <si>
    <t>ECPS54</t>
  </si>
  <si>
    <t xml:space="preserve"> ECLAIRAGE NUIT + SECOURS Pour un sens du tunnel de Antony</t>
  </si>
  <si>
    <t>ECPS53</t>
  </si>
  <si>
    <t xml:space="preserve"> ECLAIRAGE RENFORT  Pour un sens du tunnel de Bicêtre</t>
  </si>
  <si>
    <t>ECPS52</t>
  </si>
  <si>
    <t xml:space="preserve"> ECLAIRAGE JOUR + EXTERIEUR Pour un sens du tunnel de Bicêtre</t>
  </si>
  <si>
    <t>ECPS51</t>
  </si>
  <si>
    <t xml:space="preserve"> ECLAIRAGE NUIT + SECOURS Pour un sens du tunnel de Bicêtre</t>
  </si>
  <si>
    <t>ECPS50</t>
  </si>
  <si>
    <t>Nettoyage préventif ECLAIRAGE Pour un sens du tunnel d’Italie</t>
  </si>
  <si>
    <t>ECPS18</t>
  </si>
  <si>
    <t>Nettoyage préventif ECLAIRAGE BASE Pour un sens du tunnel de Fresnes</t>
  </si>
  <si>
    <t>ECPS16</t>
  </si>
  <si>
    <t>Nettoyage préventif ECLAIRAGE BASE Pour un sens du tunnel de Orly</t>
  </si>
  <si>
    <t>ECPS14</t>
  </si>
  <si>
    <t>Nettoyage préventif ECLAIRAGE BASE Pour un sens du tunnel de Antony</t>
  </si>
  <si>
    <t>ECPS12</t>
  </si>
  <si>
    <t>Nettoyage préventif ECLAIRAGE Pour un sens du tunnel de Bicêtre</t>
  </si>
  <si>
    <t>ECPS10</t>
  </si>
  <si>
    <t>Nettoyage des Plots de jalonnement Pour un sens du tunnel d’Italie</t>
  </si>
  <si>
    <t>ECPS05</t>
  </si>
  <si>
    <t>Nettoyage des Plots de jalonnement Pour un sens du tunnel de Fresnes</t>
  </si>
  <si>
    <t>ECPS04</t>
  </si>
  <si>
    <t>Nettoyage des Plots de jalonnement Pour un sens du tunnel de Orly</t>
  </si>
  <si>
    <t>ECPS03</t>
  </si>
  <si>
    <t>Nettoyage des Plots de jalonnement Pour un sens du tunnel de Antony</t>
  </si>
  <si>
    <t>ECPS02</t>
  </si>
  <si>
    <t>Nettoyage des Plots de jalonnement Pour un sens du tunnel de Bicêtre</t>
  </si>
  <si>
    <t>ECPS01</t>
  </si>
  <si>
    <t xml:space="preserve"> ECLAIRAGE RENFORT  Pour un sens du tunnel Neuilly</t>
  </si>
  <si>
    <t>ECPO61</t>
  </si>
  <si>
    <t xml:space="preserve"> ECLAIRAGE JOUR + EXTERIEUR Pour un sens du tunnel Neuilly</t>
  </si>
  <si>
    <t>ECPO60</t>
  </si>
  <si>
    <t xml:space="preserve"> ECLAIRAGE NUIT + SECOURS Pour un sens du tunnel Neuilly</t>
  </si>
  <si>
    <t>ECPO59</t>
  </si>
  <si>
    <t xml:space="preserve"> ECLAIRAGE RENFORT  Pour un sens du tunnel Sévines</t>
  </si>
  <si>
    <t>ECPO58</t>
  </si>
  <si>
    <t xml:space="preserve"> ECLAIRAGE JOUR + EXTERIEUR Pour un sens du tunnel Sévines</t>
  </si>
  <si>
    <t>ECPO57</t>
  </si>
  <si>
    <t xml:space="preserve"> ECLAIRAGE NUIT + SECOURS Pour un sens du tunnel Sévines</t>
  </si>
  <si>
    <t>ECPO56</t>
  </si>
  <si>
    <t xml:space="preserve"> ECLAIRAGE RENFORT  La Défense – sens Y Echangeur Nanterre – sens E  &amp;  Bretelle B1</t>
  </si>
  <si>
    <t>ECPO55</t>
  </si>
  <si>
    <t xml:space="preserve"> ECLAIRAGE RENFORT  La Défense – sens W &amp; Bretelle  B3. B4 et B5</t>
  </si>
  <si>
    <t>ECPO54</t>
  </si>
  <si>
    <t xml:space="preserve"> ECLAIRAGE JOUR + EXTERIEUR La Défense – sens Y Echangeur Nanterre – sens E  &amp;  Bretelle B1</t>
  </si>
  <si>
    <t>ECPO53</t>
  </si>
  <si>
    <t xml:space="preserve"> ECLAIRAGE JOUR + EXTERIEUR La Défense – sens W &amp; Bretelle  B3. B4 et B5</t>
  </si>
  <si>
    <t>ECPO52</t>
  </si>
  <si>
    <t xml:space="preserve"> ECLAIRAGE NUIT + SECOURS La Défense – sens Y Echangeur Nanterre – sens E  &amp;  Bretelle B1</t>
  </si>
  <si>
    <t>ECPO51</t>
  </si>
  <si>
    <t xml:space="preserve"> ECLAIRAGE NUIT + SECOURS La Défense – sens W &amp; Bretelle  B3. B4 et B5</t>
  </si>
  <si>
    <t>ECPO50</t>
  </si>
  <si>
    <t>Nettoyage préventif ECLAIRAGE Pour un sens du tunnel de Neuilly</t>
  </si>
  <si>
    <t>ECPO20</t>
  </si>
  <si>
    <t>Nettoyage préventif ECLAIRAGE Pour un sens du tunnel de Sévines</t>
  </si>
  <si>
    <t>ECPO18</t>
  </si>
  <si>
    <t>Nettoyage préventif ECLAIRAGE Nanterre Centre – sens I &amp; Bretelles B7 et B8</t>
  </si>
  <si>
    <t>ECPO16</t>
  </si>
  <si>
    <t>Nettoyage préventif ECLAIRAGE Nanterre Centre – sens E</t>
  </si>
  <si>
    <t>ECPO14</t>
  </si>
  <si>
    <t>Nettoyage préventif ECLAIRAGE La Défense – sens Y Echangeur Nanterre – sens E  &amp;  Bretelle B1</t>
  </si>
  <si>
    <t>ECPO12</t>
  </si>
  <si>
    <t>Nettoyage préventif ECLAIRAGE La Défense – sens W &amp; Bretelle  B3. B4 et B5</t>
  </si>
  <si>
    <t>ECPO10</t>
  </si>
  <si>
    <t>Nettoyage des Plots de jalonnement Pour un sens du tunnel de Neuilly</t>
  </si>
  <si>
    <t>ECPO06</t>
  </si>
  <si>
    <t>Nettoyage des Plots de jalonnement Pour un sens du tunnel de Sévines</t>
  </si>
  <si>
    <t>ECPO05</t>
  </si>
  <si>
    <t>Nettoyage des Plots de jalonnement Nanterre Centre – sens I &amp; Bretelles B7 et B8</t>
  </si>
  <si>
    <t>ECPO04</t>
  </si>
  <si>
    <t>Nettoyage des Plots de jalonnement Nanterre Centre – sens E</t>
  </si>
  <si>
    <t>ECPO03</t>
  </si>
  <si>
    <t>Nettoyage des Plots de jalonnement La Défense – sens Y Echangeur Nanterre – sens E  &amp;  Bretelle B1</t>
  </si>
  <si>
    <t>ECPO02</t>
  </si>
  <si>
    <t>Nettoyage des Plots de jalonnement La Défense – sens W &amp; Bretelle  B3. B4 et B5</t>
  </si>
  <si>
    <t>ECPO01</t>
  </si>
  <si>
    <t xml:space="preserve"> ECLAIRAGE RENFORT  Pour un sens du tunnel de Taverny</t>
  </si>
  <si>
    <t>ECPN69</t>
  </si>
  <si>
    <t xml:space="preserve"> ECLAIRAGE JOUR + EXTERIEUR Pour un sens du tunnel de Taverny</t>
  </si>
  <si>
    <t>ECPN68</t>
  </si>
  <si>
    <t xml:space="preserve"> ECLAIRAGE NUIT + SECOURS Pour un sens du tunnel de Taverny</t>
  </si>
  <si>
    <t>ECPN67</t>
  </si>
  <si>
    <t xml:space="preserve"> ECLAIRAGE RENFORT  Pour un sens du tunnel de Landy</t>
  </si>
  <si>
    <t>ECPN66</t>
  </si>
  <si>
    <t xml:space="preserve"> ECLAIRAGE JOUR + EXTERIEUR Pour un sens du tunnel de Landy</t>
  </si>
  <si>
    <t>ECPN65</t>
  </si>
  <si>
    <t xml:space="preserve"> ECLAIRAGE NUIT + SECOURS Pour un sens du tunnel de Landy</t>
  </si>
  <si>
    <t>ECPN64</t>
  </si>
  <si>
    <t xml:space="preserve"> ECLAIRAGE RENFORT  Pour un sens du tunnel de La Courneuve</t>
  </si>
  <si>
    <t>ECPN63</t>
  </si>
  <si>
    <t xml:space="preserve"> ECLAIRAGE JOUR + EXTERIEUR Pour un sens du tunnel de La Courneuve</t>
  </si>
  <si>
    <t>ECPN62</t>
  </si>
  <si>
    <t xml:space="preserve"> ECLAIRAGE NUIT + SECOURS Pour un sens du tunnel de La Courneuve</t>
  </si>
  <si>
    <t>ECPN61</t>
  </si>
  <si>
    <t xml:space="preserve"> Eclairage Viaduc Pour un sens du tunnel de Lumen Norton</t>
  </si>
  <si>
    <t>ECPN59</t>
  </si>
  <si>
    <t xml:space="preserve"> ECLAIRAGE RENFORT  Pour un sens du tunnel de Lumen Norton</t>
  </si>
  <si>
    <t>ECPN57</t>
  </si>
  <si>
    <t xml:space="preserve"> ECLAIRAGE JOUR + EXTERIEUR Pour un sens du tunnel de Lumen Norton</t>
  </si>
  <si>
    <t>ECPN55</t>
  </si>
  <si>
    <t xml:space="preserve"> ECLAIRAGE NUIT + SECOURS Pour un sens du tunnel de Lumen Norton</t>
  </si>
  <si>
    <t>ECPN53</t>
  </si>
  <si>
    <t xml:space="preserve"> ECLAIRAGE RENFORT  Pour un sens du tunnel de Bobigny</t>
  </si>
  <si>
    <t>ECPN52</t>
  </si>
  <si>
    <t xml:space="preserve"> ECLAIRAGE JOUR + EXTERIEUR Pour un sens du tunnel de Bobigny</t>
  </si>
  <si>
    <t>ECPN51</t>
  </si>
  <si>
    <t xml:space="preserve"> ECLAIRAGE NUIT + SECOURS Pour un sens du tunnel de Bobigny</t>
  </si>
  <si>
    <t>ECPN50</t>
  </si>
  <si>
    <t>Nettoyage préventif ECLAIRAGE Pour un sens du tunnel de Taverny</t>
  </si>
  <si>
    <t>ECPN20</t>
  </si>
  <si>
    <t>Nettoyage préventif ECLAIRAGE Pour un sens du tunnel de Landy</t>
  </si>
  <si>
    <t>ECPN18</t>
  </si>
  <si>
    <t>Nettoyage préventif ECLAIRAGE Pour un sens du tunnel de La Courneuve</t>
  </si>
  <si>
    <t>ECPN16</t>
  </si>
  <si>
    <t>Nettoyage préventif ECLAIRAGE Pour un sens du tunnel de Lumen Norton</t>
  </si>
  <si>
    <t>ECPN12</t>
  </si>
  <si>
    <t>Nettoyage préventif ECLAIRAGE Pour un sens du tunnel de Bobigny</t>
  </si>
  <si>
    <t>ECPN10</t>
  </si>
  <si>
    <t>Nettoyage des Plots de jalonnement Pour un sens du tunnel de Taverny</t>
  </si>
  <si>
    <t>ECPN06</t>
  </si>
  <si>
    <t>Nettoyage des Plots de jalonnement Pour un sens du tunnel de Landy</t>
  </si>
  <si>
    <t>ECPN05</t>
  </si>
  <si>
    <t>Nettoyage des Plots de jalonnement Pour un sens du tunnel de La Courneuve</t>
  </si>
  <si>
    <t>ECPN04</t>
  </si>
  <si>
    <t>Nettoyage des Plots de jalonnement Pour un sens du tunnel  de Lumen Norton</t>
  </si>
  <si>
    <t>ECPN02</t>
  </si>
  <si>
    <t>Nettoyage des Plots de jalonnement Pour un sens du tunnel de Bobigny</t>
  </si>
  <si>
    <t>ECPN01</t>
  </si>
  <si>
    <t xml:space="preserve"> ECLAIRAGE RENFORT  Pour un sens du tunnel Boissy</t>
  </si>
  <si>
    <t>ECPE69</t>
  </si>
  <si>
    <t xml:space="preserve"> ECLAIRAGE JOUR + EXTERIEUR Pour un sens du tunnel Boissy</t>
  </si>
  <si>
    <t>ECPE68</t>
  </si>
  <si>
    <t xml:space="preserve"> ECLAIRAGE NUIT + SECOURS Pour un sens du tunnel Boissy</t>
  </si>
  <si>
    <t>ECPE66</t>
  </si>
  <si>
    <t xml:space="preserve"> ECLAIRAGE RENFORT  Pour un sens du tunnel Nogent</t>
  </si>
  <si>
    <t>ECPE65</t>
  </si>
  <si>
    <t xml:space="preserve"> ECLAIRAGE JOUR + EXTERIEUR Pour un sens du tunnel Nogent</t>
  </si>
  <si>
    <t>ECPE64</t>
  </si>
  <si>
    <t xml:space="preserve"> ECLAIRAGE NUIT + SECOURS Pour un sens du tunnel Nogent</t>
  </si>
  <si>
    <t>ECPE62</t>
  </si>
  <si>
    <t xml:space="preserve"> ECLAIRAGE RENFORT  Pour un sens du tunnel Champigny</t>
  </si>
  <si>
    <t>ECPE61</t>
  </si>
  <si>
    <t xml:space="preserve"> ECLAIRAGE JOUR + EXTERIEUR Pour un sens du tunnel Champigny</t>
  </si>
  <si>
    <t>ECPE60</t>
  </si>
  <si>
    <t xml:space="preserve"> ECLAIRAGE NUIT + SECOURS Pour un sens du tunnel Champigny</t>
  </si>
  <si>
    <t>ECPE58</t>
  </si>
  <si>
    <t xml:space="preserve"> ECLAIRAGE RENFORT  Thiais – sens I</t>
  </si>
  <si>
    <t>ECPE56</t>
  </si>
  <si>
    <t xml:space="preserve"> ECLAIRAGE JOUR + EXTERIEUR Thiais – sens I</t>
  </si>
  <si>
    <t>ECPE54</t>
  </si>
  <si>
    <t xml:space="preserve"> ECLAIRAGE NUIT + SECOURS Pour un sens du tunnel de Thiais</t>
  </si>
  <si>
    <t>ECPE50</t>
  </si>
  <si>
    <t>Nettoyage préventif ECLAIRAGE Pour un sens du tunnel de Boissy</t>
  </si>
  <si>
    <t>ECPE18</t>
  </si>
  <si>
    <t>Nettoyage préventif ECLAIRAGE Pour un sens du tunnel de Nogent</t>
  </si>
  <si>
    <t>ECPE16</t>
  </si>
  <si>
    <t>Nettoyage préventif ECLAIRAGE Pour un sens du tunnel de Champigny</t>
  </si>
  <si>
    <t>ECPE14</t>
  </si>
  <si>
    <t>Nettoyage préventif ECLAIRAGE Pour un sens du tunnel de Thiais</t>
  </si>
  <si>
    <t>ECPE10</t>
  </si>
  <si>
    <t>Nettoyage des Plots de jalonnement Pour un sens du tunnel de Boissy</t>
  </si>
  <si>
    <t>ECPE05</t>
  </si>
  <si>
    <t>Nettoyage des Plots de jalonnement Pour un sens du tunnel de Nogent</t>
  </si>
  <si>
    <t>ECPE04</t>
  </si>
  <si>
    <t>Nettoyage des Plots de jalonnement Pour un sens du tunnel de Champigny</t>
  </si>
  <si>
    <t>ECPE03</t>
  </si>
  <si>
    <t>Nettoyage des Plots de jalonnement Pour un sens du tunnel de Thiais</t>
  </si>
  <si>
    <t>ECPE01</t>
  </si>
  <si>
    <t xml:space="preserve"> ECLAIRAGE RENFORT  Pour un sens du tunnel Bellerive</t>
  </si>
  <si>
    <t>ECPB68</t>
  </si>
  <si>
    <t xml:space="preserve"> ECLAIRAGE JOUR + EXTERIEUR Pour un sens du tunnel Bellerive</t>
  </si>
  <si>
    <t>ECPB67</t>
  </si>
  <si>
    <t xml:space="preserve"> ECLAIRAGE NUIT + SECOURS Pour un sens du tunnel Bellerive</t>
  </si>
  <si>
    <t>ECPB66</t>
  </si>
  <si>
    <t xml:space="preserve"> ECLAIRAGE RENFORT  Saint-Cloud – sens Y</t>
  </si>
  <si>
    <t>ECPB65</t>
  </si>
  <si>
    <t xml:space="preserve"> ECLAIRAGE RENFORT  Saint-Cloud – sens W</t>
  </si>
  <si>
    <t>ECPB64</t>
  </si>
  <si>
    <t xml:space="preserve"> ECLAIRAGE JOUR + EXTERIEUR Saint-Cloud – sens Y (1 lisse d'éclairage BASE)</t>
  </si>
  <si>
    <t>ECPB63</t>
  </si>
  <si>
    <t xml:space="preserve"> ECLAIRAGE JOUR + EXTERIEUR Saint-Cloud – sens W (2 lisses d'éclairage BASE)</t>
  </si>
  <si>
    <t>ECPB62</t>
  </si>
  <si>
    <t xml:space="preserve"> ECLAIRAGE NUIT + SECOURS Saint-Cloud – sens Y (1 lisse d'éclairage BASE)</t>
  </si>
  <si>
    <t>ECPB61</t>
  </si>
  <si>
    <t xml:space="preserve"> ECLAIRAGE NUIT + SECOURS Saint-Cloud – sens W (2 lisses d'éclairage BASE)</t>
  </si>
  <si>
    <t>ECPB60</t>
  </si>
  <si>
    <t xml:space="preserve"> ECLAIRAGE RENFORT  Pour un sens du tunnel Fontenay</t>
  </si>
  <si>
    <t>ECPB59</t>
  </si>
  <si>
    <t xml:space="preserve"> ECLAIRAGE JOUR + EXTERIEUR Pour un sens du tunnel Fontenay</t>
  </si>
  <si>
    <t>ECPB58</t>
  </si>
  <si>
    <t xml:space="preserve"> ECLAIRAGE NUIT + SECOURS Pour un sens du tunnel Fontenay</t>
  </si>
  <si>
    <t>ECPB57</t>
  </si>
  <si>
    <t xml:space="preserve"> ECLAIRAGE RENFORT  Pour un sens du tunnel Chennevières</t>
  </si>
  <si>
    <t>ECPB56</t>
  </si>
  <si>
    <t xml:space="preserve"> ECLAIRAGE JOUR + EXTERIEUR Pour un sens du tunnel Chennevières</t>
  </si>
  <si>
    <t>ECPB55</t>
  </si>
  <si>
    <t xml:space="preserve"> ECLAIRAGE NUIT + SECOURS Pour un sens du tunnel Chennevières</t>
  </si>
  <si>
    <t>ECPB54</t>
  </si>
  <si>
    <t xml:space="preserve"> ECLAIRAGE RENFORT  Pour un sens du tunnel Ambroise Paré</t>
  </si>
  <si>
    <t>ECPB53</t>
  </si>
  <si>
    <t xml:space="preserve"> ECLAIRAGE JOUR + EXTERIEUR Pour un sens du tunnel Ambroise Paré</t>
  </si>
  <si>
    <t>ECPB52</t>
  </si>
  <si>
    <t xml:space="preserve"> ECLAIRAGE NUIT + SECOURS Pour un sens du tunnel Ambroise Paré</t>
  </si>
  <si>
    <t>ECPB51</t>
  </si>
  <si>
    <t>Nettoyage préventif ECLAIRAGE Pour un sens du tunnel de Bellerive</t>
  </si>
  <si>
    <t>ECPB20</t>
  </si>
  <si>
    <t>Nettoyage préventif ECLAIRAGE Pour un sens du tunnel Saint-Cloud</t>
  </si>
  <si>
    <t>ECPB16</t>
  </si>
  <si>
    <t>Nettoyage préventif ECLAIRAGE Pour un sens tunnel du tunnel de Fontenay</t>
  </si>
  <si>
    <t>ECPB14</t>
  </si>
  <si>
    <t>Nettoyage préventif ECLAIRAGE Pour un sens tunnel du tunnel de Chennevières</t>
  </si>
  <si>
    <t>ECPB12</t>
  </si>
  <si>
    <t>Nettoyage préventif ECLAIRAGE Pour un sens tunnel du tunnel Ambroise Paré</t>
  </si>
  <si>
    <t>ECPB10</t>
  </si>
  <si>
    <t>Nettoyage des Plots de jalonnement Pour un sens du tunnel de Bellerive</t>
  </si>
  <si>
    <t>ECPB05</t>
  </si>
  <si>
    <t>Nettoyage des Plots de jalonnement Pour un sens du tunnel de Saint-Cloud</t>
  </si>
  <si>
    <t>ECPB04</t>
  </si>
  <si>
    <t>Nettoyage des Plots de jalonnement Pour un sens du tunnel de Fontenay</t>
  </si>
  <si>
    <t>ECPB03</t>
  </si>
  <si>
    <t>Nettoyage des Plots de jalonnement Pour un sens du tunnel de Chennevières</t>
  </si>
  <si>
    <t>ECPB02</t>
  </si>
  <si>
    <t>Nettoyage des Plots de jalonnement Pour un sens du tunnel Ambroise Paré</t>
  </si>
  <si>
    <t>ECPB01</t>
  </si>
  <si>
    <t>Vérification périodique pour l’installation d’un Site de Concentration (SC)</t>
  </si>
  <si>
    <t>CRU203</t>
  </si>
  <si>
    <t>Vérification périodique pour l’installation d’un Local de Concentration (LC)</t>
  </si>
  <si>
    <t>CRU202</t>
  </si>
  <si>
    <t>Vérification périodique pour l’installation d’un Site Technique (ST)</t>
  </si>
  <si>
    <t>CRU201</t>
  </si>
  <si>
    <t>UIRC</t>
  </si>
  <si>
    <t>Vérification périodique pour l’installation du CRICR</t>
  </si>
  <si>
    <t>CRU104</t>
  </si>
  <si>
    <t>Vérification périodique pour l’installation d’un Poste de Transformation (TR)</t>
  </si>
  <si>
    <t>CRU103</t>
  </si>
  <si>
    <t>Vérification périodique pour l’installation d’un Poste d’Interconnexion (PI)</t>
  </si>
  <si>
    <t>CRU102</t>
  </si>
  <si>
    <t>﻿Vérification périodique pour l’installation d’un Poste de Livraison (PL)</t>
  </si>
  <si>
    <t>CRU101</t>
  </si>
  <si>
    <t>Vérification périodique des installations (telles que décrites dans le CCTP et son annexe) du PCTT d’Arcueil</t>
  </si>
  <si>
    <t>CRS111</t>
  </si>
  <si>
    <t>Vérification périodique des installations (telles que décrites dans le CCTP et son annexe) du Tunnel d’Orly</t>
  </si>
  <si>
    <t>CRS110</t>
  </si>
  <si>
    <t>Vérification périodique des installations (telles que décrites dans le CCTP et son annexe) du Poste Poterne du Tunnel d’Italie A6b</t>
  </si>
  <si>
    <t>CRS109</t>
  </si>
  <si>
    <t>Vérification périodique des installations (telles que décrites dans le CCTP et son annexe) du Poste Blanche du Tunnel de Bicêtre A6b</t>
  </si>
  <si>
    <t>CRS108</t>
  </si>
  <si>
    <t>Vérification périodique des installations (telles que décrites dans le CCTP et son annexe) du Poste Embouche du Tunnel de Bicêtre A6b</t>
  </si>
  <si>
    <t>CRS107</t>
  </si>
  <si>
    <t>Vérification périodique des installations (telles que décrites dans le CCTP et son annexe) du Poste Nouvelle Cabine du Tunnel de la Porte d’Orléans A6a</t>
  </si>
  <si>
    <t>CRS106</t>
  </si>
  <si>
    <t>Vérification périodique des installations (telles que décrites dans le CCTP et son annexe) du Poste Danièle du Tunnel de Fresnes</t>
  </si>
  <si>
    <t>CRS105</t>
  </si>
  <si>
    <t>Vérification périodique des installations (telles que décrites dans le CCTP et son annexe) du Complexe 3 du Tunnel d’Antony</t>
  </si>
  <si>
    <t>CRS104</t>
  </si>
  <si>
    <t>Vérification périodique des installations (telles que décrites dans le CCTP et son annexe) du Complexe 2 du Tunnel d’Antony</t>
  </si>
  <si>
    <t>CRS103</t>
  </si>
  <si>
    <t>Vérification périodique des installations (telles que décrites dans le CCTP et son annexe) du Complexe 1 du Tunnel d’Antony</t>
  </si>
  <si>
    <t>CRS102</t>
  </si>
  <si>
    <t>Vérification périodique des installations (telles que décrites dans le CCTP et son annexe) du Poste Léon Blum du Tunnel d’Antony</t>
  </si>
  <si>
    <t>CRS101</t>
  </si>
  <si>
    <t>Vérification périodique des installations de l’Usine B5 ( 2 postes HT+ 7 TGBT + locaux techniques)</t>
  </si>
  <si>
    <t>CRO125</t>
  </si>
  <si>
    <t>Vérification périodique des installations (telles que décrites dans le CCTP et son annexe) du PCTT de Nanterre</t>
  </si>
  <si>
    <t>CRO124</t>
  </si>
  <si>
    <t>Vérification périodique des installations (telles que décrites dans le CCTP et son annexe) du Poste Pontchartrain du Tunnel Chennevières</t>
  </si>
  <si>
    <t>CRO123</t>
  </si>
  <si>
    <t>Vérification périodique des installations (telles que décrites dans le CCTP et son annexe) du Poste Adouze du Tunnl Fontenay-le-Fleury</t>
  </si>
  <si>
    <t>CRO122</t>
  </si>
  <si>
    <t>Vérification périodique des installations (telles que décrites dans le CCTP et son annexe) du Poste Tête de puits du Tunnel Saint-Cloud</t>
  </si>
  <si>
    <t>CRO121</t>
  </si>
  <si>
    <t>Vérification périodique des installations (telles que décrites dans le CCTP et son annexe) du Poste Province du Tunnel Saint-Cloud</t>
  </si>
  <si>
    <t>CRO120</t>
  </si>
  <si>
    <t>Vérification périodique des installations (telles que décrites dans le CCTP et son annexe) du Poste Paris du Tunnel Saint-Cloud</t>
  </si>
  <si>
    <t>CRO119</t>
  </si>
  <si>
    <t>Vérification périodique des installations (telles que décrites dans le CCTP et son annexe) du Poste Pompage point bas du Tunnel Ambroise Paré</t>
  </si>
  <si>
    <t>CRO118</t>
  </si>
  <si>
    <t>Vérification périodique des installations (telles que décrites dans le CCTP et son annexe) du Poste Est du Tunnel Ambroise Paré</t>
  </si>
  <si>
    <t>CRO117</t>
  </si>
  <si>
    <t>Vérification périodique des installations (telles que décrites dans le CCTP et son annexe) du Poste Ouest du Tunnel Ambroise Paré</t>
  </si>
  <si>
    <t>CRO116</t>
  </si>
  <si>
    <t>Vérification périodique des installations (telles que décrites dans le CCTP et son annexe) du Poste Stade du Tunnel Bellerive</t>
  </si>
  <si>
    <t>CRO115</t>
  </si>
  <si>
    <t>Vérification périodique des installations (telles que décrites dans le CCTP et son annexe) du Poste Breguet du Tunnel Bellerive</t>
  </si>
  <si>
    <t>CRO114</t>
  </si>
  <si>
    <t>Vérification périodique des installations (telles que décrites dans le CCTP et son annexe) du Poste Accacia du Tunnel Bellerive</t>
  </si>
  <si>
    <t>CRO113</t>
  </si>
  <si>
    <t>Vérification périodique des installations (telles que décrites dans le CCTP et son annexe) du Poste Jules Quentin du Tunnel Complexe A14/A86</t>
  </si>
  <si>
    <t>CRO112</t>
  </si>
  <si>
    <t>Vérification périodique des installations (telles que décrites dans le CCTP et son annexe) du Poste Faidherbes du Tunnel Complexe A14/A86</t>
  </si>
  <si>
    <t>CRO111</t>
  </si>
  <si>
    <t>Vérification périodique des installations (telles que décrites dans le CCTP et son annexe) du Poste B1 ou B3 du Tunnel Complexe A14/A86</t>
  </si>
  <si>
    <t>CRO110</t>
  </si>
  <si>
    <t>Vérification périodique des installations (telles que décrites dans le CCTP et son annexe) du Poste A86 Sud Hoche</t>
  </si>
  <si>
    <t>CRO109</t>
  </si>
  <si>
    <t>Vérification périodique des installations (telles que décrites dans le CCTP et son annexe) du Poste A86 Nord Anatole France</t>
  </si>
  <si>
    <t>CRO108</t>
  </si>
  <si>
    <t>Vérification périodique des installations (telles que décrites dans le CCTP et son annexe) du Poste X Nord ou X Sud du Tunnel Complexe A14/A86</t>
  </si>
  <si>
    <t>CRO107</t>
  </si>
  <si>
    <t>Vérification périodique des installations (telles que décrites dans le CCTP et son annexe) du Poste C Nord ou C Sud ou C Annexe ou D Nord ou D Sud du Tunnel Complexe A14/A86</t>
  </si>
  <si>
    <t>CRO106</t>
  </si>
  <si>
    <t>Vérification périodique des installations (telles que décrites dans le CCTP et son annexe) du Poste B Nord ou B Sud du Tunnel Complexe A14/A86</t>
  </si>
  <si>
    <t>CRO105</t>
  </si>
  <si>
    <t>Vérification périodique des installations (telles que décrites dans le CCTP et son annexe) de l’Usine A2 ou A3 ou A5 ou A6 ou A7 ou A8 ou A9 ou A11 du Tunnel Complexe A14/A86</t>
  </si>
  <si>
    <t>CRO104</t>
  </si>
  <si>
    <t>Vérification périodique des installations (telles que décrites dans le CCTP et son annexe) de l’Usine A1 du Tunnel Complexe A14/A86</t>
  </si>
  <si>
    <t>CRO103</t>
  </si>
  <si>
    <t>Vérification périodique des installations (telles que décrites dans le CCTP et son annexe) du Poste Neuilly Est ou Neuilly Ouest du Tunnel de Neuilly</t>
  </si>
  <si>
    <t>CRO102</t>
  </si>
  <si>
    <t>Vérification périodique des installations (telles que décrites dans le CCTP et son annexe) du Poste du Tunnel de Sévines</t>
  </si>
  <si>
    <t>CRO101</t>
  </si>
  <si>
    <t>Vérification périodique des installations (telles que décrites dans le CCTP et son annexe) du PCTT de Saint-Denis</t>
  </si>
  <si>
    <t>CRN116</t>
  </si>
  <si>
    <t>Vérification périodique des installations (telles que décrites dans le CCTP et son annexe) des Bâtiments Shelter et Radio</t>
  </si>
  <si>
    <t>CRN115</t>
  </si>
  <si>
    <t>Vérification périodique des installations (telles que décrites dans le CCTP et son annexe) du Poste du Tunnel de Taverny</t>
  </si>
  <si>
    <t>CRN114</t>
  </si>
  <si>
    <t>Vérification périodique des installations (telles que décrites dans le CCTP et son annexe) de la Station Repiquet du Tunnel de Bobigny</t>
  </si>
  <si>
    <t>CRN113</t>
  </si>
  <si>
    <t>Vérification périodique des installations (telles que décrites dans le CCTP et son annexe) de la Station 6 Routes du Tunnel de Bobigny</t>
  </si>
  <si>
    <t>CRN112</t>
  </si>
  <si>
    <t>Vérification périodique des installations (telles que décrites dans le CCTP et son annexe) du Poste Préfecture du Tunnel de Bobigny</t>
  </si>
  <si>
    <t>CRN111</t>
  </si>
  <si>
    <t>Vérification périodique des installations (telles que décrites dans le CCTP et son annexe) du Sous-Poste 1 ou 2 ou 3 ou 4 ou 5 du Tunnel de Bobigny</t>
  </si>
  <si>
    <t>CRN110</t>
  </si>
  <si>
    <t>Vérification périodique des installations (telles que décrites dans le CCTP et son annexe) du Poste Aération du Tunnel de Bobigny</t>
  </si>
  <si>
    <t>CRN109</t>
  </si>
  <si>
    <t>Lumen</t>
  </si>
  <si>
    <t>Vérification périodique des installations (telles que décrites dans le CCTP et son annexe) Couverture Lumen</t>
  </si>
  <si>
    <t>CRN108</t>
  </si>
  <si>
    <t>Norton</t>
  </si>
  <si>
    <t>Vérification périodique des installations (telles que décrites dans le CCTP et son annexe) Couverture Norton</t>
  </si>
  <si>
    <t>CRN107</t>
  </si>
  <si>
    <t>Vérification périodique des installations (telles que décrites dans le CCTP et son annexe) du Poste Genève du Tunnel de la Courneuve</t>
  </si>
  <si>
    <t>CRN106</t>
  </si>
  <si>
    <t>Vérification périodique des installations (telles que décrites dans le CCTP et son annexe) du Poste Diderot Est et Ouest du Tunnel du Landy</t>
  </si>
  <si>
    <t>CRN105</t>
  </si>
  <si>
    <t>Vérification périodique des installations (telles que décrites dans le CCTP et son annexe) du Poste Landy Sud du Tunnel du Landy</t>
  </si>
  <si>
    <t>CRN104</t>
  </si>
  <si>
    <t>Vérification périodique des installations (telles que décrites dans le CCTP et son annexe) du Poste Landy Nord du Tunnel du Landy</t>
  </si>
  <si>
    <t>CRN103</t>
  </si>
  <si>
    <t>Vérification périodique des installations (telles que décrites dans le CCTP et son annexe) du Poste Passoudi du Tunnel du Landy</t>
  </si>
  <si>
    <t>CRN102</t>
  </si>
  <si>
    <t>Vérification périodique des installations (telles que décrites dans le CCTP et son annexe) du Poste Routeclair du Tunnel du Landy</t>
  </si>
  <si>
    <t>CRN101</t>
  </si>
  <si>
    <t>Vérification périodique des installations de l’Usine de BOISSY SAINT LEGER ( 2 postes HT + 7 TGBT + locaux techniques)</t>
  </si>
  <si>
    <t>CRE110</t>
  </si>
  <si>
    <t>Vérification périodique pour l’installation d’un local de type Site Technique Thompson</t>
  </si>
  <si>
    <t>CRE109</t>
  </si>
  <si>
    <t>Vérification périodique des installations (telles que décrites dans le CCTP et son annexe) du PCTT de Champigny-sur-Marne</t>
  </si>
  <si>
    <t>CRE108</t>
  </si>
  <si>
    <t>A4/A86</t>
  </si>
  <si>
    <t>Vérification périodique des installations (telles que décrites dans le CCTP et son annexe) GMA du tronc commun A4/A86</t>
  </si>
  <si>
    <t>CRE107</t>
  </si>
  <si>
    <t>Vérification périodique des installations (telles que décrites dans le CCTP et son annexe) du Poste PS1 ou PS2 du Tunnel de Thiais</t>
  </si>
  <si>
    <t>CRE106</t>
  </si>
  <si>
    <t>Vérification périodique des installations (telles que décrites dans le CCTP et son annexe) du Poste CD60 du Tunnel de Thiais</t>
  </si>
  <si>
    <t>CRE105</t>
  </si>
  <si>
    <t>Vérification périodique des installations (telles que décrites dans le CCTP et son annexe) de l’Usine des Boullereaux du Tunnel de Champigny</t>
  </si>
  <si>
    <t>CRE104</t>
  </si>
  <si>
    <t>Vérification périodique des installations (telles que décrites dans le CCTP et son annexe) de l’Usine de la Fourchette de Bry du Tunnel de Champigny</t>
  </si>
  <si>
    <t>CRE103</t>
  </si>
  <si>
    <t>Vérification périodique des installations (telles que décrites dans le CCTP et son annexe) de l’Usine de la Gare du Tunnel de Nogent</t>
  </si>
  <si>
    <t>CRE102</t>
  </si>
  <si>
    <t>Vérification périodique des installations (telles que décrites dans le CCTP et son annexe) de l’Usine du Port du Tunnel de Nogent</t>
  </si>
  <si>
    <t>CRE101</t>
  </si>
  <si>
    <t>Vérification périodique des équipements électriques et métalliques d’un tunnel (contrôles d’équipotentialité)</t>
  </si>
  <si>
    <t>CRC107</t>
  </si>
  <si>
    <t>Vérification périodique d’un équipement en bord de chaussée (armoire, alimentation d’un équipement trafic ou tunnel, ...)</t>
  </si>
  <si>
    <t>CRC106</t>
  </si>
  <si>
    <t>CRC103</t>
  </si>
  <si>
    <t>Vérification des dispositifs de levage</t>
  </si>
  <si>
    <t>CRC102</t>
  </si>
  <si>
    <t>CRC101</t>
  </si>
  <si>
    <t>Lavage de nuit d’un tube (Y ou W) du tunnel de BOISSY</t>
  </si>
  <si>
    <t>POL030</t>
  </si>
  <si>
    <t>Lavage de nuit d'un sens de circulation (1 seul piédroit) du tunnel d'Orly sens Y</t>
  </si>
  <si>
    <t>POL020</t>
  </si>
  <si>
    <t>Lavage de nuit d'un tube (Y ou W) du tunnel d'Italie POL019 Forfait</t>
  </si>
  <si>
    <t>POL019</t>
  </si>
  <si>
    <t>Lavage de nuit d'un sens de circulation (1 seul piédroit) du tunnel Bicêtre POL018 Forfait</t>
  </si>
  <si>
    <t>POL018</t>
  </si>
  <si>
    <t>Lavage de nuit d'un sens de circulation (1 seul piédroit) des tunnels Antony et Fresnes POL017 Forfait</t>
  </si>
  <si>
    <t>POL017</t>
  </si>
  <si>
    <t>Lavage de nuit d'un tube (I ou E) des tunnels de Thiais POL016 Forfait</t>
  </si>
  <si>
    <t>POL016</t>
  </si>
  <si>
    <t>Lavage de nuit d'un tube (Y ou W) du tunnel Champigny POL015 Forfait</t>
  </si>
  <si>
    <t>POL015</t>
  </si>
  <si>
    <t>Lavage de nuit d'un tube (Y ou W) du tunnel Nogent POL014 Forfait</t>
  </si>
  <si>
    <t>POL014</t>
  </si>
  <si>
    <t>Lavage de nuit d'un tube (I ou E) du tunnel La Courneuve POL013 Forfait</t>
  </si>
  <si>
    <t>POL013</t>
  </si>
  <si>
    <t>Lavage de nuit d'un tube (I ou E) des tunnels Bobigny Lumen Norton POL012 Forfait</t>
  </si>
  <si>
    <t>POL012</t>
  </si>
  <si>
    <t>Lavage de nuit d'un tube (Y ou W) du tunnel LANDY POL011 Forfait</t>
  </si>
  <si>
    <t>POL011</t>
  </si>
  <si>
    <t>Lavage de nuit d'un tube (Y ou W) du tunnel Taverny POL010 Forfait</t>
  </si>
  <si>
    <t>POL010</t>
  </si>
  <si>
    <t>Lavage de nuit d'un tube (Y ou W) du tunnel Sévines POL009 Forfait</t>
  </si>
  <si>
    <t>POL009</t>
  </si>
  <si>
    <t>Lavage de nuit d'un tube (Y ou W) du tunnel Neuilly POL008 Forfait</t>
  </si>
  <si>
    <t>POL008</t>
  </si>
  <si>
    <t>Lavage de nuit d'un tube (Y ou W) du tunnel A14 y compris échangeur Défense POL007 Forfait</t>
  </si>
  <si>
    <t>POL007</t>
  </si>
  <si>
    <t>Lavage de nuit d'un tube (I ou E) du tunnel A86 Nanterre y compris échangeur A14/A86 POL006 Forfait</t>
  </si>
  <si>
    <t>POL006</t>
  </si>
  <si>
    <t>Lavage de nuit d'un tube (I ou E) du tunnel Belle-Rives POL005 Forfait</t>
  </si>
  <si>
    <t>POL005</t>
  </si>
  <si>
    <t>Lavage de nuit d'un tube (Y ou W) du tunnel Ambroise PARE POL004 Forfait</t>
  </si>
  <si>
    <t>POL004</t>
  </si>
  <si>
    <t>Lavage de nuit d'un tube (Y ou W) du tunnel Saint-Cloud POL003 Forfait</t>
  </si>
  <si>
    <t>POL003</t>
  </si>
  <si>
    <t>Lavage de nuit d'un tube (Y ou W) du tunnel Fontenay le Fleury POL002 Forfait</t>
  </si>
  <si>
    <t>POL002</t>
  </si>
  <si>
    <t>Lavage de nuit d'un tube (Y ou W) du tunnel Chennevières POL001 Forfait</t>
  </si>
  <si>
    <t>POL001</t>
  </si>
  <si>
    <t>SUD - Contrôle de nuit des issues et niches du tunnel d'Orly (deux sens)</t>
  </si>
  <si>
    <t>VNS005</t>
  </si>
  <si>
    <t>Contrôle des IS + niches de nuit</t>
  </si>
  <si>
    <t>SUD - Contrôle de nuit des issues et niches des tunnels d'Antony et Fresnes (tube E)</t>
  </si>
  <si>
    <t>VNS004</t>
  </si>
  <si>
    <t>SUD - Contrôle de nuit des issues et niches des tunnels d'Antony et Fresnes (tube I)</t>
  </si>
  <si>
    <t>VNS003</t>
  </si>
  <si>
    <t>SUD - Contrôle de nuit des issues et niches des tunnels Bicêtre et Italie (sens Y)</t>
  </si>
  <si>
    <t>VNS002</t>
  </si>
  <si>
    <t>SUD - Contrôle de nuit des issues et niches des tunnels Bicêtre et Italie (sens W)</t>
  </si>
  <si>
    <t>VNS001</t>
  </si>
  <si>
    <t>OUEST - Contrôle de nuit des issues et niches du tunnel de Sévines (deux sens)</t>
  </si>
  <si>
    <t>VNO012</t>
  </si>
  <si>
    <t>OUEST - Contrôle de nuit des issues et niches du tunnel de Neuilly (sens Y)</t>
  </si>
  <si>
    <t>VNO011</t>
  </si>
  <si>
    <t>OUEST - Contrôle de nuit des issues et niches du tunnel de Neuilly (sens W)</t>
  </si>
  <si>
    <t>VNO010</t>
  </si>
  <si>
    <t>Belle-Rive</t>
  </si>
  <si>
    <t>OUEST - Contrôle de nuit des issues et niches du tunnel de Belle-Rive (tube E)</t>
  </si>
  <si>
    <t>VNO009</t>
  </si>
  <si>
    <t>OUEST - Contrôle de nuit des issues et niches du tunnel de Belle-Rive (tube I)</t>
  </si>
  <si>
    <t>VNO008</t>
  </si>
  <si>
    <t>OUEST - Contrôle de nuit des issues et niches du tunnel de Nanterre (tube E)</t>
  </si>
  <si>
    <t>VNO007</t>
  </si>
  <si>
    <t>OUEST - Contrôle de nuit des issues et niches du tunnel de Nanterre (tube I)</t>
  </si>
  <si>
    <t>VNO006</t>
  </si>
  <si>
    <t>OUEST - Contrôle de nuit des issues et niches du tunnel de Fontenay (sens Y)</t>
  </si>
  <si>
    <t>VNO005</t>
  </si>
  <si>
    <t>OUEST - Contrôle de nuit des issues et niches du tunnel de Fontenay (sens W)</t>
  </si>
  <si>
    <t>VNO004</t>
  </si>
  <si>
    <t>OUEST - Contrôle de nuit des issues et niches du tunnel de Chennevières (deux sens)</t>
  </si>
  <si>
    <t>VNO003</t>
  </si>
  <si>
    <t>Ambroise Paré + Saint-Cloud</t>
  </si>
  <si>
    <t>OUEST - Contrôle de nuit des issues et niches des tunnels Ambroise Paré et Saint-Cloud (sens Y)</t>
  </si>
  <si>
    <t>VNO002</t>
  </si>
  <si>
    <t>OUEST - Contrôle de nuit des issues et niches des tunnels Ambroise Paré et Saint-Cloud (sens W)</t>
  </si>
  <si>
    <t>VNO001</t>
  </si>
  <si>
    <t>NORD - Contrôle de nuit des issues et niches du tunnel de Taverny (deux sens)</t>
  </si>
  <si>
    <t>VNN005</t>
  </si>
  <si>
    <t>NORD - Contrôle de nuit des issues et niches du tunnel de Landy (sens Y)</t>
  </si>
  <si>
    <t>VNN004</t>
  </si>
  <si>
    <t>NORD - Contrôle de nuit des issues et niches du tunnel de Landy (sens W)</t>
  </si>
  <si>
    <t>VNN003</t>
  </si>
  <si>
    <t>La Courneuve + Bobigny + Lumen-Norton</t>
  </si>
  <si>
    <t>NORD - Contrôle de nuit des issues et niches des tunnels de Bobigny, Lumen-Norton et La Courneuve (tube E)</t>
  </si>
  <si>
    <t>VNN002</t>
  </si>
  <si>
    <t>NORD - Contrôle de nuit des issues et niches des tunnels de Bobigny, Lumen-Norton et La Courneuve (tube I)</t>
  </si>
  <si>
    <t>VNN001</t>
  </si>
  <si>
    <t>EST - Contrôle de nuit des issues et niches du tunnel de Nogent (sens E)</t>
  </si>
  <si>
    <t>VNE008</t>
  </si>
  <si>
    <t>EST - Contrôle de nuit des issues et niches du tunnel de Nogent (sens I)</t>
  </si>
  <si>
    <t>VNE007</t>
  </si>
  <si>
    <t>EST - Contrôle de nuit des issues et niches des tunnels Moulin et Guy Môquet (tube E)</t>
  </si>
  <si>
    <t>VNE006</t>
  </si>
  <si>
    <t>EST - Contrôle de nuit des issues et niches des tunnels Moulin et Guy Môquet (tube I)</t>
  </si>
  <si>
    <t>VNE005</t>
  </si>
  <si>
    <t>EST - Contrôle de nuit des issues et niches du tunnel de Champigny (sens Y)</t>
  </si>
  <si>
    <t>VNE004</t>
  </si>
  <si>
    <t>EST - Contrôle de nuit des issues et niches du tunnel de Champigny (sens W)</t>
  </si>
  <si>
    <t>VNE003</t>
  </si>
  <si>
    <t>EST - Contrôle de nuit des issues et niches du tunnel de Boissy (sens Y)</t>
  </si>
  <si>
    <t>VNE002</t>
  </si>
  <si>
    <t>EST - Contrôle de nuit des issues et niches du tunnel de Boissy (sens W)</t>
  </si>
  <si>
    <t>VNE001</t>
  </si>
  <si>
    <t>SUD - Contrôle de jour des issues de secours du tunnel d'Orly (deux sens)</t>
  </si>
  <si>
    <t>VJS005</t>
  </si>
  <si>
    <t>Contrôle des IS de jour</t>
  </si>
  <si>
    <t>SUD - Contrôle de jour des issues de secours des tunnels d'Antony et Fresnes (tube E)</t>
  </si>
  <si>
    <t>VJS004</t>
  </si>
  <si>
    <t>SUD - Contrôle de jour des issues de secours des tunnels d'Antony et Fresnes (tube I)</t>
  </si>
  <si>
    <t>VJS003</t>
  </si>
  <si>
    <t>SUD - Contrôle de jour des issues de secours des tunnels Bicêtre et Italie (sens Y)</t>
  </si>
  <si>
    <t>VJS002</t>
  </si>
  <si>
    <t>SUD - Contrôle de jour des issues de secours des tunnels Bicêtre et Italie (sens W)</t>
  </si>
  <si>
    <t>VJS001</t>
  </si>
  <si>
    <t>OUEST - Contrôle de jour des issues de secours du tunnel de Sévines (deux sens)</t>
  </si>
  <si>
    <t>VJO012</t>
  </si>
  <si>
    <t>OUEST - Contrôle de jour des issues de secours du tunnel de Neuilly (sens Y)</t>
  </si>
  <si>
    <t>VJO011</t>
  </si>
  <si>
    <t>OUEST - Contrôle de jour des issues de secours du tunnel de Neuilly (sens W)</t>
  </si>
  <si>
    <t>VJO010</t>
  </si>
  <si>
    <t>OUEST - Contrôle de jour des issues de secours du tunnel de Belle-Rive (tube E)</t>
  </si>
  <si>
    <t>VJO009</t>
  </si>
  <si>
    <t>OUEST - Contrôle de jour des issues de secours du tunnel de Belle-Rive (tube I)</t>
  </si>
  <si>
    <t>VJO008</t>
  </si>
  <si>
    <t>OUEST - Contrôle de jour des issues de secours du tunnel de Nanterre (tube E)</t>
  </si>
  <si>
    <t>VJO007</t>
  </si>
  <si>
    <t>OUEST - Contrôle de jour des issues de secours du tunnel de Nanterre (tube I)</t>
  </si>
  <si>
    <t>VJO006</t>
  </si>
  <si>
    <t>OUEST - Contrôle de jour des issues de secours du tunnel de Fontenay (sens Y)</t>
  </si>
  <si>
    <t>VJO005</t>
  </si>
  <si>
    <t>OUEST - Contrôle de jour des issues de secours du tunnel de Fontenay (sens W)</t>
  </si>
  <si>
    <t>VJO004</t>
  </si>
  <si>
    <t>OUEST - Contrôle de jour des issues de secours du tunnel de Chennevières (deux sens)</t>
  </si>
  <si>
    <t>VJO003</t>
  </si>
  <si>
    <t>OUEST - Contrôle de jour des issues de secours des tunnels Ambroise Paré et Saint-Cloud (sens Y)</t>
  </si>
  <si>
    <t>VJO002</t>
  </si>
  <si>
    <t>OUEST - Contrôle de jour des issues de secours des tunnels Ambroise Paré et Saint-Cloud (sens W)</t>
  </si>
  <si>
    <t>VJO001</t>
  </si>
  <si>
    <t>NORD - Contrôle de jour des issues de secours du tunnel de Taverny (deux sens)</t>
  </si>
  <si>
    <t>VJN005</t>
  </si>
  <si>
    <t>NORD - Contrôle de jour des issues de secours du tunnel de Landy (sens Y)</t>
  </si>
  <si>
    <t>VJN004</t>
  </si>
  <si>
    <t>NORD - Contrôle de jour des issues de secours du tunnel de Landy (sens W)</t>
  </si>
  <si>
    <t>VJN003</t>
  </si>
  <si>
    <t>NORD - Contrôle de jour des issues de secours des tunnels de Bobigny, Lumen-Norton et La Courneuve (tube E)</t>
  </si>
  <si>
    <t>VJN002</t>
  </si>
  <si>
    <t>NORD - Contrôle de jour des issues de secours des tunnels de Bobigny, Lumen-Norton et La Courneuve (tube I)</t>
  </si>
  <si>
    <t>VJN001</t>
  </si>
  <si>
    <t>EST - Contrôle de jour des issues de secours du tunnel de Nogent (sens E)</t>
  </si>
  <si>
    <t>VJE008</t>
  </si>
  <si>
    <t>EST - Contrôle de jour des issues de secours du tunnel de Nogent (sens I)</t>
  </si>
  <si>
    <t>VJE007</t>
  </si>
  <si>
    <t>EST - Contrôle de jour des issues de secours des tunnels Moulin et Guy Môquet (tube E)</t>
  </si>
  <si>
    <t>VJE006</t>
  </si>
  <si>
    <t>EST - Contrôle de jour des issues de secours des tunnels Moulin et Guy Môquet (tube I)</t>
  </si>
  <si>
    <t>VJE005</t>
  </si>
  <si>
    <t>EST - Contrôle de jour des issues de secours du tunnel de Champigny (sens Y)</t>
  </si>
  <si>
    <t>VJE004</t>
  </si>
  <si>
    <t>EST - Contrôle de jour des issues de secours du tunnel de Champigny (sens W)</t>
  </si>
  <si>
    <t>VJE003</t>
  </si>
  <si>
    <t>EST - Contrôle de jour des issues de secours du tunnel de Boissy (sens Y)</t>
  </si>
  <si>
    <t>VJE002</t>
  </si>
  <si>
    <t>EST - Contrôle de jour des issues de secours du tunnel de Boissy (sens W)</t>
  </si>
  <si>
    <t>VJE001</t>
  </si>
  <si>
    <t>SUD - Inspection de maintenance préventive des issues et niches dans le tunnel d'Orly (deux sens)</t>
  </si>
  <si>
    <t>MPS005</t>
  </si>
  <si>
    <t>Préventif IS + niches</t>
  </si>
  <si>
    <t>SUD - Inspection de maintenance préventive des issues et niches dans les tunnels d'Antony et Fresnes (tube E)</t>
  </si>
  <si>
    <t>MPS004</t>
  </si>
  <si>
    <t>SUD - Inspection de maintenance préventive des issues et niches dans les tunnels d'Antony et Fresnes (tube I)</t>
  </si>
  <si>
    <t>MPS003</t>
  </si>
  <si>
    <t>SUD - Inspection de maintenance préventive des issues et niches dans les tunnels Bicêtre et Italie (sens Y)</t>
  </si>
  <si>
    <t>MPS002</t>
  </si>
  <si>
    <t>SUD - Inspection de maintenance préventive des issues et niches dans les tunnels Bicêtre et Italie (sens W)</t>
  </si>
  <si>
    <t>MPS001</t>
  </si>
  <si>
    <t>OUEST - Inspection de maintenance préventive des issues et niches dans le tunnel de Sévines (deux sens)</t>
  </si>
  <si>
    <t>MPO012</t>
  </si>
  <si>
    <t>OUEST - Inspection de maintenance préventive des issues et niches dans les tunnels A14-Neuilly (sens Y)</t>
  </si>
  <si>
    <t>MPO011</t>
  </si>
  <si>
    <t>OUEST - Inspection de maintenance préventive des issues et niches dans les tunnels A14-Neuilly (sens W)</t>
  </si>
  <si>
    <t>MPO010</t>
  </si>
  <si>
    <t>OUEST - Inspection de maintenance préventive des issues et niches dans le tunnel de Belle-Rive (tube I)</t>
  </si>
  <si>
    <t>MPO009</t>
  </si>
  <si>
    <t>OUEST - Inspection de maintenance préventive des issues et niches dans le tunnel de Belle-Rive (tube E)</t>
  </si>
  <si>
    <t>MPO008</t>
  </si>
  <si>
    <t>OUEST - Inspection de maintenance préventive des issues et niches dans le tunnel de Nanterre (tube E)</t>
  </si>
  <si>
    <t>MPO007</t>
  </si>
  <si>
    <t>OUEST - Inspection de maintenance préventive des issues et niches dans le tunnel de Nanterre (tube I)</t>
  </si>
  <si>
    <t>MPO006</t>
  </si>
  <si>
    <t>OUEST - Inspection de maintenance préventive des issues et niches dans le tunnel de Fontenay (sens Y)</t>
  </si>
  <si>
    <t>MPO005</t>
  </si>
  <si>
    <t>OUEST - Inspection de maintenance préventive des issues et niches dans le tunnel de Fontenay (sens W)</t>
  </si>
  <si>
    <t>MPO004</t>
  </si>
  <si>
    <t>OUEST - Inspection de maintenance préventive des issues et niches dans le tunnel de Chennevières (deux sens)</t>
  </si>
  <si>
    <t>MPO003</t>
  </si>
  <si>
    <t>OUEST - Inspection de maintenance préventive des issues et niches dans les tunnels Ambroise Paré et Saint-Cloud (sens Y)</t>
  </si>
  <si>
    <t>MPO002</t>
  </si>
  <si>
    <t>OUEST - Inspection de maintenance préventive des issues et niches dans les tunnels Ambroise Paré et Saint-Cloud (sens W)</t>
  </si>
  <si>
    <t>MPO001</t>
  </si>
  <si>
    <t>NORD - Inspection de maintenance préventive des issues et niches dans le tunnel de Taverny (deux sens)</t>
  </si>
  <si>
    <t>MPN005</t>
  </si>
  <si>
    <t>NORD - Inspection de maintenance préventive des issues et niches dans le tunnel de Landy (sens Y)</t>
  </si>
  <si>
    <t>MPN004</t>
  </si>
  <si>
    <t>NORD - Inspection de maintenance préventive des issues et niches dans le tunnel de Landy (sens W)</t>
  </si>
  <si>
    <t>MPN003</t>
  </si>
  <si>
    <t>NORD - Inspection de maintenance préventive des issues et niches dans les tunnels de Bobigny, Lumen-Norton et La Courneuve (tube E)</t>
  </si>
  <si>
    <t>MPN002</t>
  </si>
  <si>
    <t>NORD - Inspection de maintenance préventive des issues et niches dans les tunnels de Bobigny, Lumen-Norton et La Courneuve (tube I)</t>
  </si>
  <si>
    <t>MPN001</t>
  </si>
  <si>
    <t>EST - Inspection de maintenance préventive des issues et niches dans le tunnel de Nogent (sens E)</t>
  </si>
  <si>
    <t>MPE008</t>
  </si>
  <si>
    <t>EST - Inspection de maintenance préventive des issues et niches dans le tunnel de Nogent (sens I)</t>
  </si>
  <si>
    <t>MPE007</t>
  </si>
  <si>
    <t>EST - Inspection de maintenance préventive des issues et niches dans les tunnels Moulin et Guy Môquet (tube E)</t>
  </si>
  <si>
    <t>MPE006</t>
  </si>
  <si>
    <t>EST - Inspection de maintenance préventive des issues et niches dans les tunnels Moulin et Guy Môquet (tube I)</t>
  </si>
  <si>
    <t>MPE005</t>
  </si>
  <si>
    <t>EST - Inspection de maintenance préventive des issues et niches dans le tunnel de Champigny (sens Y)</t>
  </si>
  <si>
    <t>MPE004</t>
  </si>
  <si>
    <t>EST - Inspection de maintenance préventive des issues et niches dans le tunnel de Champigny (sens W)</t>
  </si>
  <si>
    <t>MPE003</t>
  </si>
  <si>
    <t>EST - Inspection de maintenance préventive des issues et niches dans le tunnel de Boissy (sens Y)</t>
  </si>
  <si>
    <t>MPE002</t>
  </si>
  <si>
    <t>EST - Inspection de maintenance préventive des issues et niches dans le tunnel de Boissy (sens W)</t>
  </si>
  <si>
    <t>MPE001</t>
  </si>
  <si>
    <t>Fréq
DE</t>
  </si>
  <si>
    <t>Fin validité
du prix R3</t>
  </si>
  <si>
    <t>Prix unitaire
HT R3</t>
  </si>
  <si>
    <t>Fin validité
du prix R2</t>
  </si>
  <si>
    <t>Prix unitaire
HT R2</t>
  </si>
  <si>
    <t>Fin validité
du prix R1</t>
  </si>
  <si>
    <t>Prix unitaire
HT R1</t>
  </si>
  <si>
    <t>Fin validité
du prix PF</t>
  </si>
  <si>
    <t>Prix unitaire
HT PF</t>
  </si>
  <si>
    <t>Prix
actuel</t>
  </si>
  <si>
    <t>Secteur
géographique</t>
  </si>
  <si>
    <t>Détail Opération</t>
  </si>
  <si>
    <t>Référence
prix</t>
  </si>
  <si>
    <t>Type Opération</t>
  </si>
  <si>
    <t>Numéro
marché</t>
  </si>
  <si>
    <t>Ajustement
fréquence
supplémentaire</t>
  </si>
  <si>
    <t>Vérification des installations électriques des Postes</t>
  </si>
  <si>
    <t>Prix CRC107</t>
  </si>
  <si>
    <t>Somme de 3 prix : NUIT+SECOURS, JOUR+EXTERIEUR, RENFORT</t>
  </si>
  <si>
    <t>Prix CRC106</t>
  </si>
  <si>
    <t>Prix AEV08 * nombre niches dans tunnel</t>
  </si>
  <si>
    <t>Prix AUPR47</t>
  </si>
  <si>
    <t>Prix AUPR48</t>
  </si>
  <si>
    <t>Préventif d'un automate métier (fiche n°5 du CCTP)</t>
  </si>
  <si>
    <t>préventif d'une baie MESD métier (fiche n°4 du CCTP)</t>
  </si>
  <si>
    <t>Prix par tunnel</t>
  </si>
  <si>
    <t>Prix par tube</t>
  </si>
  <si>
    <t>Prix 401</t>
  </si>
  <si>
    <t>Prix 402</t>
  </si>
  <si>
    <t>Prix ONP001</t>
  </si>
  <si>
    <t>Prix ONP002</t>
  </si>
  <si>
    <t>Prix ONP003</t>
  </si>
  <si>
    <t>Prix ONP004</t>
  </si>
  <si>
    <t>Prix ONP005 * Nombre total d'onduleurs</t>
  </si>
  <si>
    <t>Prix DEP100&gt;DEP103 selon le nombre de zones</t>
  </si>
  <si>
    <t>Préventif luminancemètre/lumandar</t>
  </si>
  <si>
    <t>Prix VPT305</t>
  </si>
  <si>
    <t>Prix VPT301</t>
  </si>
  <si>
    <t>Prix VPT302</t>
  </si>
  <si>
    <t>Prix VPT304</t>
  </si>
  <si>
    <t>Prix VPT301 * Nombre total surpresseur issues et ventilateurs en LT</t>
  </si>
  <si>
    <t>Prix DEP200</t>
  </si>
  <si>
    <t>Prix DEP201</t>
  </si>
  <si>
    <t>Prix DEP202</t>
  </si>
  <si>
    <t>Prix DEP203</t>
  </si>
  <si>
    <t>Prix DEP204</t>
  </si>
  <si>
    <t>Prix DEP205</t>
  </si>
  <si>
    <t>Prix DEP206</t>
  </si>
  <si>
    <t>Prix INP500 * SURPRESSEUR-INCENDIE</t>
  </si>
  <si>
    <t>Prix INP600. Equipements non listés dans Coswin</t>
  </si>
  <si>
    <t>Prix INP700</t>
  </si>
  <si>
    <t>Prix INP800. Equipements non listés dans Coswin</t>
  </si>
  <si>
    <t>Prix INP900. Pas de distinction vanne manuelle/motorisée dans Coswin</t>
  </si>
  <si>
    <t>Prix INP901. Pas de distinction vanne manuelle/motorisée dans Coswin</t>
  </si>
  <si>
    <t>Prix POE701</t>
  </si>
  <si>
    <t>PST</t>
  </si>
  <si>
    <t>Entretien des stations de pompage (curage bâche)</t>
  </si>
  <si>
    <t>Prix POE600</t>
  </si>
  <si>
    <t>Prix DEP027</t>
  </si>
  <si>
    <r>
      <t>Prix VPT301</t>
    </r>
    <r>
      <rPr>
        <sz val="11"/>
        <color rgb="FFC00000"/>
        <rFont val="Arial"/>
        <family val="2"/>
      </rPr>
      <t xml:space="preserve"> * Nombre total surpresseur issues et ventilateurs en LT</t>
    </r>
  </si>
  <si>
    <r>
      <t>Prix INP500</t>
    </r>
    <r>
      <rPr>
        <sz val="11"/>
        <color rgb="FFC00000"/>
        <rFont val="Arial"/>
        <family val="2"/>
      </rPr>
      <t xml:space="preserve"> * nombre SURPRESSEUR-INCENDIE</t>
    </r>
  </si>
  <si>
    <r>
      <t xml:space="preserve">Prix INP600. </t>
    </r>
    <r>
      <rPr>
        <sz val="11"/>
        <color rgb="FFC00000"/>
        <rFont val="Arial"/>
        <family val="2"/>
      </rPr>
      <t>Equipements non listés dans Coswin</t>
    </r>
  </si>
  <si>
    <r>
      <t xml:space="preserve">Prix INP800. </t>
    </r>
    <r>
      <rPr>
        <sz val="11"/>
        <color rgb="FFC00000"/>
        <rFont val="Arial"/>
        <family val="2"/>
      </rPr>
      <t>Equipements non listés dans Coswin</t>
    </r>
  </si>
  <si>
    <r>
      <t xml:space="preserve">Prix INP900. </t>
    </r>
    <r>
      <rPr>
        <sz val="11"/>
        <color rgb="FFC00000"/>
        <rFont val="Arial"/>
        <family val="2"/>
      </rPr>
      <t>Pas de distinction vanne manuelle/motorisée dans Coswin</t>
    </r>
  </si>
  <si>
    <r>
      <t xml:space="preserve">Prix INP901. </t>
    </r>
    <r>
      <rPr>
        <sz val="11"/>
        <color rgb="FFC00000"/>
        <rFont val="Arial"/>
        <family val="2"/>
      </rPr>
      <t>Pas de distinction vanne manuelle/motorisée dans Coswin</t>
    </r>
  </si>
  <si>
    <t>Prix AEV08 * Nombre niches dans tunnel</t>
  </si>
  <si>
    <t xml:space="preserve">LOCAL </t>
  </si>
  <si>
    <r>
      <rPr>
        <sz val="11"/>
        <rFont val="Arial"/>
        <family val="2"/>
      </rPr>
      <t xml:space="preserve">Prix par tube. </t>
    </r>
    <r>
      <rPr>
        <sz val="11"/>
        <color rgb="FFC00000"/>
        <rFont val="Arial"/>
        <family val="2"/>
      </rPr>
      <t>Somme de 3 prix : NUIT+SECOURS, JOUR+EXTERIEUR, RENFORT</t>
    </r>
  </si>
  <si>
    <r>
      <t>Prix CRC101</t>
    </r>
    <r>
      <rPr>
        <sz val="11"/>
        <rFont val="Arial"/>
        <family val="2"/>
      </rPr>
      <t xml:space="preserve">. </t>
    </r>
    <r>
      <rPr>
        <sz val="11"/>
        <color rgb="FFC00000"/>
        <rFont val="Arial"/>
        <family val="2"/>
      </rPr>
      <t>Inventaire incomplet des équipements dans Coswin + pas de détail sur le "CMU"</t>
    </r>
  </si>
  <si>
    <r>
      <t>Prix CRC102</t>
    </r>
    <r>
      <rPr>
        <sz val="11"/>
        <rFont val="Arial"/>
        <family val="2"/>
      </rPr>
      <t xml:space="preserve">. </t>
    </r>
    <r>
      <rPr>
        <sz val="11"/>
        <color rgb="FFC00000"/>
        <rFont val="Arial"/>
        <family val="2"/>
      </rPr>
      <t>Inventaire incomplet des équipements dans Coswin + pas de détail sur le "CMU"</t>
    </r>
  </si>
  <si>
    <r>
      <t>Prix CRC103</t>
    </r>
    <r>
      <rPr>
        <sz val="11"/>
        <rFont val="Arial"/>
        <family val="2"/>
      </rPr>
      <t xml:space="preserve">. </t>
    </r>
    <r>
      <rPr>
        <sz val="11"/>
        <color rgb="FFC00000"/>
        <rFont val="Arial"/>
        <family val="2"/>
      </rPr>
      <t>Inventaire incomplet des équipements dans Coswin + pas de détail sur le "CMU"</t>
    </r>
  </si>
  <si>
    <r>
      <t>Prix VPT302</t>
    </r>
    <r>
      <rPr>
        <sz val="11"/>
        <rFont val="Arial"/>
        <family val="2"/>
      </rPr>
      <t xml:space="preserve">. </t>
    </r>
    <r>
      <rPr>
        <sz val="11"/>
        <color rgb="FFC00000"/>
        <rFont val="Arial"/>
        <family val="2"/>
      </rPr>
      <t>Equipements non listés dans Coswin</t>
    </r>
  </si>
  <si>
    <r>
      <t>Prix VPT304.</t>
    </r>
    <r>
      <rPr>
        <sz val="11"/>
        <color rgb="FFC00000"/>
        <rFont val="Arial"/>
        <family val="2"/>
      </rPr>
      <t xml:space="preserve"> Equipements non listés dans Coswin</t>
    </r>
  </si>
  <si>
    <r>
      <t>Prix VPT305.</t>
    </r>
    <r>
      <rPr>
        <sz val="11"/>
        <color rgb="FFC00000"/>
        <rFont val="Arial"/>
        <family val="2"/>
      </rPr>
      <t xml:space="preserve"> Equipements non listés dans Coswin</t>
    </r>
  </si>
  <si>
    <r>
      <t>Prix par tunnel</t>
    </r>
    <r>
      <rPr>
        <sz val="11"/>
        <color rgb="FFC00000"/>
        <rFont val="Arial"/>
        <family val="2"/>
      </rPr>
      <t xml:space="preserve"> + Drancy</t>
    </r>
  </si>
  <si>
    <t>Niche sécurité</t>
  </si>
  <si>
    <r>
      <t>Prix par tube</t>
    </r>
    <r>
      <rPr>
        <sz val="11"/>
        <color rgb="FFC00000"/>
        <rFont val="Arial"/>
        <family val="2"/>
      </rPr>
      <t xml:space="preserve"> + Lumen-Norton</t>
    </r>
  </si>
  <si>
    <r>
      <t xml:space="preserve">Prix DEP100&gt;DEP103 </t>
    </r>
    <r>
      <rPr>
        <sz val="11"/>
        <color rgb="FFC00000"/>
        <rFont val="Arial"/>
        <family val="2"/>
      </rPr>
      <t>selon le nombre de zones</t>
    </r>
  </si>
  <si>
    <t>Appliquer la somme des tous les prix par poste</t>
  </si>
  <si>
    <t>Prix par tube - Pas de prix pour La Courneuve ?</t>
  </si>
  <si>
    <t>Prix par tunnel - Pas de prix pour La Courneuve ?</t>
  </si>
  <si>
    <t>Tunnel :</t>
  </si>
  <si>
    <r>
      <rPr>
        <sz val="11"/>
        <rFont val="Arial"/>
        <family val="2"/>
      </rPr>
      <t xml:space="preserve">Prix par tube. </t>
    </r>
    <r>
      <rPr>
        <sz val="11"/>
        <color rgb="FFC00000"/>
        <rFont val="Arial"/>
        <family val="2"/>
      </rPr>
      <t>Somme de 4 prix : NUIT+SECOURS, JOUR+EXTERIEUR, RENFORT,VIADUC</t>
    </r>
  </si>
  <si>
    <r>
      <t>Prix par tunnel</t>
    </r>
    <r>
      <rPr>
        <sz val="11"/>
        <color rgb="FFC00000"/>
        <rFont val="Arial"/>
        <family val="2"/>
      </rPr>
      <t xml:space="preserve"> + Bobigny</t>
    </r>
  </si>
  <si>
    <r>
      <t>Prix par tunnel</t>
    </r>
    <r>
      <rPr>
        <sz val="11"/>
        <color rgb="FFC00000"/>
        <rFont val="Arial"/>
        <family val="2"/>
      </rPr>
      <t xml:space="preserve"> + Lumen-Norton</t>
    </r>
  </si>
  <si>
    <r>
      <t>Prix par tube</t>
    </r>
    <r>
      <rPr>
        <sz val="11"/>
        <color rgb="FFC00000"/>
        <rFont val="Arial"/>
        <family val="2"/>
      </rPr>
      <t xml:space="preserve"> + Bobigny</t>
    </r>
  </si>
  <si>
    <t>Prix par tunnel - Pas de prix pour Lumen-Norton ?</t>
  </si>
  <si>
    <r>
      <t>Prix par tube</t>
    </r>
    <r>
      <rPr>
        <sz val="11"/>
        <color rgb="FFC00000"/>
        <rFont val="Arial"/>
        <family val="2"/>
      </rPr>
      <t xml:space="preserve"> + Fresnes</t>
    </r>
  </si>
  <si>
    <r>
      <t>Prix par tunnel</t>
    </r>
    <r>
      <rPr>
        <sz val="11"/>
        <color rgb="FFC00000"/>
        <rFont val="Arial"/>
        <family val="2"/>
      </rPr>
      <t xml:space="preserve"> + Fresnes</t>
    </r>
  </si>
  <si>
    <r>
      <t xml:space="preserve">Prix par tunnel </t>
    </r>
    <r>
      <rPr>
        <sz val="11"/>
        <color rgb="FFC00000"/>
        <rFont val="Arial"/>
        <family val="2"/>
      </rPr>
      <t>+ Fresnes</t>
    </r>
  </si>
  <si>
    <t>Prix par tunnel - Pas de prix pour Taverny ?</t>
  </si>
  <si>
    <r>
      <t>Prix par tunnel</t>
    </r>
    <r>
      <rPr>
        <sz val="11"/>
        <color rgb="FFC00000"/>
        <rFont val="Arial"/>
        <family val="2"/>
      </rPr>
      <t xml:space="preserve"> + Italie</t>
    </r>
  </si>
  <si>
    <r>
      <t>Prix par tube</t>
    </r>
    <r>
      <rPr>
        <sz val="11"/>
        <color rgb="FFC00000"/>
        <rFont val="Arial"/>
        <family val="2"/>
      </rPr>
      <t xml:space="preserve"> + Italie</t>
    </r>
  </si>
  <si>
    <t>Prix par station</t>
  </si>
  <si>
    <r>
      <t>Prix par tube</t>
    </r>
    <r>
      <rPr>
        <sz val="11"/>
        <color rgb="FFC00000"/>
        <rFont val="Arial"/>
        <family val="2"/>
      </rPr>
      <t xml:space="preserve"> + Antony</t>
    </r>
  </si>
  <si>
    <r>
      <t>Prix par tunnel</t>
    </r>
    <r>
      <rPr>
        <sz val="11"/>
        <color rgb="FFC00000"/>
        <rFont val="Arial"/>
        <family val="2"/>
      </rPr>
      <t xml:space="preserve"> + Antony</t>
    </r>
  </si>
  <si>
    <r>
      <t>Prix par tunnel</t>
    </r>
    <r>
      <rPr>
        <sz val="11"/>
        <color rgb="FFC00000"/>
        <rFont val="Arial"/>
        <family val="2"/>
      </rPr>
      <t xml:space="preserve"> + Bicêtre</t>
    </r>
  </si>
  <si>
    <r>
      <t>Prix par tube</t>
    </r>
    <r>
      <rPr>
        <sz val="11"/>
        <color rgb="FFC00000"/>
        <rFont val="Arial"/>
        <family val="2"/>
      </rPr>
      <t xml:space="preserve"> + Bicêtre</t>
    </r>
  </si>
  <si>
    <t>Prix par station. Pas de prix pour Italie ?</t>
  </si>
  <si>
    <t>Prix par tunnel. Pas de prix pour Italie ?</t>
  </si>
  <si>
    <t>Prix par tunnel. Pas de prix pour Orly ?</t>
  </si>
  <si>
    <t>Prix par station. Pas de prix pour Orly ?</t>
  </si>
  <si>
    <r>
      <t>Somme des prix par tube</t>
    </r>
    <r>
      <rPr>
        <sz val="11"/>
        <color rgb="FFC00000"/>
        <rFont val="Arial"/>
        <family val="2"/>
      </rPr>
      <t xml:space="preserve"> / 2 (Groupement Bicêtre/Italie)</t>
    </r>
  </si>
  <si>
    <t>Un prix pour les 2 sens</t>
  </si>
  <si>
    <r>
      <t>Somme des prix par tube</t>
    </r>
    <r>
      <rPr>
        <sz val="11"/>
        <color rgb="FFC00000"/>
        <rFont val="Arial"/>
        <family val="2"/>
      </rPr>
      <t xml:space="preserve"> / 2 (Groupement Antony/Fresnes)</t>
    </r>
  </si>
  <si>
    <t>Somme des prix par tube</t>
  </si>
  <si>
    <r>
      <t>Somme des prix par tube</t>
    </r>
    <r>
      <rPr>
        <sz val="11"/>
        <color rgb="FFC00000"/>
        <rFont val="Arial"/>
        <family val="2"/>
      </rPr>
      <t xml:space="preserve"> / 3 (Groupement Bobigny/Lumen-Norton/La Courneuve)</t>
    </r>
  </si>
  <si>
    <t>Prix par station. Pas de prix pour Champigny ?</t>
  </si>
  <si>
    <t>Prix par tunnel. Pas de prix pour Nogent ?</t>
  </si>
  <si>
    <t>Prix par station. Pas de prix pour Nogent ?</t>
  </si>
  <si>
    <t>Olry</t>
  </si>
  <si>
    <r>
      <t>Somme des prix par tube</t>
    </r>
    <r>
      <rPr>
        <sz val="11"/>
        <color rgb="FFC00000"/>
        <rFont val="Arial"/>
        <family val="2"/>
      </rPr>
      <t xml:space="preserve"> / 2 (Groupement Guy Môquet/Moulin)</t>
    </r>
  </si>
  <si>
    <r>
      <t>Prix par tube</t>
    </r>
    <r>
      <rPr>
        <sz val="11"/>
        <color rgb="FFC00000"/>
        <rFont val="Arial"/>
        <family val="2"/>
      </rPr>
      <t xml:space="preserve"> / 2 (Groupement Guy Môquet/Moulin)</t>
    </r>
  </si>
  <si>
    <r>
      <rPr>
        <sz val="11"/>
        <rFont val="Arial"/>
        <family val="2"/>
      </rPr>
      <t>Somme des prix des postes</t>
    </r>
    <r>
      <rPr>
        <sz val="11"/>
        <color rgb="FFC00000"/>
        <rFont val="Arial"/>
        <family val="2"/>
      </rPr>
      <t xml:space="preserve"> / 2  (Groupement Guy Môquet/Moulin)</t>
    </r>
  </si>
  <si>
    <r>
      <t>Prix par tube</t>
    </r>
    <r>
      <rPr>
        <sz val="11"/>
        <color rgb="FFC00000"/>
        <rFont val="Arial"/>
        <family val="2"/>
      </rPr>
      <t xml:space="preserve"> / 2  (Groupement Guy Môquet/Moulin)</t>
    </r>
  </si>
  <si>
    <r>
      <t>Prix par tunnel</t>
    </r>
    <r>
      <rPr>
        <sz val="11"/>
        <color rgb="FFC00000"/>
        <rFont val="Arial"/>
        <family val="2"/>
      </rPr>
      <t xml:space="preserve"> / 2  (Groupement Guy Môquet/Moulin)</t>
    </r>
  </si>
  <si>
    <t>Prix par stations. Pas de prix pour Thiais ?</t>
  </si>
  <si>
    <t>Pas de prix pour Thiais ?</t>
  </si>
  <si>
    <r>
      <t>Somme des prix par tube</t>
    </r>
    <r>
      <rPr>
        <sz val="11"/>
        <color rgb="FFC00000"/>
        <rFont val="Arial"/>
        <family val="2"/>
      </rPr>
      <t xml:space="preserve"> / 2 (Groupement Ambroise Paré / Saint-Cloud)</t>
    </r>
  </si>
  <si>
    <t>Somme des prix par station</t>
  </si>
  <si>
    <t>Prix par tube. Somme de 3 prix : NUIT+SECOURS, JOUR+EXTERIEUR, RENFORT</t>
  </si>
  <si>
    <t>Un prix pour les deux sens</t>
  </si>
  <si>
    <t>Pas de prix pour Chennevières ?</t>
  </si>
  <si>
    <t>Pas de prix pour Fontenay ?</t>
  </si>
  <si>
    <t>Pas de prix pour Sévines ?</t>
  </si>
  <si>
    <t>Prix par tube. Somme de 6 prix : NUIT+SECOURS, JOUR+EXTERIEUR, RENFORT</t>
  </si>
  <si>
    <t>Pas de prix pour Neuilly ?</t>
  </si>
  <si>
    <r>
      <t>Prix par tube</t>
    </r>
    <r>
      <rPr>
        <sz val="11"/>
        <color rgb="FFC00000"/>
        <rFont val="Arial"/>
        <family val="2"/>
      </rPr>
      <t xml:space="preserve"> / 2 (Groupement Nanterre/Echangeur)</t>
    </r>
  </si>
  <si>
    <r>
      <t>Prix par tunnel</t>
    </r>
    <r>
      <rPr>
        <sz val="11"/>
        <color rgb="FFC00000"/>
        <rFont val="Arial"/>
        <family val="2"/>
      </rPr>
      <t xml:space="preserve"> / 2 (Groupement Nanterre/Echangeur)</t>
    </r>
  </si>
  <si>
    <t>Maintenance préventive de niveau 3/4 des postes HT</t>
  </si>
  <si>
    <t>Prix pour le Complexe de Nanterre La Défense (/3)</t>
  </si>
  <si>
    <t>Revoir les stations de pompage</t>
  </si>
  <si>
    <r>
      <rPr>
        <sz val="11"/>
        <rFont val="Arial"/>
        <family val="2"/>
      </rPr>
      <t xml:space="preserve">Prix par tube </t>
    </r>
    <r>
      <rPr>
        <sz val="11"/>
        <color rgb="FFC00000"/>
        <rFont val="Arial"/>
        <family val="2"/>
      </rPr>
      <t>(Somme de 3 prix : NUIT+SECOURS, JOUR+EXTERIEUR, RENFORT) / 3 (Groupement Nanterre Centre + Echangeur + La Défense)</t>
    </r>
  </si>
  <si>
    <r>
      <t xml:space="preserve">Somme des prix pour le </t>
    </r>
    <r>
      <rPr>
        <sz val="11"/>
        <color rgb="FFC00000"/>
        <rFont val="Arial"/>
        <family val="2"/>
      </rPr>
      <t>Groupement Nanterre/Echangeur</t>
    </r>
  </si>
  <si>
    <t>A86 Nanterre Centre</t>
  </si>
  <si>
    <t>Nanteur échangeur A14/186</t>
  </si>
  <si>
    <r>
      <t>Somme des prix par tube</t>
    </r>
    <r>
      <rPr>
        <sz val="11"/>
        <color rgb="FFC00000"/>
        <rFont val="Arial"/>
        <family val="2"/>
      </rPr>
      <t xml:space="preserve"> / 3 (Groupement Neuilly/La Défense/Echangeur)</t>
    </r>
  </si>
  <si>
    <t>Somme de prix par tube</t>
  </si>
  <si>
    <t>Somme de prix par tunnel</t>
  </si>
  <si>
    <r>
      <t>Prix par tube</t>
    </r>
    <r>
      <rPr>
        <sz val="11"/>
        <color rgb="FFC00000"/>
        <rFont val="Arial"/>
        <family val="2"/>
      </rPr>
      <t xml:space="preserve"> / 2 (Groupement La Défense/Echangeur)</t>
    </r>
  </si>
  <si>
    <r>
      <t>Prix par tunnel</t>
    </r>
    <r>
      <rPr>
        <sz val="11"/>
        <color rgb="FFC00000"/>
        <rFont val="Arial"/>
        <family val="2"/>
      </rPr>
      <t xml:space="preserve"> / 2 (Groupement La Défense/Echangeur)</t>
    </r>
  </si>
  <si>
    <t>Prix par poste (1 poste)</t>
  </si>
  <si>
    <t>Somme des prix pour secteur Arche + secteur Défense</t>
  </si>
  <si>
    <t>Prix DEP100&gt;DEP103 selon le nombre de zones (La Défense = 17 zones)</t>
  </si>
  <si>
    <t>Total
(tous PCTT)</t>
  </si>
  <si>
    <t>PCTT
Est</t>
  </si>
  <si>
    <t>PCTT
Ouest</t>
  </si>
  <si>
    <t>PCTT
Nord</t>
  </si>
  <si>
    <t>PCTT
Sud</t>
  </si>
  <si>
    <t xml:space="preserve">TOTAL  </t>
  </si>
  <si>
    <t>Prix par tube (Somme de 3 prix : NUIT+SECOURS, JOUR+EXTERIEUR, RENFORT) / 2 (Groupement Guy Môquet/Moulin)</t>
  </si>
  <si>
    <t>Issue de secours</t>
  </si>
  <si>
    <t>Sous-total PCTT Est</t>
  </si>
  <si>
    <t>Nanterre Echangeur</t>
  </si>
  <si>
    <t>Sous-total PCTT Ouest</t>
  </si>
  <si>
    <t>Sous-total PCTT Nord</t>
  </si>
  <si>
    <t>Sous-total PCTT Sud</t>
  </si>
  <si>
    <t>Tunnel/secteur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</si>
</sst>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21" x14ac:knownFonts="1">
    <font>
      <sz val="11"/>
      <color theme="1"/>
      <name val="Calibri"/>
      <family val="2"/>
      <scheme val="minor"/>
    </font>
    <font>
      <sz val="8"/>
      <name val="Calibri"/>
      <family val="2"/>
      <scheme val="minor"/>
    </font>
    <font>
      <sz val="11"/>
      <color theme="1"/>
      <name val="Arial"/>
      <family val="2"/>
    </font>
    <font>
      <b/>
      <sz val="11"/>
      <color theme="1"/>
      <name val="Arial"/>
      <family val="2"/>
    </font>
    <font>
      <sz val="9"/>
      <color indexed="81"/>
      <name val="Tahoma"/>
      <family val="2"/>
    </font>
    <font>
      <b/>
      <sz val="9"/>
      <color indexed="81"/>
      <name val="Tahoma"/>
      <family val="2"/>
    </font>
    <font>
      <sz val="11"/>
      <name val="Calibri"/>
      <family val="2"/>
      <scheme val="minor"/>
    </font>
    <font>
      <i/>
      <sz val="11"/>
      <name val="Calibri"/>
      <family val="2"/>
      <scheme val="minor"/>
    </font>
    <font>
      <i/>
      <sz val="11"/>
      <color theme="1"/>
      <name val="Calibri"/>
      <family val="2"/>
      <scheme val="minor"/>
    </font>
    <font>
      <sz val="10"/>
      <color theme="1"/>
      <name val="Arial"/>
      <family val="2"/>
    </font>
    <font>
      <sz val="10"/>
      <color indexed="0"/>
      <name val="Arial"/>
      <family val="2"/>
    </font>
    <font>
      <sz val="10"/>
      <color rgb="FFFF0000"/>
      <name val="Arial"/>
      <family val="2"/>
    </font>
    <font>
      <sz val="10"/>
      <name val="Arial"/>
      <family val="2"/>
    </font>
    <font>
      <b/>
      <sz val="10"/>
      <color theme="1"/>
      <name val="Arial"/>
      <family val="2"/>
    </font>
    <font>
      <sz val="11"/>
      <color rgb="FFFF0000"/>
      <name val="Arial"/>
      <family val="2"/>
    </font>
    <font>
      <sz val="11"/>
      <name val="Arial"/>
      <family val="2"/>
    </font>
    <font>
      <sz val="11"/>
      <color rgb="FFC00000"/>
      <name val="Arial"/>
      <family val="2"/>
    </font>
    <font>
      <b/>
      <sz val="11"/>
      <color rgb="FFC00000"/>
      <name val="Arial"/>
      <family val="2"/>
    </font>
    <font>
      <b/>
      <sz val="11"/>
      <name val="Arial"/>
      <family val="2"/>
    </font>
    <font>
      <sz val="11"/>
      <color theme="1"/>
      <name val="Calibri"/>
      <family val="2"/>
      <scheme val="minor"/>
    </font>
    <font>
      <b/>
      <sz val="11"/>
      <color rgb="FFFF0000"/>
      <name val="Arial"/>
      <family val="2"/>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9" fillId="0" borderId="0" applyFont="0" applyFill="0" applyBorder="0" applyAlignment="0" applyProtection="0"/>
  </cellStyleXfs>
  <cellXfs count="102">
    <xf numFmtId="0" fontId="0" fillId="0" borderId="0" xfId="0"/>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xf>
    <xf numFmtId="2" fontId="2" fillId="0" borderId="1" xfId="0" applyNumberFormat="1" applyFont="1" applyBorder="1" applyAlignment="1">
      <alignment horizontal="center"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2" fontId="3" fillId="0" borderId="1" xfId="0" applyNumberFormat="1" applyFont="1" applyBorder="1" applyAlignment="1">
      <alignment horizontal="center" vertical="center" wrapText="1"/>
    </xf>
    <xf numFmtId="2" fontId="2" fillId="0" borderId="0" xfId="0" applyNumberFormat="1" applyFont="1" applyAlignment="1">
      <alignment horizontal="center" vertical="center"/>
    </xf>
    <xf numFmtId="0" fontId="0" fillId="0" borderId="2" xfId="0" applyBorder="1"/>
    <xf numFmtId="0" fontId="0" fillId="0" borderId="3" xfId="0" applyBorder="1"/>
    <xf numFmtId="0" fontId="0" fillId="8" borderId="1" xfId="0" applyFill="1" applyBorder="1"/>
    <xf numFmtId="0" fontId="0" fillId="5" borderId="1" xfId="0" applyFill="1" applyBorder="1"/>
    <xf numFmtId="0" fontId="0" fillId="6" borderId="1" xfId="0" applyFill="1" applyBorder="1"/>
    <xf numFmtId="0" fontId="0" fillId="4" borderId="1" xfId="0" applyFill="1" applyBorder="1"/>
    <xf numFmtId="0" fontId="0" fillId="7" borderId="1" xfId="0" applyFill="1" applyBorder="1"/>
    <xf numFmtId="0" fontId="0" fillId="0" borderId="1" xfId="0" applyBorder="1"/>
    <xf numFmtId="0" fontId="6" fillId="0" borderId="1" xfId="0" applyFont="1" applyBorder="1"/>
    <xf numFmtId="0" fontId="7" fillId="0" borderId="1" xfId="0" applyFont="1" applyBorder="1" applyAlignment="1">
      <alignment horizontal="right"/>
    </xf>
    <xf numFmtId="0" fontId="8" fillId="0" borderId="1" xfId="0" applyFont="1" applyBorder="1"/>
    <xf numFmtId="0" fontId="8" fillId="0" borderId="0" xfId="0" applyFont="1"/>
    <xf numFmtId="0" fontId="8" fillId="0" borderId="1" xfId="0" applyFont="1" applyBorder="1" applyAlignment="1">
      <alignment horizontal="right"/>
    </xf>
    <xf numFmtId="0" fontId="9" fillId="0" borderId="0" xfId="0" applyFont="1"/>
    <xf numFmtId="14" fontId="9" fillId="0" borderId="0" xfId="0" applyNumberFormat="1" applyFont="1" applyAlignment="1">
      <alignment horizontal="right"/>
    </xf>
    <xf numFmtId="2" fontId="9" fillId="0" borderId="0" xfId="0" applyNumberFormat="1" applyFont="1" applyAlignment="1">
      <alignment horizontal="right"/>
    </xf>
    <xf numFmtId="2" fontId="9" fillId="0" borderId="0" xfId="0" applyNumberFormat="1" applyFont="1"/>
    <xf numFmtId="0" fontId="9" fillId="0" borderId="0" xfId="0" applyFont="1" applyAlignment="1">
      <alignment horizontal="center"/>
    </xf>
    <xf numFmtId="0" fontId="9" fillId="0" borderId="1" xfId="0" applyFont="1" applyBorder="1"/>
    <xf numFmtId="14" fontId="9" fillId="0" borderId="2" xfId="0" applyNumberFormat="1" applyFont="1" applyBorder="1" applyAlignment="1">
      <alignment horizontal="right"/>
    </xf>
    <xf numFmtId="2" fontId="10" fillId="0" borderId="1" xfId="0" applyNumberFormat="1" applyFont="1" applyBorder="1" applyAlignment="1">
      <alignment horizontal="right"/>
    </xf>
    <xf numFmtId="14" fontId="9" fillId="0" borderId="1" xfId="0" applyNumberFormat="1" applyFont="1" applyBorder="1" applyAlignment="1">
      <alignment horizontal="right"/>
    </xf>
    <xf numFmtId="2" fontId="9" fillId="0" borderId="1" xfId="0" applyNumberFormat="1" applyFont="1" applyBorder="1" applyAlignment="1">
      <alignment horizontal="right"/>
    </xf>
    <xf numFmtId="2" fontId="9" fillId="0" borderId="1" xfId="0" applyNumberFormat="1" applyFont="1" applyBorder="1"/>
    <xf numFmtId="0" fontId="9" fillId="0" borderId="1" xfId="0" applyFont="1" applyBorder="1" applyAlignment="1">
      <alignment horizontal="center"/>
    </xf>
    <xf numFmtId="0" fontId="9" fillId="2" borderId="1" xfId="0" applyFont="1" applyFill="1" applyBorder="1"/>
    <xf numFmtId="0" fontId="10" fillId="0" borderId="1" xfId="0" applyFont="1" applyBorder="1" applyAlignment="1">
      <alignment horizontal="left"/>
    </xf>
    <xf numFmtId="0" fontId="10" fillId="0" borderId="1" xfId="0" applyFont="1" applyBorder="1" applyAlignment="1">
      <alignment horizontal="center"/>
    </xf>
    <xf numFmtId="0" fontId="10" fillId="0" borderId="0" xfId="0" applyFont="1" applyAlignment="1">
      <alignment horizontal="left"/>
    </xf>
    <xf numFmtId="0" fontId="10" fillId="0" borderId="6" xfId="0" applyFont="1" applyBorder="1" applyAlignment="1">
      <alignment horizontal="center"/>
    </xf>
    <xf numFmtId="0" fontId="10" fillId="0" borderId="7" xfId="0" applyFont="1" applyBorder="1" applyAlignment="1">
      <alignment horizontal="center"/>
    </xf>
    <xf numFmtId="0" fontId="11" fillId="0" borderId="1" xfId="0" applyFont="1" applyBorder="1"/>
    <xf numFmtId="0" fontId="9" fillId="2" borderId="1" xfId="0" applyFont="1" applyFill="1" applyBorder="1" applyAlignment="1">
      <alignment horizontal="center"/>
    </xf>
    <xf numFmtId="0" fontId="9" fillId="0" borderId="6" xfId="0" applyFont="1" applyBorder="1" applyAlignment="1">
      <alignment horizontal="center"/>
    </xf>
    <xf numFmtId="14" fontId="2" fillId="0" borderId="1" xfId="0" applyNumberFormat="1" applyFont="1" applyBorder="1" applyAlignment="1">
      <alignment horizontal="center" wrapText="1"/>
    </xf>
    <xf numFmtId="14" fontId="3" fillId="0" borderId="1" xfId="0" applyNumberFormat="1" applyFont="1" applyBorder="1" applyAlignment="1">
      <alignment horizontal="center" wrapText="1"/>
    </xf>
    <xf numFmtId="14" fontId="13" fillId="0" borderId="2" xfId="0" applyNumberFormat="1" applyFont="1" applyBorder="1" applyAlignment="1">
      <alignment horizontal="center" wrapText="1"/>
    </xf>
    <xf numFmtId="2" fontId="13" fillId="0" borderId="1" xfId="0" applyNumberFormat="1"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xf>
    <xf numFmtId="2" fontId="12" fillId="0" borderId="1" xfId="0" applyNumberFormat="1"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0" fontId="9" fillId="0" borderId="0" xfId="0" applyFont="1" applyAlignment="1">
      <alignment horizontal="right"/>
    </xf>
    <xf numFmtId="2" fontId="2" fillId="2" borderId="1" xfId="0" applyNumberFormat="1" applyFont="1" applyFill="1" applyBorder="1" applyAlignment="1">
      <alignment horizontal="center" vertical="center"/>
    </xf>
    <xf numFmtId="0" fontId="15" fillId="0" borderId="1" xfId="0" applyFont="1" applyBorder="1" applyAlignment="1">
      <alignment horizontal="center" vertical="center"/>
    </xf>
    <xf numFmtId="0" fontId="9" fillId="9" borderId="1" xfId="0" applyFont="1" applyFill="1" applyBorder="1"/>
    <xf numFmtId="0" fontId="2" fillId="7" borderId="1" xfId="0" applyFont="1" applyFill="1" applyBorder="1" applyAlignment="1">
      <alignment horizontal="center" vertical="center"/>
    </xf>
    <xf numFmtId="0" fontId="16" fillId="7" borderId="1" xfId="0" applyFont="1" applyFill="1" applyBorder="1" applyAlignment="1">
      <alignment horizontal="center" vertical="center"/>
    </xf>
    <xf numFmtId="0" fontId="15" fillId="7" borderId="1" xfId="0" applyFont="1" applyFill="1" applyBorder="1" applyAlignment="1">
      <alignment horizontal="center" vertical="center"/>
    </xf>
    <xf numFmtId="0" fontId="16" fillId="0" borderId="1" xfId="0" applyFont="1" applyBorder="1" applyAlignment="1">
      <alignment horizontal="left" vertical="center"/>
    </xf>
    <xf numFmtId="0" fontId="2" fillId="0" borderId="7" xfId="0" applyFont="1" applyBorder="1" applyAlignment="1">
      <alignment vertical="center" wrapText="1"/>
    </xf>
    <xf numFmtId="0" fontId="0" fillId="0" borderId="1" xfId="0" applyBorder="1" applyAlignment="1">
      <alignment horizontal="left"/>
    </xf>
    <xf numFmtId="2" fontId="2" fillId="10" borderId="1" xfId="0" applyNumberFormat="1" applyFont="1" applyFill="1" applyBorder="1" applyAlignment="1">
      <alignment horizontal="center" vertical="center"/>
    </xf>
    <xf numFmtId="0" fontId="2" fillId="10" borderId="1" xfId="0" applyFont="1" applyFill="1" applyBorder="1" applyAlignment="1">
      <alignment horizontal="left" vertical="center"/>
    </xf>
    <xf numFmtId="0" fontId="15" fillId="0" borderId="1" xfId="0" applyFont="1" applyBorder="1" applyAlignment="1">
      <alignment horizontal="left" vertical="center"/>
    </xf>
    <xf numFmtId="0" fontId="15" fillId="10" borderId="1" xfId="0" applyFont="1" applyFill="1" applyBorder="1" applyAlignment="1">
      <alignment horizontal="left" vertical="center"/>
    </xf>
    <xf numFmtId="0" fontId="14" fillId="0" borderId="1" xfId="0" applyFont="1" applyBorder="1" applyAlignment="1">
      <alignment horizontal="left" vertical="center"/>
    </xf>
    <xf numFmtId="0" fontId="3" fillId="0" borderId="0" xfId="0" applyFont="1" applyAlignment="1">
      <alignment horizontal="right" vertical="center"/>
    </xf>
    <xf numFmtId="0" fontId="18" fillId="0" borderId="0" xfId="0" applyFont="1" applyAlignment="1">
      <alignment horizontal="left" vertical="center"/>
    </xf>
    <xf numFmtId="0" fontId="18" fillId="0" borderId="1" xfId="0" applyFont="1" applyBorder="1" applyAlignment="1">
      <alignment horizontal="left" vertical="center" wrapText="1"/>
    </xf>
    <xf numFmtId="0" fontId="3" fillId="0" borderId="0" xfId="0" applyFont="1" applyAlignment="1">
      <alignment horizontal="center" vertical="center"/>
    </xf>
    <xf numFmtId="0" fontId="0" fillId="0" borderId="1" xfId="0" applyFill="1" applyBorder="1"/>
    <xf numFmtId="164" fontId="2" fillId="0" borderId="1" xfId="1" applyNumberFormat="1" applyFont="1" applyBorder="1" applyAlignment="1">
      <alignment horizontal="center" vertical="center"/>
    </xf>
    <xf numFmtId="164" fontId="18" fillId="0" borderId="1" xfId="1" applyNumberFormat="1" applyFont="1" applyBorder="1" applyAlignment="1">
      <alignment horizontal="left" vertical="center"/>
    </xf>
    <xf numFmtId="164" fontId="3" fillId="0" borderId="1" xfId="1" applyNumberFormat="1" applyFont="1" applyBorder="1" applyAlignment="1">
      <alignment horizontal="center" vertical="center"/>
    </xf>
    <xf numFmtId="164" fontId="17" fillId="0" borderId="1" xfId="1" applyNumberFormat="1" applyFont="1" applyBorder="1" applyAlignment="1">
      <alignment horizontal="left" vertical="center"/>
    </xf>
    <xf numFmtId="0" fontId="3" fillId="12" borderId="1" xfId="0" applyFont="1" applyFill="1" applyBorder="1" applyAlignment="1">
      <alignment horizontal="center" vertical="center"/>
    </xf>
    <xf numFmtId="0" fontId="3" fillId="12" borderId="1" xfId="0" applyFont="1" applyFill="1" applyBorder="1" applyAlignment="1">
      <alignment horizontal="center" vertical="center" wrapText="1"/>
    </xf>
    <xf numFmtId="164" fontId="20" fillId="0" borderId="1" xfId="1" applyNumberFormat="1" applyFont="1" applyFill="1" applyBorder="1" applyAlignment="1">
      <alignment horizontal="center" vertical="center"/>
    </xf>
    <xf numFmtId="164" fontId="18" fillId="0" borderId="1" xfId="1" applyNumberFormat="1" applyFont="1" applyBorder="1" applyAlignment="1">
      <alignment horizontal="center" vertical="center"/>
    </xf>
    <xf numFmtId="0" fontId="2" fillId="11" borderId="1" xfId="0" applyFont="1" applyFill="1" applyBorder="1" applyAlignment="1">
      <alignment horizontal="right" vertical="center"/>
    </xf>
    <xf numFmtId="164" fontId="18" fillId="11" borderId="1" xfId="1" applyNumberFormat="1" applyFont="1"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0" fillId="5" borderId="2"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cellXfs>
  <cellStyles count="2">
    <cellStyle name="Monétaire" xfId="1" builtinId="4"/>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nny.baraud-cooper\AppData\Local\Temp\liste_prix_BPU_tout_March&#2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x BPU_otut_marché"/>
    </sheetNames>
    <sheetDataSet>
      <sheetData sheetId="0">
        <row r="1">
          <cell r="D1" t="str">
            <v>AEC10</v>
          </cell>
          <cell r="E1" t="str">
            <v>Remplacement de 1 Capotage vertical</v>
          </cell>
          <cell r="F1">
            <v>227</v>
          </cell>
        </row>
        <row r="2">
          <cell r="D2" t="str">
            <v>AEC11</v>
          </cell>
          <cell r="E2" t="str">
            <v>Remplacement de 1 Capotage horizontal</v>
          </cell>
          <cell r="F2">
            <v>241.15</v>
          </cell>
        </row>
        <row r="3">
          <cell r="D3" t="str">
            <v>AEC12</v>
          </cell>
          <cell r="E3" t="str">
            <v>Remplacement de 1 Fiche HARTING avec gaine thermorétractable</v>
          </cell>
          <cell r="F3">
            <v>112.1</v>
          </cell>
        </row>
        <row r="4">
          <cell r="D4" t="str">
            <v>AEC13</v>
          </cell>
          <cell r="E4" t="str">
            <v>Remplacement de 1 boite étanche IP 65 pour raccordement des capotages en remplacement d’une fiche HARTING</v>
          </cell>
          <cell r="F4">
            <v>140.13</v>
          </cell>
        </row>
        <row r="5">
          <cell r="D5" t="str">
            <v>AEC14</v>
          </cell>
          <cell r="E5" t="str">
            <v>Remplacement de 1 boite de raccordement plexo 10x10, connectiques et gel d’isolement repositionnable</v>
          </cell>
          <cell r="F5">
            <v>140.13</v>
          </cell>
        </row>
        <row r="6">
          <cell r="D6" t="str">
            <v>AEC15</v>
          </cell>
          <cell r="E6" t="str">
            <v>Remplacement de 1 Haut-parleur de capotage</v>
          </cell>
          <cell r="F6">
            <v>140.13</v>
          </cell>
        </row>
        <row r="7">
          <cell r="D7" t="str">
            <v>AEC16</v>
          </cell>
          <cell r="E7" t="str">
            <v>Remplacement de 1 feu flash de capotage</v>
          </cell>
          <cell r="F7">
            <v>140.13</v>
          </cell>
        </row>
        <row r="8">
          <cell r="D8" t="str">
            <v>AEC17</v>
          </cell>
          <cell r="E8" t="str">
            <v>Remplacement de Un jeux pictogramme CE30, CE29, CE2a</v>
          </cell>
          <cell r="F8">
            <v>276.68</v>
          </cell>
        </row>
        <row r="9">
          <cell r="D9" t="str">
            <v>AEC18</v>
          </cell>
          <cell r="E9" t="str">
            <v>Remplacement de 1 caisson &amp; ses pictogrammes CE30, CE29, CE2a</v>
          </cell>
          <cell r="F9">
            <v>276.68</v>
          </cell>
        </row>
        <row r="10">
          <cell r="D10" t="str">
            <v>AEC19</v>
          </cell>
          <cell r="E10" t="str">
            <v>Remplacement de 1 panneau pictogrammes CE30, CE29, CE2a pour caisson</v>
          </cell>
          <cell r="F10">
            <v>150.56</v>
          </cell>
        </row>
        <row r="11">
          <cell r="D11" t="str">
            <v>AEC20</v>
          </cell>
          <cell r="E11" t="str">
            <v>Remplacement de 1 ballast électronique</v>
          </cell>
          <cell r="F11">
            <v>150.56</v>
          </cell>
        </row>
        <row r="12">
          <cell r="D12" t="str">
            <v>AEC21</v>
          </cell>
          <cell r="E12" t="str">
            <v>Remplacement de 1 chevron</v>
          </cell>
          <cell r="F12">
            <v>217.65</v>
          </cell>
        </row>
        <row r="13">
          <cell r="D13" t="str">
            <v>AEC22</v>
          </cell>
          <cell r="E13" t="str">
            <v>Remplacement de 1 Automate chevrons (rack)</v>
          </cell>
          <cell r="F13">
            <v>275.07</v>
          </cell>
        </row>
        <row r="14">
          <cell r="D14" t="str">
            <v>AEC23</v>
          </cell>
          <cell r="E14" t="str">
            <v>Remplacement de 1 Carte rack chevron</v>
          </cell>
          <cell r="F14">
            <v>275.07</v>
          </cell>
        </row>
        <row r="15">
          <cell r="D15" t="str">
            <v>AEC24</v>
          </cell>
          <cell r="E15" t="str">
            <v>Remplacement de 1 Sirène</v>
          </cell>
          <cell r="F15">
            <v>149.5</v>
          </cell>
        </row>
        <row r="16">
          <cell r="D16" t="str">
            <v>AEC25</v>
          </cell>
          <cell r="E16" t="str">
            <v>Remplacement de 1 Prise pour sirène</v>
          </cell>
          <cell r="F16">
            <v>149.5</v>
          </cell>
        </row>
        <row r="17">
          <cell r="D17" t="str">
            <v>AEC26</v>
          </cell>
          <cell r="E17" t="str">
            <v>Remplacement de 1 Automate sonorisation (rack)</v>
          </cell>
          <cell r="F17">
            <v>275.07</v>
          </cell>
        </row>
        <row r="18">
          <cell r="D18" t="str">
            <v>AEC27</v>
          </cell>
          <cell r="E18" t="str">
            <v>Remplacement de 1 Alimentation interne rack sonorisation</v>
          </cell>
          <cell r="F18">
            <v>275.07</v>
          </cell>
        </row>
        <row r="19">
          <cell r="D19" t="str">
            <v>AEC28</v>
          </cell>
          <cell r="E19" t="str">
            <v>Remplacement de 1 relais présence secteur</v>
          </cell>
          <cell r="F19">
            <v>275.07</v>
          </cell>
        </row>
        <row r="20">
          <cell r="D20" t="str">
            <v>AEC29</v>
          </cell>
          <cell r="E20" t="str">
            <v>Remplacement de 1 Carte rack sonorisation</v>
          </cell>
          <cell r="F20">
            <v>275.07</v>
          </cell>
        </row>
        <row r="21">
          <cell r="D21" t="str">
            <v>AEC30</v>
          </cell>
          <cell r="E21" t="str">
            <v>Dépose, fourniture et pose de nuit d'une vitre d'un capotage vertical (Plaque Poly Methyl Methacrylate teintée vert dimension 530 x 150 x 3 mm, Ral 6024)</v>
          </cell>
          <cell r="F21">
            <v>222.41</v>
          </cell>
        </row>
        <row r="22">
          <cell r="D22" t="str">
            <v>AEC31</v>
          </cell>
          <cell r="E22" t="str">
            <v>Fourniture et remplacement de nuit d'une source fluo d'un capotage vertical / horizontal par un luminaire LED tubulaire (étanche IP 65 / Longueur : 1004mm / Diamétre : 70mm / Puissance : 26W) ou équivalent</v>
          </cell>
          <cell r="F22">
            <v>288.82</v>
          </cell>
        </row>
        <row r="23">
          <cell r="D23" t="str">
            <v>AEC32</v>
          </cell>
          <cell r="E23" t="str">
            <v>Fourniture et remplacement de nuit d'un lot de 10 sources fluo d'un capotage vertical / horizontal par un luminaire LED tubulaire (étanche IP 65 / Longueur : 1004mm / Diamétre : 70mm / Puissance : 26W) ou équivalent - dans un même tunnel et lors de la même nuit</v>
          </cell>
          <cell r="F23">
            <v>2651.86</v>
          </cell>
        </row>
        <row r="24">
          <cell r="D24" t="str">
            <v>AEC33</v>
          </cell>
          <cell r="E24" t="str">
            <v>Fourniture et remplacement de nuit d'un contrôleur d'éclairage photo-électrique type Finder référence : 11.41.8.230 ou équivalent</v>
          </cell>
          <cell r="F24">
            <v>355.66</v>
          </cell>
        </row>
        <row r="25">
          <cell r="D25" t="str">
            <v>AEC34</v>
          </cell>
          <cell r="E25" t="str">
            <v>Remplacement des rubans LED pour la rénovation d'une issue de secours. Comprends la fourniture et la pose de 12 point lumineux (Un point lumineux correspond à 1m de ruban LED de 1m/IP65/5w par ml)</v>
          </cell>
          <cell r="F25">
            <v>3121.84</v>
          </cell>
        </row>
        <row r="26">
          <cell r="D26" t="str">
            <v>AEC99</v>
          </cell>
          <cell r="E26" t="str">
            <v>Recherche de défaut de l’ensemble AEV</v>
          </cell>
          <cell r="F26">
            <v>610.11</v>
          </cell>
        </row>
        <row r="27">
          <cell r="D27" t="str">
            <v>AEF01</v>
          </cell>
          <cell r="E27" t="str">
            <v>Fourniture d’un rack tunneligée IP (rack sono équipé de 3 amplis 2x40W &amp; 1x50W pour sirène 150dB) type « KM Europ »</v>
          </cell>
          <cell r="F27">
            <v>2113.48</v>
          </cell>
        </row>
        <row r="28">
          <cell r="D28" t="str">
            <v>AEF02</v>
          </cell>
          <cell r="E28" t="str">
            <v>Fourniture d’une carte d’amplification KM 150W pour Rack tunneligée IP type « KM Europ »</v>
          </cell>
          <cell r="F28">
            <v>499.86</v>
          </cell>
        </row>
        <row r="29">
          <cell r="D29" t="str">
            <v>AEF03</v>
          </cell>
          <cell r="E29" t="str">
            <v>Fourniture d’une carte d’amplification KM 2x40W pour Rack tunneligée IP type « KM Europ »</v>
          </cell>
          <cell r="F29">
            <v>286.32</v>
          </cell>
        </row>
        <row r="30">
          <cell r="D30" t="str">
            <v>AEF04</v>
          </cell>
          <cell r="E30" t="str">
            <v>Fourniture d’une carte d’alimentation pour Rack tunneligée IP type « KM Europ »</v>
          </cell>
          <cell r="F30">
            <v>361.55</v>
          </cell>
        </row>
        <row r="31">
          <cell r="D31" t="str">
            <v>AEF05</v>
          </cell>
          <cell r="E31" t="str">
            <v>Fourniture d’une carte de contrôle commandes pour Rack tunneligée IP type « KM Europ »</v>
          </cell>
          <cell r="F31">
            <v>467.11</v>
          </cell>
        </row>
        <row r="32">
          <cell r="D32" t="str">
            <v>AEF06</v>
          </cell>
          <cell r="E32" t="str">
            <v>Fourniture d’un coffret extension de sirène complet avec précablage KM pour rack tunneligée IP. Ref : SPACIAL 3D 400x400 IP 66 type « SAREL »</v>
          </cell>
          <cell r="F32">
            <v>1526.76</v>
          </cell>
        </row>
        <row r="33">
          <cell r="D33" t="str">
            <v>AEF07</v>
          </cell>
          <cell r="E33" t="str">
            <v>Fourniture d’une balise sonore type « KM Europ »</v>
          </cell>
          <cell r="F33">
            <v>294.82</v>
          </cell>
        </row>
        <row r="34">
          <cell r="D34" t="str">
            <v>AEF08</v>
          </cell>
          <cell r="E34" t="str">
            <v>Fourniture d’une sirène complète avec fiche IP66 et étrier de fixation type « KM Europ »</v>
          </cell>
          <cell r="F34">
            <v>260.85000000000002</v>
          </cell>
        </row>
        <row r="35">
          <cell r="D35" t="str">
            <v>AEF09</v>
          </cell>
          <cell r="E35" t="str">
            <v>Fourniture d’une prise de connexion pour sirène</v>
          </cell>
          <cell r="F35">
            <v>16.14</v>
          </cell>
        </row>
        <row r="36">
          <cell r="D36" t="str">
            <v>AEF10</v>
          </cell>
          <cell r="E36" t="str">
            <v>Fourniture d’un caisson complet CE30. Ref : M9720-10, source LED, type « SES »</v>
          </cell>
          <cell r="F36">
            <v>4451.3999999999996</v>
          </cell>
        </row>
        <row r="37">
          <cell r="D37" t="str">
            <v>AEF11</v>
          </cell>
          <cell r="E37" t="str">
            <v>Fourniture d’un caisson complet CE29. Ref : M9720-08, source LED, type « SES »</v>
          </cell>
          <cell r="F37">
            <v>4451.3999999999996</v>
          </cell>
        </row>
        <row r="38">
          <cell r="D38" t="str">
            <v>AEF12</v>
          </cell>
          <cell r="E38" t="str">
            <v>Fourniture d’un caisson complet CE2a. Ref : M9720-12, source LED, type « SES »</v>
          </cell>
          <cell r="F38">
            <v>4451.3999999999996</v>
          </cell>
        </row>
        <row r="39">
          <cell r="D39" t="str">
            <v>AEF13</v>
          </cell>
          <cell r="E39" t="str">
            <v>Fourniture d’un caisson double complet CE29 &amp; CE2a. Ref : M9720-08 &amp; M9720-12, source LED, type « SES »</v>
          </cell>
          <cell r="F39">
            <v>4451.3999999999996</v>
          </cell>
        </row>
        <row r="40">
          <cell r="D40" t="str">
            <v>AEF14</v>
          </cell>
          <cell r="E40" t="str">
            <v>Fourniture d’un panneau décors CE30. Ref : M9720-11, type « SES »</v>
          </cell>
          <cell r="F40">
            <v>363.97</v>
          </cell>
        </row>
        <row r="41">
          <cell r="D41" t="str">
            <v>AEF15</v>
          </cell>
          <cell r="E41" t="str">
            <v>Fourniture d’un panneau décors CE29. Ref : M9720-09, type « SES »</v>
          </cell>
          <cell r="F41">
            <v>363.97</v>
          </cell>
        </row>
        <row r="42">
          <cell r="D42" t="str">
            <v>AEF16</v>
          </cell>
          <cell r="E42" t="str">
            <v>Fourniture d’un panneau décors CE2a. Ref : M9720-10, type « SES »</v>
          </cell>
          <cell r="F42">
            <v>363.97</v>
          </cell>
        </row>
        <row r="43">
          <cell r="D43" t="str">
            <v>AEF17</v>
          </cell>
          <cell r="E43" t="str">
            <v>Fourniture d’un ballast électronique 1x18W pour CE29, type « SES »</v>
          </cell>
          <cell r="F43">
            <v>99.48</v>
          </cell>
        </row>
        <row r="44">
          <cell r="D44" t="str">
            <v>AEF18</v>
          </cell>
          <cell r="E44" t="str">
            <v>Fourniture d’un ballast électronique 2x18W pour CE30, type « SES »</v>
          </cell>
          <cell r="F44">
            <v>99.48</v>
          </cell>
        </row>
        <row r="45">
          <cell r="D45" t="str">
            <v>AEF19</v>
          </cell>
          <cell r="E45" t="str">
            <v>Fourniture d’un capot vertical, source LED, type « HODAPP »</v>
          </cell>
          <cell r="F45">
            <v>3943.05</v>
          </cell>
        </row>
        <row r="46">
          <cell r="D46" t="str">
            <v>AEF20</v>
          </cell>
          <cell r="E46" t="str">
            <v>Fourniture d’un capot horizontal, source LED, type « HODAPP »</v>
          </cell>
          <cell r="F46">
            <v>4737.7299999999996</v>
          </cell>
        </row>
        <row r="47">
          <cell r="D47" t="str">
            <v>AEF21</v>
          </cell>
          <cell r="E47" t="str">
            <v>Fourniture d’un feu flash. Ref : Quadro S-M-FLEX, type « PFANNENBERG »</v>
          </cell>
          <cell r="F47">
            <v>560.52</v>
          </cell>
        </row>
        <row r="48">
          <cell r="D48" t="str">
            <v>AEF22</v>
          </cell>
          <cell r="E48" t="str">
            <v>Fourniture d’une fiche Harting complète mâle + femelle</v>
          </cell>
          <cell r="F48">
            <v>191.69</v>
          </cell>
        </row>
        <row r="49">
          <cell r="D49" t="str">
            <v>AEF23</v>
          </cell>
          <cell r="E49" t="str">
            <v>Fourniture d’une boîte de raccordement étanche IP 65</v>
          </cell>
          <cell r="F49">
            <v>16.989999999999998</v>
          </cell>
        </row>
        <row r="50">
          <cell r="D50" t="str">
            <v>AEF24</v>
          </cell>
          <cell r="E50" t="str">
            <v>Fourniture d’une boîte plexo, connectique et gel repositionnable</v>
          </cell>
          <cell r="F50">
            <v>95.84</v>
          </cell>
        </row>
        <row r="51">
          <cell r="D51" t="str">
            <v>AEF25</v>
          </cell>
          <cell r="E51" t="str">
            <v>Fourniture d’un ensemble de 6 chevrons lumineux. « TTS-23750 »</v>
          </cell>
          <cell r="F51">
            <v>6187.56</v>
          </cell>
        </row>
        <row r="52">
          <cell r="D52" t="str">
            <v>AEF26</v>
          </cell>
          <cell r="E52" t="str">
            <v>Fourniture d’une alimentation interne rack sonorisation TTS HWS 100-24</v>
          </cell>
          <cell r="F52">
            <v>180.77</v>
          </cell>
        </row>
        <row r="53">
          <cell r="D53" t="str">
            <v>AEF27</v>
          </cell>
          <cell r="E53" t="str">
            <v>Fourniture d’une carte CPU EL336 rack sonorisation TTS</v>
          </cell>
          <cell r="F53">
            <v>444.05</v>
          </cell>
        </row>
        <row r="54">
          <cell r="D54" t="str">
            <v>AEF28</v>
          </cell>
          <cell r="E54" t="str">
            <v>Fourniture d’une alimentation interne rack sonorisation SES</v>
          </cell>
          <cell r="F54">
            <v>218.39</v>
          </cell>
        </row>
        <row r="55">
          <cell r="D55" t="str">
            <v>AEF29</v>
          </cell>
          <cell r="E55" t="str">
            <v>Fourniture d’un relais présence secteur rack sonorisation SES</v>
          </cell>
          <cell r="F55">
            <v>30.34</v>
          </cell>
        </row>
        <row r="56">
          <cell r="D56" t="str">
            <v>AEF30</v>
          </cell>
          <cell r="E56" t="str">
            <v>Fourniture d’une carte SAV 485+ rack sonorisation SES</v>
          </cell>
          <cell r="F56">
            <v>460.23</v>
          </cell>
        </row>
        <row r="57">
          <cell r="D57" t="str">
            <v>AEF31</v>
          </cell>
          <cell r="E57" t="str">
            <v>Fourniture d’une carte IPC rack sonorisation SES</v>
          </cell>
          <cell r="F57">
            <v>314.60000000000002</v>
          </cell>
        </row>
        <row r="58">
          <cell r="D58" t="str">
            <v>AEF32</v>
          </cell>
          <cell r="E58" t="str">
            <v>Fourniture d’un rack chevrons &amp; connecteurs rapides sur les cartes électroniques. Type « SES »</v>
          </cell>
          <cell r="F58">
            <v>2606.0500000000002</v>
          </cell>
        </row>
        <row r="59">
          <cell r="D59" t="str">
            <v>AEFB10</v>
          </cell>
          <cell r="E59" t="str">
            <v>Essais fonctionnels Pour un sens du tunnel de Ambroise Paré</v>
          </cell>
          <cell r="F59">
            <v>769.85</v>
          </cell>
        </row>
        <row r="60">
          <cell r="D60" t="str">
            <v>AEFB11</v>
          </cell>
          <cell r="E60" t="str">
            <v>Essais fonctionnels Pour un sens du tunnel de Chennevières</v>
          </cell>
          <cell r="F60">
            <v>354.36</v>
          </cell>
        </row>
        <row r="61">
          <cell r="D61" t="str">
            <v>AEFB12</v>
          </cell>
          <cell r="E61" t="str">
            <v>Essais fonctionnels Pour un sens du tunnel de Fontenay</v>
          </cell>
          <cell r="F61">
            <v>397.62</v>
          </cell>
        </row>
        <row r="62">
          <cell r="D62" t="str">
            <v>AEFB13</v>
          </cell>
          <cell r="E62" t="str">
            <v>Essais fonctionnels Pour un sens du tunnel de Saint-Cloud</v>
          </cell>
          <cell r="F62">
            <v>801.05</v>
          </cell>
        </row>
        <row r="63">
          <cell r="D63" t="str">
            <v>AEFB14</v>
          </cell>
          <cell r="E63" t="str">
            <v>Essais fonctionnels Pour un sens du tunnel de Bellerive</v>
          </cell>
          <cell r="F63">
            <v>785.44</v>
          </cell>
        </row>
        <row r="64">
          <cell r="D64" t="str">
            <v>AEFE10</v>
          </cell>
          <cell r="E64" t="str">
            <v>Essais fonctionnels Pour un sens du tunnel de Thiais</v>
          </cell>
          <cell r="F64">
            <v>1005.24</v>
          </cell>
        </row>
        <row r="65">
          <cell r="D65" t="str">
            <v>AEFE12</v>
          </cell>
          <cell r="E65" t="str">
            <v>Essais fonctionnels Pour un sens du tunnel de Champigny</v>
          </cell>
          <cell r="F65">
            <v>801.05</v>
          </cell>
        </row>
        <row r="66">
          <cell r="D66" t="str">
            <v>AEFE14</v>
          </cell>
          <cell r="E66" t="str">
            <v>Essais fonctionnels Pour un sens du tunnel de Nogent</v>
          </cell>
          <cell r="F66">
            <v>1008.79</v>
          </cell>
        </row>
        <row r="67">
          <cell r="D67" t="str">
            <v>AEFE16</v>
          </cell>
          <cell r="E67" t="str">
            <v>Essais fonctionnels Pour un sens du tunnel de Boissy</v>
          </cell>
          <cell r="F67">
            <v>577.71</v>
          </cell>
        </row>
        <row r="68">
          <cell r="D68" t="str">
            <v>AEFN10</v>
          </cell>
          <cell r="E68" t="str">
            <v>Essais fonctionnels Pour un sens du tunnel de Bobigny</v>
          </cell>
          <cell r="F68">
            <v>1263.33</v>
          </cell>
        </row>
        <row r="69">
          <cell r="D69" t="str">
            <v>AEFN11</v>
          </cell>
          <cell r="E69" t="str">
            <v>Essais fonctionnels Pour un sens du tunnel de Lumen Norton</v>
          </cell>
          <cell r="F69">
            <v>397.62</v>
          </cell>
        </row>
        <row r="70">
          <cell r="D70" t="str">
            <v>AEFN12</v>
          </cell>
          <cell r="E70" t="str">
            <v>Essais fonctionnels Pour un sens du tunnel de La Courneuve</v>
          </cell>
          <cell r="F70">
            <v>397.62</v>
          </cell>
        </row>
        <row r="71">
          <cell r="D71" t="str">
            <v>AEFN13</v>
          </cell>
          <cell r="E71" t="str">
            <v>Essais fonctionnels Pour un sens du tunnel de Landy</v>
          </cell>
          <cell r="F71">
            <v>1024.3900000000001</v>
          </cell>
        </row>
        <row r="72">
          <cell r="D72" t="str">
            <v>AEFN14</v>
          </cell>
          <cell r="E72" t="str">
            <v>Essais fonctionnels Pour un sens du tunnel de Taverny</v>
          </cell>
          <cell r="F72">
            <v>428.81</v>
          </cell>
        </row>
        <row r="73">
          <cell r="D73" t="str">
            <v>AEFO10</v>
          </cell>
          <cell r="E73" t="str">
            <v>Essais fonctionnels La Défense – sens W &amp; Bretelle  B3, B4 et B5</v>
          </cell>
          <cell r="F73">
            <v>2097.84</v>
          </cell>
        </row>
        <row r="74">
          <cell r="D74" t="str">
            <v>AEFO11</v>
          </cell>
          <cell r="E74" t="str">
            <v>Essais fonctionnels La Défense – sens Y Echangeur Nanterre – sens E  &amp;  Bretelle B1</v>
          </cell>
          <cell r="F74">
            <v>2532.48</v>
          </cell>
        </row>
        <row r="75">
          <cell r="D75" t="str">
            <v>AEFO12</v>
          </cell>
          <cell r="E75" t="str">
            <v>Essais fonctionnels Nanterre Centre – sens E</v>
          </cell>
          <cell r="F75">
            <v>711</v>
          </cell>
        </row>
        <row r="76">
          <cell r="D76" t="str">
            <v>AEFO13</v>
          </cell>
          <cell r="E76" t="str">
            <v>Essais fonctionnels Nanterre Centre – sens I &amp; Bretelles B7 et B8</v>
          </cell>
          <cell r="F76">
            <v>1157.68</v>
          </cell>
        </row>
        <row r="77">
          <cell r="D77" t="str">
            <v>AEFO14</v>
          </cell>
          <cell r="E77" t="str">
            <v>Essais fonctionnels Pour un sens du tunnel de Sévines</v>
          </cell>
          <cell r="F77">
            <v>413.22</v>
          </cell>
        </row>
        <row r="78">
          <cell r="D78" t="str">
            <v>AEFO16</v>
          </cell>
          <cell r="E78" t="str">
            <v>Essais fonctionnels Pour un sens du tunnel de Neuilly</v>
          </cell>
          <cell r="F78">
            <v>472.07</v>
          </cell>
        </row>
        <row r="79">
          <cell r="D79" t="str">
            <v>AEFS10</v>
          </cell>
          <cell r="E79" t="str">
            <v>Essais fonctionnels Pour un sens du tunnel de Bicêtre</v>
          </cell>
          <cell r="F79">
            <v>714.56</v>
          </cell>
        </row>
        <row r="80">
          <cell r="D80" t="str">
            <v>AEFS11</v>
          </cell>
          <cell r="E80" t="str">
            <v>Essais fonctionnels Pour un sens tunnel de Antony</v>
          </cell>
          <cell r="F80">
            <v>620.95000000000005</v>
          </cell>
        </row>
        <row r="81">
          <cell r="D81" t="str">
            <v>AEFS12</v>
          </cell>
          <cell r="E81" t="str">
            <v>Essais fonctionnels Pour un sens du tunnel de Orly</v>
          </cell>
          <cell r="F81">
            <v>385.57</v>
          </cell>
        </row>
        <row r="82">
          <cell r="D82" t="str">
            <v>AEFS13</v>
          </cell>
          <cell r="E82" t="str">
            <v>Essais fonctionnels Pour un sens du tunnel de Fresnes</v>
          </cell>
          <cell r="F82">
            <v>385.57</v>
          </cell>
        </row>
        <row r="83">
          <cell r="D83" t="str">
            <v>AEFS14</v>
          </cell>
          <cell r="E83" t="str">
            <v>Essais fonctionnels Pour un sens du tunnel de Italie</v>
          </cell>
          <cell r="F83">
            <v>383.8</v>
          </cell>
        </row>
        <row r="84">
          <cell r="D84" t="str">
            <v>AEPB10</v>
          </cell>
          <cell r="E84" t="str">
            <v>Maintenance préventive AEV Pour un sens du tunnel de Ambroise Paré</v>
          </cell>
          <cell r="F84">
            <v>2252.5700000000002</v>
          </cell>
        </row>
        <row r="85">
          <cell r="D85" t="str">
            <v>AEPB11</v>
          </cell>
          <cell r="E85" t="str">
            <v>Maintenance préventive AEV Pour un sens du tunnel de Ambroise Paré</v>
          </cell>
          <cell r="F85">
            <v>942.35</v>
          </cell>
        </row>
        <row r="86">
          <cell r="D86" t="str">
            <v>AEPB12</v>
          </cell>
          <cell r="E86" t="str">
            <v>Maintenance préventive AEV Pour un sens du tunnel de Fontenay</v>
          </cell>
          <cell r="F86">
            <v>794.03</v>
          </cell>
        </row>
        <row r="87">
          <cell r="D87" t="str">
            <v>AEPB13</v>
          </cell>
          <cell r="E87" t="str">
            <v>Maintenance préventive AEV Pour un sens du tunnel de Saint-Cloud</v>
          </cell>
          <cell r="F87">
            <v>2657.19</v>
          </cell>
        </row>
        <row r="88">
          <cell r="D88" t="str">
            <v>AEPB14</v>
          </cell>
          <cell r="E88" t="str">
            <v>Maintenance préventive AEV Pour un sens du tunnel de Bellerive</v>
          </cell>
          <cell r="F88">
            <v>2338.42</v>
          </cell>
        </row>
        <row r="89">
          <cell r="D89" t="str">
            <v>AEPE20</v>
          </cell>
          <cell r="E89" t="str">
            <v>Maintenance préventive AEV Pour un sens du tunnel de Thiais</v>
          </cell>
          <cell r="F89">
            <v>3016.89</v>
          </cell>
        </row>
        <row r="90">
          <cell r="D90" t="str">
            <v>AEPE22</v>
          </cell>
          <cell r="E90" t="str">
            <v>Maintenance préventive AEV Pour un sens du tunnel de Champigny</v>
          </cell>
          <cell r="F90">
            <v>2376.9299999999998</v>
          </cell>
        </row>
        <row r="91">
          <cell r="D91" t="str">
            <v>AEPE24</v>
          </cell>
          <cell r="E91" t="str">
            <v>Maintenance préventive AEV Pour un sens du tunnel de Nogent</v>
          </cell>
          <cell r="F91">
            <v>2969.56</v>
          </cell>
        </row>
        <row r="92">
          <cell r="D92" t="str">
            <v>AEPE26</v>
          </cell>
          <cell r="E92" t="str">
            <v>Maintenance préventive AEV Pour un sens du tunnel de Boissy</v>
          </cell>
          <cell r="F92">
            <v>1090.6600000000001</v>
          </cell>
        </row>
        <row r="93">
          <cell r="D93" t="str">
            <v>AEPN20</v>
          </cell>
          <cell r="E93" t="str">
            <v>Maintenance préventive AEV Pour un sens du tunnel de Bobigny</v>
          </cell>
          <cell r="F93">
            <v>4317.72</v>
          </cell>
        </row>
        <row r="94">
          <cell r="D94" t="str">
            <v>AEPN21</v>
          </cell>
          <cell r="E94" t="str">
            <v>Maintenance préventive AEV Pour un sens du tunnel de Lumen Norton</v>
          </cell>
          <cell r="F94">
            <v>810.41</v>
          </cell>
        </row>
        <row r="95">
          <cell r="D95" t="str">
            <v>AEPN22</v>
          </cell>
          <cell r="E95" t="str">
            <v>Maintenance préventive AEV Pour un sens du tunnel de La Courneuve</v>
          </cell>
          <cell r="F95">
            <v>810.41</v>
          </cell>
        </row>
        <row r="96">
          <cell r="D96" t="str">
            <v>AEPN23</v>
          </cell>
          <cell r="E96" t="str">
            <v>Maintenance préventive AEV Pour un sens du tunnel de Landy</v>
          </cell>
          <cell r="F96">
            <v>3491.55</v>
          </cell>
        </row>
        <row r="97">
          <cell r="D97" t="str">
            <v>AEPN24</v>
          </cell>
          <cell r="E97" t="str">
            <v>Maintenance préventive AEV Pour un sens du tunnel de Taverny</v>
          </cell>
          <cell r="F97">
            <v>950.54</v>
          </cell>
        </row>
        <row r="98">
          <cell r="D98" t="str">
            <v>AEPO10</v>
          </cell>
          <cell r="E98" t="str">
            <v>Maintenance préventive AEV La Défense – sens W &amp; Bretelle  B3, B4 et B5</v>
          </cell>
          <cell r="F98">
            <v>7669.73</v>
          </cell>
        </row>
        <row r="99">
          <cell r="D99" t="str">
            <v>AEPO11</v>
          </cell>
          <cell r="E99" t="str">
            <v>Maintenance préventive AEV La Défense – sens Y Echangeur Nanterre – sens E  &amp;  Bretelle B1</v>
          </cell>
          <cell r="F99">
            <v>9625.68</v>
          </cell>
        </row>
        <row r="100">
          <cell r="D100" t="str">
            <v>AEPO12</v>
          </cell>
          <cell r="E100" t="str">
            <v>Maintenance préventive AEV Nanterre Centre – sens E</v>
          </cell>
          <cell r="F100">
            <v>2034.21</v>
          </cell>
        </row>
        <row r="101">
          <cell r="D101" t="str">
            <v>AEPO13</v>
          </cell>
          <cell r="E101" t="str">
            <v>Maintenance préventive AEV Nanterre Centre – sens I &amp; Bretelles B7 et B8</v>
          </cell>
          <cell r="F101">
            <v>3638.64</v>
          </cell>
        </row>
        <row r="102">
          <cell r="D102" t="str">
            <v>AEPO14</v>
          </cell>
          <cell r="E102" t="str">
            <v>Maintenance préventive AEV Pour un sens du tunnel de Sévines</v>
          </cell>
          <cell r="F102">
            <v>1277.51</v>
          </cell>
        </row>
        <row r="103">
          <cell r="D103" t="str">
            <v>AEPO16</v>
          </cell>
          <cell r="E103" t="str">
            <v>Maintenance préventive AEV Pour un sens du tunnel de Neuilly</v>
          </cell>
          <cell r="F103">
            <v>1067.31</v>
          </cell>
        </row>
        <row r="104">
          <cell r="D104" t="str">
            <v>AEPS20</v>
          </cell>
          <cell r="E104" t="str">
            <v>Maintenance préventive AEV Pour un sens du tunnel de Bicêtre</v>
          </cell>
          <cell r="F104">
            <v>2096.0700000000002</v>
          </cell>
        </row>
        <row r="105">
          <cell r="D105" t="str">
            <v>AEPS21</v>
          </cell>
          <cell r="E105" t="str">
            <v>Maintenance préventive AEV Pour un sens tunnel de  Antony</v>
          </cell>
          <cell r="F105">
            <v>1675.71</v>
          </cell>
        </row>
        <row r="106">
          <cell r="D106" t="str">
            <v>AEPS22</v>
          </cell>
          <cell r="E106" t="str">
            <v>Maintenance préventive AEV Pour un sens du tunnel de Orly</v>
          </cell>
          <cell r="F106">
            <v>802.22</v>
          </cell>
        </row>
        <row r="107">
          <cell r="D107" t="str">
            <v>AEPS23</v>
          </cell>
          <cell r="E107" t="str">
            <v>Maintenance préventive AEV Pour un sens du tunnel de Fresnes</v>
          </cell>
          <cell r="F107">
            <v>732.16</v>
          </cell>
        </row>
        <row r="108">
          <cell r="D108" t="str">
            <v>AEPS24</v>
          </cell>
          <cell r="E108" t="str">
            <v>Maintenance préventive AEV Pour un sens du tunnel de Italie</v>
          </cell>
          <cell r="F108">
            <v>771.3</v>
          </cell>
        </row>
        <row r="109">
          <cell r="D109" t="str">
            <v>AEV01</v>
          </cell>
          <cell r="E109" t="str">
            <v>phase d’initialisation (fiche CCTP n°1)</v>
          </cell>
          <cell r="F109">
            <v>28652.29</v>
          </cell>
        </row>
        <row r="110">
          <cell r="D110" t="str">
            <v>AEV02</v>
          </cell>
          <cell r="E110" t="str">
            <v>Forfait annuel de pilotage de marché (fiche CCTP n°2)</v>
          </cell>
          <cell r="F110">
            <v>10587.19</v>
          </cell>
        </row>
        <row r="111">
          <cell r="D111" t="str">
            <v>AEV03</v>
          </cell>
          <cell r="E111" t="str">
            <v>Etude mineure (Fiche CCTP n°7)</v>
          </cell>
          <cell r="F111">
            <v>1893.23</v>
          </cell>
        </row>
        <row r="112">
          <cell r="D112" t="str">
            <v>AEV04</v>
          </cell>
          <cell r="E112" t="str">
            <v>Etude majeure (Fiche CCTP n°7)</v>
          </cell>
          <cell r="F112">
            <v>4733.08</v>
          </cell>
        </row>
        <row r="113">
          <cell r="D113" t="str">
            <v>AEV05</v>
          </cell>
          <cell r="E113" t="str">
            <v>phase de restitution (fiche CCTP n°9)</v>
          </cell>
          <cell r="F113">
            <v>9466.16</v>
          </cell>
        </row>
        <row r="114">
          <cell r="D114" t="str">
            <v>AEV06</v>
          </cell>
          <cell r="E114" t="str">
            <v>Plus value aux prix de maintenance préventive et curative qui ne sont pas indiqués comme étant de nuit, pour effectuer les prestations de nuit</v>
          </cell>
          <cell r="F114">
            <v>1</v>
          </cell>
        </row>
        <row r="115">
          <cell r="D115" t="str">
            <v>AEV07</v>
          </cell>
          <cell r="E115" t="str">
            <v>Plus value pour mise en place d’un echaffaudage</v>
          </cell>
          <cell r="F115">
            <v>1</v>
          </cell>
        </row>
        <row r="116">
          <cell r="D116" t="str">
            <v>AEV08</v>
          </cell>
          <cell r="E116" t="str">
            <v>Plus value à la maintenance AEV pour la maintenance annuelle  de vérification de nuit des prises pompier pour un coffret pompier</v>
          </cell>
          <cell r="F116">
            <v>61.7</v>
          </cell>
        </row>
        <row r="117">
          <cell r="D117" t="str">
            <v>101</v>
          </cell>
          <cell r="E117" t="str">
            <v>Forfait annuel</v>
          </cell>
          <cell r="F117">
            <v>115635.31</v>
          </cell>
        </row>
        <row r="118">
          <cell r="D118" t="str">
            <v>201</v>
          </cell>
          <cell r="E118" t="str">
            <v>DS du tunnel de Sévines</v>
          </cell>
          <cell r="F118">
            <v>15323.34</v>
          </cell>
        </row>
        <row r="119">
          <cell r="D119" t="str">
            <v>202</v>
          </cell>
          <cell r="E119" t="str">
            <v>DS du tunnel de St-Cloud</v>
          </cell>
          <cell r="F119">
            <v>15323.34</v>
          </cell>
        </row>
        <row r="120">
          <cell r="D120" t="str">
            <v>203</v>
          </cell>
          <cell r="E120" t="str">
            <v>DS du tunnel d’Ambroise Paré</v>
          </cell>
          <cell r="F120">
            <v>15323.34</v>
          </cell>
        </row>
        <row r="121">
          <cell r="D121" t="str">
            <v>204</v>
          </cell>
          <cell r="E121" t="str">
            <v>DS du tunnel du complexe de La Défense (A14-A86)</v>
          </cell>
          <cell r="F121">
            <v>24672.31</v>
          </cell>
        </row>
        <row r="122">
          <cell r="D122" t="str">
            <v>205</v>
          </cell>
          <cell r="E122" t="str">
            <v>DS du tunnel d’Italie (A6b)</v>
          </cell>
          <cell r="F122">
            <v>15547.94</v>
          </cell>
        </row>
        <row r="123">
          <cell r="D123" t="str">
            <v>206</v>
          </cell>
          <cell r="E123" t="str">
            <v>DS du tunnel de Belles-rives</v>
          </cell>
          <cell r="F123">
            <v>15323.34</v>
          </cell>
        </row>
        <row r="124">
          <cell r="D124" t="str">
            <v>207</v>
          </cell>
          <cell r="E124" t="str">
            <v>DS du tunnel de Bicêtre</v>
          </cell>
          <cell r="F124">
            <v>15323.34</v>
          </cell>
        </row>
        <row r="125">
          <cell r="D125" t="str">
            <v>208</v>
          </cell>
          <cell r="E125" t="str">
            <v>DS du tunnel du Landy</v>
          </cell>
          <cell r="F125">
            <v>17653.560000000001</v>
          </cell>
        </row>
        <row r="126">
          <cell r="D126" t="str">
            <v>209</v>
          </cell>
          <cell r="E126" t="str">
            <v>DS du tunnel de Chennevières</v>
          </cell>
          <cell r="F126">
            <v>13919.59</v>
          </cell>
        </row>
        <row r="127">
          <cell r="D127" t="str">
            <v>301</v>
          </cell>
          <cell r="E127" t="str">
            <v>Réalisation (préparation et animation) d’un exercice majeur de sécurité en tunnel</v>
          </cell>
          <cell r="F127">
            <v>13442.31</v>
          </cell>
        </row>
        <row r="128">
          <cell r="D128" t="str">
            <v>302</v>
          </cell>
          <cell r="E128" t="str">
            <v>Production de fumée tiède, pendant au moins 15 minutes, pour un exercice majeur</v>
          </cell>
          <cell r="F128">
            <v>6513.4</v>
          </cell>
        </row>
        <row r="129">
          <cell r="D129" t="str">
            <v>303</v>
          </cell>
          <cell r="E129" t="str">
            <v>Réalisation d’un exercice complémentaire, au-delà de ce qui est prévu dans le forfait.</v>
          </cell>
          <cell r="F129">
            <v>2695.2</v>
          </cell>
        </row>
        <row r="130">
          <cell r="D130" t="str">
            <v>304</v>
          </cell>
          <cell r="E130" t="str">
            <v>Rélisation (préparation et animation) d’un exercice cadre</v>
          </cell>
          <cell r="F130">
            <v>14607.39</v>
          </cell>
        </row>
        <row r="131">
          <cell r="D131" t="str">
            <v>305</v>
          </cell>
          <cell r="E131" t="str">
            <v>Mise à disposition d’un véhicule banalisé de type VL</v>
          </cell>
          <cell r="F131">
            <v>464.12</v>
          </cell>
        </row>
        <row r="132">
          <cell r="D132" t="str">
            <v>306</v>
          </cell>
          <cell r="E132" t="str">
            <v>Mise à disposition d’un véhicule utilitaire de moins de 3.5 T</v>
          </cell>
          <cell r="F132">
            <v>840.44</v>
          </cell>
        </row>
        <row r="133">
          <cell r="D133" t="str">
            <v>307</v>
          </cell>
          <cell r="E133" t="str">
            <v>Mise à disposition d’un poids-lourd, type semi-remorque de 13.60 m et de son chauffeur</v>
          </cell>
          <cell r="F133">
            <v>2220.27</v>
          </cell>
        </row>
        <row r="134">
          <cell r="D134" t="str">
            <v>308</v>
          </cell>
          <cell r="E134" t="str">
            <v>Mise à disposition de cinq figurants de nuit</v>
          </cell>
          <cell r="F134">
            <v>2038.39</v>
          </cell>
        </row>
        <row r="135">
          <cell r="D135" t="str">
            <v>309</v>
          </cell>
          <cell r="E135" t="str">
            <v>Plus value au prix 308 pour un figurant supplémentaire</v>
          </cell>
          <cell r="F135">
            <v>313.60000000000002</v>
          </cell>
        </row>
        <row r="136">
          <cell r="D136" t="str">
            <v>310</v>
          </cell>
          <cell r="E136" t="str">
            <v>Prestation relative à la production de fumée froide fixe pour simuler un incendie d’un véhicule de type VL</v>
          </cell>
          <cell r="F136">
            <v>4854.49</v>
          </cell>
        </row>
        <row r="137">
          <cell r="D137" t="str">
            <v>311</v>
          </cell>
          <cell r="E137" t="str">
            <v>Plus value au prix 310 pour un véhicule utilitaire de type camionnette</v>
          </cell>
          <cell r="F137">
            <v>1003.51</v>
          </cell>
        </row>
        <row r="138">
          <cell r="D138" t="str">
            <v>312</v>
          </cell>
          <cell r="E138" t="str">
            <v>Plus value au prix 310 pour un véhicule de type PL</v>
          </cell>
          <cell r="F138">
            <v>2007.03</v>
          </cell>
        </row>
        <row r="139">
          <cell r="D139" t="str">
            <v>313</v>
          </cell>
          <cell r="E139" t="str">
            <v>Plus value au prix 310 pour la production de fumée froide durant 15 min supplémentaires</v>
          </cell>
          <cell r="F139">
            <v>2383.34</v>
          </cell>
        </row>
        <row r="140">
          <cell r="D140" t="str">
            <v>314</v>
          </cell>
          <cell r="E140" t="str">
            <v>Prestation relative à la production de fumée froide mobile pour simuler un incendie d’un véhicule de type VL</v>
          </cell>
          <cell r="F140">
            <v>4854.49</v>
          </cell>
        </row>
        <row r="141">
          <cell r="D141" t="str">
            <v>315</v>
          </cell>
          <cell r="E141" t="str">
            <v>Prestation relative à la production de fumée tiède fixe pour simuler un incendie d’un véhicule de type VL</v>
          </cell>
          <cell r="F141">
            <v>7275.47</v>
          </cell>
        </row>
        <row r="142">
          <cell r="D142" t="str">
            <v>316</v>
          </cell>
          <cell r="E142" t="str">
            <v>Plus value au prix 314 pour la production de fumée tiède durant 15 min supplémentaires</v>
          </cell>
          <cell r="F142">
            <v>3888.61</v>
          </cell>
        </row>
        <row r="143">
          <cell r="D143" t="str">
            <v>317</v>
          </cell>
          <cell r="E143" t="str">
            <v>Plus value au prix 301 pour la fourniture et l’installation d’une caméra supplémentaire</v>
          </cell>
          <cell r="F143">
            <v>721.28</v>
          </cell>
        </row>
        <row r="144">
          <cell r="D144" t="str">
            <v>401</v>
          </cell>
          <cell r="E144" t="str">
            <v>Première année : - Mise à jour du Manuel de la gestion de la sécurité des tunnels (MAGEST) - Définition d’indicateurs de performance</v>
          </cell>
          <cell r="F144">
            <v>28776.880000000001</v>
          </cell>
        </row>
        <row r="145">
          <cell r="D145" t="str">
            <v>402</v>
          </cell>
          <cell r="E145" t="str">
            <v>Refonte du PIS de référence</v>
          </cell>
          <cell r="F145">
            <v>15738.85</v>
          </cell>
        </row>
        <row r="146">
          <cell r="D146" t="str">
            <v>501</v>
          </cell>
          <cell r="E146" t="str">
            <v>Réunion demie-journée, présentiel, directeur d’étude</v>
          </cell>
          <cell r="F146">
            <v>1066.8499999999999</v>
          </cell>
        </row>
        <row r="147">
          <cell r="D147" t="str">
            <v>502</v>
          </cell>
          <cell r="E147" t="str">
            <v>Réunion journée, présentiel, directeur d’étude</v>
          </cell>
          <cell r="F147">
            <v>1740.65</v>
          </cell>
        </row>
        <row r="148">
          <cell r="D148" t="str">
            <v>503</v>
          </cell>
          <cell r="E148" t="str">
            <v>Réunion demie-journée, à distance, directeur d’étude</v>
          </cell>
          <cell r="F148">
            <v>842.25</v>
          </cell>
        </row>
        <row r="149">
          <cell r="D149" t="str">
            <v>504</v>
          </cell>
          <cell r="E149" t="str">
            <v>Réunion journée, à distance, directeur d’étude</v>
          </cell>
          <cell r="F149">
            <v>1516.05</v>
          </cell>
        </row>
        <row r="150">
          <cell r="D150" t="str">
            <v>505</v>
          </cell>
          <cell r="E150" t="str">
            <v>Réunion demie-journée, présentiel, ingénieur</v>
          </cell>
          <cell r="F150">
            <v>786.1</v>
          </cell>
        </row>
        <row r="151">
          <cell r="D151" t="str">
            <v>506</v>
          </cell>
          <cell r="E151" t="str">
            <v>Réunion journée, présentiel,ingénieur</v>
          </cell>
          <cell r="F151">
            <v>1235.3</v>
          </cell>
        </row>
        <row r="152">
          <cell r="D152" t="str">
            <v>507</v>
          </cell>
          <cell r="E152" t="str">
            <v>Réunion demie-journée, à distance, ingénieur</v>
          </cell>
          <cell r="F152">
            <v>561.5</v>
          </cell>
        </row>
        <row r="153">
          <cell r="D153" t="str">
            <v>508</v>
          </cell>
          <cell r="E153" t="str">
            <v>Réunion journée, à distance, ingénieur</v>
          </cell>
          <cell r="F153">
            <v>1010.7</v>
          </cell>
        </row>
        <row r="154">
          <cell r="D154" t="str">
            <v>511</v>
          </cell>
          <cell r="E154" t="str">
            <v>Traitement documentaire simple</v>
          </cell>
          <cell r="F154">
            <v>673.8</v>
          </cell>
        </row>
        <row r="155">
          <cell r="D155" t="str">
            <v>512</v>
          </cell>
          <cell r="E155" t="str">
            <v>Traitement documentaire important</v>
          </cell>
          <cell r="F155">
            <v>1684.5</v>
          </cell>
        </row>
        <row r="156">
          <cell r="D156" t="str">
            <v>521</v>
          </cell>
          <cell r="E156" t="str">
            <v>Étude ou note technique simple</v>
          </cell>
          <cell r="F156">
            <v>1111.77</v>
          </cell>
        </row>
        <row r="157">
          <cell r="D157" t="str">
            <v>522</v>
          </cell>
          <cell r="E157" t="str">
            <v>Étude ou note technique importante</v>
          </cell>
          <cell r="F157">
            <v>2055.09</v>
          </cell>
        </row>
        <row r="158">
          <cell r="D158" t="str">
            <v>523</v>
          </cell>
          <cell r="E158" t="str">
            <v>Étude ou note technique complexe</v>
          </cell>
          <cell r="F158">
            <v>3239.86</v>
          </cell>
        </row>
        <row r="159">
          <cell r="D159" t="str">
            <v>524</v>
          </cell>
          <cell r="E159" t="str">
            <v>Prestation de reprographie de quatre dossiers de sécurité en qualité supérieure pour les préfectures</v>
          </cell>
          <cell r="F159">
            <v>1724.79</v>
          </cell>
        </row>
        <row r="160">
          <cell r="D160" t="str">
            <v>525</v>
          </cell>
          <cell r="E160" t="str">
            <v>Plus value au prix 524 pour la fourniture et la diffusion d’un DS supplémentaire</v>
          </cell>
          <cell r="F160">
            <v>313.60000000000002</v>
          </cell>
        </row>
        <row r="161">
          <cell r="D161" t="str">
            <v>601</v>
          </cell>
          <cell r="E161" t="str">
            <v>Formations : Initialisation du dispositif la première année</v>
          </cell>
          <cell r="F161">
            <v>18215.060000000001</v>
          </cell>
        </row>
        <row r="162">
          <cell r="D162" t="str">
            <v>602</v>
          </cell>
          <cell r="E162" t="str">
            <v>Formation initiale d’un OST</v>
          </cell>
          <cell r="F162">
            <v>6738</v>
          </cell>
        </row>
        <row r="163">
          <cell r="D163" t="str">
            <v>603</v>
          </cell>
          <cell r="E163" t="str">
            <v>Animation d’un module de formation supplémentaire</v>
          </cell>
          <cell r="F163">
            <v>926.48</v>
          </cell>
        </row>
        <row r="164">
          <cell r="D164" t="str">
            <v>604</v>
          </cell>
          <cell r="E164" t="str">
            <v>Formation d’une demie-journée sur le simulateur</v>
          </cell>
          <cell r="F164">
            <v>926.48</v>
          </cell>
        </row>
        <row r="165">
          <cell r="D165" t="str">
            <v>605</v>
          </cell>
          <cell r="E165" t="str">
            <v>Dispense module de formation continue gestion du stress</v>
          </cell>
          <cell r="F165">
            <v>3420</v>
          </cell>
        </row>
        <row r="166">
          <cell r="D166" t="str">
            <v>606</v>
          </cell>
          <cell r="E166" t="str">
            <v>Dispense module de formation continue instruction technique et équipements</v>
          </cell>
          <cell r="F166">
            <v>1550</v>
          </cell>
        </row>
        <row r="167">
          <cell r="D167" t="str">
            <v>607</v>
          </cell>
          <cell r="E167" t="str">
            <v>Dispense module de formation continue réglementation et trafic</v>
          </cell>
          <cell r="F167">
            <v>1550</v>
          </cell>
        </row>
        <row r="168">
          <cell r="D168" t="str">
            <v>608</v>
          </cell>
          <cell r="E168" t="str">
            <v>Dispense module de formation continue mise en situation sur maquette de tunnel sur scénario complexe</v>
          </cell>
          <cell r="F168">
            <v>1770</v>
          </cell>
        </row>
        <row r="169">
          <cell r="D169" t="str">
            <v>609</v>
          </cell>
          <cell r="E169" t="str">
            <v>Dispense module de formation continue mise en situation sur simulateur sur scénario complexe</v>
          </cell>
          <cell r="F169">
            <v>1770</v>
          </cell>
        </row>
        <row r="170">
          <cell r="D170" t="str">
            <v>PC01</v>
          </cell>
          <cell r="E170" t="str">
            <v>Production d’un socle de formation continue pour les OST</v>
          </cell>
          <cell r="F170">
            <v>52180</v>
          </cell>
        </row>
        <row r="171">
          <cell r="D171" t="str">
            <v>PC02</v>
          </cell>
          <cell r="E171" t="str">
            <v>DS du tunnel de La Courneuve</v>
          </cell>
          <cell r="F171">
            <v>16874</v>
          </cell>
        </row>
        <row r="172">
          <cell r="D172" t="str">
            <v>PC03</v>
          </cell>
          <cell r="E172" t="str">
            <v>Fourniture moyen supplémentaire pour un exercice majeur</v>
          </cell>
          <cell r="F172">
            <v>960.3</v>
          </cell>
        </row>
        <row r="173">
          <cell r="D173" t="str">
            <v>PC04</v>
          </cell>
          <cell r="E173" t="str">
            <v>Renouvellement abonnement Moodle</v>
          </cell>
          <cell r="F173">
            <v>208</v>
          </cell>
        </row>
        <row r="174">
          <cell r="D174" t="str">
            <v>PC05</v>
          </cell>
          <cell r="E174" t="str">
            <v>Mise du dossier de sécurité du tunnel d’Orly (RN7)</v>
          </cell>
          <cell r="F174">
            <v>58919.24</v>
          </cell>
        </row>
        <row r="175">
          <cell r="D175" t="str">
            <v>PC06</v>
          </cell>
          <cell r="E175" t="str">
            <v>Mise à jour des synoptiques GTC</v>
          </cell>
          <cell r="F175">
            <v>19684</v>
          </cell>
        </row>
        <row r="176">
          <cell r="D176" t="str">
            <v>AU C 01</v>
          </cell>
          <cell r="E176" t="str">
            <v>Mise à disposition de l'astreinte suivant la fiche n°6</v>
          </cell>
          <cell r="F176">
            <v>817</v>
          </cell>
        </row>
        <row r="177">
          <cell r="D177" t="str">
            <v>AU C 02</v>
          </cell>
          <cell r="E177" t="str">
            <v>Identification de l’élément défectueux de jour d’un automate ou MESD</v>
          </cell>
          <cell r="F177">
            <v>461</v>
          </cell>
        </row>
        <row r="178">
          <cell r="D178" t="str">
            <v>AU C 03</v>
          </cell>
          <cell r="E178" t="str">
            <v>Plus value au prix AUC002 pour remplacement immédiat d'un élément d’automate ou de MESD</v>
          </cell>
          <cell r="F178">
            <v>42</v>
          </cell>
        </row>
        <row r="179">
          <cell r="D179" t="str">
            <v>AU C 04</v>
          </cell>
          <cell r="E179" t="str">
            <v>Remplacement d'un élément d’automate ou de MESD</v>
          </cell>
          <cell r="F179">
            <v>171</v>
          </cell>
        </row>
        <row r="180">
          <cell r="D180" t="str">
            <v>AU C 05</v>
          </cell>
          <cell r="E180" t="str">
            <v>Remplacement d'un équipement de type « matériel électrique »</v>
          </cell>
          <cell r="F180">
            <v>138</v>
          </cell>
        </row>
        <row r="181">
          <cell r="D181" t="str">
            <v>AU D 01</v>
          </cell>
          <cell r="E181" t="str">
            <v>Plus Value aux prix de la présente liste pour exécution de prestations de nuit entre 22h et 06h</v>
          </cell>
          <cell r="F181">
            <v>0.7</v>
          </cell>
        </row>
        <row r="182">
          <cell r="D182" t="str">
            <v>AU D 02</v>
          </cell>
          <cell r="E182" t="str">
            <v>Prise en charge initiale de l’installation.CCTP fiche n°1</v>
          </cell>
          <cell r="F182">
            <v>5601</v>
          </cell>
        </row>
        <row r="183">
          <cell r="D183" t="str">
            <v>AU D 03</v>
          </cell>
          <cell r="E183" t="str">
            <v>Restitution de l’installation.CCTP fiche n°2</v>
          </cell>
          <cell r="F183">
            <v>4758</v>
          </cell>
        </row>
        <row r="184">
          <cell r="D184" t="str">
            <v>AU D 04</v>
          </cell>
          <cell r="E184" t="str">
            <v>Prestation de formation suivant la fiche de prestation n°9 du CCTP</v>
          </cell>
          <cell r="F184">
            <v>1309</v>
          </cell>
        </row>
        <row r="185">
          <cell r="D185" t="str">
            <v>AU D 05</v>
          </cell>
          <cell r="E185" t="str">
            <v>Prestation d'étude simple suivant la fiche de prestation n°8 du CCTP.Ce prix rémunère forfaitairement, la réalisation d’une étude technique mineure correspondant à 2 jours de travail d’ingénieur à + ou – 20% dépendant des méthodes employées.</v>
          </cell>
          <cell r="F185">
            <v>970</v>
          </cell>
        </row>
        <row r="186">
          <cell r="D186" t="str">
            <v>AU D 06</v>
          </cell>
          <cell r="E186" t="str">
            <v>Prestation d'étude complexe suivant la fiche de prestation n°8 du CCTP.Ce prix rémunère forfaitairement, la réalisation d’une étude technique majeure correspondant à 5 jours de travail d’ingénieur à + ou – 20% dépendant des méthodes employées..</v>
          </cell>
          <cell r="F186">
            <v>2483</v>
          </cell>
        </row>
        <row r="187">
          <cell r="D187" t="str">
            <v>AU D 07</v>
          </cell>
          <cell r="E187" t="str">
            <v>Déploiement conformément à la fiche n°7 du CCTP</v>
          </cell>
          <cell r="F187">
            <v>592</v>
          </cell>
        </row>
        <row r="188">
          <cell r="D188" t="str">
            <v>AU D 08</v>
          </cell>
          <cell r="E188" t="str">
            <v>Installation ou remplacement d'un Automate Sofrel S550, 32 entrées et 6 sorties</v>
          </cell>
          <cell r="F188">
            <v>2280</v>
          </cell>
        </row>
        <row r="189">
          <cell r="D189" t="str">
            <v>AU F 01</v>
          </cell>
          <cell r="E189" t="str">
            <v>Fourniture API REDONDANT 417H_Réf 6ES7400_0HR04_4AB0</v>
          </cell>
          <cell r="F189">
            <v>25160</v>
          </cell>
        </row>
        <row r="190">
          <cell r="D190" t="str">
            <v>AU F 02</v>
          </cell>
          <cell r="E190" t="str">
            <v>Fourniture d'un Automate Sofrel S550: 32 Entrées / 6 Sorties</v>
          </cell>
          <cell r="F190">
            <v>2807</v>
          </cell>
        </row>
        <row r="191">
          <cell r="D191" t="str">
            <v>AU F 03</v>
          </cell>
          <cell r="E191" t="str">
            <v>Fourniture Carte Mémoire RAM 16 MO_Réf 6ES7952_1AS00_0AA0</v>
          </cell>
          <cell r="F191">
            <v>1820</v>
          </cell>
        </row>
        <row r="192">
          <cell r="D192" t="str">
            <v>AU F 04</v>
          </cell>
          <cell r="E192" t="str">
            <v>Fourniture API REDONDANT 414H_Réf 6ES7400_0HR02_4AB0</v>
          </cell>
          <cell r="F192">
            <v>16046</v>
          </cell>
        </row>
        <row r="193">
          <cell r="D193" t="str">
            <v>AU F 05</v>
          </cell>
          <cell r="E193" t="str">
            <v>Fourniture Carte Mémoire RAM 4 MO_Réf 6ES7952_1AM00_0AA0</v>
          </cell>
          <cell r="F193">
            <v>684</v>
          </cell>
        </row>
        <row r="194">
          <cell r="D194" t="str">
            <v>AU F 06</v>
          </cell>
          <cell r="E194" t="str">
            <v>Fourniture Carte Profibus_Réf 6GK7443_5DX05_0XE0</v>
          </cell>
          <cell r="F194">
            <v>987</v>
          </cell>
        </row>
        <row r="195">
          <cell r="D195" t="str">
            <v>AU F 07</v>
          </cell>
          <cell r="E195" t="str">
            <v>Fourniture Câble de BUS BIFILAIRE_Réf 6XV1830_0EH10</v>
          </cell>
          <cell r="F195">
            <v>12</v>
          </cell>
        </row>
        <row r="196">
          <cell r="D196" t="str">
            <v>AU F 08</v>
          </cell>
          <cell r="E196" t="str">
            <v>Fourniture de Connecteur pour câble Profibus_Réf 6ES7972_0BB52_0XA0</v>
          </cell>
          <cell r="F196">
            <v>67</v>
          </cell>
        </row>
        <row r="197">
          <cell r="D197" t="str">
            <v>AU F 09</v>
          </cell>
          <cell r="E197" t="str">
            <v>Fourniture de matériel suivant catalogue Siemens automatisme</v>
          </cell>
          <cell r="F197">
            <v>1.05</v>
          </cell>
        </row>
        <row r="198">
          <cell r="D198" t="str">
            <v>AU F 10</v>
          </cell>
          <cell r="E198" t="str">
            <v>Fourniture de matériel suivant catalogue REXEL</v>
          </cell>
          <cell r="F198">
            <v>1.1200000000000001</v>
          </cell>
        </row>
        <row r="199">
          <cell r="D199" t="str">
            <v>AU F 11</v>
          </cell>
          <cell r="E199" t="str">
            <v>Fourniture d'une interface FO/ cuivre type OLM ref : 6GK1503-3CC00</v>
          </cell>
          <cell r="F199">
            <v>1426</v>
          </cell>
        </row>
        <row r="200">
          <cell r="D200" t="str">
            <v>AU F 12</v>
          </cell>
          <cell r="E200" t="str">
            <v>Fourniture d'un coupleur type profibus ref : 6ES7153-2BA01-0XB0</v>
          </cell>
          <cell r="F200">
            <v>277</v>
          </cell>
        </row>
        <row r="201">
          <cell r="D201" t="str">
            <v>AU F 13</v>
          </cell>
          <cell r="E201" t="str">
            <v>Fourniture d'un coupleur type Ethernet ref : 6ES7153-2BA10-0XB0</v>
          </cell>
          <cell r="F201">
            <v>316</v>
          </cell>
        </row>
        <row r="202">
          <cell r="D202" t="str">
            <v>AU F 14</v>
          </cell>
          <cell r="E202" t="str">
            <v>Fourniture d'une carte 32 entrées TOR ref : 6ES7321-1BL00-0AA0</v>
          </cell>
          <cell r="F202">
            <v>238</v>
          </cell>
        </row>
        <row r="203">
          <cell r="D203" t="str">
            <v>AU F 15</v>
          </cell>
          <cell r="E203" t="str">
            <v>Fourniture d'une carte 16 sorties TOR ref : 6ES7322-5GH00-0AB0</v>
          </cell>
          <cell r="F203">
            <v>529</v>
          </cell>
        </row>
        <row r="204">
          <cell r="D204" t="str">
            <v>AU F 16</v>
          </cell>
          <cell r="E204" t="str">
            <v>Fourniture d'une carte 32 sorties TOR</v>
          </cell>
          <cell r="F204">
            <v>296</v>
          </cell>
        </row>
        <row r="205">
          <cell r="D205" t="str">
            <v>AU F 17</v>
          </cell>
          <cell r="E205" t="str">
            <v>Fourniture d'une carte 8 entrées analogique ref : 6ES7331-7KF02-0AB0</v>
          </cell>
          <cell r="F205">
            <v>438</v>
          </cell>
        </row>
        <row r="206">
          <cell r="D206" t="str">
            <v>AU F 18</v>
          </cell>
          <cell r="E206" t="str">
            <v>Fourniture d'une carte 4 sorties analogique</v>
          </cell>
          <cell r="F206">
            <v>380</v>
          </cell>
        </row>
        <row r="207">
          <cell r="D207" t="str">
            <v>AU F 19</v>
          </cell>
          <cell r="E207" t="str">
            <v>Fourniture d'un module de bus actif ref : 6ES7195-7HD10-0XA0</v>
          </cell>
          <cell r="F207">
            <v>96</v>
          </cell>
        </row>
        <row r="208">
          <cell r="D208" t="str">
            <v>AU F 20</v>
          </cell>
          <cell r="E208" t="str">
            <v>Fourniture de pile de sauvegarde pour automate</v>
          </cell>
          <cell r="F208">
            <v>32</v>
          </cell>
        </row>
        <row r="209">
          <cell r="D209" t="str">
            <v>AU F 21</v>
          </cell>
          <cell r="E209" t="str">
            <v>Fourniture d’alimentation stabilisée SITOP PSU200M 5 A ref : 6EP1333-3BA10</v>
          </cell>
          <cell r="F209">
            <v>161</v>
          </cell>
        </row>
        <row r="210">
          <cell r="D210" t="str">
            <v>AU F 22</v>
          </cell>
          <cell r="E210" t="str">
            <v>Fourniture d’alimentation stabilisée SITOP PSU100S 5 A ref : 6EP1334-2BA20</v>
          </cell>
          <cell r="F210">
            <v>135</v>
          </cell>
        </row>
        <row r="211">
          <cell r="D211" t="str">
            <v>AU F 23</v>
          </cell>
          <cell r="E211" t="str">
            <v>Fourniture d’alimentation stabilisée ref : 6EP1331-1SH03</v>
          </cell>
          <cell r="F211">
            <v>71</v>
          </cell>
        </row>
        <row r="212">
          <cell r="D212" t="str">
            <v>AU F 24</v>
          </cell>
          <cell r="E212" t="str">
            <v>Fourniture d'une alimentation PS407 ref : 6ES7407-0KR02-0AA0</v>
          </cell>
          <cell r="F212">
            <v>781</v>
          </cell>
        </row>
        <row r="213">
          <cell r="D213" t="str">
            <v>AU F 25</v>
          </cell>
          <cell r="E213" t="str">
            <v>Fourniture d'un module de redondance SITOP PSE202U ref : 6EP1961-3BA21</v>
          </cell>
          <cell r="F213">
            <v>96</v>
          </cell>
        </row>
        <row r="214">
          <cell r="D214" t="str">
            <v>AU F 26</v>
          </cell>
          <cell r="E214" t="str">
            <v>Fourniture d’un processeur de communication CP 443-5 ref : 6GK7443-5DX05-0XE0</v>
          </cell>
          <cell r="F214">
            <v>987</v>
          </cell>
        </row>
        <row r="215">
          <cell r="D215" t="str">
            <v>AU F 27</v>
          </cell>
          <cell r="E215" t="str">
            <v>Fourniture d’un connecteur frontal avec contacts à vis, 40 pôles pour SIMATIC S7-300 ref : 6ES7392-1AM00-0AA0</v>
          </cell>
          <cell r="F215">
            <v>58</v>
          </cell>
        </row>
        <row r="216">
          <cell r="D216" t="str">
            <v>AU F 28</v>
          </cell>
          <cell r="E216" t="str">
            <v>Fourniture d’un connecteur frontal pour modules de signaux avec contacts à vis, 20 pôles  pour SIMATIC S7-300 ref : 6ES7392-1AJ00-0AA00</v>
          </cell>
          <cell r="F216">
            <v>41</v>
          </cell>
        </row>
        <row r="217">
          <cell r="D217" t="str">
            <v>AU F 29</v>
          </cell>
          <cell r="E217" t="str">
            <v>Fourniture d'un module de synchronisation pour automate S7-400H</v>
          </cell>
          <cell r="F217">
            <v>697</v>
          </cell>
        </row>
        <row r="218">
          <cell r="D218" t="str">
            <v>AU F 30</v>
          </cell>
          <cell r="E218" t="str">
            <v>Fourniture d'une cartouche de mémoire pour automate S7-400H</v>
          </cell>
          <cell r="F218">
            <v>1820</v>
          </cell>
        </row>
        <row r="219">
          <cell r="D219" t="str">
            <v>AU F 31</v>
          </cell>
          <cell r="E219" t="str">
            <v>Fourniture d'une unité centrale pour automate S7-400H</v>
          </cell>
          <cell r="F219">
            <v>6751</v>
          </cell>
        </row>
        <row r="220">
          <cell r="D220" t="str">
            <v>AU F 32</v>
          </cell>
          <cell r="E220" t="str">
            <v>Fourniture d'un contact auxiliaire OF ou SD</v>
          </cell>
          <cell r="F220">
            <v>45</v>
          </cell>
        </row>
        <row r="221">
          <cell r="D221" t="str">
            <v>AU F 33</v>
          </cell>
          <cell r="E221" t="str">
            <v>Fourniture d'un ventilateur de brassage 230v</v>
          </cell>
          <cell r="F221">
            <v>63</v>
          </cell>
        </row>
        <row r="222">
          <cell r="D222" t="str">
            <v>AU F 34</v>
          </cell>
          <cell r="E222" t="str">
            <v>Fourniture d'un thermostat</v>
          </cell>
          <cell r="F222">
            <v>86</v>
          </cell>
        </row>
        <row r="223">
          <cell r="D223" t="str">
            <v>AU F 35</v>
          </cell>
          <cell r="E223" t="str">
            <v>Fourniture d'un bornier type phœnix contact pour carte E/S</v>
          </cell>
          <cell r="F223">
            <v>33</v>
          </cell>
        </row>
        <row r="224">
          <cell r="D224" t="str">
            <v>AU P 01</v>
          </cell>
          <cell r="E224" t="str">
            <v>Entretien préventif d'un automate principal. Ce prix comprend l’entretien de l’ensemble maître / esclave situé dans 2 locaux différents conformément à la fiche n°3 du CCTP</v>
          </cell>
          <cell r="F224">
            <v>117</v>
          </cell>
        </row>
        <row r="225">
          <cell r="D225" t="str">
            <v>AU P 02</v>
          </cell>
          <cell r="E225" t="str">
            <v>Entretien préventif d'un automate Poste de Livraison Sirius conformément à la fiche n°3 du CCTP</v>
          </cell>
          <cell r="F225">
            <v>243</v>
          </cell>
        </row>
        <row r="226">
          <cell r="D226" t="str">
            <v>AU P 03</v>
          </cell>
          <cell r="E226" t="str">
            <v>Entretien préventif d'une baie MESD conformément à la fiche n°4 du CCTP</v>
          </cell>
          <cell r="F226">
            <v>66</v>
          </cell>
        </row>
        <row r="227">
          <cell r="D227" t="str">
            <v>AU P 04</v>
          </cell>
          <cell r="E227" t="str">
            <v>Dépollution d'une baie</v>
          </cell>
          <cell r="F227">
            <v>50</v>
          </cell>
        </row>
        <row r="228">
          <cell r="D228" t="str">
            <v>AUCU01</v>
          </cell>
          <cell r="E228" t="str">
            <v>Mise à disposition de l'astreinte ( D.3 du CCTP)</v>
          </cell>
          <cell r="F228">
            <v>1013.93</v>
          </cell>
        </row>
        <row r="229">
          <cell r="D229" t="str">
            <v>AUCU02</v>
          </cell>
          <cell r="E229" t="str">
            <v>Identification de l’élément défectueux de jour d’un automate ou MESD,Ce prix rémunère la recherche de l’élément défectueux de jour d’un équipement précité, ainsi que remplacement immédiat de toute pièce. (cf. fiche n°6 du CCTP)</v>
          </cell>
          <cell r="F229">
            <v>227.77</v>
          </cell>
        </row>
        <row r="230">
          <cell r="D230" t="str">
            <v>AUCU03</v>
          </cell>
          <cell r="E230" t="str">
            <v>Plus value au prix AUC002 pour remplacement immédiat d'un élément d’automate ou de MESD,Ce prix rémunère le remplacement immédiat d’un élément lors d’une identification d’élément défectueux y compris consommable et connectique jusqu’à 20 Euros.</v>
          </cell>
          <cell r="F230">
            <v>55.16</v>
          </cell>
        </row>
        <row r="231">
          <cell r="D231" t="str">
            <v>AUCU04</v>
          </cell>
          <cell r="E231" t="str">
            <v>Remplacement d'un élément d’automate ou de MESD,Ce prix rémunère le remplacement d’un élément défectueux de jour sur sollicitation spécifique y compris consommable et connectique jusqu’à 20 Euros</v>
          </cell>
          <cell r="F231">
            <v>396.43</v>
          </cell>
        </row>
        <row r="232">
          <cell r="D232" t="str">
            <v>AUCU05</v>
          </cell>
          <cell r="E232" t="str">
            <v>Remplacement d'un équipement de type « matériel électrique »</v>
          </cell>
          <cell r="F232">
            <v>371.05</v>
          </cell>
        </row>
        <row r="233">
          <cell r="D233" t="str">
            <v>AUCU06</v>
          </cell>
          <cell r="E233" t="str">
            <v>Mise à disposition d’une équipe pour une demi journée pour travaux divers de jour hors astreinte</v>
          </cell>
          <cell r="F233">
            <v>552.26</v>
          </cell>
        </row>
        <row r="234">
          <cell r="D234" t="str">
            <v>AUCU07</v>
          </cell>
          <cell r="E234" t="str">
            <v>Mise à disposition d’une équipe pour une journée pour travaux divers de jour hors astreinte</v>
          </cell>
          <cell r="F234">
            <v>969.24</v>
          </cell>
        </row>
        <row r="235">
          <cell r="D235" t="str">
            <v>AUDI01</v>
          </cell>
          <cell r="E235" t="str">
            <v>Plus Value aux prix de la présente liste pour exécution de prestations de nuit entre 22h et 06h</v>
          </cell>
          <cell r="F235">
            <v>0.9</v>
          </cell>
        </row>
        <row r="236">
          <cell r="D236" t="str">
            <v>AUDI02</v>
          </cell>
          <cell r="E236" t="str">
            <v>Mise à jour du firmware sur un automate principal, (cf. fiche n°15 du CCTP)</v>
          </cell>
          <cell r="F236">
            <v>424.32</v>
          </cell>
        </row>
        <row r="237">
          <cell r="D237" t="str">
            <v>AUDI03</v>
          </cell>
          <cell r="E237" t="str">
            <v>Modification Mot de passe sur un automate principal, (cf. fiche n°14 du CCTP)</v>
          </cell>
          <cell r="F237">
            <v>216.16</v>
          </cell>
        </row>
        <row r="238">
          <cell r="D238" t="str">
            <v>AUDI04</v>
          </cell>
          <cell r="E238" t="str">
            <v>Prise en charge initiale de l’installation (cf. fiche n°1 du CCTP)</v>
          </cell>
          <cell r="F238">
            <v>5411.03</v>
          </cell>
        </row>
        <row r="239">
          <cell r="D239" t="str">
            <v>AUDI05</v>
          </cell>
          <cell r="E239" t="str">
            <v>Phase de Restitution (cf. fiche n°10 du CCTP)</v>
          </cell>
          <cell r="F239">
            <v>4324.87</v>
          </cell>
        </row>
        <row r="240">
          <cell r="D240" t="str">
            <v>AUDI06</v>
          </cell>
          <cell r="E240" t="str">
            <v>Prestation de formation (cf. fiche n°16 du CCTP)</v>
          </cell>
          <cell r="F240">
            <v>798.65</v>
          </cell>
        </row>
        <row r="241">
          <cell r="D241" t="str">
            <v>AUDI07</v>
          </cell>
          <cell r="E241" t="str">
            <v>Déploiement (cf. fiche n°11 du CCTP)</v>
          </cell>
          <cell r="F241">
            <v>515.80999999999995</v>
          </cell>
        </row>
        <row r="242">
          <cell r="D242" t="str">
            <v>AUDI08</v>
          </cell>
          <cell r="E242" t="str">
            <v>Installation ou remplacement d'un Automate Sofrel S550, 32 entrées et 6 sorties OU équivalent</v>
          </cell>
          <cell r="F242">
            <v>2434.5100000000002</v>
          </cell>
        </row>
        <row r="243">
          <cell r="D243" t="str">
            <v>AUDI09</v>
          </cell>
          <cell r="E243" t="str">
            <v>Pilotage annuel de l’activité (cf. fiche n°2 du CCTP)</v>
          </cell>
          <cell r="F243">
            <v>29058.45</v>
          </cell>
        </row>
        <row r="244">
          <cell r="D244" t="str">
            <v>AUDI10</v>
          </cell>
          <cell r="E244" t="str">
            <v>Réunion d’une demi journée en présentiel au sein de la DIRIF, intégrant préparation, participation et compte rendu de réunion.</v>
          </cell>
          <cell r="F244">
            <v>258.68</v>
          </cell>
        </row>
        <row r="245">
          <cell r="D245" t="str">
            <v>AUET01</v>
          </cell>
          <cell r="E245" t="str">
            <v>Prestation d'étude simple (cf. fiche n°8 du CCTP)</v>
          </cell>
          <cell r="F245">
            <v>1360.83</v>
          </cell>
        </row>
        <row r="246">
          <cell r="D246" t="str">
            <v>AUET02</v>
          </cell>
          <cell r="E246" t="str">
            <v>Prestation d'étude complexe (cf. fiche n°8 du CCTP)</v>
          </cell>
          <cell r="F246">
            <v>3402.09</v>
          </cell>
        </row>
        <row r="247">
          <cell r="D247" t="str">
            <v>AUFC01</v>
          </cell>
          <cell r="E247" t="str">
            <v>Fourniture de matériel suivant catalogue REXEL</v>
          </cell>
          <cell r="F247">
            <v>0.45</v>
          </cell>
        </row>
        <row r="248">
          <cell r="D248" t="str">
            <v>AUFC02</v>
          </cell>
          <cell r="E248" t="str">
            <v>Fourniture de pile de sauvegarde pour automate</v>
          </cell>
          <cell r="F248">
            <v>23.2</v>
          </cell>
        </row>
        <row r="249">
          <cell r="D249" t="str">
            <v>AUFC03</v>
          </cell>
          <cell r="E249" t="str">
            <v>Fourniture d'un thermostat</v>
          </cell>
          <cell r="F249">
            <v>82.55</v>
          </cell>
        </row>
        <row r="250">
          <cell r="D250" t="str">
            <v>AUFS01</v>
          </cell>
          <cell r="E250" t="str">
            <v>Fourniture API REDONDANT 417H_Réf 6ES7400_0HR04_4AB0 ou équivalent</v>
          </cell>
          <cell r="F250">
            <v>48551.14</v>
          </cell>
        </row>
        <row r="251">
          <cell r="D251" t="str">
            <v>AUFS02</v>
          </cell>
          <cell r="E251" t="str">
            <v>Fourniture d'un Automate Sofrel S550: 32 Entrées-6 Sorties ou équivalent</v>
          </cell>
          <cell r="F251">
            <v>3523.91</v>
          </cell>
        </row>
        <row r="252">
          <cell r="D252" t="str">
            <v>AUFS03</v>
          </cell>
          <cell r="E252" t="str">
            <v>Fourniture Carte Mémoire RAM 16 MO_Réf 6ES7952_1AS00_0AA0  ou équivalent</v>
          </cell>
          <cell r="F252">
            <v>1196.1199999999999</v>
          </cell>
        </row>
        <row r="253">
          <cell r="D253" t="str">
            <v>AUFS04</v>
          </cell>
          <cell r="E253" t="str">
            <v>Fourniture API REDONDANT 414H_Réf 6ES7400_0HR02_4AB0 ou équivalent</v>
          </cell>
          <cell r="F253">
            <v>27050.81</v>
          </cell>
        </row>
        <row r="254">
          <cell r="D254" t="str">
            <v>AUFS05</v>
          </cell>
          <cell r="E254" t="str">
            <v>Fourniture Carte Mémoire RAM 4 MO_Réf 6ES7952_1AM00_0AA0  ou équivalent</v>
          </cell>
          <cell r="F254">
            <v>377.48</v>
          </cell>
        </row>
        <row r="255">
          <cell r="D255" t="str">
            <v>AUFS06</v>
          </cell>
          <cell r="E255" t="str">
            <v>Fourniture Carte Profibus_Réf 6GK7443_5DX05_0XE0  ou équivalent</v>
          </cell>
          <cell r="F255">
            <v>1069.53</v>
          </cell>
        </row>
        <row r="256">
          <cell r="D256" t="str">
            <v>AUFS07</v>
          </cell>
          <cell r="E256" t="str">
            <v>Fourniture Câble de BUS BIFILAIRE_Réf 6XV1830_0EH10  ou équivalent</v>
          </cell>
          <cell r="F256">
            <v>2.1</v>
          </cell>
        </row>
        <row r="257">
          <cell r="D257" t="str">
            <v>AUFS08</v>
          </cell>
          <cell r="E257" t="str">
            <v>Fourniture de Connecteur pour câble Profibus_Réf 6ES7972_0BB52_0XA0  ou équivalent</v>
          </cell>
          <cell r="F257">
            <v>46.49</v>
          </cell>
        </row>
        <row r="258">
          <cell r="D258" t="str">
            <v>AUFS09</v>
          </cell>
          <cell r="E258" t="str">
            <v>Fourniture de matériel suivant catalogue Siemens automatisme</v>
          </cell>
          <cell r="F258">
            <v>0.4</v>
          </cell>
        </row>
        <row r="259">
          <cell r="D259" t="str">
            <v>AUFS10</v>
          </cell>
          <cell r="E259" t="str">
            <v>Fourniture d'une interface FO/ cuivre type OLM ref : 6GK1503-3CC00  ou équivalent</v>
          </cell>
          <cell r="F259">
            <v>2300.58</v>
          </cell>
        </row>
        <row r="260">
          <cell r="D260" t="str">
            <v>AUFS11</v>
          </cell>
          <cell r="E260" t="str">
            <v>Fourniture d'un coupleur type profibus ref : 6ES7153-2BA01-0XB0  ou équivalent</v>
          </cell>
          <cell r="F260">
            <v>594.41999999999996</v>
          </cell>
        </row>
        <row r="261">
          <cell r="D261" t="str">
            <v>AUFS12</v>
          </cell>
          <cell r="E261" t="str">
            <v>Fourniture d'un coupleur type Ethernet ref : 6ES7153-2BA10-0XB0  ou équivalent</v>
          </cell>
          <cell r="F261">
            <v>634.49</v>
          </cell>
        </row>
        <row r="262">
          <cell r="D262" t="str">
            <v>AUFS13</v>
          </cell>
          <cell r="E262" t="str">
            <v>Fourniture d'une carte 32 entrées TOR ref : 6ES7321-1BL00-0AA0 ou équivalent</v>
          </cell>
          <cell r="F262">
            <v>277.67</v>
          </cell>
        </row>
        <row r="263">
          <cell r="D263" t="str">
            <v>AUFS14</v>
          </cell>
          <cell r="E263" t="str">
            <v>Fourniture d'une carte 16 sorties TOR ref : 6ES7322-5GH00-0AB0 ou équivalent</v>
          </cell>
          <cell r="F263">
            <v>603.73</v>
          </cell>
        </row>
        <row r="264">
          <cell r="D264" t="str">
            <v>AUFS15</v>
          </cell>
          <cell r="E264" t="str">
            <v>Fourniture d'une carte 32 sorties TOR</v>
          </cell>
          <cell r="F264">
            <v>769.29</v>
          </cell>
        </row>
        <row r="265">
          <cell r="D265" t="str">
            <v>AUFS16</v>
          </cell>
          <cell r="E265" t="str">
            <v>Fourniture d'une carte 8 entrées analogique ref : 6ES7331-7KF02-0AB0 ou équivalent</v>
          </cell>
          <cell r="F265">
            <v>577.11</v>
          </cell>
        </row>
        <row r="266">
          <cell r="D266" t="str">
            <v>AUFS17</v>
          </cell>
          <cell r="E266" t="str">
            <v>Fourniture d'une carte 4 sorties analogique</v>
          </cell>
          <cell r="F266">
            <v>882.89</v>
          </cell>
        </row>
        <row r="267">
          <cell r="D267" t="str">
            <v>AUFS18</v>
          </cell>
          <cell r="E267" t="str">
            <v>Fourniture d'un module de bus actif ref : 6ES7195-7HD10-0XA0 ou équivalent</v>
          </cell>
          <cell r="F267">
            <v>211.7</v>
          </cell>
        </row>
        <row r="268">
          <cell r="D268" t="str">
            <v>AUFS19</v>
          </cell>
          <cell r="E268" t="str">
            <v>Fourniture d’alimentation stabilisée SITOP PSU200M 5 A ref : 6EP1333-3BA10 ou équivalent</v>
          </cell>
          <cell r="F268">
            <v>234.07</v>
          </cell>
        </row>
        <row r="269">
          <cell r="D269" t="str">
            <v>AUFS20</v>
          </cell>
          <cell r="E269" t="str">
            <v>Fourniture d’alimentation stabilisée SITOP PSU100S 5 A ref : 6EP1334-2BA20 ou équivalent</v>
          </cell>
          <cell r="F269">
            <v>253.98</v>
          </cell>
        </row>
        <row r="270">
          <cell r="D270" t="str">
            <v>AUFS21</v>
          </cell>
          <cell r="E270" t="str">
            <v>Fourniture d’alimentation stabilisée ref : 6EP1331-1SH03 ou équivalent</v>
          </cell>
          <cell r="F270">
            <v>78.42</v>
          </cell>
        </row>
        <row r="271">
          <cell r="D271" t="str">
            <v>AUFS22</v>
          </cell>
          <cell r="E271" t="str">
            <v>Fourniture d'une alimentation PS407 ref : 6ES7407-0KR02-0AA0 ou équivalent</v>
          </cell>
          <cell r="F271">
            <v>1369.95</v>
          </cell>
        </row>
        <row r="272">
          <cell r="D272" t="str">
            <v>AUFS23</v>
          </cell>
          <cell r="E272" t="str">
            <v>Fourniture d'un module de redondance SITOP PSE202U ref : 6EP1961-3BA21 ou équivalent</v>
          </cell>
          <cell r="F272">
            <v>271.01</v>
          </cell>
        </row>
        <row r="273">
          <cell r="D273" t="str">
            <v>AUFS24</v>
          </cell>
          <cell r="E273" t="str">
            <v>Fourniture d’un processeur de communication CP 443-5 ref : 6GK7443-5DX05-0XE0 ou équivalent</v>
          </cell>
          <cell r="F273">
            <v>1495.4</v>
          </cell>
        </row>
        <row r="274">
          <cell r="D274" t="str">
            <v>AUFS25</v>
          </cell>
          <cell r="E274" t="str">
            <v>Fourniture d’un connecteur frontal avec contacts à vis, 40 pôles pour SIMATIC S7-300 ref : 6ES7392-1AM00-0AA0 ou équivalent</v>
          </cell>
          <cell r="F274">
            <v>38.5</v>
          </cell>
        </row>
        <row r="275">
          <cell r="D275" t="str">
            <v>AUFS26</v>
          </cell>
          <cell r="E275" t="str">
            <v>Fourniture d’un connecteur frontal pour modules de signaux avec contacts à vis, 20 pôles pour SIMATIC S7-300 ref : 6ES7392-1AJ00-0AA0 ou équivalent</v>
          </cell>
          <cell r="F275">
            <v>40.659999999999997</v>
          </cell>
        </row>
        <row r="276">
          <cell r="D276" t="str">
            <v>AUFS27</v>
          </cell>
          <cell r="E276" t="str">
            <v>Fourniture d'un module de synchronisation pour automate S7-400H ou équivalent</v>
          </cell>
          <cell r="F276">
            <v>4074.77</v>
          </cell>
        </row>
        <row r="277">
          <cell r="D277" t="str">
            <v>AUFS28</v>
          </cell>
          <cell r="E277" t="str">
            <v>Fourniture d'une cartouche de mémoire pour automate S7-400H ou équivalent</v>
          </cell>
          <cell r="F277">
            <v>577.11</v>
          </cell>
        </row>
        <row r="278">
          <cell r="D278" t="str">
            <v>AUFS29</v>
          </cell>
          <cell r="E278" t="str">
            <v>Fourniture d'une unité centrale pour automate S7-400H ou équivalent</v>
          </cell>
          <cell r="F278">
            <v>6998.93</v>
          </cell>
        </row>
        <row r="279">
          <cell r="D279" t="str">
            <v>AUFS30</v>
          </cell>
          <cell r="E279" t="str">
            <v>Fourniture d'un contact auxiliaire OF ou SD</v>
          </cell>
          <cell r="F279">
            <v>52.22</v>
          </cell>
        </row>
        <row r="280">
          <cell r="D280" t="str">
            <v>AUFS31</v>
          </cell>
          <cell r="E280" t="str">
            <v>Fourniture d'un ventilateur de brassage 230v</v>
          </cell>
          <cell r="F280">
            <v>83.26</v>
          </cell>
        </row>
        <row r="281">
          <cell r="D281" t="str">
            <v>AUFS32</v>
          </cell>
          <cell r="E281" t="str">
            <v>Fourniture d'un bornier type phœnix contact pour carte E/S ou équivalent</v>
          </cell>
          <cell r="F281">
            <v>62.75</v>
          </cell>
        </row>
        <row r="282">
          <cell r="D282" t="str">
            <v>AUPR01</v>
          </cell>
          <cell r="E282" t="str">
            <v>Entretien préventif du tunnel NEUILLY ,automates principaux et baies MESD. Ce prix comprend l’entretien de l’ensemble maître-esclave situé dans 2 locaux différents  et de l’ensemble des baies MESD des locaux du tunnel conformément à la fiche n°3 du CCTP</v>
          </cell>
          <cell r="F282">
            <v>288.36</v>
          </cell>
        </row>
        <row r="283">
          <cell r="D283" t="str">
            <v>AUPR02</v>
          </cell>
          <cell r="E283" t="str">
            <v>Entretien préventif de l’ensemble des armoires MESD (PST, DFP) du tunnel de NEUILLY conformément à la fiche n°4 du CCTP</v>
          </cell>
          <cell r="F283">
            <v>347.4</v>
          </cell>
        </row>
        <row r="284">
          <cell r="D284" t="str">
            <v>AUPR03</v>
          </cell>
          <cell r="E284" t="str">
            <v>Entretien préventif du tunnel LA DEFENSE ,automates principaux et baies MESD. Ce prix comprend l’entretien de l’ensemble maître-esclave situé dans 2 locaux différents  et de l’ensemble des baies MESD des locaux du tunnel conformément à la fiche n°3 du CCTP</v>
          </cell>
          <cell r="F284">
            <v>941.83</v>
          </cell>
        </row>
        <row r="285">
          <cell r="D285" t="str">
            <v>AUPR04</v>
          </cell>
          <cell r="E285" t="str">
            <v>Entretien préventif de l’ensemble des armoires MESD (PST, DFP) du tunnel de LA DEFENSE conformément à la fiche n°4 du CCTP</v>
          </cell>
          <cell r="F285">
            <v>3689.6</v>
          </cell>
        </row>
        <row r="286">
          <cell r="D286" t="str">
            <v>AUPR05</v>
          </cell>
          <cell r="E286" t="str">
            <v>Entretien préventif du tunnel NANTERRE CENTRE ,automates principaux et baies MESD. Ce prix comprend l’entretien de l’ensemble maître-esclave situé dans 2 locaux différents  et de l’ensemble des baies MESD des locaux du tunnel conformément à la fiche n°3 du CCTP</v>
          </cell>
          <cell r="F286">
            <v>372.24</v>
          </cell>
        </row>
        <row r="287">
          <cell r="D287" t="str">
            <v>AUPR06</v>
          </cell>
          <cell r="E287" t="str">
            <v>Entretien préventif de l’ensemble des armoires MESD (PST, DFP) du tunnel de NANTERRE CENTRE conformément à la fiche n°4 du CCTP</v>
          </cell>
          <cell r="F287">
            <v>800.17</v>
          </cell>
        </row>
        <row r="288">
          <cell r="D288" t="str">
            <v>AUPR07</v>
          </cell>
          <cell r="E288" t="str">
            <v>Entretien préventif de l’ECHANGEUR de  NANTERRE/LA DEFENSE, automates principaux et baies MESD. Ce prix comprend l’entretien de l’ensemble maître-esclave situé dans 2 locaux différents  et de l’ensemble des baies MESD des locaux du tunnel conformément à la fiche n°3 du CCTP</v>
          </cell>
          <cell r="F288">
            <v>358.59</v>
          </cell>
        </row>
        <row r="289">
          <cell r="D289" t="str">
            <v>AUPR08</v>
          </cell>
          <cell r="E289" t="str">
            <v>Entretien préventif de l’ensemble des armoires MESD (PST, DFP) de l’ECHANGEUR de NANTERRE/LA DEFENSE, conformément à la fiche n°4 du CCTP</v>
          </cell>
          <cell r="F289">
            <v>668.21</v>
          </cell>
        </row>
        <row r="290">
          <cell r="D290" t="str">
            <v>AUPR09</v>
          </cell>
          <cell r="E290" t="str">
            <v>Entretien préventif du tunnel SEVINES ,automates principaux et baies MESD. Ce prix comprend l’entretien de l’ensemble maître-esclave situé dans 2 locaux différents  et de l’ensemble des baies MESD des locaux du tunnel conformément à la fiche n°3 du CCTP</v>
          </cell>
          <cell r="F290">
            <v>316.31</v>
          </cell>
        </row>
        <row r="291">
          <cell r="D291" t="str">
            <v>AUPR10</v>
          </cell>
          <cell r="E291" t="str">
            <v>Entretien préventif de l’ensemble des armoires MESD (PST, DFP) du tunnel de SEVINES, conformément à la fiche n°4 du CCTP</v>
          </cell>
          <cell r="F291">
            <v>247.97</v>
          </cell>
        </row>
        <row r="292">
          <cell r="D292" t="str">
            <v>AUPR11</v>
          </cell>
          <cell r="E292" t="str">
            <v>Entretien préventif du tunnel AMBROISE PARE ,automates principaux et baies MESD. Ce prix comprend l’entretien de l’ensemble maître-esclave situé dans 2 locaux différents et de l’ensemble des baies MESD des locaux du tunnel conformément à la fiche n°3 du CCTP</v>
          </cell>
          <cell r="F292">
            <v>309.5</v>
          </cell>
        </row>
        <row r="293">
          <cell r="D293" t="str">
            <v>AUPR12</v>
          </cell>
          <cell r="E293" t="str">
            <v>Entretien préventif de l’ensemble des armoires MESD (PST, DFP) du tunnel de AMBROISE PARE, conformément à la fiche n°4 du CCTP</v>
          </cell>
          <cell r="F293">
            <v>908.8</v>
          </cell>
        </row>
        <row r="294">
          <cell r="D294" t="str">
            <v>AUPR13</v>
          </cell>
          <cell r="E294" t="str">
            <v>Entretien préventif du tunnel BELLE-RIVES ,automates principaux et baies MESD. Ce prix comprend l’entretien de l’ensemble maître-esclave situé dans 2 locaux différents  et de l’ensemble des baies MESD des locaux du tunnel conformément à la fiche n°3 du CCTP</v>
          </cell>
          <cell r="F294">
            <v>475.89</v>
          </cell>
        </row>
        <row r="295">
          <cell r="D295" t="str">
            <v>AUPR14</v>
          </cell>
          <cell r="E295" t="str">
            <v>Entretien préventif de l’ensemble des armoires MESD (PST, DFP) du tunnel de BELLE-RIVES, conformément à la fiche n°4 du CCTP</v>
          </cell>
          <cell r="F295">
            <v>994.11</v>
          </cell>
        </row>
        <row r="296">
          <cell r="D296" t="str">
            <v>AUPR15</v>
          </cell>
          <cell r="E296" t="str">
            <v>Entretien préventif du tunnel CHENNEVIERES ,automates principaux et baies MESD. Ce prix comprend l’entretien de l’ensemble maître-esclave situé dans 2 locaux différents  et de l’ensemble des baies MESD du tunnel conformément à la fiche n°3 du CCTP</v>
          </cell>
          <cell r="F296">
            <v>358.59</v>
          </cell>
        </row>
        <row r="297">
          <cell r="D297" t="str">
            <v>AUPR16</v>
          </cell>
          <cell r="E297" t="str">
            <v>Entretien préventif de l’ensemble des armoires MESD (PST, DFP) du tunnel de CHENNEVIERES, conformément à la fiche n°4 du CCTP</v>
          </cell>
          <cell r="F297">
            <v>220.9</v>
          </cell>
        </row>
        <row r="298">
          <cell r="D298" t="str">
            <v>AUPR17</v>
          </cell>
          <cell r="E298" t="str">
            <v>Entretien préventif du tunnel de FONTENAY ,automates principaux et baies MESD. Ce prix comprend l’entretien de l’ensemble maître-esclave situé dans 2 locaux différents  et de l’ensemble des baies MESD des locaux du tunnel conformément à la fiche n°3 du CCTP</v>
          </cell>
          <cell r="F298">
            <v>309.5</v>
          </cell>
        </row>
        <row r="299">
          <cell r="D299" t="str">
            <v>AUPR18</v>
          </cell>
          <cell r="E299" t="str">
            <v>Entretien préventif de l’ensemble des armoires MESD (PST, DFP) du tunnel de FONTENAY, conformément à la fiche n°4 du CCTP</v>
          </cell>
          <cell r="F299">
            <v>686.42</v>
          </cell>
        </row>
        <row r="300">
          <cell r="D300" t="str">
            <v>AUPR19</v>
          </cell>
          <cell r="E300" t="str">
            <v>Entretien préventif du tunnel SAINT-CLOUD ,automates principaux et baies MESD. Ce prix comprend l’entretien de l’ensemble maître-esclave situé dans 2 locaux différents  et de l’ensemble des baies MESD du tunnel conformément à la fiche n°3 du CCTP 3</v>
          </cell>
          <cell r="F300">
            <v>351.78</v>
          </cell>
        </row>
        <row r="301">
          <cell r="D301" t="str">
            <v>AUPR20</v>
          </cell>
          <cell r="E301" t="str">
            <v>Entretien préventif de l’ensemble des armoires MESD (PST, DFP) du tunnel de SAINT-CLOUD, conformément à la fiche n°4 du CCTP</v>
          </cell>
          <cell r="F301">
            <v>885.55</v>
          </cell>
        </row>
        <row r="302">
          <cell r="D302" t="str">
            <v>AUPR21</v>
          </cell>
          <cell r="E302" t="str">
            <v>Entretien préventif du tunnel ANTONY-FRESNES ,automates principaux et baies MESD. Ce prix comprend l’entretien de l’ensemble maître-esclave situé dans 2 locaux différents  et de l’ensemble des baies MESD du tunnel conformément à la fiche n°3 du CCTP 3</v>
          </cell>
          <cell r="F302">
            <v>309.5</v>
          </cell>
        </row>
        <row r="303">
          <cell r="D303" t="str">
            <v>AUPR22</v>
          </cell>
          <cell r="E303" t="str">
            <v>Entretien préventif de l’ensemble des armoires MESD (PST, DFP) du tunnel de ANTONY-FRESNES, conformément à la fiche n°4 du CCTP</v>
          </cell>
          <cell r="F303">
            <v>1593.58</v>
          </cell>
        </row>
        <row r="304">
          <cell r="D304" t="str">
            <v>AUPR23</v>
          </cell>
          <cell r="E304" t="str">
            <v>Entretien préventif du tunnel BICETRE-ITALIE ,automates principaux et baies MESD. Ce prix comprend l’entretien de l’ensemble maître-esclave situé dans 2 locaux différents  et de l’ensemble des baies MESD du tunnel conformément à la fiche n°3 du CCTP 3</v>
          </cell>
          <cell r="F304">
            <v>334.05</v>
          </cell>
        </row>
        <row r="305">
          <cell r="D305" t="str">
            <v>AUPR24</v>
          </cell>
          <cell r="E305" t="str">
            <v>Entretien préventif de l’ensemble des armoires MESD (PST, DFP) du tunnel de BICETRE-ITALIE, conformément à la fiche n°4 du CCTP</v>
          </cell>
          <cell r="F305">
            <v>1805.52</v>
          </cell>
        </row>
        <row r="306">
          <cell r="D306" t="str">
            <v>AUPR25</v>
          </cell>
          <cell r="E306" t="str">
            <v>Entretien préventif du tunnel d’ORLY ,automate principal (5) et baies MESD. Ce prix comprend l’entretien de l’ensemble maître-esclave situé dans 2 locaux différents et de l’ensemble des baies MESD du tunnel conformément à la fiche n°3 du CCTP 3</v>
          </cell>
          <cell r="F306">
            <v>284.95</v>
          </cell>
        </row>
        <row r="307">
          <cell r="D307" t="str">
            <v>AUPR26</v>
          </cell>
          <cell r="E307" t="str">
            <v>Entretien préventif de l’ensemble des armoires MESD (PST, DFP) du tunnel de ORLY, conformément à la fiche n°4 du CCTP</v>
          </cell>
          <cell r="F307">
            <v>522.74</v>
          </cell>
        </row>
        <row r="308">
          <cell r="D308" t="str">
            <v>AUPR27</v>
          </cell>
          <cell r="E308" t="str">
            <v>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v>
          </cell>
          <cell r="F308">
            <v>309.5</v>
          </cell>
        </row>
        <row r="309">
          <cell r="D309" t="str">
            <v>AUPR28</v>
          </cell>
          <cell r="E309" t="str">
            <v>Entretien préventif de l’ensemble des armoires MESD (PST, DFP et variateur) du tunnel de BOISSY, conformément à la fiche n°4 du CCTP</v>
          </cell>
          <cell r="F309">
            <v>1111.6400000000001</v>
          </cell>
        </row>
        <row r="310">
          <cell r="D310" t="str">
            <v>AUPR29</v>
          </cell>
          <cell r="E310" t="str">
            <v>Entretien préventif du tunnel CHAMPIGNY ,automates principaux et baies MESD. Ce prix comprend l’entretien de l’ensemble maître-esclave situé dans 2 locaux différents  et de l’ensemble des baies MESD du tunnel conformément à la fiche n°3 du CCTP 3</v>
          </cell>
          <cell r="F310">
            <v>358.59</v>
          </cell>
        </row>
        <row r="311">
          <cell r="D311" t="str">
            <v>AUPR30</v>
          </cell>
          <cell r="E311" t="str">
            <v>Entretien préventif de l’ensemble des armoires MESD (PST, DFP) du tunnel de CHAMPIGNY, conformément à la fiche n°4 du CCTP</v>
          </cell>
          <cell r="F311">
            <v>1111.6400000000001</v>
          </cell>
        </row>
        <row r="312">
          <cell r="D312" t="str">
            <v>AUPR31</v>
          </cell>
          <cell r="E312" t="str">
            <v>Entretien préventif du tunnel THIAIS ,automates principaux et baies MESD (46). Ce prix comprend l’entretien de l’ensemble maître-esclave situé dans 2 locaux différents  et de l’ensemble des baies MESD du tunnel conformément à la fiche n°3 du CCTP 3</v>
          </cell>
          <cell r="F312">
            <v>383.15</v>
          </cell>
        </row>
        <row r="313">
          <cell r="D313" t="str">
            <v>AUPR32</v>
          </cell>
          <cell r="E313" t="str">
            <v>Entretien préventif de l’ensemble des armoires MESD (PST, DFP) du tunnel de THIAIS, conformément à la fiche n°4 du CCTP</v>
          </cell>
          <cell r="F313">
            <v>1399.63</v>
          </cell>
        </row>
        <row r="314">
          <cell r="D314" t="str">
            <v>AUPR33</v>
          </cell>
          <cell r="E314" t="str">
            <v>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v>
          </cell>
          <cell r="F314">
            <v>1476.91</v>
          </cell>
        </row>
        <row r="315">
          <cell r="D315" t="str">
            <v>AUPR34</v>
          </cell>
          <cell r="E315" t="str">
            <v>Entretien préventif de l’ensemble des armoires MESD (PST, DFP) du tunnel de NOGENT, conformément à la fiche n°4 du CCTP</v>
          </cell>
          <cell r="F315">
            <v>1286.08</v>
          </cell>
        </row>
        <row r="316">
          <cell r="D316" t="str">
            <v>AUPR35</v>
          </cell>
          <cell r="E316" t="str">
            <v>Entretien préventif du tunnel BOBIGNY ,automates principaux et baies MESD. Ce prix comprend l’entretien de l’ensemble maître-esclave situé dans 2 locaux différents  et de l’ensemble des baies MESD du tunnel conformément à la fiche n°3 du CCTP 3</v>
          </cell>
          <cell r="F316">
            <v>1417</v>
          </cell>
        </row>
        <row r="317">
          <cell r="D317" t="str">
            <v>AUPR36</v>
          </cell>
          <cell r="E317" t="str">
            <v>Entretien préventif de l’ensemble des armoires MESD (PST, DFP) du tunnel de BOBIGNY, conformément à la fiche n°4 du CCTP</v>
          </cell>
          <cell r="F317">
            <v>1597.33</v>
          </cell>
        </row>
        <row r="318">
          <cell r="D318" t="str">
            <v>AUPR37</v>
          </cell>
          <cell r="E318" t="str">
            <v>Entretien préventif du tunnel LUMEN-NORTON ,automate principal (5) et baies MESD. Ce prix comprend l’entretien de l’ensemble maître-esclave situé dans 2 locaux différents et de l’ensemble des baies MESD du tunnel conformément à la fiche n°3 du CCTP 3</v>
          </cell>
          <cell r="F318">
            <v>524.99</v>
          </cell>
        </row>
        <row r="319">
          <cell r="D319" t="str">
            <v>AUPR38</v>
          </cell>
          <cell r="E319" t="str">
            <v>Entretien préventif de l’ensemble des armoires MESD (PST, DFP) du tunnel de LUMEN-NORTON, conformément à la fiche n°4 du CCTP</v>
          </cell>
          <cell r="F319">
            <v>718.61</v>
          </cell>
        </row>
        <row r="320">
          <cell r="D320" t="str">
            <v>AUPR39</v>
          </cell>
          <cell r="E320" t="str">
            <v>Entretien préventif du tunnel LANDY ,automates principaux et baies MESD. Ce prix comprend l’entretien de l’ensemble maître-esclave situé dans 2 locaux différents  et de l’ensemble des baies MESD du tunnel conformément à la fiche n°3 du CCTP 3</v>
          </cell>
          <cell r="F320">
            <v>358.59</v>
          </cell>
        </row>
        <row r="321">
          <cell r="D321" t="str">
            <v>AUPR40</v>
          </cell>
          <cell r="E321" t="str">
            <v>Entretien préventif de l’ensemble des armoires MESD (PST, DFP) du tunnel de LANDY, conformément à la fiche n°4 du CCTP</v>
          </cell>
          <cell r="F321">
            <v>2119.17</v>
          </cell>
        </row>
        <row r="322">
          <cell r="D322" t="str">
            <v>AUPR41</v>
          </cell>
          <cell r="E322" t="str">
            <v>Entretien préventif du tunnel LA-COURNEUVE ,automates principaux et baies MESD. Ce prix comprend l’entretien de l’ensemble maître-esclave situé dans 2 locaux différents  et de l’ensemble des baies MESD du tunnel conformément à la fiche n°3 du CCTP 3</v>
          </cell>
          <cell r="F322">
            <v>309.5</v>
          </cell>
        </row>
        <row r="323">
          <cell r="D323" t="str">
            <v>AUPR42</v>
          </cell>
          <cell r="E323" t="str">
            <v>Entretien préventif de l’ensemble des armoires MESD (PST, DFP) du tunnel de LA-COURNEUVE, conformément à la fiche n°4 du CCTP</v>
          </cell>
          <cell r="F323">
            <v>334.51</v>
          </cell>
        </row>
        <row r="324">
          <cell r="D324" t="str">
            <v>AUPR43</v>
          </cell>
          <cell r="E324" t="str">
            <v>Entretien préventif du tunnel TAVERNY ,automates principaux et baies MESD. Ce prix comprend l’entretien de l’ensemble maître-esclave situé dans 2 locaux différents  et de l’ensemble des baies MESD du tunnel conformément à la fiche n°3 du CCTP 3</v>
          </cell>
          <cell r="F324">
            <v>284.95</v>
          </cell>
        </row>
        <row r="325">
          <cell r="D325" t="str">
            <v>AUPR44</v>
          </cell>
          <cell r="E325" t="str">
            <v>Entretien préventif de l’ensemble des armoires MESD (PST, DFP) du tunnel de TAVERNY, conformément à la fiche n°4 du CCTP</v>
          </cell>
          <cell r="F325">
            <v>436.4</v>
          </cell>
        </row>
        <row r="326">
          <cell r="D326" t="str">
            <v>AUPR45</v>
          </cell>
          <cell r="E326" t="str">
            <v>Plus-value pour un entretien préventif d’une baie ou armoire supplémentaire  en local</v>
          </cell>
          <cell r="F326">
            <v>125.39</v>
          </cell>
        </row>
        <row r="327">
          <cell r="D327" t="str">
            <v>AUPR46</v>
          </cell>
          <cell r="E327" t="str">
            <v>Plus-value pour un entretien préventif d’une armoire supplémentaire  en tunnel</v>
          </cell>
          <cell r="F327">
            <v>151.6</v>
          </cell>
        </row>
        <row r="328">
          <cell r="D328" t="str">
            <v>AUPR47</v>
          </cell>
          <cell r="E328" t="str">
            <v>Entretien préventif d'un automate METIER conformément à la fiche n°5 du CCTP</v>
          </cell>
          <cell r="F328">
            <v>195.35</v>
          </cell>
        </row>
        <row r="329">
          <cell r="D329" t="str">
            <v>AUPR48</v>
          </cell>
          <cell r="E329" t="str">
            <v>Entretien préventif d'une baie MESD METIER conformément à la fiche n°4 du CCTP</v>
          </cell>
          <cell r="F329">
            <v>88.19</v>
          </cell>
        </row>
        <row r="330">
          <cell r="D330" t="str">
            <v>AUPR49</v>
          </cell>
          <cell r="E330" t="str">
            <v>Dépollution d'une baie</v>
          </cell>
          <cell r="F330">
            <v>59.03</v>
          </cell>
        </row>
        <row r="331">
          <cell r="D331" t="str">
            <v>1</v>
          </cell>
          <cell r="E331" t="str">
            <v>Réalisation de la phase 1 : Enquête téléphonique</v>
          </cell>
          <cell r="F331">
            <v>15295</v>
          </cell>
        </row>
        <row r="332">
          <cell r="D332" t="str">
            <v>2</v>
          </cell>
          <cell r="E332" t="str">
            <v>Réalisation de la phase 2 : Enquête par internet</v>
          </cell>
          <cell r="F332">
            <v>4000</v>
          </cell>
        </row>
        <row r="333">
          <cell r="D333" t="str">
            <v>3</v>
          </cell>
          <cell r="E333" t="str">
            <v>Organisation et tenue de réunions</v>
          </cell>
          <cell r="F333">
            <v>930</v>
          </cell>
        </row>
        <row r="334">
          <cell r="D334" t="str">
            <v>B2C010</v>
          </cell>
          <cell r="E334" t="str">
            <v>Réparation ou mise en œuvre d’élément de second œuvre 2h</v>
          </cell>
          <cell r="F334">
            <v>170.58</v>
          </cell>
        </row>
        <row r="335">
          <cell r="D335" t="str">
            <v>B2C011</v>
          </cell>
          <cell r="E335" t="str">
            <v>Réparation ou mise en œuvre d’élément de second œuvre 1/2 journée</v>
          </cell>
          <cell r="F335">
            <v>613.66</v>
          </cell>
        </row>
        <row r="336">
          <cell r="D336" t="str">
            <v>B2C012</v>
          </cell>
          <cell r="E336" t="str">
            <v>Réparation ou mise en œuvre d’élément de second œuvre 1 journée</v>
          </cell>
          <cell r="F336">
            <v>1158.67</v>
          </cell>
        </row>
        <row r="337">
          <cell r="D337" t="str">
            <v>B2C020</v>
          </cell>
          <cell r="E337" t="str">
            <v>Réparation ou mise en œuvre d’élément de Plomberie 2h</v>
          </cell>
          <cell r="F337">
            <v>170.58</v>
          </cell>
        </row>
        <row r="338">
          <cell r="D338" t="str">
            <v>B2C021</v>
          </cell>
          <cell r="E338" t="str">
            <v>Réparation ou mise en œuvre d’élément de Plomberie 1/2 journée</v>
          </cell>
          <cell r="F338">
            <v>613.66</v>
          </cell>
        </row>
        <row r="339">
          <cell r="D339" t="str">
            <v>B2C022</v>
          </cell>
          <cell r="E339" t="str">
            <v>Réparation ou mise en œuvre d’élément de Plomberie 1 journée</v>
          </cell>
          <cell r="F339">
            <v>1158.67</v>
          </cell>
        </row>
        <row r="340">
          <cell r="D340" t="str">
            <v>B2C023</v>
          </cell>
          <cell r="E340" t="str">
            <v>Intervention d'urgence d'un plombier</v>
          </cell>
          <cell r="F340">
            <v>590.05999999999995</v>
          </cell>
        </row>
        <row r="341">
          <cell r="D341" t="str">
            <v>B2C040</v>
          </cell>
          <cell r="E341" t="str">
            <v>Remplacement d'un double vitrage</v>
          </cell>
          <cell r="F341">
            <v>160.93</v>
          </cell>
        </row>
        <row r="342">
          <cell r="D342" t="str">
            <v>B2C041</v>
          </cell>
          <cell r="E342" t="str">
            <v>Sécurisation d’urgence d’un élément vitré</v>
          </cell>
          <cell r="F342">
            <v>697.35</v>
          </cell>
        </row>
        <row r="343">
          <cell r="D343" t="str">
            <v>B2C050</v>
          </cell>
          <cell r="E343" t="str">
            <v>Intervention d'urgence d'un serrurier</v>
          </cell>
          <cell r="F343">
            <v>375.49</v>
          </cell>
        </row>
        <row r="344">
          <cell r="D344" t="str">
            <v>B2C051</v>
          </cell>
          <cell r="E344" t="str">
            <v>Réparation ou mise en œuvre d’élément de Serrurerie 1/2 journée</v>
          </cell>
          <cell r="F344">
            <v>306.83</v>
          </cell>
        </row>
        <row r="345">
          <cell r="D345" t="str">
            <v>B2C052</v>
          </cell>
          <cell r="E345" t="str">
            <v>Réparation ou mise en œuvre d’élément de Serrurerie 1 journée</v>
          </cell>
          <cell r="F345">
            <v>579.33000000000004</v>
          </cell>
        </row>
        <row r="346">
          <cell r="D346" t="str">
            <v>B2C053</v>
          </cell>
          <cell r="E346" t="str">
            <v>Plus-value aux prix B2C050 à B2C052 pour une intervention de nuit</v>
          </cell>
          <cell r="F346">
            <v>0.3</v>
          </cell>
        </row>
        <row r="347">
          <cell r="D347" t="str">
            <v>B2C054</v>
          </cell>
          <cell r="E347" t="str">
            <v>Plus-value aux prix B2C051 et B2C052 pour la peinture d’une porte</v>
          </cell>
          <cell r="F347">
            <v>0.42</v>
          </cell>
        </row>
        <row r="348">
          <cell r="D348" t="str">
            <v>B2C060</v>
          </cell>
          <cell r="E348" t="str">
            <v>Badge magnétique</v>
          </cell>
          <cell r="F348">
            <v>10.73</v>
          </cell>
        </row>
        <row r="349">
          <cell r="D349" t="str">
            <v>B2C061</v>
          </cell>
          <cell r="E349" t="str">
            <v>Lecteur de badge magnétique</v>
          </cell>
          <cell r="F349">
            <v>482.78</v>
          </cell>
        </row>
        <row r="350">
          <cell r="D350" t="str">
            <v>B2C062</v>
          </cell>
          <cell r="E350" t="str">
            <v>Module de porte MDP1 TIL ou similaire</v>
          </cell>
          <cell r="F350">
            <v>697.35</v>
          </cell>
        </row>
        <row r="351">
          <cell r="D351" t="str">
            <v>B2C063</v>
          </cell>
          <cell r="E351" t="str">
            <v>Clavier digicode anti-vandale</v>
          </cell>
          <cell r="F351">
            <v>375.49</v>
          </cell>
        </row>
        <row r="352">
          <cell r="D352" t="str">
            <v>B2C064</v>
          </cell>
          <cell r="E352" t="str">
            <v>Gâche électrique</v>
          </cell>
          <cell r="F352">
            <v>214.57</v>
          </cell>
        </row>
        <row r="353">
          <cell r="D353" t="str">
            <v>B2C065</v>
          </cell>
          <cell r="E353" t="str">
            <v>Unité de traitement local sur réseau IP pour contrôle d'accès UTIL84P TIL ou similaire</v>
          </cell>
          <cell r="F353">
            <v>911.91</v>
          </cell>
        </row>
        <row r="354">
          <cell r="D354" t="str">
            <v>B2C070</v>
          </cell>
          <cell r="E354" t="str">
            <v>Réparation ou mise en œuvre d’élément de Toiture 1/2 journée</v>
          </cell>
          <cell r="F354">
            <v>613.66</v>
          </cell>
        </row>
        <row r="355">
          <cell r="D355" t="str">
            <v>B2C071</v>
          </cell>
          <cell r="E355" t="str">
            <v>Réparation ou mise en œuvre d’élément de Toiture 1 journée</v>
          </cell>
          <cell r="F355">
            <v>1158.67</v>
          </cell>
        </row>
        <row r="356">
          <cell r="D356" t="str">
            <v>B2C072</v>
          </cell>
          <cell r="E356" t="str">
            <v>Intervention urgente d’un couvreur pour recherche de fuite et réparation</v>
          </cell>
          <cell r="F356">
            <v>681.25</v>
          </cell>
        </row>
        <row r="357">
          <cell r="D357" t="str">
            <v>B2C080</v>
          </cell>
          <cell r="E357" t="str">
            <v>Réparation ou mise en œuvre d’élément électrique 2h</v>
          </cell>
          <cell r="F357">
            <v>170.58</v>
          </cell>
        </row>
        <row r="358">
          <cell r="D358" t="str">
            <v>B2C081</v>
          </cell>
          <cell r="E358" t="str">
            <v>Réparation ou mise en œuvre d’élément électrique 1/2 journée</v>
          </cell>
          <cell r="F358">
            <v>613.66</v>
          </cell>
        </row>
        <row r="359">
          <cell r="D359" t="str">
            <v>B2F001</v>
          </cell>
          <cell r="E359" t="str">
            <v>Fourniture BATIMENT selon catalogue PLATEFORME DU BATIMENT</v>
          </cell>
          <cell r="F359">
            <v>0.92</v>
          </cell>
        </row>
        <row r="360">
          <cell r="D360" t="str">
            <v>B2F002</v>
          </cell>
          <cell r="E360" t="str">
            <v>Fourniture SERRURERIE selon catalogue AU FORUM DU BATIMENT</v>
          </cell>
          <cell r="F360">
            <v>0.92</v>
          </cell>
        </row>
        <row r="361">
          <cell r="D361" t="str">
            <v>B2F003</v>
          </cell>
          <cell r="E361" t="str">
            <v>Fourniture SIGNALISATION selon catalogue SINALUX</v>
          </cell>
          <cell r="F361">
            <v>0.95</v>
          </cell>
        </row>
        <row r="362">
          <cell r="D362" t="str">
            <v>B2F009</v>
          </cell>
          <cell r="E362" t="str">
            <v>Ventouse électromagnétique de marque GESOP pour porte issue de secours</v>
          </cell>
          <cell r="F362">
            <v>246.75</v>
          </cell>
        </row>
        <row r="363">
          <cell r="D363" t="str">
            <v>B2F010</v>
          </cell>
          <cell r="E363" t="str">
            <v>Cylindre européen avec embout tricoise réf : BKS2116 de marque GESOP ou équivalent pour porte d'issue de secours</v>
          </cell>
          <cell r="F363">
            <v>26.82</v>
          </cell>
        </row>
        <row r="364">
          <cell r="D364" t="str">
            <v>B2F011</v>
          </cell>
          <cell r="E364" t="str">
            <v>Verrou thermique de marque GESOP ou équivalent pour porte d' issue de secours</v>
          </cell>
          <cell r="F364">
            <v>85.83</v>
          </cell>
        </row>
        <row r="365">
          <cell r="D365" t="str">
            <v>B2F012</v>
          </cell>
          <cell r="E365" t="str">
            <v>Poignée porte extérieure de marque GESOP ou équivalent pour issue de secours</v>
          </cell>
          <cell r="F365">
            <v>80.459999999999994</v>
          </cell>
        </row>
        <row r="366">
          <cell r="D366" t="str">
            <v>B2F013</v>
          </cell>
          <cell r="E366" t="str">
            <v>Barre antipanique BKS de marque GESOP ou équivalent pour porte d' issue de secours</v>
          </cell>
          <cell r="F366">
            <v>278.94</v>
          </cell>
        </row>
        <row r="367">
          <cell r="D367" t="str">
            <v>B2F014</v>
          </cell>
          <cell r="E367" t="str">
            <v>Porte de sas de Réf :IRK métallique et de marque GESOP</v>
          </cell>
          <cell r="F367">
            <v>3862.22</v>
          </cell>
        </row>
        <row r="368">
          <cell r="D368" t="str">
            <v>B2F015</v>
          </cell>
          <cell r="E368" t="str">
            <v>Porte extérieure CF1H00 de Réf :IRK CN 60 métallique et de marque GESOP</v>
          </cell>
          <cell r="F368">
            <v>3003.95</v>
          </cell>
        </row>
        <row r="369">
          <cell r="D369" t="str">
            <v>B2F016</v>
          </cell>
          <cell r="E369" t="str">
            <v>Porte de sas de Réf : M31 INOX et de marque GESOP</v>
          </cell>
          <cell r="F369">
            <v>4398.6400000000003</v>
          </cell>
        </row>
        <row r="370">
          <cell r="D370" t="str">
            <v>B2F017</v>
          </cell>
          <cell r="E370" t="str">
            <v>Porte N2 – HCM 120 réf: B112T de marque LUTERMAX / NOVOFERM GESOP</v>
          </cell>
          <cell r="F370">
            <v>7981.93</v>
          </cell>
        </row>
        <row r="371">
          <cell r="D371" t="str">
            <v>B2F018</v>
          </cell>
          <cell r="E371" t="str">
            <v>Porte CN60 réf: F112 et de Marque LUTERMAX 1 NOVOFERM GESOP</v>
          </cell>
          <cell r="F371">
            <v>6222.47</v>
          </cell>
        </row>
        <row r="372">
          <cell r="D372" t="str">
            <v>B2F019</v>
          </cell>
          <cell r="E372" t="str">
            <v>Porte Issue SAS HODAPP EI60 - 1 Vantail - Inox 316L</v>
          </cell>
          <cell r="F372">
            <v>5149.63</v>
          </cell>
        </row>
        <row r="373">
          <cell r="D373" t="str">
            <v>B2F020</v>
          </cell>
          <cell r="E373" t="str">
            <v>Serrure en applique horizontale à pêne dormant</v>
          </cell>
          <cell r="F373">
            <v>59.01</v>
          </cell>
        </row>
        <row r="374">
          <cell r="D374" t="str">
            <v>B2F021</v>
          </cell>
          <cell r="E374" t="str">
            <v>Cylindre de type DENY ou équivalent</v>
          </cell>
          <cell r="F374">
            <v>171.65</v>
          </cell>
        </row>
        <row r="375">
          <cell r="D375" t="str">
            <v>B2F022</v>
          </cell>
          <cell r="E375" t="str">
            <v>Reproduction d'une clé type DENY</v>
          </cell>
          <cell r="F375">
            <v>59.01</v>
          </cell>
        </row>
        <row r="376">
          <cell r="D376" t="str">
            <v>B2F023</v>
          </cell>
          <cell r="E376" t="str">
            <v>Porte niche de sécurité HODAPP MZ1 - Inox 316L</v>
          </cell>
          <cell r="F376">
            <v>3915.87</v>
          </cell>
        </row>
        <row r="377">
          <cell r="D377" t="str">
            <v>B2P000</v>
          </cell>
          <cell r="E377" t="str">
            <v>Phase d’initialisation du marché</v>
          </cell>
          <cell r="F377">
            <v>3117</v>
          </cell>
        </row>
        <row r="378">
          <cell r="D378" t="str">
            <v>B2P001</v>
          </cell>
          <cell r="E378" t="str">
            <v>Prestation de maintenance préventive d'une issue de secours</v>
          </cell>
          <cell r="F378">
            <v>139.47</v>
          </cell>
        </row>
        <row r="379">
          <cell r="D379" t="str">
            <v>B2P002</v>
          </cell>
          <cell r="E379" t="str">
            <v>Plus-value à l’entretien d’une issue de secours pour entretien préventif d’une trappe d’issue de secours</v>
          </cell>
          <cell r="F379">
            <v>1287.4100000000001</v>
          </cell>
        </row>
        <row r="380">
          <cell r="D380" t="str">
            <v>B2P003</v>
          </cell>
          <cell r="E380" t="str">
            <v>Prestation de maintenance préventive d’une niche de secours</v>
          </cell>
          <cell r="F380">
            <v>139.47</v>
          </cell>
        </row>
        <row r="381">
          <cell r="D381" t="str">
            <v>1.1</v>
          </cell>
          <cell r="E381" t="str">
            <v>Visite du tunnel de Fontenay</v>
          </cell>
          <cell r="F381">
            <v>1008.22</v>
          </cell>
        </row>
        <row r="382">
          <cell r="D382" t="str">
            <v>1.10</v>
          </cell>
          <cell r="E382" t="str">
            <v>Visite du tunnel de la Courneuve</v>
          </cell>
          <cell r="F382">
            <v>1008.22</v>
          </cell>
        </row>
        <row r="383">
          <cell r="D383" t="str">
            <v>1.11</v>
          </cell>
          <cell r="E383" t="str">
            <v>Visite du tunnel de Bobigny</v>
          </cell>
          <cell r="F383">
            <v>2735.2</v>
          </cell>
        </row>
        <row r="384">
          <cell r="D384" t="str">
            <v>1.12</v>
          </cell>
          <cell r="E384" t="str">
            <v>Visite du tunnel de Lumen</v>
          </cell>
          <cell r="F384">
            <v>1052.6500000000001</v>
          </cell>
        </row>
        <row r="385">
          <cell r="D385" t="str">
            <v>1.13</v>
          </cell>
          <cell r="E385" t="str">
            <v>Visite du tunnel de Norton</v>
          </cell>
          <cell r="F385">
            <v>1052.6500000000001</v>
          </cell>
        </row>
        <row r="386">
          <cell r="D386" t="str">
            <v>1.14</v>
          </cell>
          <cell r="E386" t="str">
            <v>Visite du tunnel de Taverny</v>
          </cell>
          <cell r="F386">
            <v>1177.58</v>
          </cell>
        </row>
        <row r="387">
          <cell r="D387" t="str">
            <v>1.15</v>
          </cell>
          <cell r="E387" t="str">
            <v>Visite du tunnel de Fresnes</v>
          </cell>
          <cell r="F387">
            <v>814.45</v>
          </cell>
        </row>
        <row r="388">
          <cell r="D388" t="str">
            <v>1.16</v>
          </cell>
          <cell r="E388" t="str">
            <v>Visite du tunnel d’Antony</v>
          </cell>
          <cell r="F388">
            <v>814.45</v>
          </cell>
        </row>
        <row r="389">
          <cell r="D389" t="str">
            <v>1.17</v>
          </cell>
          <cell r="E389" t="str">
            <v>Visite du tunnel d’Italie</v>
          </cell>
          <cell r="F389">
            <v>1350.41</v>
          </cell>
        </row>
        <row r="390">
          <cell r="D390" t="str">
            <v>1.18</v>
          </cell>
          <cell r="E390" t="str">
            <v>Visite du tunnel de Bicêtre</v>
          </cell>
          <cell r="F390">
            <v>4318.99</v>
          </cell>
        </row>
        <row r="391">
          <cell r="D391" t="str">
            <v>1.19</v>
          </cell>
          <cell r="E391" t="str">
            <v>Visite du tunnel d’Orly</v>
          </cell>
          <cell r="F391">
            <v>1052.6500000000001</v>
          </cell>
        </row>
        <row r="392">
          <cell r="D392" t="str">
            <v>1.2</v>
          </cell>
          <cell r="E392" t="str">
            <v>Visite du tunnel de Chennevières</v>
          </cell>
          <cell r="F392">
            <v>1008.22</v>
          </cell>
        </row>
        <row r="393">
          <cell r="D393" t="str">
            <v>1.20</v>
          </cell>
          <cell r="E393" t="str">
            <v>Visite du tunnel de Nogent</v>
          </cell>
          <cell r="F393">
            <v>2465.79</v>
          </cell>
        </row>
        <row r="394">
          <cell r="D394" t="str">
            <v>1.21</v>
          </cell>
          <cell r="E394" t="str">
            <v>Visite du tunnel de Champigny</v>
          </cell>
          <cell r="F394">
            <v>1463.3</v>
          </cell>
        </row>
        <row r="395">
          <cell r="D395" t="str">
            <v>1.22</v>
          </cell>
          <cell r="E395" t="str">
            <v>Visite du tunnel de Jean Moulin</v>
          </cell>
          <cell r="F395">
            <v>1463.3</v>
          </cell>
        </row>
        <row r="396">
          <cell r="D396" t="str">
            <v>1.23</v>
          </cell>
          <cell r="E396" t="str">
            <v>Visite du tunnel de Guy Moquet</v>
          </cell>
          <cell r="F396">
            <v>1463.3</v>
          </cell>
        </row>
        <row r="397">
          <cell r="D397" t="str">
            <v>1.24</v>
          </cell>
          <cell r="E397" t="str">
            <v>Visite du tunnel de Boissy</v>
          </cell>
          <cell r="F397">
            <v>1463.3</v>
          </cell>
        </row>
        <row r="398">
          <cell r="D398" t="str">
            <v>1.25</v>
          </cell>
          <cell r="E398" t="str">
            <v>Visite du tunnel d’André Dreyer</v>
          </cell>
          <cell r="F398">
            <v>2091.35</v>
          </cell>
        </row>
        <row r="399">
          <cell r="D399" t="str">
            <v>1.26</v>
          </cell>
          <cell r="E399" t="str">
            <v>Visite d’un tunnel de moins de 300m</v>
          </cell>
          <cell r="F399">
            <v>1195.3499999999999</v>
          </cell>
        </row>
        <row r="400">
          <cell r="D400" t="str">
            <v>1.3</v>
          </cell>
          <cell r="E400" t="str">
            <v>Visite du tunnel d’Ambroise Paré</v>
          </cell>
          <cell r="F400">
            <v>1177.58</v>
          </cell>
        </row>
        <row r="401">
          <cell r="D401" t="str">
            <v>1.4</v>
          </cell>
          <cell r="E401" t="str">
            <v>Visite du tunnel de Saint-Cloud</v>
          </cell>
          <cell r="F401">
            <v>1177.58</v>
          </cell>
        </row>
        <row r="402">
          <cell r="D402" t="str">
            <v>1.5</v>
          </cell>
          <cell r="E402" t="str">
            <v>Visite du tunnel Nanterre La Défense</v>
          </cell>
          <cell r="F402">
            <v>8795.8700000000008</v>
          </cell>
        </row>
        <row r="403">
          <cell r="D403" t="str">
            <v>1.6</v>
          </cell>
          <cell r="E403" t="str">
            <v>Visite du tunnel de Belle Rive</v>
          </cell>
          <cell r="F403">
            <v>814.45</v>
          </cell>
        </row>
        <row r="404">
          <cell r="D404" t="str">
            <v>1.7</v>
          </cell>
          <cell r="E404" t="str">
            <v>Visite du tunnel de Neuilly</v>
          </cell>
          <cell r="F404">
            <v>814.45</v>
          </cell>
        </row>
        <row r="405">
          <cell r="D405" t="str">
            <v>1.8</v>
          </cell>
          <cell r="E405" t="str">
            <v>Visite du tunnel de Sévines</v>
          </cell>
          <cell r="F405">
            <v>814.45</v>
          </cell>
        </row>
        <row r="406">
          <cell r="D406" t="str">
            <v>1.9</v>
          </cell>
          <cell r="E406" t="str">
            <v>Visite du tunnel du Landy</v>
          </cell>
          <cell r="F406">
            <v>1454.86</v>
          </cell>
        </row>
        <row r="407">
          <cell r="D407" t="str">
            <v>2.1</v>
          </cell>
          <cell r="E407" t="str">
            <v>Suivi et prestations générales</v>
          </cell>
          <cell r="F407">
            <v>1699.84</v>
          </cell>
        </row>
        <row r="408">
          <cell r="D408" t="str">
            <v>CLC01</v>
          </cell>
          <cell r="E408" t="str">
            <v>Mise à disposition d’un technicien 7j/7j 24h/24h</v>
          </cell>
          <cell r="F408">
            <v>2328</v>
          </cell>
        </row>
        <row r="409">
          <cell r="D409" t="str">
            <v>CLC02</v>
          </cell>
          <cell r="E409" t="str">
            <v>Identification de l’élément défectueux ainsi que remplacement immédiat de toute pièce inférieur à 50 euros</v>
          </cell>
          <cell r="F409">
            <v>146</v>
          </cell>
        </row>
        <row r="410">
          <cell r="D410" t="str">
            <v>CLC03</v>
          </cell>
          <cell r="E410" t="str">
            <v>Remplacement d’un élément constitutif d’un climatiseur SPLIT SYSTEM</v>
          </cell>
          <cell r="F410">
            <v>116</v>
          </cell>
        </row>
        <row r="411">
          <cell r="D411" t="str">
            <v>CLC04</v>
          </cell>
          <cell r="E411" t="str">
            <v>Recherche de défaut et réparation(s) sur circuit frigorifique</v>
          </cell>
          <cell r="F411">
            <v>1000</v>
          </cell>
        </row>
        <row r="412">
          <cell r="D412" t="str">
            <v>CLC05</v>
          </cell>
          <cell r="E412" t="str">
            <v>Recharge d’un fluide de climatiseur en gaz R404A</v>
          </cell>
          <cell r="F412">
            <v>94.8</v>
          </cell>
        </row>
        <row r="413">
          <cell r="D413" t="str">
            <v>CLC06</v>
          </cell>
          <cell r="E413" t="str">
            <v>Recharge d’un fluide de climatiseur en gaz R407C</v>
          </cell>
          <cell r="F413">
            <v>75.099999999999994</v>
          </cell>
        </row>
        <row r="414">
          <cell r="D414" t="str">
            <v>CLC07</v>
          </cell>
          <cell r="E414" t="str">
            <v>Recharge d’un fluide de climatiseur en gaz R410A</v>
          </cell>
          <cell r="F414">
            <v>87.4</v>
          </cell>
        </row>
        <row r="415">
          <cell r="D415" t="str">
            <v>CLC08</v>
          </cell>
          <cell r="E415" t="str">
            <v>Fourniture, installation et raccordement d’un SPLIT SYSTEM d’une puissance inférieure ou égale à 5 KW</v>
          </cell>
          <cell r="F415">
            <v>2463</v>
          </cell>
        </row>
        <row r="416">
          <cell r="D416" t="str">
            <v>CLC09</v>
          </cell>
          <cell r="E416" t="str">
            <v>Fourniture, installation et raccordement d’un SPLIT SYSTEM d’une puissance supérieure à 5 KW et inférieure ou égale à 5 KW</v>
          </cell>
          <cell r="F416">
            <v>5078</v>
          </cell>
        </row>
        <row r="417">
          <cell r="D417" t="str">
            <v>CLC10</v>
          </cell>
          <cell r="E417" t="str">
            <v>Remplacement d’une pompe de relevage</v>
          </cell>
          <cell r="F417">
            <v>28.9</v>
          </cell>
        </row>
        <row r="418">
          <cell r="D418" t="str">
            <v>CLC11</v>
          </cell>
          <cell r="E418" t="str">
            <v>Remplacement d’un compresseur</v>
          </cell>
          <cell r="F418">
            <v>174</v>
          </cell>
        </row>
        <row r="419">
          <cell r="D419" t="str">
            <v>CLC12</v>
          </cell>
          <cell r="E419" t="str">
            <v>Remplacement d’un pressostat différentiel d’air</v>
          </cell>
          <cell r="F419">
            <v>57.9</v>
          </cell>
        </row>
        <row r="420">
          <cell r="D420" t="str">
            <v>CLC13</v>
          </cell>
          <cell r="E420" t="str">
            <v>Remplacement d’une courroie</v>
          </cell>
          <cell r="F420">
            <v>60.5</v>
          </cell>
        </row>
        <row r="421">
          <cell r="D421" t="str">
            <v>CLC14</v>
          </cell>
          <cell r="E421" t="str">
            <v>Fourniture et pose d’un calorifugeage d’un circuit climatiseur</v>
          </cell>
          <cell r="F421">
            <v>35.5</v>
          </cell>
        </row>
        <row r="422">
          <cell r="D422" t="str">
            <v>CLC15</v>
          </cell>
          <cell r="E422" t="str">
            <v>Désinfection des circuits de gaines de climatisation, suppression des bactéries, champignons, virus dans les gaines</v>
          </cell>
          <cell r="F422">
            <v>744</v>
          </cell>
        </row>
        <row r="423">
          <cell r="D423" t="str">
            <v>CLC16</v>
          </cell>
          <cell r="E423" t="str">
            <v>Remplacement des filtres jetables par des supports de filtre en acier sur armoire de climatisation permettant de standardiser le remplacement de la matière filtrante (film standard au m²)</v>
          </cell>
          <cell r="F423">
            <v>126</v>
          </cell>
        </row>
        <row r="424">
          <cell r="D424" t="str">
            <v>CLD01</v>
          </cell>
          <cell r="E424" t="str">
            <v>Prise en charge initiale de l’installation</v>
          </cell>
          <cell r="F424">
            <v>5207</v>
          </cell>
        </row>
        <row r="425">
          <cell r="D425" t="str">
            <v>CLD02</v>
          </cell>
          <cell r="E425" t="str">
            <v>Restitution de l’installation en fin de marché</v>
          </cell>
          <cell r="F425">
            <v>1157</v>
          </cell>
        </row>
        <row r="426">
          <cell r="D426" t="str">
            <v>CLE01</v>
          </cell>
          <cell r="E426" t="str">
            <v>Étude de dimensionnement d'une installation pour vérifier l'efficacité des installations existantes, pour étudier le remplacement d'une installation défaillante ou optimiser les besoins et rendements</v>
          </cell>
          <cell r="F426">
            <v>1275</v>
          </cell>
        </row>
        <row r="427">
          <cell r="D427" t="str">
            <v>CLF01</v>
          </cell>
          <cell r="E427" t="str">
            <v>Location pour une semaine d’un climatiseur mobile de 1800 W</v>
          </cell>
          <cell r="F427">
            <v>470</v>
          </cell>
        </row>
        <row r="428">
          <cell r="D428" t="str">
            <v>CLF02</v>
          </cell>
          <cell r="E428" t="str">
            <v>Location pour une semaine d’un climatiseur mobile de 3900 W</v>
          </cell>
          <cell r="F428">
            <v>526</v>
          </cell>
        </row>
        <row r="429">
          <cell r="D429" t="str">
            <v>CLF03</v>
          </cell>
          <cell r="E429" t="str">
            <v>Location pour une semaine d’un climatiseur mobile de 6500 W</v>
          </cell>
          <cell r="F429">
            <v>888</v>
          </cell>
        </row>
        <row r="430">
          <cell r="D430" t="str">
            <v>CLF04</v>
          </cell>
          <cell r="E430" t="str">
            <v>Location pour une semaine d’un climatiseur mobile de 7300 W</v>
          </cell>
          <cell r="F430">
            <v>933</v>
          </cell>
        </row>
        <row r="431">
          <cell r="D431" t="str">
            <v>CLF05</v>
          </cell>
          <cell r="E431" t="str">
            <v>Fourniture de matériel suivant le catalogue ROLESCO</v>
          </cell>
          <cell r="F431">
            <v>0.5</v>
          </cell>
        </row>
        <row r="432">
          <cell r="D432" t="str">
            <v>CLP01</v>
          </cell>
          <cell r="E432" t="str">
            <v>Maintenance préventive des systèmes de climatisation du PCTT Sud</v>
          </cell>
          <cell r="F432">
            <v>5062</v>
          </cell>
        </row>
        <row r="433">
          <cell r="D433" t="str">
            <v>CLP02</v>
          </cell>
          <cell r="E433" t="str">
            <v>Maintenance préventive des systèmes de climatisation du PCTT Est</v>
          </cell>
          <cell r="F433">
            <v>6474</v>
          </cell>
        </row>
        <row r="434">
          <cell r="D434" t="str">
            <v>CLP03</v>
          </cell>
          <cell r="E434" t="str">
            <v>Maintenance préventive des systèmes de climatisation du PCTT Nord</v>
          </cell>
          <cell r="F434">
            <v>8231</v>
          </cell>
        </row>
        <row r="435">
          <cell r="D435" t="str">
            <v>CLP04</v>
          </cell>
          <cell r="E435" t="str">
            <v>Maintenance préventive des systèmes de climatisation du PCTT Ouest</v>
          </cell>
          <cell r="F435">
            <v>8016</v>
          </cell>
        </row>
        <row r="436">
          <cell r="D436" t="str">
            <v>CLP05</v>
          </cell>
          <cell r="E436" t="str">
            <v>Maintenance préventive des systèmes de climatisation de Créteil</v>
          </cell>
          <cell r="F436">
            <v>1690</v>
          </cell>
        </row>
        <row r="437">
          <cell r="D437" t="str">
            <v>PN01</v>
          </cell>
          <cell r="E437" t="str">
            <v>Remplacement d'une carte électronique hors fourniture</v>
          </cell>
          <cell r="F437">
            <v>160</v>
          </cell>
        </row>
        <row r="438">
          <cell r="D438" t="str">
            <v>PN02</v>
          </cell>
          <cell r="E438" t="str">
            <v>Remplacement d'un moteur de ventilo hors fourniture</v>
          </cell>
          <cell r="F438">
            <v>131</v>
          </cell>
        </row>
        <row r="439">
          <cell r="D439" t="str">
            <v>PN03</v>
          </cell>
          <cell r="E439" t="str">
            <v>Remplacement d'une poulie hors fourniture</v>
          </cell>
          <cell r="F439">
            <v>451</v>
          </cell>
        </row>
        <row r="440">
          <cell r="D440" t="str">
            <v>PN04</v>
          </cell>
          <cell r="E440" t="str">
            <v>Fourniture de matériel suivant le catalogue autre que ROLESCO (CAP2i, STULZ)</v>
          </cell>
          <cell r="F440">
            <v>0.8</v>
          </cell>
        </row>
        <row r="441">
          <cell r="D441" t="str">
            <v>PN05</v>
          </cell>
          <cell r="E441" t="str">
            <v>Maintenance préventive des systèmes de climatisation du PCTT Sud ( Intégré les clim de ORLY et du PCTT)</v>
          </cell>
          <cell r="F441">
            <v>1008</v>
          </cell>
        </row>
        <row r="442">
          <cell r="D442" t="str">
            <v>PN06</v>
          </cell>
          <cell r="E442" t="str">
            <v xml:space="preserve">Recharge d'un fluide de climatiseur en gaz R32 au kilogramme </v>
          </cell>
          <cell r="F442">
            <v>103</v>
          </cell>
        </row>
        <row r="443">
          <cell r="D443" t="str">
            <v>PN07</v>
          </cell>
          <cell r="E443" t="str">
            <v>Demande d'un nouveau tatouage</v>
          </cell>
          <cell r="F443">
            <v>39.799999999999997</v>
          </cell>
        </row>
        <row r="444">
          <cell r="D444" t="str">
            <v>PN08</v>
          </cell>
          <cell r="E444" t="str">
            <v>Fourniture et pose d'un tatouage sur équipement terrain suivant spécification DiRIF E1</v>
          </cell>
          <cell r="F444">
            <v>14.92</v>
          </cell>
        </row>
        <row r="445">
          <cell r="D445" t="str">
            <v>PN09</v>
          </cell>
          <cell r="E445" t="str">
            <v>Mise à jour de la Base tatouage</v>
          </cell>
          <cell r="F445">
            <v>1730</v>
          </cell>
        </row>
        <row r="446">
          <cell r="D446" t="str">
            <v>PN10</v>
          </cell>
          <cell r="E446" t="str">
            <v>Mise à jour des plans existant suite au remplacement d'un équipement terrain (plan d'implantation, schéma d'armoire électrique et doc constructeur) y compris intégration à la médiathèque DiRIF</v>
          </cell>
          <cell r="F446">
            <v>318</v>
          </cell>
        </row>
        <row r="447">
          <cell r="D447" t="str">
            <v>PN11</v>
          </cell>
          <cell r="E447" t="str">
            <v xml:space="preserve">Maintenance constructeur </v>
          </cell>
          <cell r="F447">
            <v>1017</v>
          </cell>
        </row>
        <row r="448">
          <cell r="D448" t="str">
            <v>PN12</v>
          </cell>
          <cell r="E448" t="str">
            <v>Remplacement d'un compresseur hors founlture</v>
          </cell>
          <cell r="F448">
            <v>814</v>
          </cell>
        </row>
        <row r="449">
          <cell r="D449" t="str">
            <v>PN13</v>
          </cell>
          <cell r="E449" t="str">
            <v>Remplacement d'un évaporateur hors fourniture</v>
          </cell>
          <cell r="F449">
            <v>872</v>
          </cell>
        </row>
        <row r="450">
          <cell r="D450" t="str">
            <v>CUR01</v>
          </cell>
          <cell r="E450" t="str">
            <v>Installation et raccordement d’un SPLIT SYSTEM (Puissance ≤ 5 kW)</v>
          </cell>
          <cell r="F450">
            <v>1515</v>
          </cell>
        </row>
        <row r="451">
          <cell r="D451" t="str">
            <v>CUR02</v>
          </cell>
          <cell r="E451" t="str">
            <v>Installation et raccordement d’un SPLIT SYSTEM (Puissance &gt; 5 kW)</v>
          </cell>
          <cell r="F451">
            <v>2147</v>
          </cell>
        </row>
        <row r="452">
          <cell r="D452" t="str">
            <v>CUR03</v>
          </cell>
          <cell r="E452" t="str">
            <v>Remplacement d’un élément constitutif d’un SPLIT SYSTEM</v>
          </cell>
          <cell r="F452">
            <v>145</v>
          </cell>
        </row>
        <row r="453">
          <cell r="D453" t="str">
            <v>CUR04</v>
          </cell>
          <cell r="E453" t="str">
            <v>Remplacement d’une pompe de relevage</v>
          </cell>
          <cell r="F453">
            <v>72.5</v>
          </cell>
        </row>
        <row r="454">
          <cell r="D454" t="str">
            <v>CUR05</v>
          </cell>
          <cell r="E454" t="str">
            <v>Remplacement d’un compresseur</v>
          </cell>
          <cell r="F454">
            <v>54.4</v>
          </cell>
        </row>
        <row r="455">
          <cell r="D455" t="str">
            <v>CUR06</v>
          </cell>
          <cell r="E455" t="str">
            <v>Remplacement d’un pressostat différentiel d’air</v>
          </cell>
          <cell r="F455">
            <v>36.200000000000003</v>
          </cell>
        </row>
        <row r="456">
          <cell r="D456" t="str">
            <v>CUR07</v>
          </cell>
          <cell r="E456" t="str">
            <v>Remplacement d’une courroie</v>
          </cell>
          <cell r="F456">
            <v>72.5</v>
          </cell>
        </row>
        <row r="457">
          <cell r="D457" t="str">
            <v>CUR08</v>
          </cell>
          <cell r="E457" t="str">
            <v>Remplacement d’une carte électronique</v>
          </cell>
          <cell r="F457">
            <v>145</v>
          </cell>
        </row>
        <row r="458">
          <cell r="D458" t="str">
            <v>CUR09</v>
          </cell>
          <cell r="E458" t="str">
            <v>Remplacement d’un moteur de ventilo</v>
          </cell>
          <cell r="F458">
            <v>145</v>
          </cell>
        </row>
        <row r="459">
          <cell r="D459" t="str">
            <v>CUR10</v>
          </cell>
          <cell r="E459" t="str">
            <v>Remplacement d’une poulie</v>
          </cell>
          <cell r="F459">
            <v>362</v>
          </cell>
        </row>
        <row r="460">
          <cell r="D460" t="str">
            <v>CUR11</v>
          </cell>
          <cell r="E460" t="str">
            <v>Remplacement d’un évaporateur</v>
          </cell>
          <cell r="F460">
            <v>797</v>
          </cell>
        </row>
        <row r="461">
          <cell r="D461" t="str">
            <v>CUR12</v>
          </cell>
          <cell r="E461" t="str">
            <v>Pose d’un calorifugeage sur un circuit</v>
          </cell>
          <cell r="F461">
            <v>36.200000000000003</v>
          </cell>
        </row>
        <row r="462">
          <cell r="D462" t="str">
            <v>CUR13</v>
          </cell>
          <cell r="E462" t="str">
            <v>Désinfection des circuits de gaines de climatisation (bactéries, champignons, virus, etc.)</v>
          </cell>
          <cell r="F462">
            <v>7.55</v>
          </cell>
        </row>
        <row r="463">
          <cell r="D463" t="str">
            <v>FRT01</v>
          </cell>
          <cell r="E463" t="str">
            <v>Fourniture de matériel suivant le catalogue ROLESCO</v>
          </cell>
          <cell r="F463">
            <v>0.7</v>
          </cell>
        </row>
        <row r="464">
          <cell r="D464" t="str">
            <v>FRT02</v>
          </cell>
          <cell r="E464" t="str">
            <v>Location pour une semaine d’un climatiseur mobile de 1800 W</v>
          </cell>
          <cell r="F464">
            <v>337</v>
          </cell>
        </row>
        <row r="465">
          <cell r="D465" t="str">
            <v>FRT03</v>
          </cell>
          <cell r="E465" t="str">
            <v>Location pour une semaine d’un climatiseur mobile de 3900 W</v>
          </cell>
          <cell r="F465">
            <v>425</v>
          </cell>
        </row>
        <row r="466">
          <cell r="D466" t="str">
            <v>FRT04</v>
          </cell>
          <cell r="E466" t="str">
            <v>Location pour une semaine d’un climatiseur mobile de 6500 W</v>
          </cell>
          <cell r="F466">
            <v>946</v>
          </cell>
        </row>
        <row r="467">
          <cell r="D467" t="str">
            <v>FRT05</v>
          </cell>
          <cell r="E467" t="str">
            <v>Location pour une semaine d’un climatiseur mobile de 7300 W</v>
          </cell>
          <cell r="F467">
            <v>982</v>
          </cell>
        </row>
        <row r="468">
          <cell r="D468" t="str">
            <v>PEC01</v>
          </cell>
          <cell r="E468" t="str">
            <v>Prise en charge initiale des installations</v>
          </cell>
          <cell r="F468">
            <v>6307</v>
          </cell>
        </row>
        <row r="469">
          <cell r="D469" t="str">
            <v>PRE01</v>
          </cell>
          <cell r="E469" t="str">
            <v>Maintenance préventive des installations du PCTT Sud</v>
          </cell>
          <cell r="F469">
            <v>8714</v>
          </cell>
        </row>
        <row r="470">
          <cell r="D470" t="str">
            <v>PRE02</v>
          </cell>
          <cell r="E470" t="str">
            <v>Maintenance préventive des installations du PCTT Est</v>
          </cell>
          <cell r="F470">
            <v>14750</v>
          </cell>
        </row>
        <row r="471">
          <cell r="D471" t="str">
            <v>PRE03</v>
          </cell>
          <cell r="E471" t="str">
            <v>Maintenance préventive des installations du PCTT Nord</v>
          </cell>
          <cell r="F471">
            <v>10181</v>
          </cell>
        </row>
        <row r="472">
          <cell r="D472" t="str">
            <v>PRE04</v>
          </cell>
          <cell r="E472" t="str">
            <v>Maintenance préventive des installations du PCTT Ouest</v>
          </cell>
          <cell r="F472">
            <v>12128</v>
          </cell>
        </row>
        <row r="473">
          <cell r="D473" t="str">
            <v>PRE05</v>
          </cell>
          <cell r="E473" t="str">
            <v>Maintenance préventive des installations de Créteil</v>
          </cell>
          <cell r="F473">
            <v>4194</v>
          </cell>
        </row>
        <row r="474">
          <cell r="D474" t="str">
            <v>RDS01</v>
          </cell>
          <cell r="E474" t="str">
            <v>Mise à disposition d’une astreinte annuelle 7j/7 24h/24</v>
          </cell>
          <cell r="F474">
            <v>5289</v>
          </cell>
        </row>
        <row r="475">
          <cell r="D475" t="str">
            <v>RDS02</v>
          </cell>
          <cell r="E475" t="str">
            <v xml:space="preserve">Identification et réparation de l’élément défectueux </v>
          </cell>
          <cell r="F475">
            <v>207</v>
          </cell>
        </row>
        <row r="476">
          <cell r="D476" t="str">
            <v>RES01</v>
          </cell>
          <cell r="E476" t="str">
            <v>Restitution</v>
          </cell>
          <cell r="F476">
            <v>1373</v>
          </cell>
        </row>
        <row r="477">
          <cell r="D477" t="str">
            <v>RFR01</v>
          </cell>
          <cell r="E477" t="str">
            <v>Recherche de fuite et réparation(s) sur circuit frigorifique</v>
          </cell>
          <cell r="F477">
            <v>1159</v>
          </cell>
        </row>
        <row r="478">
          <cell r="D478" t="str">
            <v>RFR02</v>
          </cell>
          <cell r="E478" t="str">
            <v>Recharge d’un fluide de climatiseur en gaz R404A</v>
          </cell>
          <cell r="F478">
            <v>120</v>
          </cell>
        </row>
        <row r="479">
          <cell r="D479" t="str">
            <v>RFR03</v>
          </cell>
          <cell r="E479" t="str">
            <v>Recharge d’un fluide de climatiseur en gaz R407C</v>
          </cell>
          <cell r="F479">
            <v>91.1</v>
          </cell>
        </row>
        <row r="480">
          <cell r="D480" t="str">
            <v>RFR04</v>
          </cell>
          <cell r="E480" t="str">
            <v>Recharge d’un fluide de climatiseur en gaz R410A</v>
          </cell>
          <cell r="F480">
            <v>55.7</v>
          </cell>
        </row>
        <row r="481">
          <cell r="D481" t="str">
            <v>RFR05</v>
          </cell>
          <cell r="E481" t="str">
            <v>Recharge d’un fluide de climatiseur en gaz R32</v>
          </cell>
          <cell r="F481">
            <v>52.4</v>
          </cell>
        </row>
        <row r="482">
          <cell r="D482" t="str">
            <v>CRC101</v>
          </cell>
          <cell r="E482" t="str">
            <v>Vérification réglementaire d’un dispositif de levage inférieur ou égal à 3 tonnes</v>
          </cell>
          <cell r="F482">
            <v>648.6</v>
          </cell>
        </row>
        <row r="483">
          <cell r="D483" t="str">
            <v>CRC102</v>
          </cell>
          <cell r="E483" t="str">
            <v>Vérification réglementaire d’un dispositif de levage compris entre 3 et 6 tonnes</v>
          </cell>
          <cell r="F483">
            <v>864.8</v>
          </cell>
        </row>
        <row r="484">
          <cell r="D484" t="str">
            <v>CRC103</v>
          </cell>
          <cell r="E484" t="str">
            <v>Vérification réglementaire d’un dispositif de levage supérieur à 6 tonnes</v>
          </cell>
          <cell r="F484">
            <v>1081</v>
          </cell>
        </row>
        <row r="485">
          <cell r="D485" t="str">
            <v>CRC104</v>
          </cell>
          <cell r="E485" t="str">
            <v>Vérification initiale d’un équipement de levage</v>
          </cell>
          <cell r="F485">
            <v>0.3</v>
          </cell>
        </row>
        <row r="486">
          <cell r="D486" t="str">
            <v>CRC105</v>
          </cell>
          <cell r="E486" t="str">
            <v>Vérification électrique initiale d’un site</v>
          </cell>
          <cell r="F486">
            <v>0.3</v>
          </cell>
        </row>
        <row r="487">
          <cell r="D487" t="str">
            <v>CRC106</v>
          </cell>
          <cell r="E487" t="str">
            <v>Vérification périodique d’un équipement en bord de chaussée (armoire, alimentation d’un équipement trafic ou tunnel, ...)</v>
          </cell>
          <cell r="F487">
            <v>486.45</v>
          </cell>
        </row>
        <row r="488">
          <cell r="D488" t="str">
            <v>CRC107</v>
          </cell>
          <cell r="E488" t="str">
            <v>Vérification périodique des équipements électriques et métalliques d’un tunnel (contrôles d’équipotentialité)</v>
          </cell>
          <cell r="F488">
            <v>864.8</v>
          </cell>
        </row>
        <row r="489">
          <cell r="D489" t="str">
            <v>CRC110</v>
          </cell>
          <cell r="E489" t="str">
            <v>Mise à disposition pour une journée des équipements ou moyens permettant l'accessibilité aux équipements de levage à contrôler - Montage/démontage échafaudage et/ou Perchage et/ou Cordiste</v>
          </cell>
          <cell r="F489">
            <v>1621.5</v>
          </cell>
        </row>
        <row r="490">
          <cell r="D490" t="str">
            <v>CRC111</v>
          </cell>
          <cell r="E490" t="str">
            <v>Mise à disposition pour une semaine des équipements ou moyens permettant l'accessibilité aux équipements de levage à contrôler - Montage/démontage échafaudage et/ou Perchage et/ou Cordiste</v>
          </cell>
          <cell r="F490">
            <v>7783.2</v>
          </cell>
        </row>
        <row r="491">
          <cell r="D491" t="str">
            <v>CRC112</v>
          </cell>
          <cell r="E491" t="str">
            <v>Mise à disposition d’une nacelle de nuit, à pied d’œuvre</v>
          </cell>
          <cell r="F491">
            <v>972.9</v>
          </cell>
        </row>
        <row r="492">
          <cell r="D492" t="str">
            <v>CRC113</v>
          </cell>
          <cell r="E492" t="str">
            <v>Mise à disposition d’une nacelle de jour, à pied d’œuvre</v>
          </cell>
          <cell r="F492">
            <v>702.65</v>
          </cell>
        </row>
        <row r="493">
          <cell r="D493" t="str">
            <v>CRC114</v>
          </cell>
          <cell r="E493" t="str">
            <v>Plus-value aux prix du BPU pour une prestation effectuée de nuit</v>
          </cell>
          <cell r="F493">
            <v>0.5</v>
          </cell>
        </row>
        <row r="494">
          <cell r="D494" t="str">
            <v>CRC115</v>
          </cell>
          <cell r="E494" t="str">
            <v>Surcoût du matériel de protection du coronavirus (masques, gel, …)</v>
          </cell>
          <cell r="F494">
            <v>0.02</v>
          </cell>
        </row>
        <row r="495">
          <cell r="D495" t="str">
            <v>CRE101</v>
          </cell>
          <cell r="E495" t="str">
            <v>Vérification périodique des installations (telles que décrites dans le CCTP et son annexe) de l’Usine du Port du Tunnel de Nogent</v>
          </cell>
          <cell r="F495">
            <v>1297.2</v>
          </cell>
        </row>
        <row r="496">
          <cell r="D496" t="str">
            <v>CRE102</v>
          </cell>
          <cell r="E496" t="str">
            <v>Vérification périodique des installations (telles que décrites dans le CCTP et son annexe) de l’Usine de la Gare du Tunnel de Nogent</v>
          </cell>
          <cell r="F496">
            <v>1297.2</v>
          </cell>
        </row>
        <row r="497">
          <cell r="D497" t="str">
            <v>CRE103</v>
          </cell>
          <cell r="E497" t="str">
            <v>Vérification périodique des installations (telles que décrites dans le CCTP et son annexe) de l’Usine de la Fourchette de Bry du Tunnel de Champigny</v>
          </cell>
          <cell r="F497">
            <v>1081</v>
          </cell>
        </row>
        <row r="498">
          <cell r="D498" t="str">
            <v>CRE104</v>
          </cell>
          <cell r="E498" t="str">
            <v>Vérification périodique des installations (telles que décrites dans le CCTP et son annexe) de l’Usine des Boullereaux du Tunnel de Champigny</v>
          </cell>
          <cell r="F498">
            <v>1081</v>
          </cell>
        </row>
        <row r="499">
          <cell r="D499" t="str">
            <v>CRE105</v>
          </cell>
          <cell r="E499" t="str">
            <v>Vérification périodique des installations (telles que décrites dans le CCTP et son annexe) du Poste CD60 du Tunnel de Thiais</v>
          </cell>
          <cell r="F499">
            <v>864.8</v>
          </cell>
        </row>
        <row r="500">
          <cell r="D500" t="str">
            <v>CRE106</v>
          </cell>
          <cell r="E500" t="str">
            <v>Vérification périodique des installations (telles que décrites dans le CCTP et son annexe) du Poste PS1 ou PS2 du Tunnel de Thiais</v>
          </cell>
          <cell r="F500">
            <v>864.8</v>
          </cell>
        </row>
        <row r="501">
          <cell r="D501" t="str">
            <v>CRE107</v>
          </cell>
          <cell r="E501" t="str">
            <v>Vérification périodique des installations (telles que décrites dans le CCTP et son annexe) GMA du tronc commun A4/A86</v>
          </cell>
          <cell r="F501">
            <v>864.8</v>
          </cell>
        </row>
        <row r="502">
          <cell r="D502" t="str">
            <v>CRE108</v>
          </cell>
          <cell r="E502" t="str">
            <v>Vérification périodique des installations (telles que décrites dans le CCTP et son annexe) du PCTT de Champigny-sur-Marne</v>
          </cell>
          <cell r="F502">
            <v>2594.4</v>
          </cell>
        </row>
        <row r="503">
          <cell r="D503" t="str">
            <v>CRE109</v>
          </cell>
          <cell r="E503" t="str">
            <v>Vérification périodique pour l’installation d’un local de type Site Technique Thompson</v>
          </cell>
          <cell r="F503">
            <v>324.3</v>
          </cell>
        </row>
        <row r="504">
          <cell r="D504" t="str">
            <v>CRE110</v>
          </cell>
          <cell r="E504" t="str">
            <v>Vérification périodique des installations de l’Usine de BOISSY SAINT LEGER ( 2 postes HT + 7 TGBT + locaux techniques)</v>
          </cell>
          <cell r="F504">
            <v>2594.4</v>
          </cell>
        </row>
        <row r="505">
          <cell r="D505" t="str">
            <v>CRF001</v>
          </cell>
          <cell r="E505" t="str">
            <v>Formation habilitation électrique B0-H0-H0V Initiale - Prix d'une session d’une journée pour un groupe de 12 stagiaires max pour la formation initiale en intra dans les locaux de la DiRIF</v>
          </cell>
          <cell r="F505">
            <v>900</v>
          </cell>
        </row>
        <row r="506">
          <cell r="D506" t="str">
            <v>CRF002</v>
          </cell>
          <cell r="E506" t="str">
            <v>Formation habilitation électrique B0-H0-H0V Initiale - Prix d'une session d’une journée pour un groupe de 12 stagiaires max pour la formation initiale en intra dans les locaux d’APAVE</v>
          </cell>
          <cell r="F506">
            <v>1025</v>
          </cell>
        </row>
        <row r="507">
          <cell r="D507" t="str">
            <v>CRF003</v>
          </cell>
          <cell r="E507" t="str">
            <v>Formation habilitation électrique B0-H0-H0V Initiale - Prix à la session de formation initiale pour un agent sur le site du prestataire APAVE</v>
          </cell>
          <cell r="F507">
            <v>300</v>
          </cell>
        </row>
        <row r="508">
          <cell r="D508" t="str">
            <v>CRF004</v>
          </cell>
          <cell r="E508" t="str">
            <v>Formation habilitation électrique B0-H0-H0V Recyclage - Prix d'une session d’une journée pour un groupe de 12 stagiaires max pour la formation de recyclage en intra dans les locaux de la DiRIF</v>
          </cell>
          <cell r="F508">
            <v>900</v>
          </cell>
        </row>
        <row r="509">
          <cell r="D509" t="str">
            <v>CRF005</v>
          </cell>
          <cell r="E509" t="str">
            <v>Formation habilitation électrique B0-H0-H0V Recyclage - Prix d'une session d’une journée pour un groupe de 12 stagiaires max pour la formation de recyclage en intra dans les locaux d’APAVE</v>
          </cell>
          <cell r="F509">
            <v>1025</v>
          </cell>
        </row>
        <row r="510">
          <cell r="D510" t="str">
            <v>CRF006</v>
          </cell>
          <cell r="E510" t="str">
            <v>Formation habilitation électrique B0-H0-H0V Recyclage - Prix à la session de formation de recyclage pour un agent sur le site du prestataire APAVE</v>
          </cell>
          <cell r="F510">
            <v>300</v>
          </cell>
        </row>
        <row r="511">
          <cell r="D511" t="str">
            <v>CRF007</v>
          </cell>
          <cell r="E511" t="str">
            <v>Formation habilitation électrique BS-BE Manoeuvre Initiale - Prix d'une session de 2 jours pour un groupe de 8 stagiaires max pour la formation initiale en intra dans les locaux de la DiRIF</v>
          </cell>
          <cell r="F511">
            <v>1800</v>
          </cell>
        </row>
        <row r="512">
          <cell r="D512" t="str">
            <v>CRF008</v>
          </cell>
          <cell r="E512" t="str">
            <v>Formation habilitation électrique BS-BE Manoeuvre Initiale - Prix d'une session de 2 jours pour un groupe de 8 stagiaires max pour la formation initiale en intra dans les locaux d’APAVE</v>
          </cell>
          <cell r="F512">
            <v>2050</v>
          </cell>
        </row>
        <row r="513">
          <cell r="D513" t="str">
            <v>CRF009</v>
          </cell>
          <cell r="E513" t="str">
            <v>Formation habilitation électrique BS-BE Manoeuvre Initiale - Prix à la session de formation initiale pour un agent sur le site du prestataire APAVE</v>
          </cell>
          <cell r="F513">
            <v>880</v>
          </cell>
        </row>
        <row r="514">
          <cell r="D514" t="str">
            <v>CRF010</v>
          </cell>
          <cell r="E514" t="str">
            <v>Formation habilitation électrique BS-BE Manoeuvre Recyclage - Prix d'une session de 1 jour et demi pour un groupe de 8 stagiaires max pour la formation initiale en intra dans les locaux de la DiRIF</v>
          </cell>
          <cell r="F514">
            <v>1350</v>
          </cell>
        </row>
        <row r="515">
          <cell r="D515" t="str">
            <v>CRF011</v>
          </cell>
          <cell r="E515" t="str">
            <v>Formation habilitation électrique BS-BE Manoeuvre Recyclage - Prix d'une session de 1 jour et demi pour un groupe de 8 stagiaires max pour la formation initiale en intra dans les locaux d’APAVE</v>
          </cell>
          <cell r="F515">
            <v>1537.5</v>
          </cell>
        </row>
        <row r="516">
          <cell r="D516" t="str">
            <v>CRF012</v>
          </cell>
          <cell r="E516" t="str">
            <v>Formation habilitation électrique BS-BE Manoeuvre Recyclage - Prix à la session de formation Recyclage pour un agent sur le site du prestataire APAVE</v>
          </cell>
          <cell r="F516">
            <v>770</v>
          </cell>
        </row>
        <row r="517">
          <cell r="D517" t="str">
            <v>CRF013</v>
          </cell>
          <cell r="E517" t="str">
            <v>Formation initiale à l' habilitation électrique B1v B2v BR BC BE - Prix d'une session de 3 jours pour un groupe de 6 stagiaires max pour la formation initiale en intra dans les locaux de la DiRIF</v>
          </cell>
          <cell r="F517">
            <v>2700</v>
          </cell>
        </row>
        <row r="518">
          <cell r="D518" t="str">
            <v>CRF014</v>
          </cell>
          <cell r="E518" t="str">
            <v>Formation initiale à l' habilitation électrique B1v B2v BR BC BE - Prix d'une session de 3 jours pour un groupe de 6 stagiaires max pour la formation initiale en intra dans les locaux d’APAVE</v>
          </cell>
          <cell r="F518">
            <v>3075</v>
          </cell>
        </row>
        <row r="519">
          <cell r="D519" t="str">
            <v>CRF015</v>
          </cell>
          <cell r="E519" t="str">
            <v>Formation initiale à l' habilitation électrique B1v B2v BR BC BE - Prix à la session de formation initiale pour un agent sur le site du prestataire APAVE</v>
          </cell>
          <cell r="F519">
            <v>1110</v>
          </cell>
        </row>
        <row r="520">
          <cell r="D520" t="str">
            <v>CRF016</v>
          </cell>
          <cell r="E520" t="str">
            <v>Formation recyclage à l' habilitation électrique B1v B2v BR BC BE - Prix d'une session de 1 jour et demi pour un groupe de 6 stagiaires max pour la formation initiale en intra dans les locaux de la DiRIF</v>
          </cell>
          <cell r="F520">
            <v>1350</v>
          </cell>
        </row>
        <row r="521">
          <cell r="D521" t="str">
            <v>CRF017</v>
          </cell>
          <cell r="E521" t="str">
            <v>Formation recyclage à l' habilitation électrique B1v B2v BR BC BE - Prix d'une session de 1 jour et demi pour un groupe de 6 stagiaires max pour la formation initiale en intra dans les locaux d’APAVE</v>
          </cell>
          <cell r="F521">
            <v>1537.5</v>
          </cell>
        </row>
        <row r="522">
          <cell r="D522" t="str">
            <v>CRF018</v>
          </cell>
          <cell r="E522" t="str">
            <v>Formation recyclage à l' habilitation électrique B1v B2v BR BC BE - Prix à la session de formation de recyclage pour un agent sur le site du prestataire APAVE</v>
          </cell>
          <cell r="F522">
            <v>770</v>
          </cell>
        </row>
        <row r="523">
          <cell r="D523" t="str">
            <v>CRF019</v>
          </cell>
          <cell r="E523" t="str">
            <v>Formation initiale à l' habilitation électrique B1v B2v BR BC BE + HTA - Prix d'une session de 4 jours pour un groupe de 4 stagiaires max pour la formation initiale en intra dans les locaux de la DiRIF</v>
          </cell>
          <cell r="F523">
            <v>3600</v>
          </cell>
        </row>
        <row r="524">
          <cell r="D524" t="str">
            <v>CRF020</v>
          </cell>
          <cell r="E524" t="str">
            <v>Formation initiale à l' habilitation électrique B1v B2v BR BC BE + HTA - Prix d'une session de 4 jours pour un groupe de 4 stagiaires max pour la formation initiale en intra dans les locaux d’APAVE</v>
          </cell>
          <cell r="F524">
            <v>4100</v>
          </cell>
        </row>
        <row r="525">
          <cell r="D525" t="str">
            <v>CRF021</v>
          </cell>
          <cell r="E525" t="str">
            <v>Formation initiale à l' habilitation électrique B1v B2v BR BC BE + HTA - Prix à la session de formation de recyclage pour un agent sur le site du prestataire APAVE</v>
          </cell>
          <cell r="F525">
            <v>1300</v>
          </cell>
        </row>
        <row r="526">
          <cell r="D526" t="str">
            <v>CRF022</v>
          </cell>
          <cell r="E526" t="str">
            <v>Formation recyclage à l'habilitation électrique B1v B2v BR BC BE + HTA - Prix d'une session de 1 jour et demi pour un groupe de 4 stagiaires max pour la formation initiale en intra dans les locaux de la DiRIF</v>
          </cell>
          <cell r="F526">
            <v>1425</v>
          </cell>
        </row>
        <row r="527">
          <cell r="D527" t="str">
            <v>CRF023</v>
          </cell>
          <cell r="E527" t="str">
            <v>Formation recyclage à l' habilitation électrique B1v B2v BR BC BE + HTA - Prix d'une session de 1 jour et demi pour un groupe de 4 stagiaires max pour la formation initiale en intra dans les locaux d’APAVE</v>
          </cell>
          <cell r="F527">
            <v>1537.5</v>
          </cell>
        </row>
        <row r="528">
          <cell r="D528" t="str">
            <v>CRF024</v>
          </cell>
          <cell r="E528" t="str">
            <v>Formation recyclage à l' habilitation électrique B1v B2v BR BC BE + HTA - Prix à la session de formation de recyclage pour un agent sur le site du prestataire APAVE</v>
          </cell>
          <cell r="F528">
            <v>770</v>
          </cell>
        </row>
        <row r="529">
          <cell r="D529" t="str">
            <v>CRF025</v>
          </cell>
          <cell r="E529" t="str">
            <v>Formation blended learning : Recyclage Habilitation électrique (tous niveaux) - Prix d'une connection (durée de validité 45 jours) dans les locaux de la DiRIF durée 0.5 jour</v>
          </cell>
          <cell r="F529">
            <v>135</v>
          </cell>
        </row>
        <row r="530">
          <cell r="D530" t="str">
            <v>CRF026</v>
          </cell>
          <cell r="E530" t="str">
            <v>Formation blended learning : Recyclage Habilitation électrique (tous niveaux) - Prix de la session pratique sur site pour un groupe de 4 participants max dans les locaux de la DiRIF durée 0.5 jour</v>
          </cell>
          <cell r="F530">
            <v>450</v>
          </cell>
        </row>
        <row r="531">
          <cell r="D531" t="str">
            <v>CRF027</v>
          </cell>
          <cell r="E531" t="str">
            <v>Formation blended learning : Recyclage Habilitation électrique (tous niveaux) - Prix de la session pratique sur site pour un groupe de 4 participants max dans les locaux d’APAVE durée 0.5 jour</v>
          </cell>
          <cell r="F531">
            <v>512.5</v>
          </cell>
        </row>
        <row r="532">
          <cell r="D532" t="str">
            <v>CRF028</v>
          </cell>
          <cell r="E532" t="str">
            <v>CACES PEMP Catégorie B  initiale débutant - Prix d'une session de 3 jours pour un groupe 6 stagiaires max pour la formation de recyclage en intra sur site prestataire APAVE</v>
          </cell>
          <cell r="F532">
            <v>3450</v>
          </cell>
        </row>
        <row r="533">
          <cell r="D533" t="str">
            <v>CRF029</v>
          </cell>
          <cell r="E533" t="str">
            <v>CACES PEMP Catégorie B  initiale débutant - Prix à la session de formation initiale pour un agent sur le site du prestataire APAVE</v>
          </cell>
          <cell r="F533">
            <v>850</v>
          </cell>
        </row>
        <row r="534">
          <cell r="D534" t="str">
            <v>CRF030</v>
          </cell>
          <cell r="E534" t="str">
            <v>CACES PEMP Catégorie B  initiale expérimenté et recyclage - Prix d'une session de 2 jours pour un groupe 6 stagiaires max pour la formation de recyclage en intra sur site prestataire APAVE</v>
          </cell>
          <cell r="F534">
            <v>2300</v>
          </cell>
        </row>
        <row r="535">
          <cell r="D535" t="str">
            <v>CRF031</v>
          </cell>
          <cell r="E535" t="str">
            <v>CACES PEMP Catégorie B  initiale expérimenté et recyclage - Prix à la session de formation initiale pour un agent sur le site du prestataire APAVE</v>
          </cell>
          <cell r="F535">
            <v>660</v>
          </cell>
        </row>
        <row r="536">
          <cell r="D536" t="str">
            <v>CRF032</v>
          </cell>
          <cell r="E536" t="str">
            <v xml:space="preserve">AC PEMP Catégorie B  initiale débutant - Prix d'une session de 2 jours pour un groupe (de 1 à 6 personnes) : formation initiale en intra sur site DIRIF </v>
          </cell>
          <cell r="F536">
            <v>1530</v>
          </cell>
        </row>
        <row r="537">
          <cell r="D537" t="str">
            <v>CRF033</v>
          </cell>
          <cell r="E537" t="str">
            <v>AC PEMP Catégorie B  initiale débutant - Prix d'une session d’1 jour pour une personne en initiale en intra sur site DIRIF</v>
          </cell>
          <cell r="F537">
            <v>765</v>
          </cell>
        </row>
        <row r="538">
          <cell r="D538" t="str">
            <v>CRF034</v>
          </cell>
          <cell r="E538" t="str">
            <v>AC PEMP Catégorie B  initiale expérimenté et recyclage - Prix d'une session pour un groupe (de 1 à 6 personnes) : formation recyclage en intra sur site DIRIF</v>
          </cell>
          <cell r="F538">
            <v>765</v>
          </cell>
        </row>
        <row r="539">
          <cell r="D539" t="str">
            <v>CRF035</v>
          </cell>
          <cell r="E539" t="str">
            <v>AC PEMP Catégorie B  initiale expérimenté et recyclage - Prix d'une session d’1 jour pour une personne en initiale en intra sur site DIRIF</v>
          </cell>
          <cell r="F539">
            <v>765</v>
          </cell>
        </row>
        <row r="540">
          <cell r="D540" t="str">
            <v>CRF036</v>
          </cell>
          <cell r="E540" t="str">
            <v>CATEC  Formation initiale de 2 jours par personne</v>
          </cell>
          <cell r="F540">
            <v>970</v>
          </cell>
        </row>
        <row r="541">
          <cell r="D541" t="str">
            <v>CRF037</v>
          </cell>
          <cell r="E541" t="str">
            <v>CATEC  Recyclage par personne</v>
          </cell>
          <cell r="F541">
            <v>580</v>
          </cell>
        </row>
        <row r="542">
          <cell r="D542" t="str">
            <v>CRN101</v>
          </cell>
          <cell r="E542" t="str">
            <v>Vérification périodique des installations (telles que décrites dans le CCTP et son annexe) du Poste Routeclair du Tunnel du Landy</v>
          </cell>
          <cell r="F542">
            <v>324.3</v>
          </cell>
        </row>
        <row r="543">
          <cell r="D543" t="str">
            <v>CRN102</v>
          </cell>
          <cell r="E543" t="str">
            <v>Vérification périodique des installations (telles que décrites dans le CCTP et son annexe) du Poste Passoudi du Tunnel du Landy</v>
          </cell>
          <cell r="F543">
            <v>324.3</v>
          </cell>
        </row>
        <row r="544">
          <cell r="D544" t="str">
            <v>CRN103</v>
          </cell>
          <cell r="E544" t="str">
            <v>Vérification périodique des installations (telles que décrites dans le CCTP et son annexe) du Poste Landy Nord du Tunnel du Landy</v>
          </cell>
          <cell r="F544">
            <v>324.3</v>
          </cell>
        </row>
        <row r="545">
          <cell r="D545" t="str">
            <v>CRN104</v>
          </cell>
          <cell r="E545" t="str">
            <v>Vérification périodique des installations (telles que décrites dans le CCTP et son annexe) du Poste Landy Sud du Tunnel du Landy</v>
          </cell>
          <cell r="F545">
            <v>216.2</v>
          </cell>
        </row>
        <row r="546">
          <cell r="D546" t="str">
            <v>CRN105</v>
          </cell>
          <cell r="E546" t="str">
            <v>Vérification périodique des installations (telles que décrites dans le CCTP et son annexe) du Poste Diderot Est et Ouest du Tunnel du Landy</v>
          </cell>
          <cell r="F546">
            <v>216.2</v>
          </cell>
        </row>
        <row r="547">
          <cell r="D547" t="str">
            <v>CRN106</v>
          </cell>
          <cell r="E547" t="str">
            <v>Vérification périodique des installations (telles que décrites dans le CCTP et son annexe) du Poste Genève du Tunnel de la Courneuve</v>
          </cell>
          <cell r="F547">
            <v>324.3</v>
          </cell>
        </row>
        <row r="548">
          <cell r="D548" t="str">
            <v>CRN107</v>
          </cell>
          <cell r="E548" t="str">
            <v>Vérification périodique des installations (telles que décrites dans le CCTP et son annexe) Couverture Norton</v>
          </cell>
          <cell r="F548">
            <v>432.4</v>
          </cell>
        </row>
        <row r="549">
          <cell r="D549" t="str">
            <v>CRN108</v>
          </cell>
          <cell r="E549" t="str">
            <v>Vérification périodique des installations (telles que décrites dans le CCTP et son annexe) Couverture Lumen</v>
          </cell>
          <cell r="F549">
            <v>324.3</v>
          </cell>
        </row>
        <row r="550">
          <cell r="D550" t="str">
            <v>CRN109</v>
          </cell>
          <cell r="E550" t="str">
            <v>Vérification périodique des installations (telles que décrites dans le CCTP et son annexe) du Poste Aération du Tunnel de Bobigny</v>
          </cell>
          <cell r="F550">
            <v>216.2</v>
          </cell>
        </row>
        <row r="551">
          <cell r="D551" t="str">
            <v>CRN110</v>
          </cell>
          <cell r="E551" t="str">
            <v>Vérification périodique des installations (telles que décrites dans le CCTP et son annexe) du Sous-Poste 1 ou 2 ou 3 ou 4 ou 5 du Tunnel de Bobigny</v>
          </cell>
          <cell r="F551">
            <v>432.4</v>
          </cell>
        </row>
        <row r="552">
          <cell r="D552" t="str">
            <v>CRN111</v>
          </cell>
          <cell r="E552" t="str">
            <v>Vérification périodique des installations (telles que décrites dans le CCTP et son annexe) du Poste Préfecture du Tunnel de Bobigny</v>
          </cell>
          <cell r="F552">
            <v>324.3</v>
          </cell>
        </row>
        <row r="553">
          <cell r="D553" t="str">
            <v>CRN112</v>
          </cell>
          <cell r="E553" t="str">
            <v>Vérification périodique des installations (telles que décrites dans le CCTP et son annexe) de la Station 6 Routes du Tunnel de Bobigny</v>
          </cell>
          <cell r="F553">
            <v>432.4</v>
          </cell>
        </row>
        <row r="554">
          <cell r="D554" t="str">
            <v>CRN113</v>
          </cell>
          <cell r="E554" t="str">
            <v>Vérification périodique des installations (telles que décrites dans le CCTP et son annexe) de la Station Repiquet du Tunnel de Bobigny</v>
          </cell>
          <cell r="F554">
            <v>216.2</v>
          </cell>
        </row>
        <row r="555">
          <cell r="D555" t="str">
            <v>CRN114</v>
          </cell>
          <cell r="E555" t="str">
            <v>Vérification périodique des installations (telles que décrites dans le CCTP et son annexe) du Poste du Tunnel de Taverny</v>
          </cell>
          <cell r="F555">
            <v>432.4</v>
          </cell>
        </row>
        <row r="556">
          <cell r="D556" t="str">
            <v>CRN115</v>
          </cell>
          <cell r="E556" t="str">
            <v>Vérification périodique des installations (telles que décrites dans le CCTP et son annexe) des Bâtiments Shelter et Radio</v>
          </cell>
          <cell r="F556">
            <v>216.2</v>
          </cell>
        </row>
        <row r="557">
          <cell r="D557" t="str">
            <v>CRN116</v>
          </cell>
          <cell r="E557" t="str">
            <v>Vérification périodique des installations (telles que décrites dans le CCTP et son annexe) du PCTT de Saint-Denis</v>
          </cell>
          <cell r="F557">
            <v>2594.4</v>
          </cell>
        </row>
        <row r="558">
          <cell r="D558" t="str">
            <v>CRO101</v>
          </cell>
          <cell r="E558" t="str">
            <v>Vérification périodique des installations (telles que décrites dans le CCTP et son annexe) du Poste du Tunnel de Sévines</v>
          </cell>
          <cell r="F558">
            <v>648.6</v>
          </cell>
        </row>
        <row r="559">
          <cell r="D559" t="str">
            <v>CRO102</v>
          </cell>
          <cell r="E559" t="str">
            <v>Vérification périodique des installations (telles que décrites dans le CCTP et son annexe) du Poste Neuilly Est ou Neuilly Ouest du Tunnel de Neuilly</v>
          </cell>
          <cell r="F559">
            <v>648.6</v>
          </cell>
        </row>
        <row r="560">
          <cell r="D560" t="str">
            <v>CRO103</v>
          </cell>
          <cell r="E560" t="str">
            <v>Vérification périodique des installations (telles que décrites dans le CCTP et son annexe) de l’Usine A1 du Tunnel Complexe A14/A86</v>
          </cell>
          <cell r="F560">
            <v>864.8</v>
          </cell>
        </row>
        <row r="561">
          <cell r="D561" t="str">
            <v>CRO104</v>
          </cell>
          <cell r="E561" t="str">
            <v>Vérification périodique des installations (telles que décrites dans le CCTP et son annexe) de l’Usine A2 ou A3 ou A5 ou A6 ou A7 ou A8 ou A9 ou A11 du Tunnel Complexe A14/A86</v>
          </cell>
          <cell r="F561">
            <v>648.6</v>
          </cell>
        </row>
        <row r="562">
          <cell r="D562" t="str">
            <v>CRO105</v>
          </cell>
          <cell r="E562" t="str">
            <v>Vérification périodique des installations (telles que décrites dans le CCTP et son annexe) du Poste B Nord ou B Sud du Tunnel Complexe A14/A86</v>
          </cell>
          <cell r="F562">
            <v>648.6</v>
          </cell>
        </row>
        <row r="563">
          <cell r="D563" t="str">
            <v>CRO106</v>
          </cell>
          <cell r="E563" t="str">
            <v>Vérification périodique des installations (telles que décrites dans le CCTP et son annexe) du Poste C Nord ou C Sud ou C Annexe ou D Nord ou D Sud du Tunnel Complexe A14/A86</v>
          </cell>
          <cell r="F563">
            <v>864.8</v>
          </cell>
        </row>
        <row r="564">
          <cell r="D564" t="str">
            <v>CRO107</v>
          </cell>
          <cell r="E564" t="str">
            <v>Vérification périodique des installations (telles que décrites dans le CCTP et son annexe) du Poste X Nord ou X Sud du Tunnel Complexe A14/A86</v>
          </cell>
          <cell r="F564">
            <v>432.4</v>
          </cell>
        </row>
        <row r="565">
          <cell r="D565" t="str">
            <v>CRO108</v>
          </cell>
          <cell r="E565" t="str">
            <v>Vérification périodique des installations (telles que décrites dans le CCTP et son annexe) du Poste A86 Nord Anatole France</v>
          </cell>
          <cell r="F565">
            <v>864.8</v>
          </cell>
        </row>
        <row r="566">
          <cell r="D566" t="str">
            <v>CRO109</v>
          </cell>
          <cell r="E566" t="str">
            <v>Vérification périodique des installations (telles que décrites dans le CCTP et son annexe) du Poste A86 Sud Hoche</v>
          </cell>
          <cell r="F566">
            <v>864.8</v>
          </cell>
        </row>
        <row r="567">
          <cell r="D567" t="str">
            <v>CRO110</v>
          </cell>
          <cell r="E567" t="str">
            <v>Vérification périodique des installations (telles que décrites dans le CCTP et son annexe) du Poste B1 ou B3 du Tunnel Complexe A14/A86</v>
          </cell>
          <cell r="F567">
            <v>432.4</v>
          </cell>
        </row>
        <row r="568">
          <cell r="D568" t="str">
            <v>CRO111</v>
          </cell>
          <cell r="E568" t="str">
            <v>Vérification périodique des installations (telles que décrites dans le CCTP et son annexe) du Poste Faidherbes du Tunnel Complexe A14/A86</v>
          </cell>
          <cell r="F568">
            <v>432.4</v>
          </cell>
        </row>
        <row r="569">
          <cell r="D569" t="str">
            <v>CRO112</v>
          </cell>
          <cell r="E569" t="str">
            <v>Vérification périodique des installations (telles que décrites dans le CCTP et son annexe) du Poste Jules Quentin du Tunnel Complexe A14/A86</v>
          </cell>
          <cell r="F569">
            <v>648.6</v>
          </cell>
        </row>
        <row r="570">
          <cell r="D570" t="str">
            <v>CRO113</v>
          </cell>
          <cell r="E570" t="str">
            <v>Vérification périodique des installations (telles que décrites dans le CCTP et son annexe) du Poste Accacia du Tunnel Bellerive</v>
          </cell>
          <cell r="F570">
            <v>648.6</v>
          </cell>
        </row>
        <row r="571">
          <cell r="D571" t="str">
            <v>CRO114</v>
          </cell>
          <cell r="E571" t="str">
            <v>Vérification périodique des installations (telles que décrites dans le CCTP et son annexe) du Poste Breguet du Tunnel Bellerive</v>
          </cell>
          <cell r="F571">
            <v>540.5</v>
          </cell>
        </row>
        <row r="572">
          <cell r="D572" t="str">
            <v>CRO115</v>
          </cell>
          <cell r="E572" t="str">
            <v>Vérification périodique des installations (telles que décrites dans le CCTP et son annexe) du Poste Stade du Tunnel Bellerive</v>
          </cell>
          <cell r="F572">
            <v>648.6</v>
          </cell>
        </row>
        <row r="573">
          <cell r="D573" t="str">
            <v>CRO116</v>
          </cell>
          <cell r="E573" t="str">
            <v>Vérification périodique des installations (telles que décrites dans le CCTP et son annexe) du Poste Ouest du Tunnel Ambroise Paré</v>
          </cell>
          <cell r="F573">
            <v>432.4</v>
          </cell>
        </row>
        <row r="574">
          <cell r="D574" t="str">
            <v>CRO117</v>
          </cell>
          <cell r="E574" t="str">
            <v>Vérification périodique des installations (telles que décrites dans le CCTP et son annexe) du Poste Est du Tunnel Ambroise Paré</v>
          </cell>
          <cell r="F574">
            <v>432.4</v>
          </cell>
        </row>
        <row r="575">
          <cell r="D575" t="str">
            <v>CRO118</v>
          </cell>
          <cell r="E575" t="str">
            <v>Vérification périodique des installations (telles que décrites dans le CCTP et son annexe) du Poste Pompage point bas du Tunnel Ambroise Paré</v>
          </cell>
          <cell r="F575">
            <v>324.3</v>
          </cell>
        </row>
        <row r="576">
          <cell r="D576" t="str">
            <v>CRO119</v>
          </cell>
          <cell r="E576" t="str">
            <v>Vérification périodique des installations (telles que décrites dans le CCTP et son annexe) du Poste Paris du Tunnel Saint-Cloud</v>
          </cell>
          <cell r="F576">
            <v>324.3</v>
          </cell>
        </row>
        <row r="577">
          <cell r="D577" t="str">
            <v>CRO120</v>
          </cell>
          <cell r="E577" t="str">
            <v>Vérification périodique des installations (telles que décrites dans le CCTP et son annexe) du Poste Province du Tunnel Saint-Cloud</v>
          </cell>
          <cell r="F577">
            <v>324.3</v>
          </cell>
        </row>
        <row r="578">
          <cell r="D578" t="str">
            <v>CRO121</v>
          </cell>
          <cell r="E578" t="str">
            <v>Vérification périodique des installations (telles que décrites dans le CCTP et son annexe) du Poste Tête de puits du Tunnel Saint-Cloud</v>
          </cell>
          <cell r="F578">
            <v>540.5</v>
          </cell>
        </row>
        <row r="579">
          <cell r="D579" t="str">
            <v>CRO122</v>
          </cell>
          <cell r="E579" t="str">
            <v>Vérification périodique des installations (telles que décrites dans le CCTP et son annexe) du Poste Adouze du Tunnl Fontenay-le-Fleury</v>
          </cell>
          <cell r="F579">
            <v>432.4</v>
          </cell>
        </row>
        <row r="580">
          <cell r="D580" t="str">
            <v>CRO123</v>
          </cell>
          <cell r="E580" t="str">
            <v>Vérification périodique des installations (telles que décrites dans le CCTP et son annexe) du Poste Pontchartrain du Tunnel Chennevières</v>
          </cell>
          <cell r="F580">
            <v>540.5</v>
          </cell>
        </row>
        <row r="581">
          <cell r="D581" t="str">
            <v>CRO124</v>
          </cell>
          <cell r="E581" t="str">
            <v>Vérification périodique des installations (telles que décrites dans le CCTP et son annexe) du PCTT de Nanterre</v>
          </cell>
          <cell r="F581">
            <v>2594.4</v>
          </cell>
        </row>
        <row r="582">
          <cell r="D582" t="str">
            <v>CRO125</v>
          </cell>
          <cell r="E582" t="str">
            <v>Vérification périodique des installations de l’Usine B5 ( 2 postes HT+ 7 TGBT + locaux techniques)</v>
          </cell>
          <cell r="F582">
            <v>2594.4</v>
          </cell>
        </row>
        <row r="583">
          <cell r="D583" t="str">
            <v>CRS101</v>
          </cell>
          <cell r="E583" t="str">
            <v>Vérification périodique des installations (telles que décrites dans le CCTP et son annexe) du Poste Léon Blum du Tunnel d’Antony</v>
          </cell>
          <cell r="F583">
            <v>1297.2</v>
          </cell>
        </row>
        <row r="584">
          <cell r="D584" t="str">
            <v>CRS102</v>
          </cell>
          <cell r="E584" t="str">
            <v>Vérification périodique des installations (telles que décrites dans le CCTP et son annexe) du Complexe 1 du Tunnel d’Antony</v>
          </cell>
          <cell r="F584">
            <v>432.4</v>
          </cell>
        </row>
        <row r="585">
          <cell r="D585" t="str">
            <v>CRS103</v>
          </cell>
          <cell r="E585" t="str">
            <v>Vérification périodique des installations (telles que décrites dans le CCTP et son annexe) du Complexe 2 du Tunnel d’Antony</v>
          </cell>
          <cell r="F585">
            <v>864.8</v>
          </cell>
        </row>
        <row r="586">
          <cell r="D586" t="str">
            <v>CRS104</v>
          </cell>
          <cell r="E586" t="str">
            <v>Vérification périodique des installations (telles que décrites dans le CCTP et son annexe) du Complexe 3 du Tunnel d’Antony</v>
          </cell>
          <cell r="F586">
            <v>864.8</v>
          </cell>
        </row>
        <row r="587">
          <cell r="D587" t="str">
            <v>CRS105</v>
          </cell>
          <cell r="E587" t="str">
            <v>Vérification périodique des installations (telles que décrites dans le CCTP et son annexe) du Poste Danièle du Tunnel de Fresnes</v>
          </cell>
          <cell r="F587">
            <v>432.4</v>
          </cell>
        </row>
        <row r="588">
          <cell r="D588" t="str">
            <v>CRS106</v>
          </cell>
          <cell r="E588" t="str">
            <v>Vérification périodique des installations (telles que décrites dans le CCTP et son annexe) du Poste Nouvelle Cabine du Tunnel de la Porte d’Orléans A6a</v>
          </cell>
          <cell r="F588">
            <v>432.4</v>
          </cell>
        </row>
        <row r="589">
          <cell r="D589" t="str">
            <v>CRS107</v>
          </cell>
          <cell r="E589" t="str">
            <v>Vérification périodique des installations (telles que décrites dans le CCTP et son annexe) du Poste Embouche du Tunnel de Bicêtre A6b</v>
          </cell>
          <cell r="F589">
            <v>864.8</v>
          </cell>
        </row>
        <row r="590">
          <cell r="D590" t="str">
            <v>CRS108</v>
          </cell>
          <cell r="E590" t="str">
            <v>Vérification périodique des installations (telles que décrites dans le CCTP et son annexe) du Poste Blanche du Tunnel de Bicêtre A6b</v>
          </cell>
          <cell r="F590">
            <v>864.8</v>
          </cell>
        </row>
        <row r="591">
          <cell r="D591" t="str">
            <v>CRS109</v>
          </cell>
          <cell r="E591" t="str">
            <v>Vérification périodique des installations (telles que décrites dans le CCTP et son annexe) du Poste Poterne du Tunnel d’Italie A6b</v>
          </cell>
          <cell r="F591">
            <v>864.8</v>
          </cell>
        </row>
        <row r="592">
          <cell r="D592" t="str">
            <v>CRS110</v>
          </cell>
          <cell r="E592" t="str">
            <v>Vérification périodique des installations (telles que décrites dans le CCTP et son annexe) du Tunnel d’Orly</v>
          </cell>
          <cell r="F592">
            <v>216.2</v>
          </cell>
        </row>
        <row r="593">
          <cell r="D593" t="str">
            <v>CRS111</v>
          </cell>
          <cell r="E593" t="str">
            <v>Vérification périodique des installations (telles que décrites dans le CCTP et son annexe) du PCTT d’Arcueil</v>
          </cell>
          <cell r="F593">
            <v>2594.4</v>
          </cell>
        </row>
        <row r="594">
          <cell r="D594" t="str">
            <v>CRU101</v>
          </cell>
          <cell r="E594" t="str">
            <v>﻿Vérification périodique pour l’installation d’un Poste de Livraison (PL)</v>
          </cell>
          <cell r="F594">
            <v>432.4</v>
          </cell>
        </row>
        <row r="595">
          <cell r="D595" t="str">
            <v>CRU102</v>
          </cell>
          <cell r="E595" t="str">
            <v>Vérification périodique pour l’installation d’un Poste d’Interconnexion (PI)</v>
          </cell>
          <cell r="F595">
            <v>432.4</v>
          </cell>
        </row>
        <row r="596">
          <cell r="D596" t="str">
            <v>CRU103</v>
          </cell>
          <cell r="E596" t="str">
            <v>Vérification périodique pour l’installation d’un Poste de Transformation (TR)</v>
          </cell>
          <cell r="F596">
            <v>216.2</v>
          </cell>
        </row>
        <row r="597">
          <cell r="D597" t="str">
            <v>CRU104</v>
          </cell>
          <cell r="E597" t="str">
            <v>Vérification périodique pour l’installation du CRICR</v>
          </cell>
          <cell r="F597">
            <v>864.8</v>
          </cell>
        </row>
        <row r="598">
          <cell r="D598" t="str">
            <v>CRU201</v>
          </cell>
          <cell r="E598" t="str">
            <v>Vérification périodique pour l’installation d’un Site Technique (ST)</v>
          </cell>
          <cell r="F598">
            <v>432.4</v>
          </cell>
        </row>
        <row r="599">
          <cell r="D599" t="str">
            <v>CRU202</v>
          </cell>
          <cell r="E599" t="str">
            <v>Vérification périodique pour l’installation d’un Local de Concentration (LC)</v>
          </cell>
          <cell r="F599">
            <v>432.4</v>
          </cell>
        </row>
        <row r="600">
          <cell r="D600" t="str">
            <v>CRU203</v>
          </cell>
          <cell r="E600" t="str">
            <v>Vérification périodique pour l’installation d’un Site de Concentration (SC)</v>
          </cell>
          <cell r="F600">
            <v>432.4</v>
          </cell>
        </row>
        <row r="601">
          <cell r="D601" t="str">
            <v>n° de devis</v>
          </cell>
          <cell r="E601" t="str">
            <v>﻿Montant HT à commander</v>
          </cell>
          <cell r="F601">
            <v>1</v>
          </cell>
        </row>
        <row r="602">
          <cell r="D602" t="str">
            <v>1</v>
          </cell>
          <cell r="E602" t="str">
            <v>Fourniture d'une solution de sécurité pour mise en conformité d'une architecture réseau en double-barrière</v>
          </cell>
          <cell r="F602">
            <v>179761.56</v>
          </cell>
        </row>
        <row r="603">
          <cell r="D603" t="str">
            <v>DEC001</v>
          </cell>
          <cell r="E603" t="str">
            <v>Identification de l'element defectueux d'un opacimetre, CO, NO, NO2, smokecheck ou anemometre.</v>
          </cell>
          <cell r="F603">
            <v>349.5</v>
          </cell>
        </row>
        <row r="604">
          <cell r="D604" t="str">
            <v>DEC002</v>
          </cell>
          <cell r="E604" t="str">
            <v>Remplacement d'un element de jour d'un opacimetre, CO, NO, NO2, smokecheck ou anemometre.</v>
          </cell>
          <cell r="F604">
            <v>85.49</v>
          </cell>
        </row>
        <row r="605">
          <cell r="D605" t="str">
            <v>DEC003</v>
          </cell>
          <cell r="E605" t="str">
            <v>Remplacement d'un opacimetre, CO, NO ou NO2, smokecheck, anemometre, luminancemetre ou lumandar quelque soit la marque ou modele</v>
          </cell>
          <cell r="F605">
            <v>388.14</v>
          </cell>
        </row>
        <row r="606">
          <cell r="D606" t="str">
            <v>DEC100</v>
          </cell>
          <cell r="E606" t="str">
            <v>Fourniture et pose d'une centrale incendie 4 zones</v>
          </cell>
          <cell r="F606">
            <v>1639.41</v>
          </cell>
        </row>
        <row r="607">
          <cell r="D607" t="str">
            <v>DEC101</v>
          </cell>
          <cell r="E607" t="str">
            <v>Fourniture et pose d'une centrale incendie 8 zones</v>
          </cell>
          <cell r="F607">
            <v>1959.46</v>
          </cell>
        </row>
        <row r="608">
          <cell r="D608" t="str">
            <v>DEC102</v>
          </cell>
          <cell r="E608" t="str">
            <v>Fourniture et pose d'une centrale incendie 16 zones</v>
          </cell>
          <cell r="F608">
            <v>3892.55</v>
          </cell>
        </row>
        <row r="609">
          <cell r="D609" t="str">
            <v>DEC103</v>
          </cell>
          <cell r="E609" t="str">
            <v>Fourniture et pose d'un detecteur incendie optique de fumee avec socle de jour</v>
          </cell>
          <cell r="F609">
            <v>209.11</v>
          </cell>
        </row>
        <row r="610">
          <cell r="D610" t="str">
            <v>DEC104</v>
          </cell>
          <cell r="E610" t="str">
            <v>Fourniture et pose d'un detecteur incendie optique de flammes avec socle de jour</v>
          </cell>
          <cell r="F610">
            <v>209.11</v>
          </cell>
        </row>
        <row r="611">
          <cell r="D611" t="str">
            <v>DEC105</v>
          </cell>
          <cell r="E611" t="str">
            <v>Fourniture et pose d'un boitier bris de glace de jour</v>
          </cell>
          <cell r="F611">
            <v>143.85</v>
          </cell>
        </row>
        <row r="612">
          <cell r="D612" t="str">
            <v>DEC106</v>
          </cell>
          <cell r="E612" t="str">
            <v>Fourniture et pose d'un detecteur incendie thermo-velocimetrique avec socle de jour</v>
          </cell>
          <cell r="F612">
            <v>212.86</v>
          </cell>
        </row>
        <row r="613">
          <cell r="D613" t="str">
            <v>DEC107</v>
          </cell>
          <cell r="E613" t="str">
            <v>Fourniture et pose d'une batterie autonome de jour 12 volts inferieur ou egal a 7 Amperes</v>
          </cell>
          <cell r="F613">
            <v>76.760000000000005</v>
          </cell>
        </row>
        <row r="614">
          <cell r="D614" t="str">
            <v>DEC108</v>
          </cell>
          <cell r="E614" t="str">
            <v>Fourniture et pose d'une batterie autonome de jour 12 volts superieur a 7 Amperes</v>
          </cell>
          <cell r="F614">
            <v>105.07</v>
          </cell>
        </row>
        <row r="615">
          <cell r="D615" t="str">
            <v>DEC200</v>
          </cell>
          <cell r="E615" t="str">
            <v>Remplacement d'un extincteur</v>
          </cell>
          <cell r="F615">
            <v>15.62</v>
          </cell>
        </row>
        <row r="616">
          <cell r="D616" t="str">
            <v>DEC201</v>
          </cell>
          <cell r="E616" t="str">
            <v>La denaturation d'un extincteur et traitement de dechets</v>
          </cell>
          <cell r="F616">
            <v>13.99</v>
          </cell>
        </row>
        <row r="617">
          <cell r="D617" t="str">
            <v>DEC202</v>
          </cell>
          <cell r="E617" t="str">
            <v>Remplacement d'un capteur decroche extincteur ou un capteur de position</v>
          </cell>
          <cell r="F617">
            <v>43.79</v>
          </cell>
        </row>
        <row r="618">
          <cell r="D618" t="str">
            <v>DED101</v>
          </cell>
          <cell r="E618" t="str">
            <v>Prise en Charge Initiale du systeme</v>
          </cell>
          <cell r="F618">
            <v>3630.22</v>
          </cell>
        </row>
        <row r="619">
          <cell r="D619" t="str">
            <v>DED102</v>
          </cell>
          <cell r="E619" t="str">
            <v>Restitution du systeme</v>
          </cell>
          <cell r="F619">
            <v>1702.08</v>
          </cell>
        </row>
        <row r="620">
          <cell r="D620" t="str">
            <v>DED103</v>
          </cell>
          <cell r="E620" t="str">
            <v>Formation</v>
          </cell>
          <cell r="F620">
            <v>1484.97</v>
          </cell>
        </row>
        <row r="621">
          <cell r="D621" t="str">
            <v>DED104</v>
          </cell>
          <cell r="E621" t="str">
            <v>Plus Value aux prix de la presente liste pour execution de nuit</v>
          </cell>
          <cell r="F621">
            <v>0.15</v>
          </cell>
        </row>
        <row r="622">
          <cell r="D622" t="str">
            <v>DEF001</v>
          </cell>
          <cell r="E622" t="str">
            <v>Fourniture d'un opacimetre Pillard GP 3000S</v>
          </cell>
          <cell r="F622">
            <v>4314.92</v>
          </cell>
        </row>
        <row r="623">
          <cell r="D623" t="str">
            <v>DEF002</v>
          </cell>
          <cell r="E623" t="str">
            <v>Fourniture d'un opacimetre Pillard GP 3000T</v>
          </cell>
          <cell r="F623">
            <v>4314.92</v>
          </cell>
        </row>
        <row r="624">
          <cell r="D624" t="str">
            <v>DEF003</v>
          </cell>
          <cell r="E624" t="str">
            <v>Fourniture d'un opacimetre Pillard GP 3000ST</v>
          </cell>
          <cell r="F624">
            <v>3965.13</v>
          </cell>
        </row>
        <row r="625">
          <cell r="D625" t="str">
            <v>DEF004</v>
          </cell>
          <cell r="E625" t="str">
            <v>Fourniture d'une turbine de prelevement SE12 pour OPASTOP GP3000S</v>
          </cell>
          <cell r="F625">
            <v>886.93</v>
          </cell>
        </row>
        <row r="626">
          <cell r="D626" t="str">
            <v>DEF005</v>
          </cell>
          <cell r="E626" t="str">
            <v>Fourniture d'un jeu deux membranes neoprenes et clapets d'une pompe N89 KNF PILLARD</v>
          </cell>
          <cell r="F626">
            <v>139.24</v>
          </cell>
        </row>
        <row r="627">
          <cell r="D627" t="str">
            <v>DEF006</v>
          </cell>
          <cell r="E627" t="str">
            <v>Fourniture d'un carter pour cartouche filtrante d'opacimetre PILLARD</v>
          </cell>
          <cell r="F627">
            <v>117.38</v>
          </cell>
        </row>
        <row r="628">
          <cell r="D628" t="str">
            <v>DEF007</v>
          </cell>
          <cell r="E628" t="str">
            <v>Fourniture d'une resistance chauffante d'opacimetre Pillard</v>
          </cell>
          <cell r="F628">
            <v>685.8</v>
          </cell>
        </row>
        <row r="629">
          <cell r="D629" t="str">
            <v>DEF008</v>
          </cell>
          <cell r="E629" t="str">
            <v>Fourniture d'une lampe dichroique 14V-35W pour opacimetre PILARD</v>
          </cell>
          <cell r="F629">
            <v>157.61000000000001</v>
          </cell>
        </row>
        <row r="630">
          <cell r="D630" t="str">
            <v>DEF009</v>
          </cell>
          <cell r="E630" t="str">
            <v>Fourniture d'un coffret complet rechauffeur pour Opacimetre Pillard</v>
          </cell>
          <cell r="F630">
            <v>2880.76</v>
          </cell>
        </row>
        <row r="631">
          <cell r="D631" t="str">
            <v>DEF010</v>
          </cell>
          <cell r="E631" t="str">
            <v>Fourniture d'un rechauffeur d'air 230V capteur sur tete de mesure pour GP2000H ou 2001H</v>
          </cell>
          <cell r="F631">
            <v>866.82</v>
          </cell>
        </row>
        <row r="632">
          <cell r="D632" t="str">
            <v>DEF011</v>
          </cell>
          <cell r="E632" t="str">
            <v>Fourniture d'un bloc ventilateur pour Opacimetre Pillard GP 2001H</v>
          </cell>
          <cell r="F632">
            <v>363.99</v>
          </cell>
        </row>
        <row r="633">
          <cell r="D633" t="str">
            <v>DEF012</v>
          </cell>
          <cell r="E633" t="str">
            <v>Fourniture d'une fibre optique longueur 1,2m (emettrice ou receptrice) pour GP 2001H</v>
          </cell>
          <cell r="F633">
            <v>1797.27</v>
          </cell>
        </row>
        <row r="634">
          <cell r="D634" t="str">
            <v>DEF013</v>
          </cell>
          <cell r="E634" t="str">
            <v>Fourniture d'une fibre optique longueur 2,2m (emettrice ou receptrice) pour GP 2001H</v>
          </cell>
          <cell r="F634">
            <v>2282.61</v>
          </cell>
        </row>
        <row r="635">
          <cell r="D635" t="str">
            <v>DEF014</v>
          </cell>
          <cell r="E635" t="str">
            <v>Fourniture d'un bloc recepteur pour Opacimetre Pillard GP 2001H</v>
          </cell>
          <cell r="F635">
            <v>1107.3</v>
          </cell>
        </row>
        <row r="636">
          <cell r="D636" t="str">
            <v>DEF015</v>
          </cell>
          <cell r="E636" t="str">
            <v>Fourniture d'un circuit principal pour Opacimetre Pillard GP 2001H</v>
          </cell>
          <cell r="F636">
            <v>3824.33</v>
          </cell>
        </row>
        <row r="637">
          <cell r="D637" t="str">
            <v>DEF016</v>
          </cell>
          <cell r="E637" t="str">
            <v>Fourniture d'un capteur optique pour opacimetre SICK VICOTEC 410</v>
          </cell>
          <cell r="F637">
            <v>1912.23</v>
          </cell>
        </row>
        <row r="638">
          <cell r="D638" t="str">
            <v>DEF017</v>
          </cell>
          <cell r="E638" t="str">
            <v>Fourniture d'une alimentation VCR pour opacimetre SICK VICOTEC 400</v>
          </cell>
          <cell r="F638">
            <v>98.64</v>
          </cell>
        </row>
        <row r="639">
          <cell r="D639" t="str">
            <v>DEF018</v>
          </cell>
          <cell r="E639" t="str">
            <v>Fourniture d'un opacimetre SIGRIST VISEGUARD</v>
          </cell>
          <cell r="F639">
            <v>5580.72</v>
          </cell>
        </row>
        <row r="640">
          <cell r="D640" t="str">
            <v>DEF019</v>
          </cell>
          <cell r="E640" t="str">
            <v>Fourniture d'un rechauffeur pour un opacimetre SIGRIST VISGUARD</v>
          </cell>
          <cell r="F640">
            <v>1091.8</v>
          </cell>
        </row>
        <row r="641">
          <cell r="D641" t="str">
            <v>DEF020</v>
          </cell>
          <cell r="E641" t="str">
            <v>Fourniture d'un support de rechauffeur pour un opacimetre SIGRIST VISGUARD</v>
          </cell>
          <cell r="F641">
            <v>225.32</v>
          </cell>
        </row>
        <row r="642">
          <cell r="D642" t="str">
            <v>DEF021</v>
          </cell>
          <cell r="E642" t="str">
            <v>Fourniture d'un jeu de protection pour le lavage sur opacimetre SIGRIST VISGUARD</v>
          </cell>
          <cell r="F642">
            <v>3762.03</v>
          </cell>
        </row>
        <row r="643">
          <cell r="D643" t="str">
            <v>DEF022</v>
          </cell>
          <cell r="E643" t="str">
            <v>Fourniture d'un capot de protection pour un opacimetre SIGRIST VISGUARD</v>
          </cell>
          <cell r="F643">
            <v>351.93</v>
          </cell>
        </row>
        <row r="644">
          <cell r="D644" t="str">
            <v>DEF023</v>
          </cell>
          <cell r="E644" t="str">
            <v>Fourniture d'une cartouche de filtre pour un opacimetre SIGRIST VISGUARD</v>
          </cell>
          <cell r="F644">
            <v>271.39999999999998</v>
          </cell>
        </row>
        <row r="645">
          <cell r="D645" t="str">
            <v>DEF024</v>
          </cell>
          <cell r="E645" t="str">
            <v>Fourniture d'un ventilateur pour un opacimetre SIGRIST VISGUARD</v>
          </cell>
          <cell r="F645">
            <v>222.94</v>
          </cell>
        </row>
        <row r="646">
          <cell r="D646" t="str">
            <v>DEF025</v>
          </cell>
          <cell r="E646" t="str">
            <v>Fourniture d'une LED (sources lumineuse) pour un opacimetre SIGRIST VISGUARD</v>
          </cell>
          <cell r="F646">
            <v>228.07</v>
          </cell>
        </row>
        <row r="647">
          <cell r="D647" t="str">
            <v>DEF026</v>
          </cell>
          <cell r="E647" t="str">
            <v>Fourniture d'un  fusible HPC S505 5A</v>
          </cell>
          <cell r="F647">
            <v>0.94</v>
          </cell>
        </row>
        <row r="648">
          <cell r="D648" t="str">
            <v>DEF027</v>
          </cell>
          <cell r="E648" t="str">
            <v>Fourniture d'un fusible MSF250 0,1A</v>
          </cell>
          <cell r="F648">
            <v>0.94</v>
          </cell>
        </row>
        <row r="649">
          <cell r="D649" t="str">
            <v>DEF100</v>
          </cell>
          <cell r="E649" t="str">
            <v>Fourniture d'un capteur CO, NO ou NO2 NOCOSTOP Pillard</v>
          </cell>
          <cell r="F649">
            <v>878.18</v>
          </cell>
        </row>
        <row r="650">
          <cell r="D650" t="str">
            <v>DEF101</v>
          </cell>
          <cell r="E650" t="str">
            <v>Fourniture d'une carte electronique principale pour un capteur NOCOSTOP Pillard</v>
          </cell>
          <cell r="F650">
            <v>342.25</v>
          </cell>
        </row>
        <row r="651">
          <cell r="D651" t="str">
            <v>DEF102</v>
          </cell>
          <cell r="E651" t="str">
            <v>Fourniture d'un filtre papier pour un capteur NOCOSTOP Pillard</v>
          </cell>
          <cell r="F651">
            <v>31.06</v>
          </cell>
        </row>
        <row r="652">
          <cell r="D652" t="str">
            <v>DEF103</v>
          </cell>
          <cell r="E652" t="str">
            <v>Fourniture d'un fusible 125mA rapide sur la sortie 4-20mA pour NOCOSTOP Pillard</v>
          </cell>
          <cell r="F652">
            <v>1.19</v>
          </cell>
        </row>
        <row r="653">
          <cell r="D653" t="str">
            <v>DEF104</v>
          </cell>
          <cell r="E653" t="str">
            <v>Fourniture d'un fusible 1A Temporise sur alimentation 24VDC pour NOCOSTOP Pillard</v>
          </cell>
          <cell r="F653">
            <v>1.19</v>
          </cell>
        </row>
        <row r="654">
          <cell r="D654" t="str">
            <v>DEF105</v>
          </cell>
          <cell r="E654" t="str">
            <v>Fourniture d'une cellule electrochimique pour un capteur CO, NO ou NO2 NOCOSTOP</v>
          </cell>
          <cell r="F654">
            <v>336</v>
          </cell>
        </row>
        <row r="655">
          <cell r="D655" t="str">
            <v>DEF106</v>
          </cell>
          <cell r="E655" t="str">
            <v>Fourniture d'un capteur CO, NO ou NO2 POLYTRON DRAEGER 3000</v>
          </cell>
          <cell r="F655">
            <v>1520.81</v>
          </cell>
        </row>
        <row r="656">
          <cell r="D656" t="str">
            <v>DEF107</v>
          </cell>
          <cell r="E656" t="str">
            <v>Fourniture d'un filtre pour un capteur CO, NO ou No*No DRAEGER POLYTRON 3000</v>
          </cell>
          <cell r="F656">
            <v>43.91</v>
          </cell>
        </row>
        <row r="657">
          <cell r="D657" t="str">
            <v>DEF108</v>
          </cell>
          <cell r="E657" t="str">
            <v>Fourniture d'une cellule electrochimique pour CO, NO ou NO2  POLYTRON 3000</v>
          </cell>
          <cell r="F657">
            <v>852.66</v>
          </cell>
        </row>
        <row r="658">
          <cell r="D658" t="str">
            <v>DEF109</v>
          </cell>
          <cell r="E658" t="str">
            <v>Fourniture d'une cartouche filtrante 60x30x16mm pour capteur CO SICK SIDOR</v>
          </cell>
          <cell r="F658">
            <v>222.32</v>
          </cell>
        </row>
        <row r="659">
          <cell r="D659" t="str">
            <v>DEF110</v>
          </cell>
          <cell r="E659" t="str">
            <v>Fourniture d'un Fusible M 2A 5x20 pour capteur CO SICK SIDOR</v>
          </cell>
          <cell r="F659">
            <v>79.900000000000006</v>
          </cell>
        </row>
        <row r="660">
          <cell r="D660" t="str">
            <v>DEF111</v>
          </cell>
          <cell r="E660" t="str">
            <v>Fourniture d'un module batterie 3V Lithium M4T28BR pour capteur CO SICK SIDOR</v>
          </cell>
          <cell r="F660">
            <v>67.41</v>
          </cell>
        </row>
        <row r="661">
          <cell r="D661" t="str">
            <v>DEF112</v>
          </cell>
          <cell r="E661" t="str">
            <v>Fourniture d'un filtre de securite Fi64 verre 2 micro metre, pour tuyau Di=4mm pour CO SIDOR</v>
          </cell>
          <cell r="F661">
            <v>122.38</v>
          </cell>
        </row>
        <row r="662">
          <cell r="D662" t="str">
            <v>DEF113</v>
          </cell>
          <cell r="E662" t="str">
            <v>Fourniture d'un KIT de rechange pour N86KT18 46242 pour capteur CO SICK SIDOR</v>
          </cell>
          <cell r="F662">
            <v>236.06</v>
          </cell>
        </row>
        <row r="663">
          <cell r="D663" t="str">
            <v>DEF114</v>
          </cell>
          <cell r="E663" t="str">
            <v>Fourniture d'une cartouche filtre S2 en fibre verre surface filtre 80cm² pour CO SIDOR</v>
          </cell>
          <cell r="F663">
            <v>136.12</v>
          </cell>
        </row>
        <row r="664">
          <cell r="D664" t="str">
            <v>DEF115</v>
          </cell>
          <cell r="E664" t="str">
            <v>Fourniture d'un raccord chute d'eau DA6, PP pour un capteur CO SICK SIDOR</v>
          </cell>
          <cell r="F664">
            <v>267.29000000000002</v>
          </cell>
        </row>
        <row r="665">
          <cell r="D665" t="str">
            <v>DEF116</v>
          </cell>
          <cell r="E665" t="str">
            <v>Fourniture d'un capteur NO2 CODEL AQM</v>
          </cell>
          <cell r="F665">
            <v>16270.41</v>
          </cell>
        </row>
        <row r="666">
          <cell r="D666" t="str">
            <v>DEF117</v>
          </cell>
          <cell r="E666" t="str">
            <v>Fourniture d'un chauffage pour un capteur NO2 CODEL AQM</v>
          </cell>
          <cell r="F666">
            <v>136.12</v>
          </cell>
        </row>
        <row r="667">
          <cell r="D667" t="str">
            <v>DEF118</v>
          </cell>
          <cell r="E667" t="str">
            <v>Fourniture d'une tete emettrice / receptrice pour un capteur NO2 CODEL AQM</v>
          </cell>
          <cell r="F667">
            <v>7000.85</v>
          </cell>
        </row>
        <row r="668">
          <cell r="D668" t="str">
            <v>DEF119</v>
          </cell>
          <cell r="E668" t="str">
            <v>Fourniture d'une carte d'alimentation /sortie mesure pour un capteur NO2 CODEL AQM</v>
          </cell>
          <cell r="F668">
            <v>582.11</v>
          </cell>
        </row>
        <row r="669">
          <cell r="D669" t="str">
            <v>DEF120</v>
          </cell>
          <cell r="E669" t="str">
            <v>Fourniture d'une lentille de transmission pour un capteur NO2 CODEL AQM</v>
          </cell>
          <cell r="F669">
            <v>111.13</v>
          </cell>
        </row>
        <row r="670">
          <cell r="D670" t="str">
            <v>DEF121</v>
          </cell>
          <cell r="E670" t="str">
            <v>Fourniture d'une lentille de reception pour un capteur NO2 CODEL AQM</v>
          </cell>
          <cell r="F670">
            <v>111.13</v>
          </cell>
        </row>
        <row r="671">
          <cell r="D671" t="str">
            <v>DEF122</v>
          </cell>
          <cell r="E671" t="str">
            <v>Fourniture d'un detecteur de reception lumiere pour un capteur NO2 CODEL AQM</v>
          </cell>
          <cell r="F671">
            <v>866.94</v>
          </cell>
        </row>
        <row r="672">
          <cell r="D672" t="str">
            <v>DEF123</v>
          </cell>
          <cell r="E672" t="str">
            <v>Fourniture d'une LED pour un capteur NO2 CODEL AQM</v>
          </cell>
          <cell r="F672">
            <v>866.94</v>
          </cell>
        </row>
        <row r="673">
          <cell r="D673" t="str">
            <v>DEF124</v>
          </cell>
          <cell r="E673" t="str">
            <v>Fourniture d'un tube de gaz de verification pour un capteur NO2 CODEL AQM</v>
          </cell>
          <cell r="F673">
            <v>1747.67</v>
          </cell>
        </row>
        <row r="674">
          <cell r="D674" t="str">
            <v>DEF200</v>
          </cell>
          <cell r="E674" t="str">
            <v>Fourniture d'un capteur SMOKECHECK Pillard</v>
          </cell>
          <cell r="F674">
            <v>2609.67</v>
          </cell>
        </row>
        <row r="675">
          <cell r="D675" t="str">
            <v>DEF201</v>
          </cell>
          <cell r="E675" t="str">
            <v>Fourniture d'un fusible TR5 1A/250V Temporise pour un capteur SMOKECHECK</v>
          </cell>
          <cell r="F675">
            <v>1.19</v>
          </cell>
        </row>
        <row r="676">
          <cell r="D676" t="str">
            <v>DEF202</v>
          </cell>
          <cell r="E676" t="str">
            <v>Fourniture d'un fusible TR5 2A/250V Temporise pour un capteur SMOKECHECK</v>
          </cell>
          <cell r="F676">
            <v>1.19</v>
          </cell>
        </row>
        <row r="677">
          <cell r="D677" t="str">
            <v>DEF203</v>
          </cell>
          <cell r="E677" t="str">
            <v>Fourniture d'un fusible TR5 125mA/250V rapide pour un capteur SMOKECHECK</v>
          </cell>
          <cell r="F677">
            <v>1.19</v>
          </cell>
        </row>
        <row r="678">
          <cell r="D678" t="str">
            <v>DEF204</v>
          </cell>
          <cell r="E678" t="str">
            <v>Fourniture d'un fusible CMS 1A/250V Temporise pour un capteur SMOKECHECK</v>
          </cell>
          <cell r="F678">
            <v>1.19</v>
          </cell>
        </row>
        <row r="679">
          <cell r="D679" t="str">
            <v>DEF300</v>
          </cell>
          <cell r="E679" t="str">
            <v>Fourniture d'un anemometre Windcheck PILLARD</v>
          </cell>
          <cell r="F679">
            <v>1778.91</v>
          </cell>
        </row>
        <row r="680">
          <cell r="D680" t="str">
            <v>DEF301</v>
          </cell>
          <cell r="E680" t="str">
            <v>Fourniture d'un anemometre ULTRASON 1 D THIES</v>
          </cell>
          <cell r="F680">
            <v>3181.83</v>
          </cell>
        </row>
        <row r="681">
          <cell r="D681" t="str">
            <v>DEF302</v>
          </cell>
          <cell r="E681" t="str">
            <v>Fourniture d'un anemometre ULTRASON 2 D THIES</v>
          </cell>
          <cell r="F681">
            <v>3487.9</v>
          </cell>
        </row>
        <row r="682">
          <cell r="D682" t="str">
            <v>DEF400</v>
          </cell>
          <cell r="E682" t="str">
            <v>Fourniture d'un luminancemetre Honeneywell Le LUT9 ou equivalent</v>
          </cell>
          <cell r="F682">
            <v>806.1</v>
          </cell>
        </row>
        <row r="683">
          <cell r="D683" t="str">
            <v>DEF401</v>
          </cell>
          <cell r="E683" t="str">
            <v>Fourniture d'un lumandar Honeneywell La LESA</v>
          </cell>
          <cell r="F683">
            <v>503.14</v>
          </cell>
        </row>
        <row r="684">
          <cell r="D684" t="str">
            <v>DEF500</v>
          </cell>
          <cell r="E684" t="str">
            <v>Fourniture d'un extincteur a poudre polyvalente 4kg (de performance mini 13A - 183B)</v>
          </cell>
          <cell r="F684">
            <v>53.14</v>
          </cell>
        </row>
        <row r="685">
          <cell r="D685" t="str">
            <v>DEF501</v>
          </cell>
          <cell r="E685" t="str">
            <v>Fourniture d'un extincteur a poudre polyvalente 6kg (de performance mini 13A - 183B)</v>
          </cell>
          <cell r="F685">
            <v>70.53</v>
          </cell>
        </row>
        <row r="686">
          <cell r="D686" t="str">
            <v>DEF502</v>
          </cell>
          <cell r="E686" t="str">
            <v>Fourniture d'un extincteur a poudre polyvalente 9kg (de performance mini 13A - 183B)</v>
          </cell>
          <cell r="F686">
            <v>80.52</v>
          </cell>
        </row>
        <row r="687">
          <cell r="D687" t="str">
            <v>DEF503</v>
          </cell>
          <cell r="E687" t="str">
            <v>Fourniture d'un extincteur a eau pulverisee 6 litres</v>
          </cell>
          <cell r="F687">
            <v>61.78</v>
          </cell>
        </row>
        <row r="688">
          <cell r="D688" t="str">
            <v>DEF504</v>
          </cell>
          <cell r="E688" t="str">
            <v>Fourniture d'un extincteur CO2 de 2kg</v>
          </cell>
          <cell r="F688">
            <v>76.77</v>
          </cell>
        </row>
        <row r="689">
          <cell r="D689" t="str">
            <v>DEF505</v>
          </cell>
          <cell r="E689" t="str">
            <v>Fourniture d'un extincteur CO2 de 4kg</v>
          </cell>
          <cell r="F689">
            <v>73.31</v>
          </cell>
        </row>
        <row r="690">
          <cell r="D690" t="str">
            <v>DEF506</v>
          </cell>
          <cell r="E690" t="str">
            <v>Fourniture d'un extincteur CO2 de 5kg</v>
          </cell>
          <cell r="F690">
            <v>161.72999999999999</v>
          </cell>
        </row>
        <row r="691">
          <cell r="D691" t="str">
            <v>DEF507</v>
          </cell>
          <cell r="E691" t="str">
            <v>Fourniture de 50 supports de decroche extincteurs avec capteurs integre suivant specification DiRIF</v>
          </cell>
          <cell r="F691">
            <v>4856.2299999999996</v>
          </cell>
        </row>
        <row r="692">
          <cell r="D692" t="str">
            <v>DEF508</v>
          </cell>
          <cell r="E692" t="str">
            <v>Fourniture d'un capteur de position a levier de longueur variable a galet</v>
          </cell>
          <cell r="F692">
            <v>50.31</v>
          </cell>
        </row>
        <row r="693">
          <cell r="D693" t="str">
            <v>DEF509</v>
          </cell>
          <cell r="E693" t="str">
            <v>Fourniture d'un capteur de position inductif</v>
          </cell>
          <cell r="F693">
            <v>78.52</v>
          </cell>
        </row>
        <row r="694">
          <cell r="D694" t="str">
            <v>DEF510</v>
          </cell>
          <cell r="E694" t="str">
            <v>Fourniture detecteur exterieur de mouvement TRITECH BSYOD850-F2</v>
          </cell>
          <cell r="F694">
            <v>174.35</v>
          </cell>
        </row>
        <row r="695">
          <cell r="D695" t="str">
            <v>DEF511</v>
          </cell>
          <cell r="E695" t="str">
            <v>Fourniture detecteur inductif de porte ifm electronic modele IGT206</v>
          </cell>
          <cell r="F695">
            <v>118.93</v>
          </cell>
        </row>
        <row r="696">
          <cell r="D696" t="str">
            <v>DEP001</v>
          </cell>
          <cell r="E696" t="str">
            <v>Preventif d'un tube (Y ou W) du tunnel de Chennevieres de tous les capteurs atmospheriques (opacimetres, CO, NO, NO2, smokecheck, anemometres)</v>
          </cell>
          <cell r="F696">
            <v>1617.93</v>
          </cell>
        </row>
        <row r="697">
          <cell r="D697" t="str">
            <v>DEP002</v>
          </cell>
          <cell r="E697" t="str">
            <v>Preventif d'un tube (Y ou W) du tunnel de Fontenay le Fleury de tous les capteurs atmospheriques (opacimetres, CO, NO, NO2, smokecheck, anemometres)</v>
          </cell>
          <cell r="F697">
            <v>1764.72</v>
          </cell>
        </row>
        <row r="698">
          <cell r="D698" t="str">
            <v>DEP003</v>
          </cell>
          <cell r="E698" t="str">
            <v>Preventif d'un tube (Y ou W) du tunnel de Saint Cloud de tous les capteurs atmospheriques (opacimetres, CO, NO, NO2, smokecheck, anemometres)</v>
          </cell>
          <cell r="F698">
            <v>4992.5</v>
          </cell>
        </row>
        <row r="699">
          <cell r="D699" t="str">
            <v>DEP004</v>
          </cell>
          <cell r="E699" t="str">
            <v>Preventif d'un tube (Y ou W) du tunnel d'Ambroise PARE de tous les capteurs atmospheriques (opacimetres, CO, NO, NO2, smokecheck, anemometres)</v>
          </cell>
          <cell r="F699">
            <v>2553.42</v>
          </cell>
        </row>
        <row r="700">
          <cell r="D700" t="str">
            <v>DEP005</v>
          </cell>
          <cell r="E700" t="str">
            <v>Preventif d'un tube (E ou I) du tunnel de BELLERIVE de tous les capteurs atmospheriques (opacimetres, CO, NO, NO2, smokecheck, anemometres)</v>
          </cell>
          <cell r="F700">
            <v>5137.1400000000003</v>
          </cell>
        </row>
        <row r="701">
          <cell r="D701" t="str">
            <v>DEP006</v>
          </cell>
          <cell r="E701" t="str">
            <v>Preventif d'un tube (Y ou W) du tunnel A14 de tous les capteurs atmospheriques (opacimetres, CO, NO, NO2, smokecheck, anemometres)</v>
          </cell>
          <cell r="F701">
            <v>9861.61</v>
          </cell>
        </row>
        <row r="702">
          <cell r="D702" t="str">
            <v>DEP007</v>
          </cell>
          <cell r="E702" t="str">
            <v>Preventif des bretelles B1, B3/B4, B7/B8 de l'Echangeur A14/A86 de tous les capteurs atmospheriques (opacimetres, CO, NO, NO2, smokecheck, anemometres)</v>
          </cell>
          <cell r="F702">
            <v>3422.43</v>
          </cell>
        </row>
        <row r="703">
          <cell r="D703" t="str">
            <v>DEP008</v>
          </cell>
          <cell r="E703" t="str">
            <v>Preventif d'un tube (E ou I) du tunnel A86 Nanterre de tous les capteurs atmospheriques (opacimetres, CO, NO, NO2, smokecheck, anemometres)</v>
          </cell>
          <cell r="F703">
            <v>2066.38</v>
          </cell>
        </row>
        <row r="704">
          <cell r="D704" t="str">
            <v>DEP009</v>
          </cell>
          <cell r="E704" t="str">
            <v>Preventif d'un tube (Y ou W) du tunnel de Neuilly sur seine de tous les capteurs atmospheriques (opacimetres, CO, NO, NO2, smokecheck, anemometres)</v>
          </cell>
          <cell r="F704">
            <v>1385.78</v>
          </cell>
        </row>
        <row r="705">
          <cell r="D705" t="str">
            <v>DEP010</v>
          </cell>
          <cell r="E705" t="str">
            <v>Preventif d'un tube (Y ou W) du tunnel de Sevines de tous les capteurs atmospheriques (opacimetres, CO, NO, NO2, smokecheck, anemometres)</v>
          </cell>
          <cell r="F705">
            <v>2310.36</v>
          </cell>
        </row>
        <row r="706">
          <cell r="D706" t="str">
            <v>DEP011</v>
          </cell>
          <cell r="E706" t="str">
            <v>Preventif d'un tube (Y ou W) du tunnel de Taverny de tous les capteurs atmospheriques (opacimetres, CO, NO, NO2, smokecheck, anemometres)</v>
          </cell>
          <cell r="F706">
            <v>1407.95</v>
          </cell>
        </row>
        <row r="707">
          <cell r="D707" t="str">
            <v>DEP012</v>
          </cell>
          <cell r="E707" t="str">
            <v>Preventif d'un tube (Y ou W) du tunnel du Landy de tous les capteurs atmospheriques (opacimetres, CO, NO, NO2, smokecheck, anemometres)</v>
          </cell>
          <cell r="F707">
            <v>4020.6</v>
          </cell>
        </row>
        <row r="708">
          <cell r="D708" t="str">
            <v>DEP013</v>
          </cell>
          <cell r="E708" t="str">
            <v>Preventif d'un tube (E ou I) du tunnel de Lumen / Bobigny de tous les capteurs atmospheriques (opacimetres, CO, NO, NO2, smokecheck, anemometres)</v>
          </cell>
          <cell r="F708">
            <v>5785.86</v>
          </cell>
        </row>
        <row r="709">
          <cell r="D709" t="str">
            <v>DEP014</v>
          </cell>
          <cell r="E709" t="str">
            <v>Preventif d'un tube (E ou I) du tunnel de Nogent de tous les capteurs atmospheriques (opacimetres, CO, NO, NO2, smokecheck, anemometres)</v>
          </cell>
          <cell r="F709">
            <v>3473.25</v>
          </cell>
        </row>
        <row r="710">
          <cell r="D710" t="str">
            <v>DEP015</v>
          </cell>
          <cell r="E710" t="str">
            <v>Preventif d'un tube (Y ou W) du tunnel de Champigny de tous les capteurs atmospheriques (opacimetres, CO, NO, NO2, smokecheck, anemometres)</v>
          </cell>
          <cell r="F710">
            <v>2222.7800000000002</v>
          </cell>
        </row>
        <row r="711">
          <cell r="D711" t="str">
            <v>DEP016</v>
          </cell>
          <cell r="E711" t="str">
            <v>Preventif d'un tube (E ou I) des tunnels de THIAIS (Mocquet et Moulin)  de tous les capteurs atmospheriques (opacimetres, CO, NO, NO2, smokecheck, anemometres)</v>
          </cell>
          <cell r="F711">
            <v>2481.9899999999998</v>
          </cell>
        </row>
        <row r="712">
          <cell r="D712" t="str">
            <v>DEP017</v>
          </cell>
          <cell r="E712" t="str">
            <v>Preventif des 2 sens de circulation des tunnels d'Antony et Fresnes de tous les capteurs atmospheriques (opacimetres, CO, NO, NO2, smokecheck, anemometres)</v>
          </cell>
          <cell r="F712">
            <v>4077.76</v>
          </cell>
        </row>
        <row r="713">
          <cell r="D713" t="str">
            <v>DEP018</v>
          </cell>
          <cell r="E713" t="str">
            <v>Preventif d'un tube (Y ou W) du tunnel de Bicetre de tous les capteurs atmospheriques (opacimetres, CO, NO, NO2, smokecheck, anemometres)</v>
          </cell>
          <cell r="F713">
            <v>2558.09</v>
          </cell>
        </row>
        <row r="714">
          <cell r="D714" t="str">
            <v>DEP019</v>
          </cell>
          <cell r="E714" t="str">
            <v>Preventif du tunnel d'Italie de tous les capteurs atmospheriques (opacimetres, CO, NO, NO2, smokecheck, anemometres)</v>
          </cell>
          <cell r="F714">
            <v>1560.4</v>
          </cell>
        </row>
        <row r="715">
          <cell r="D715" t="str">
            <v>DEP020</v>
          </cell>
          <cell r="E715" t="str">
            <v>Preventif des opacimetres d'un tube (Y ou W) du tunnel de Orly de tous les capteurs atmospheriques (opacimetres, CO, NO, NO2, smokecheck, anemometres)</v>
          </cell>
          <cell r="F715">
            <v>1906.25</v>
          </cell>
        </row>
        <row r="716">
          <cell r="D716" t="str">
            <v>DEP021</v>
          </cell>
          <cell r="E716" t="str">
            <v>Plus ou moins value pour ajout ou retrait d'un opacimetre lors d'une campagne de preventive d'ouvrage precite.</v>
          </cell>
          <cell r="F716">
            <v>278.57</v>
          </cell>
        </row>
        <row r="717">
          <cell r="D717" t="str">
            <v>DEP022</v>
          </cell>
          <cell r="E717" t="str">
            <v>Plus ou moins value pour ajout ou retrait d'un CO ou d'un NO lors d'une campagne de preventive d'ouvrage precite.</v>
          </cell>
          <cell r="F717">
            <v>65.08</v>
          </cell>
        </row>
        <row r="718">
          <cell r="D718" t="str">
            <v>DEP023</v>
          </cell>
          <cell r="E718" t="str">
            <v>Plus ou moins value pour ajout ou retrait d'un NO2 lors d'une campagne de preventive d'ouvrage precite.</v>
          </cell>
          <cell r="F718">
            <v>152.53</v>
          </cell>
        </row>
        <row r="719">
          <cell r="D719" t="str">
            <v>DEP024</v>
          </cell>
          <cell r="E719" t="str">
            <v>Plus ou moins value pour ajout ou retrait d'un SMOKECHECK lors d'une campagne de preventive d'ouvrage precite.</v>
          </cell>
          <cell r="F719">
            <v>38.06</v>
          </cell>
        </row>
        <row r="720">
          <cell r="D720" t="str">
            <v>DEP025</v>
          </cell>
          <cell r="E720" t="str">
            <v>Plus ou moins value pour ajout ou retrait d'un anemometre lors d'une campagne de preventive d'ouvrage precite.</v>
          </cell>
          <cell r="F720">
            <v>25.36</v>
          </cell>
        </row>
        <row r="721">
          <cell r="D721" t="str">
            <v>DEP026</v>
          </cell>
          <cell r="E721" t="str">
            <v>Preventif d'un luminancemetre Honeneywell Le LUT9 ou equivalent lors d'une campagne de preventive d'ouvrage precite.</v>
          </cell>
          <cell r="F721">
            <v>19.02</v>
          </cell>
        </row>
        <row r="722">
          <cell r="D722" t="str">
            <v>DEP027</v>
          </cell>
          <cell r="E722" t="str">
            <v>Plus value, pour la bretelle B5 du prix DEP007, Préventif des bretelles B1, B3/B4, B7/B8 de l’Echangeur A14/A86 de tous les capteurs atmosphériques (opacimètres, CO, NO, NO², smokecheck, anémomètres)</v>
          </cell>
          <cell r="F722">
            <v>1252.18</v>
          </cell>
        </row>
        <row r="723">
          <cell r="D723" t="str">
            <v>DEP028</v>
          </cell>
          <cell r="E723" t="str">
            <v>Plus value du prix DEP016, Préventif d’un tube (E ou I) des tunnels de THIAIS (Mocquet et Moulin)  de tous les capteurs atmosphériques (opacimètres, CO, NO, NO², smokecheck, anémomètres)</v>
          </cell>
          <cell r="F723">
            <v>1755.1</v>
          </cell>
        </row>
        <row r="724">
          <cell r="D724" t="str">
            <v>DEP029</v>
          </cell>
          <cell r="E724" t="str">
            <v>Préventif d’un tube (Y ou W) du tunnel de Boissy de tous les capteurs atmosphériques (opacimètres, CO, NO, NO², smokecheck, anémomètres)</v>
          </cell>
          <cell r="F724">
            <v>2458.8200000000002</v>
          </cell>
        </row>
        <row r="725">
          <cell r="D725" t="str">
            <v>DEP100</v>
          </cell>
          <cell r="E725" t="str">
            <v>Preventif centrale incendie 4 zones</v>
          </cell>
          <cell r="F725">
            <v>314.39999999999998</v>
          </cell>
        </row>
        <row r="726">
          <cell r="D726" t="str">
            <v>DEP101</v>
          </cell>
          <cell r="E726" t="str">
            <v>Preventif centrale incendie 8 zones</v>
          </cell>
          <cell r="F726">
            <v>632.62</v>
          </cell>
        </row>
        <row r="727">
          <cell r="D727" t="str">
            <v>DEP102</v>
          </cell>
          <cell r="E727" t="str">
            <v>Preventif centrale incendie 16 zones</v>
          </cell>
          <cell r="F727">
            <v>944.17</v>
          </cell>
        </row>
        <row r="728">
          <cell r="D728" t="str">
            <v>DEP103</v>
          </cell>
          <cell r="E728" t="str">
            <v>Preventif centrale Incendie du GE</v>
          </cell>
          <cell r="F728">
            <v>469.09</v>
          </cell>
        </row>
        <row r="729">
          <cell r="D729" t="str">
            <v>DEP104</v>
          </cell>
          <cell r="E729" t="str">
            <v>Preventif centrale incendie 20 zones</v>
          </cell>
          <cell r="F729">
            <v>1408.61</v>
          </cell>
        </row>
        <row r="730">
          <cell r="D730" t="str">
            <v>DEP200</v>
          </cell>
          <cell r="E730" t="str">
            <v>Controle reglementaire  d'un extincteur a poudre polyvalente de 6kg</v>
          </cell>
          <cell r="F730">
            <v>29.97</v>
          </cell>
        </row>
        <row r="731">
          <cell r="D731" t="str">
            <v>DEP201</v>
          </cell>
          <cell r="E731" t="str">
            <v>Controle reglementaire  d'un extincteur a poudre polyvalente de 9kg</v>
          </cell>
          <cell r="F731">
            <v>18.41</v>
          </cell>
        </row>
        <row r="732">
          <cell r="D732" t="str">
            <v>DEP202</v>
          </cell>
          <cell r="E732" t="str">
            <v>Controle reglementaire  d'un extincteur a poudre polyvalente de 50kg</v>
          </cell>
          <cell r="F732">
            <v>32.659999999999997</v>
          </cell>
        </row>
        <row r="733">
          <cell r="D733" t="str">
            <v>DEP203</v>
          </cell>
          <cell r="E733" t="str">
            <v>Controle reglementaire d'un extincteur a eau pulverisee 6 litres</v>
          </cell>
          <cell r="F733">
            <v>13.42</v>
          </cell>
        </row>
        <row r="734">
          <cell r="D734" t="str">
            <v>DEP204</v>
          </cell>
          <cell r="E734" t="str">
            <v>Controle reglementaire Controle reglementaire d'un extincteur CO2 de 2kg</v>
          </cell>
          <cell r="F734">
            <v>23.16</v>
          </cell>
        </row>
        <row r="735">
          <cell r="D735" t="str">
            <v>DEP205</v>
          </cell>
          <cell r="E735" t="str">
            <v>Controle reglementaire Controle reglementaire d'un extincteur CO2 de 4kg</v>
          </cell>
          <cell r="F735">
            <v>13.42</v>
          </cell>
        </row>
        <row r="736">
          <cell r="D736" t="str">
            <v>DEP206</v>
          </cell>
          <cell r="E736" t="str">
            <v>Controle reglementaire Controle reglementaire d'un extincteur CO2 de 5kg</v>
          </cell>
          <cell r="F736">
            <v>13.42</v>
          </cell>
        </row>
        <row r="737">
          <cell r="D737" t="str">
            <v>DEC001</v>
          </cell>
          <cell r="E737" t="str">
            <v>Identification de l’élément défectueux d’un opacimètre, CO, NO, NO², smokecheck ou anémomètre.</v>
          </cell>
          <cell r="F737">
            <v>387.45</v>
          </cell>
        </row>
        <row r="738">
          <cell r="D738" t="str">
            <v>DEC002</v>
          </cell>
          <cell r="E738" t="str">
            <v>Remplacement d'un élément de jour d’un opacimètre, CO, NO, NO², smokecheck ou anémomètre.</v>
          </cell>
          <cell r="F738">
            <v>90.3</v>
          </cell>
        </row>
        <row r="739">
          <cell r="D739" t="str">
            <v>DEC003</v>
          </cell>
          <cell r="E739" t="str">
            <v>Remplacement d'un opacimètre, CO, NO ou NO², smokecheck, anémomètre, luminancemètre ou lumandar quelque soit la marque ou modèle.</v>
          </cell>
          <cell r="F739">
            <v>393.75</v>
          </cell>
        </row>
        <row r="740">
          <cell r="D740" t="str">
            <v>DEC004</v>
          </cell>
          <cell r="E740" t="str">
            <v>Remplacement d'une turbine de prélèvement ELEKTROR type SE20 0.19Kw.</v>
          </cell>
          <cell r="F740">
            <v>337.05</v>
          </cell>
        </row>
        <row r="741">
          <cell r="D741" t="str">
            <v>DEC100</v>
          </cell>
          <cell r="E741" t="str">
            <v>Identification de l’élément défectueux d'une centrale incendie.</v>
          </cell>
          <cell r="F741">
            <v>557.54999999999995</v>
          </cell>
        </row>
        <row r="742">
          <cell r="D742" t="str">
            <v>DEC101</v>
          </cell>
          <cell r="E742" t="str">
            <v>Fourniture et pose d'une centrale incendie 4 zones.</v>
          </cell>
          <cell r="F742">
            <v>1749.3</v>
          </cell>
        </row>
        <row r="743">
          <cell r="D743" t="str">
            <v>DEC102</v>
          </cell>
          <cell r="E743" t="str">
            <v>Fourniture et pose d'une centrale incendie 8 zones.</v>
          </cell>
          <cell r="F743">
            <v>2151.4499999999998</v>
          </cell>
        </row>
        <row r="744">
          <cell r="D744" t="str">
            <v>DEC103</v>
          </cell>
          <cell r="E744" t="str">
            <v>Fourniture et pose d'une centrale incendie 16 zones.</v>
          </cell>
          <cell r="F744">
            <v>4607.3999999999996</v>
          </cell>
        </row>
        <row r="745">
          <cell r="D745" t="str">
            <v>DEC104</v>
          </cell>
          <cell r="E745" t="str">
            <v>Fourniture et pose d'une centrale incendie 20 zones.</v>
          </cell>
          <cell r="F745">
            <v>4651.5</v>
          </cell>
        </row>
        <row r="746">
          <cell r="D746" t="str">
            <v>DEC105</v>
          </cell>
          <cell r="E746" t="str">
            <v>Fourniture et pose d’un détecteur incendie optique de fumée avec socle de jour.</v>
          </cell>
          <cell r="F746">
            <v>266.7</v>
          </cell>
        </row>
        <row r="747">
          <cell r="D747" t="str">
            <v>DEC106</v>
          </cell>
          <cell r="E747" t="str">
            <v>Fourniture et pose d’un détecteur incendie optique de flammes avec socle de jour.</v>
          </cell>
          <cell r="F747">
            <v>275.10000000000002</v>
          </cell>
        </row>
        <row r="748">
          <cell r="D748" t="str">
            <v>DEC107</v>
          </cell>
          <cell r="E748" t="str">
            <v>Fourniture et pose d’un boîtier bris de glace de jour.</v>
          </cell>
          <cell r="F748">
            <v>174.3</v>
          </cell>
        </row>
        <row r="749">
          <cell r="D749" t="str">
            <v>DEC108</v>
          </cell>
          <cell r="E749" t="str">
            <v>Fourniture et pose d’un détecteur incendie thermo-vélocimetrique avec socle de jour.</v>
          </cell>
          <cell r="F749">
            <v>234.15</v>
          </cell>
        </row>
        <row r="750">
          <cell r="D750" t="str">
            <v>DEC109</v>
          </cell>
          <cell r="E750" t="str">
            <v>Fourniture et pose d’une batterie autonome de jour 12 volts inférieur ou égal à 7 Ampères.</v>
          </cell>
          <cell r="F750">
            <v>82.95</v>
          </cell>
        </row>
        <row r="751">
          <cell r="D751" t="str">
            <v>DEC110</v>
          </cell>
          <cell r="E751" t="str">
            <v>Fourniture et pose d’une batterie autonome de jour 12 volts supérieur à 7 Ampères.</v>
          </cell>
          <cell r="F751">
            <v>150.15</v>
          </cell>
        </row>
        <row r="752">
          <cell r="D752" t="str">
            <v>DEC200</v>
          </cell>
          <cell r="E752" t="str">
            <v>Remplacement d’un extincteur.</v>
          </cell>
          <cell r="F752">
            <v>24.15</v>
          </cell>
        </row>
        <row r="753">
          <cell r="D753" t="str">
            <v>DEC201</v>
          </cell>
          <cell r="E753" t="str">
            <v>La dénaturation d’un extincteur et traitement de déchets.</v>
          </cell>
          <cell r="F753">
            <v>14.7</v>
          </cell>
        </row>
        <row r="754">
          <cell r="D754" t="str">
            <v>DEC202</v>
          </cell>
          <cell r="E754" t="str">
            <v>Remplacement d'un capteur décroché extincteur ou un capteur de position.</v>
          </cell>
          <cell r="F754">
            <v>46.2</v>
          </cell>
        </row>
        <row r="755">
          <cell r="D755" t="str">
            <v>DED101</v>
          </cell>
          <cell r="E755" t="str">
            <v>Prise en Charge Initiale du système.</v>
          </cell>
          <cell r="F755">
            <v>4371</v>
          </cell>
        </row>
        <row r="756">
          <cell r="D756" t="str">
            <v>DED102</v>
          </cell>
          <cell r="E756" t="str">
            <v>Gestion d’activité Annuelle.</v>
          </cell>
          <cell r="F756">
            <v>30502.5</v>
          </cell>
        </row>
        <row r="757">
          <cell r="D757" t="str">
            <v>DED103</v>
          </cell>
          <cell r="E757" t="str">
            <v>Restitution du système.</v>
          </cell>
          <cell r="F757">
            <v>2268</v>
          </cell>
        </row>
        <row r="758">
          <cell r="D758" t="str">
            <v>DED104</v>
          </cell>
          <cell r="E758" t="str">
            <v>Formation.</v>
          </cell>
          <cell r="F758">
            <v>1124.55</v>
          </cell>
        </row>
        <row r="759">
          <cell r="D759" t="str">
            <v>DED105</v>
          </cell>
          <cell r="E759" t="str">
            <v>Étude mineure.</v>
          </cell>
          <cell r="F759">
            <v>1055.25</v>
          </cell>
        </row>
        <row r="760">
          <cell r="D760" t="str">
            <v>DED106</v>
          </cell>
          <cell r="E760" t="str">
            <v>Étude majeure.</v>
          </cell>
          <cell r="F760">
            <v>2702.7</v>
          </cell>
        </row>
        <row r="761">
          <cell r="D761" t="str">
            <v>DED107</v>
          </cell>
          <cell r="E761" t="str">
            <v>Intervention journalière, hors maintenance, d’un technicien.</v>
          </cell>
          <cell r="F761">
            <v>585.9</v>
          </cell>
        </row>
        <row r="762">
          <cell r="D762" t="str">
            <v>DED108</v>
          </cell>
          <cell r="E762" t="str">
            <v>Plus-value à la liste des prix du curatif et du préventif extincteur pour exécution de nuit.</v>
          </cell>
          <cell r="F762">
            <v>0.51</v>
          </cell>
        </row>
        <row r="763">
          <cell r="D763" t="str">
            <v>DED109</v>
          </cell>
          <cell r="E763" t="str">
            <v>Mise à disposition d’une nacelle sans chauffeur pour un jour ou une nuit.</v>
          </cell>
          <cell r="F763">
            <v>453.6</v>
          </cell>
        </row>
        <row r="764">
          <cell r="D764" t="str">
            <v>DEF001</v>
          </cell>
          <cell r="E764" t="str">
            <v>Fourniture d'un opacimètre PILLARD GP 3000S.</v>
          </cell>
          <cell r="F764">
            <v>4258.9399999999996</v>
          </cell>
        </row>
        <row r="765">
          <cell r="D765" t="str">
            <v>DEF002</v>
          </cell>
          <cell r="E765" t="str">
            <v>Fourniture d'un opacimètre PILLARD GP 3000T.</v>
          </cell>
          <cell r="F765">
            <v>4522.84</v>
          </cell>
        </row>
        <row r="766">
          <cell r="D766" t="str">
            <v>DEF003</v>
          </cell>
          <cell r="E766" t="str">
            <v>Fourniture d'un opacimètre PILLARD GP 3000ST.</v>
          </cell>
          <cell r="F766">
            <v>4522.84</v>
          </cell>
        </row>
        <row r="767">
          <cell r="D767" t="str">
            <v>DEF004</v>
          </cell>
          <cell r="E767" t="str">
            <v>Fourniture d’une turbine de prélèvement SE12 pour OPASTOP GP3000S.</v>
          </cell>
          <cell r="F767">
            <v>3181.01</v>
          </cell>
        </row>
        <row r="768">
          <cell r="D768" t="str">
            <v>DEF005</v>
          </cell>
          <cell r="E768" t="str">
            <v>Fourniture d’un jeu deux membranes néoprènes et clapets d'une pompe N89 KNF PILLARD.</v>
          </cell>
          <cell r="F768">
            <v>173.57</v>
          </cell>
        </row>
        <row r="769">
          <cell r="D769" t="str">
            <v>DEF006</v>
          </cell>
          <cell r="E769" t="str">
            <v>Fourniture d’un carter pour cartouche filtrante d'opacimètre PILLARD.</v>
          </cell>
          <cell r="F769">
            <v>142.1</v>
          </cell>
        </row>
        <row r="770">
          <cell r="D770" t="str">
            <v>DEF007</v>
          </cell>
          <cell r="E770" t="str">
            <v>Fourniture d’une résistance chauffante d'opacimetre PILLARD.</v>
          </cell>
          <cell r="F770">
            <v>371.49</v>
          </cell>
        </row>
        <row r="771">
          <cell r="D771" t="str">
            <v>DEF008</v>
          </cell>
          <cell r="E771" t="str">
            <v>Fourniture d’une lampe dichroïque 14V-35W pour opacimètre PILLARD.</v>
          </cell>
          <cell r="F771">
            <v>210.11</v>
          </cell>
        </row>
        <row r="772">
          <cell r="D772" t="str">
            <v>DEF009</v>
          </cell>
          <cell r="E772" t="str">
            <v>Fourniture d’un coffret complet réchauffeur pour Opacimètre PILLARD.</v>
          </cell>
          <cell r="F772">
            <v>2718.17</v>
          </cell>
        </row>
        <row r="773">
          <cell r="D773" t="str">
            <v>DEF010</v>
          </cell>
          <cell r="E773" t="str">
            <v>Fourniture d’un réchauffeur d'air 230V capteur sur tête de mesure pour GP 2000 ou 2001H.</v>
          </cell>
          <cell r="F773">
            <v>802.87</v>
          </cell>
        </row>
        <row r="774">
          <cell r="D774" t="str">
            <v>DEF011</v>
          </cell>
          <cell r="E774" t="str">
            <v>Fourniture d’un bloc ventilateur pour Opacimétre PILLARD GP 2001H.</v>
          </cell>
          <cell r="F774">
            <v>546.07000000000005</v>
          </cell>
        </row>
        <row r="775">
          <cell r="D775" t="str">
            <v>DEF012</v>
          </cell>
          <cell r="E775" t="str">
            <v>Fourniture d’une fibre optique longueur 1,2m (émettrice ou réceptrice) pour GP 2001H.</v>
          </cell>
          <cell r="F775">
            <v>2894.78</v>
          </cell>
        </row>
        <row r="776">
          <cell r="D776" t="str">
            <v>DEF013</v>
          </cell>
          <cell r="E776" t="str">
            <v>Fourniture d’une fibre optique longueur 2,2m (émettrice ou réceptrice) pour GP 2001H.</v>
          </cell>
          <cell r="F776">
            <v>3689.53</v>
          </cell>
        </row>
        <row r="777">
          <cell r="D777" t="str">
            <v>DEF014</v>
          </cell>
          <cell r="E777" t="str">
            <v>Fourniture d’un bloc récepteur pour Opacimétre PILLARD GP 2001H.</v>
          </cell>
          <cell r="F777">
            <v>1765.09</v>
          </cell>
        </row>
        <row r="778">
          <cell r="D778" t="str">
            <v>DEF015</v>
          </cell>
          <cell r="E778" t="str">
            <v>Fourniture d’un circuit principal pour Opacimétre PILLARD GP 2001H.</v>
          </cell>
          <cell r="F778">
            <v>6212.82</v>
          </cell>
        </row>
        <row r="779">
          <cell r="D779" t="str">
            <v>DEF016</v>
          </cell>
          <cell r="E779" t="str">
            <v>Fourniture d’un capteur optique pour opacimetre SICK VICOTEC 410.</v>
          </cell>
          <cell r="F779">
            <v>1951.85</v>
          </cell>
        </row>
        <row r="780">
          <cell r="D780" t="str">
            <v>DEF017</v>
          </cell>
          <cell r="E780" t="str">
            <v>Fourniture d’une alimentation VCR pour opacimètre SICK VICOTEC 400.</v>
          </cell>
          <cell r="F780">
            <v>118.76</v>
          </cell>
        </row>
        <row r="781">
          <cell r="D781" t="str">
            <v>DEF018</v>
          </cell>
          <cell r="E781" t="str">
            <v>Fourniture d'un opacimètre SIGRIST VISEGUARD.</v>
          </cell>
          <cell r="F781">
            <v>6770.05</v>
          </cell>
        </row>
        <row r="782">
          <cell r="D782" t="str">
            <v>DEF019</v>
          </cell>
          <cell r="E782" t="str">
            <v>Fourniture d’un réchauffeur pour un opacimètre SIGRIST VISGUARD.</v>
          </cell>
          <cell r="F782">
            <v>1153.04</v>
          </cell>
        </row>
        <row r="783">
          <cell r="D783" t="str">
            <v>DEF020</v>
          </cell>
          <cell r="E783" t="str">
            <v>Fourniture d’un support de réchauffeur pour un opacimètre SIGRIST VISGUARD.</v>
          </cell>
          <cell r="F783">
            <v>231.42</v>
          </cell>
        </row>
        <row r="784">
          <cell r="D784" t="str">
            <v>DEF021</v>
          </cell>
          <cell r="E784" t="str">
            <v>Fourniture d’un jeu de protection pour le lavage sur opacimètre SIGRIST VISGUARD.</v>
          </cell>
          <cell r="F784">
            <v>259.83999999999997</v>
          </cell>
        </row>
        <row r="785">
          <cell r="D785" t="str">
            <v>DEF022</v>
          </cell>
          <cell r="E785" t="str">
            <v>Fourniture d’un capot de protection pour un opacimètre SIGRIST VISGUARD.</v>
          </cell>
          <cell r="F785">
            <v>369.46</v>
          </cell>
        </row>
        <row r="786">
          <cell r="D786" t="str">
            <v>DEF023</v>
          </cell>
          <cell r="E786" t="str">
            <v>Fourniture d’une cartouche de filtre pour un opacimètre SIGRIST VISGUARD.</v>
          </cell>
          <cell r="F786">
            <v>317.7</v>
          </cell>
        </row>
        <row r="787">
          <cell r="D787" t="str">
            <v>DEF024</v>
          </cell>
          <cell r="E787" t="str">
            <v>Fourniture d’un ventilateur pour un opacimètre SIGRIST VISGUARD.</v>
          </cell>
          <cell r="F787">
            <v>282.17</v>
          </cell>
        </row>
        <row r="788">
          <cell r="D788" t="str">
            <v>DEF025</v>
          </cell>
          <cell r="E788" t="str">
            <v>Fourniture d’une LED (sources lumineuse) pour un opacimètre SIGRIST VISGUARD.</v>
          </cell>
          <cell r="F788">
            <v>290.29000000000002</v>
          </cell>
        </row>
        <row r="789">
          <cell r="D789" t="str">
            <v>DEF026</v>
          </cell>
          <cell r="E789" t="str">
            <v>Fourniture d’un  fusible HPC S505 5A.</v>
          </cell>
          <cell r="F789">
            <v>1.02</v>
          </cell>
        </row>
        <row r="790">
          <cell r="D790" t="str">
            <v>DEF027</v>
          </cell>
          <cell r="E790" t="str">
            <v>Fourniture d’un fusible MSF250 0,1A.</v>
          </cell>
          <cell r="F790">
            <v>1.02</v>
          </cell>
        </row>
        <row r="791">
          <cell r="D791" t="str">
            <v>DEF028</v>
          </cell>
          <cell r="E791" t="str">
            <v>Fourniture d'une turbine de prélèvement ELEKTROR type SE20 0.19Kw.</v>
          </cell>
          <cell r="F791">
            <v>1253.53</v>
          </cell>
        </row>
        <row r="792">
          <cell r="D792" t="str">
            <v>DEF029</v>
          </cell>
          <cell r="E792" t="str">
            <v>Fourniture d’un opacimètre PILLARD OPAGAZ.</v>
          </cell>
          <cell r="F792">
            <v>4317.8100000000004</v>
          </cell>
        </row>
        <row r="793">
          <cell r="D793" t="str">
            <v>DEF030</v>
          </cell>
          <cell r="E793" t="str">
            <v>Fourniture d’un opacimètre PILLARD OPAGAZ couplé avec Cellules CO et NO ou NO².</v>
          </cell>
          <cell r="F793">
            <v>5431.27</v>
          </cell>
        </row>
        <row r="794">
          <cell r="D794" t="str">
            <v>DEF031</v>
          </cell>
          <cell r="E794" t="str">
            <v>Fourniture d’un KIT de blocs Étalonnage/Zéro OPAGAZ.</v>
          </cell>
          <cell r="F794">
            <v>1277.8900000000001</v>
          </cell>
        </row>
        <row r="795">
          <cell r="D795" t="str">
            <v>DEF100</v>
          </cell>
          <cell r="E795" t="str">
            <v>Fourniture d'un capteur CO, NO ou NO² NOCOSTOP PILLARD.</v>
          </cell>
          <cell r="F795">
            <v>1360.1</v>
          </cell>
        </row>
        <row r="796">
          <cell r="D796" t="str">
            <v>DEF101</v>
          </cell>
          <cell r="E796" t="str">
            <v>Fourniture d'une carte électronique principale pour un capteur NOCOSTOP PILLARD.</v>
          </cell>
          <cell r="F796">
            <v>284.2</v>
          </cell>
        </row>
        <row r="797">
          <cell r="D797" t="str">
            <v>DEF102</v>
          </cell>
          <cell r="E797" t="str">
            <v>Fourniture d'un filtre papier pour un capteur NOCOSTOP PILLARD.</v>
          </cell>
          <cell r="F797">
            <v>8.1199999999999992</v>
          </cell>
        </row>
        <row r="798">
          <cell r="D798" t="str">
            <v>DEF103</v>
          </cell>
          <cell r="E798" t="str">
            <v>Fourniture d'un fusible 125mA rapide sur la sortie 4-20mA pour NOCOSTOP PILLARD.</v>
          </cell>
          <cell r="F798">
            <v>1.02</v>
          </cell>
        </row>
        <row r="799">
          <cell r="D799" t="str">
            <v>DEF104</v>
          </cell>
          <cell r="E799" t="str">
            <v>Fourniture d'un fusible 1A Temporisé sur alimentation 24VDC pour NOCOSTOP PILLARD.</v>
          </cell>
          <cell r="F799">
            <v>1.02</v>
          </cell>
        </row>
        <row r="800">
          <cell r="D800" t="str">
            <v>DEF105</v>
          </cell>
          <cell r="E800" t="str">
            <v>Fourniture d'une cellule électrochimique pour un capteur CO, NO ou NO² NOCOSTOP.</v>
          </cell>
          <cell r="F800">
            <v>629.29999999999995</v>
          </cell>
        </row>
        <row r="801">
          <cell r="D801" t="str">
            <v>DEF106</v>
          </cell>
          <cell r="E801" t="str">
            <v>Fourniture d'un capteur CO, NO ou No² POLYTRON DRAEGER 3000.</v>
          </cell>
          <cell r="F801">
            <v>1811.78</v>
          </cell>
        </row>
        <row r="802">
          <cell r="D802" t="str">
            <v>DEF107</v>
          </cell>
          <cell r="E802" t="str">
            <v>Fourniture d'un filtre pour un capteur CO, NO ou No² DRAEGER POLYTRON 3000.</v>
          </cell>
          <cell r="F802">
            <v>24.36</v>
          </cell>
        </row>
        <row r="803">
          <cell r="D803" t="str">
            <v>DEF108</v>
          </cell>
          <cell r="E803" t="str">
            <v>Fourniture d'une cellule électrochimique pour CO, NO ou NO²  POLYTRON 3000.</v>
          </cell>
          <cell r="F803">
            <v>1113.46</v>
          </cell>
        </row>
        <row r="804">
          <cell r="D804" t="str">
            <v>DEF109</v>
          </cell>
          <cell r="E804" t="str">
            <v>Fourniture d'une cartouche filtrante 60x30x16mm pour capteur CO SICK SIDOR.</v>
          </cell>
          <cell r="F804">
            <v>227.36</v>
          </cell>
        </row>
        <row r="805">
          <cell r="D805" t="str">
            <v>DEF110</v>
          </cell>
          <cell r="E805" t="str">
            <v>Fourniture d'un Fusible M 2A 5x20 pour capteur CO SICK SIDOR.</v>
          </cell>
          <cell r="F805">
            <v>63.95</v>
          </cell>
        </row>
        <row r="806">
          <cell r="D806" t="str">
            <v>DEF111</v>
          </cell>
          <cell r="E806" t="str">
            <v>Fourniture d'un module batterie 3V Lithium M4T28BR pour capteur CO SICK SIDOR.</v>
          </cell>
          <cell r="F806">
            <v>110.64</v>
          </cell>
        </row>
        <row r="807">
          <cell r="D807" t="str">
            <v>DEF112</v>
          </cell>
          <cell r="E807" t="str">
            <v>Fourniture d'un filtre de sécurité Fi64 verre 2µm, pour tuyau Di=4mm pour CO SIDOR.</v>
          </cell>
          <cell r="F807">
            <v>117.74</v>
          </cell>
        </row>
        <row r="808">
          <cell r="D808" t="str">
            <v>DEF113</v>
          </cell>
          <cell r="E808" t="str">
            <v>Fourniture d'un KIT de rechange pour N86KT18 46242 pour capteur CO SICK SIDOR.</v>
          </cell>
          <cell r="F808">
            <v>265.93</v>
          </cell>
        </row>
        <row r="809">
          <cell r="D809" t="str">
            <v>DEF114</v>
          </cell>
          <cell r="E809" t="str">
            <v>Fourniture d'une cartouche filtre S2 en fibre verre surface filtre 80cm² pour CO SIDOR.</v>
          </cell>
          <cell r="F809">
            <v>104.55</v>
          </cell>
        </row>
        <row r="810">
          <cell r="D810" t="str">
            <v>DEF115</v>
          </cell>
          <cell r="E810" t="str">
            <v>Fourniture d'un raccord chute d'eau DA6, PP pour un capteur CO SICK SIDOR.</v>
          </cell>
          <cell r="F810">
            <v>280.14</v>
          </cell>
        </row>
        <row r="811">
          <cell r="D811" t="str">
            <v>DEF116</v>
          </cell>
          <cell r="E811" t="str">
            <v>Fourniture d'un capteur NO² CODEL AQM.</v>
          </cell>
          <cell r="F811">
            <v>16698.78</v>
          </cell>
        </row>
        <row r="812">
          <cell r="D812" t="str">
            <v>DEF117</v>
          </cell>
          <cell r="E812" t="str">
            <v>Fourniture d'un chauffage pour un capteur NO² CODEL AQM.</v>
          </cell>
          <cell r="F812">
            <v>288.26</v>
          </cell>
        </row>
        <row r="813">
          <cell r="D813" t="str">
            <v>DEF118</v>
          </cell>
          <cell r="E813" t="str">
            <v>Fourniture d'une tête émettrice / réceptrice pour un capteur NO² CODEL AQM.</v>
          </cell>
          <cell r="F813">
            <v>7148.65</v>
          </cell>
        </row>
        <row r="814">
          <cell r="D814" t="str">
            <v>DEF119</v>
          </cell>
          <cell r="E814" t="str">
            <v>Fourniture d'une carte d'alimentation /sortie mesure pour un capteur NO² CODEL AQM.</v>
          </cell>
          <cell r="F814">
            <v>288.26</v>
          </cell>
        </row>
        <row r="815">
          <cell r="D815" t="str">
            <v>DEF120</v>
          </cell>
          <cell r="E815" t="str">
            <v>Fourniture d'une lentille de transmission pour un capteur NO² CODEL AQM.</v>
          </cell>
          <cell r="F815">
            <v>181.69</v>
          </cell>
        </row>
        <row r="816">
          <cell r="D816" t="str">
            <v>DEF121</v>
          </cell>
          <cell r="E816" t="str">
            <v>Fourniture d'une lentille de réception pour un capteur NO² CODEL AQM.</v>
          </cell>
          <cell r="F816">
            <v>181.69</v>
          </cell>
        </row>
        <row r="817">
          <cell r="D817" t="str">
            <v>DEF122</v>
          </cell>
          <cell r="E817" t="str">
            <v>Fourniture d'un détecteur de réception lumière pour un capteur NO² CODEL AQM.</v>
          </cell>
          <cell r="F817">
            <v>1774.22</v>
          </cell>
        </row>
        <row r="818">
          <cell r="D818" t="str">
            <v>DEF123</v>
          </cell>
          <cell r="E818" t="str">
            <v>Fourniture d'une LED pour un capteur NO² CODEL AQM.</v>
          </cell>
          <cell r="F818">
            <v>1774.22</v>
          </cell>
        </row>
        <row r="819">
          <cell r="D819" t="str">
            <v>DEF124</v>
          </cell>
          <cell r="E819" t="str">
            <v>Fourniture d'un tube de gaz de vérification pour un capteur NO² CODEL AQM.</v>
          </cell>
          <cell r="F819">
            <v>29.44</v>
          </cell>
        </row>
        <row r="820">
          <cell r="D820" t="str">
            <v>DEF125</v>
          </cell>
          <cell r="E820" t="str">
            <v>Fourniture d’une cellule CO, NO ou NO² pour les OPAGAZ et NOCOSTOP V4.</v>
          </cell>
          <cell r="F820">
            <v>614.08000000000004</v>
          </cell>
        </row>
        <row r="821">
          <cell r="D821" t="str">
            <v>DEF200</v>
          </cell>
          <cell r="E821" t="str">
            <v>Fourniture d'un capteur SMOKECHECK PILLARD.</v>
          </cell>
          <cell r="F821">
            <v>6369.13</v>
          </cell>
        </row>
        <row r="822">
          <cell r="D822" t="str">
            <v>DEF201</v>
          </cell>
          <cell r="E822" t="str">
            <v>Fourniture d'un fusible TR5 1A/250V Temporisé pour un capteur SMOKECHECK.</v>
          </cell>
          <cell r="F822">
            <v>2.0299999999999998</v>
          </cell>
        </row>
        <row r="823">
          <cell r="D823" t="str">
            <v>DEF202</v>
          </cell>
          <cell r="E823" t="str">
            <v>Fourniture d'un fusible TR5 2A/250V Temporisé pour un capteur SMOKECHECK.</v>
          </cell>
          <cell r="F823">
            <v>2.0299999999999998</v>
          </cell>
        </row>
        <row r="824">
          <cell r="D824" t="str">
            <v>DEF203</v>
          </cell>
          <cell r="E824" t="str">
            <v>Fourniture d'un fusible TR5 125mA/250V rapide pour un capteur SMOKECHECK.</v>
          </cell>
          <cell r="F824">
            <v>2.0299999999999998</v>
          </cell>
        </row>
        <row r="825">
          <cell r="D825" t="str">
            <v>DEF204</v>
          </cell>
          <cell r="E825" t="str">
            <v>Fourniture d'un fusible CMS 1A/250V Temporisé pour un capteur SMOKECHECK.</v>
          </cell>
          <cell r="F825">
            <v>2.0299999999999998</v>
          </cell>
        </row>
        <row r="826">
          <cell r="D826" t="str">
            <v>DEF300</v>
          </cell>
          <cell r="E826" t="str">
            <v>Fourniture d'un anémomètre Windcheck PILLARD.</v>
          </cell>
          <cell r="F826">
            <v>2890.72</v>
          </cell>
        </row>
        <row r="827">
          <cell r="D827" t="str">
            <v>DEF301</v>
          </cell>
          <cell r="E827" t="str">
            <v>Fourniture d'un anémomètre ULTRASON 1 D THIES.</v>
          </cell>
          <cell r="F827">
            <v>3269.32</v>
          </cell>
        </row>
        <row r="828">
          <cell r="D828" t="str">
            <v>DEF302</v>
          </cell>
          <cell r="E828" t="str">
            <v>Fourniture d'un anémomètre ULTRASON 2 D THIES.</v>
          </cell>
          <cell r="F828">
            <v>3825.54</v>
          </cell>
        </row>
        <row r="829">
          <cell r="D829" t="str">
            <v>DEF303</v>
          </cell>
          <cell r="E829" t="str">
            <v>Fourniture d'un anémomètre CODEL Tunnel Tech 305.</v>
          </cell>
          <cell r="F829">
            <v>4775.58</v>
          </cell>
        </row>
        <row r="830">
          <cell r="D830" t="str">
            <v>DEF400</v>
          </cell>
          <cell r="E830" t="str">
            <v>Fourniture d'un luminancemètre Honeneywell Le LUT9 ou équivalent.</v>
          </cell>
          <cell r="F830">
            <v>820.12</v>
          </cell>
        </row>
        <row r="831">
          <cell r="D831" t="str">
            <v>DEF401</v>
          </cell>
          <cell r="E831" t="str">
            <v>Fourniture d'un lumandar Honeneywell La LESA.</v>
          </cell>
          <cell r="F831">
            <v>672.95</v>
          </cell>
        </row>
        <row r="832">
          <cell r="D832" t="str">
            <v>DEF500</v>
          </cell>
          <cell r="E832" t="str">
            <v>Fourniture d'un extincteur à poudre polyvalente 6kg (de performance mini 13A- 183B).</v>
          </cell>
          <cell r="F832">
            <v>86.28</v>
          </cell>
        </row>
        <row r="833">
          <cell r="D833" t="str">
            <v>DEF501</v>
          </cell>
          <cell r="E833" t="str">
            <v>Fourniture d'un extincteur à poudre polyvalente 9kg (de performance mini 13A- 183B).</v>
          </cell>
          <cell r="F833">
            <v>96.43</v>
          </cell>
        </row>
        <row r="834">
          <cell r="D834" t="str">
            <v>DEF502</v>
          </cell>
          <cell r="E834" t="str">
            <v>Fourniture d'un extincteur à eau pulvérisée 6 litres.</v>
          </cell>
          <cell r="F834">
            <v>76.13</v>
          </cell>
        </row>
        <row r="835">
          <cell r="D835" t="str">
            <v>DEF503</v>
          </cell>
          <cell r="E835" t="str">
            <v>Fourniture d'un extincteur à eau pulvérisée 9 litres.</v>
          </cell>
          <cell r="F835">
            <v>83.23</v>
          </cell>
        </row>
        <row r="836">
          <cell r="D836" t="str">
            <v>DEF504</v>
          </cell>
          <cell r="E836" t="str">
            <v>Fourniture d'un extincteur CO² de 2kg.</v>
          </cell>
          <cell r="F836">
            <v>78.16</v>
          </cell>
        </row>
        <row r="837">
          <cell r="D837" t="str">
            <v>DEF505</v>
          </cell>
          <cell r="E837" t="str">
            <v>Fourniture d'un extincteur CO² de 5kg.</v>
          </cell>
          <cell r="F837">
            <v>135</v>
          </cell>
        </row>
        <row r="838">
          <cell r="D838" t="str">
            <v>DEF506</v>
          </cell>
          <cell r="E838" t="str">
            <v>Fourniture de 50 supports de décroché extincteurs avec capteurs intégré suivant spécification DiRIF.</v>
          </cell>
          <cell r="F838">
            <v>9733.85</v>
          </cell>
        </row>
        <row r="839">
          <cell r="D839" t="str">
            <v>DEF507</v>
          </cell>
          <cell r="E839" t="str">
            <v>Fourniture d'un capteur de position à levier de longueur variable à galet.</v>
          </cell>
          <cell r="F839">
            <v>39.590000000000003</v>
          </cell>
        </row>
        <row r="840">
          <cell r="D840" t="str">
            <v>DEF508</v>
          </cell>
          <cell r="E840" t="str">
            <v>Fourniture d'un capteur de position inductif.</v>
          </cell>
          <cell r="F840">
            <v>138.04</v>
          </cell>
        </row>
        <row r="841">
          <cell r="D841" t="str">
            <v>DEF509</v>
          </cell>
          <cell r="E841" t="str">
            <v>Fourniture détecteur extérieur de mouvement TRITECH BSYOD850-F2.</v>
          </cell>
          <cell r="F841">
            <v>150.22</v>
          </cell>
        </row>
        <row r="842">
          <cell r="D842" t="str">
            <v>DEF510</v>
          </cell>
          <cell r="E842" t="str">
            <v>Fourniture détecteur inductif de porte ifm électronic modèle IGT206.</v>
          </cell>
          <cell r="F842">
            <v>128.91</v>
          </cell>
        </row>
        <row r="843">
          <cell r="D843" t="str">
            <v>DEP001</v>
          </cell>
          <cell r="E843" t="str">
            <v>Préventif d’un tube (Y ou W) du tunnel de Chennevières de tous les capteurs atmosphériques (opacimètres, CO, NO, NO², smokecheck, anémomètres).</v>
          </cell>
          <cell r="F843">
            <v>2923.2</v>
          </cell>
        </row>
        <row r="844">
          <cell r="D844" t="str">
            <v>DEP002</v>
          </cell>
          <cell r="E844" t="str">
            <v>Préventif d’un tube (Y ou W) du tunnel de Fontenay le Fleury de tous les capteurs atmosphériques (opacimètres, CO, NO, NO², smokecheck, anémomètres).</v>
          </cell>
          <cell r="F844">
            <v>2929.5</v>
          </cell>
        </row>
        <row r="845">
          <cell r="D845" t="str">
            <v>DEP003</v>
          </cell>
          <cell r="E845" t="str">
            <v>Préventif d’un tube (Y ou W) du tunnel de Saint-Cloud de tous les capteurs atmosphériques (opacimètres, CO, NO, NO², smokecheck, anémomètres).</v>
          </cell>
          <cell r="F845">
            <v>3334.8</v>
          </cell>
        </row>
        <row r="846">
          <cell r="D846" t="str">
            <v>DEP004</v>
          </cell>
          <cell r="E846" t="str">
            <v>Préventif d’un tube (Y ou W) du tunnel d’Ambroise Paré de tous les capteurs atmosphériques (opacimètres, CO, NO, NO², smokecheck, anémomètres).</v>
          </cell>
          <cell r="F846">
            <v>3167.85</v>
          </cell>
        </row>
        <row r="847">
          <cell r="D847" t="str">
            <v>DEP005</v>
          </cell>
          <cell r="E847" t="str">
            <v>Préventif d’un tube (E ou I) du tunnel de Belle-Rive de tous les capteurs atmosphériques (opacimètres, CO, NO, NO², smokecheck, anémomètres).</v>
          </cell>
          <cell r="F847">
            <v>5283.6</v>
          </cell>
        </row>
        <row r="848">
          <cell r="D848" t="str">
            <v>DEP006</v>
          </cell>
          <cell r="E848" t="str">
            <v>Préventif d’un tube (Y ou W) du tunnel A14 de tous les capteurs atmosphériques (opacimètres, CO, NO, NO², smokecheck, anémomètres).</v>
          </cell>
          <cell r="F848">
            <v>9264.15</v>
          </cell>
        </row>
        <row r="849">
          <cell r="D849" t="str">
            <v>DEP007</v>
          </cell>
          <cell r="E849" t="str">
            <v>Préventif des bretelles B1, B2, B3, B4, B5, B7 et B8 de l’Échangeur A14/A86 de tous les capteurs atmosphériques (opacimètres, CO, NO, NO², smokecheck, anémomètres).</v>
          </cell>
          <cell r="F849">
            <v>4077.15</v>
          </cell>
        </row>
        <row r="850">
          <cell r="D850" t="str">
            <v>DEP008</v>
          </cell>
          <cell r="E850" t="str">
            <v>Préventif d’un tube (E ou I) du tunnel A86 Nanterre de tous les capteurs atmosphériques (opacimètres, CO, NO, NO², smokecheck, anémomètres).</v>
          </cell>
          <cell r="F850">
            <v>3109.05</v>
          </cell>
        </row>
        <row r="851">
          <cell r="D851" t="str">
            <v>DEP009</v>
          </cell>
          <cell r="E851" t="str">
            <v>Préventif d’un tube (Y ou W) du tunnel de Neuilly de tous les capteurs atmosphériques (opacimètres, CO, NO, NO², smokecheck, anémomètres).</v>
          </cell>
          <cell r="F851">
            <v>2803.5</v>
          </cell>
        </row>
        <row r="852">
          <cell r="D852" t="str">
            <v>DEP010</v>
          </cell>
          <cell r="E852" t="str">
            <v>Préventif d’un tube (Y ou W) du tunnel des Sévines de tous les capteurs atmosphériques (opacimètres, CO, NO, NO², smokecheck, anémomètres).</v>
          </cell>
          <cell r="F852">
            <v>3001.95</v>
          </cell>
        </row>
        <row r="853">
          <cell r="D853" t="str">
            <v>DEP011</v>
          </cell>
          <cell r="E853" t="str">
            <v>Préventif d’un tube (Y ou W) du tunnel de Taverny de tous les capteurs atmosphériques (opacimètres, CO, NO, NO², smokecheck, anémomètres).</v>
          </cell>
          <cell r="F853">
            <v>2859.15</v>
          </cell>
        </row>
        <row r="854">
          <cell r="D854" t="str">
            <v>DEP012</v>
          </cell>
          <cell r="E854" t="str">
            <v>Préventif d’un tube (Y ou W) du tunnel du Landy de tous les capteurs atmosphériques (opacimètres, CO, NO, NO², smokecheck, anémomètres).</v>
          </cell>
          <cell r="F854">
            <v>5363.4</v>
          </cell>
        </row>
        <row r="855">
          <cell r="D855" t="str">
            <v>DEP013</v>
          </cell>
          <cell r="E855" t="str">
            <v>Préventif d’un tube (E ou I) des tunnels de Lumen-Norton-Bobigny de tous les capteurs atmosphériques (opacimètres, CO, NO, NO², smokecheck, anémomètres).</v>
          </cell>
          <cell r="F855">
            <v>6840.75</v>
          </cell>
        </row>
        <row r="856">
          <cell r="D856" t="str">
            <v>DEP014</v>
          </cell>
          <cell r="E856" t="str">
            <v>Préventif d’un tube (E ou I) du tunnel de Nogent de tous les capteurs atmosphériques (opacimètres, CO, NO, NO², smokecheck, anémomètres).</v>
          </cell>
          <cell r="F856">
            <v>5422.2</v>
          </cell>
        </row>
        <row r="857">
          <cell r="D857" t="str">
            <v>DEP015</v>
          </cell>
          <cell r="E857" t="str">
            <v>Préventif d’un tube (Y ou W) du tunnel de Champigny de tous les capteurs atmosphériques (opacimètres, CO, NO, NO², smokecheck, anémomètres).</v>
          </cell>
          <cell r="F857">
            <v>3202.5</v>
          </cell>
        </row>
        <row r="858">
          <cell r="D858" t="str">
            <v>DEP016</v>
          </cell>
          <cell r="E858" t="str">
            <v>Préventif d’un tube (E ou I) des tunnels de Thiais - Môquet et Moulin -  de tous les capteurs atmosphériques (opacimètres, CO, NO, NO², smokecheck, anémomètres).</v>
          </cell>
          <cell r="F858">
            <v>6209.7</v>
          </cell>
        </row>
        <row r="859">
          <cell r="D859" t="str">
            <v>DEP017</v>
          </cell>
          <cell r="E859" t="str">
            <v>Préventif d’un tube (Y ou W) du tunnel de Boissy de tous les capteurs atmosphériques (opacimètres, CO, NO, NO², smokecheck, anémomètres).</v>
          </cell>
          <cell r="F859">
            <v>3034.5</v>
          </cell>
        </row>
        <row r="860">
          <cell r="D860" t="str">
            <v>DEP018</v>
          </cell>
          <cell r="E860" t="str">
            <v>Préventif des 2 sens de circulation des tunnels d’Antony et Fresnes de tous les capteurs atmosphériques (opacimètres, CO, NO, NO², smokecheck, anémomètres).</v>
          </cell>
          <cell r="F860">
            <v>5597.55</v>
          </cell>
        </row>
        <row r="861">
          <cell r="D861" t="str">
            <v>DEP019</v>
          </cell>
          <cell r="E861" t="str">
            <v>Préventif des 2 sens de circulation du tunnel de Bicêtre de tous les capteurs atmosphériques (opacimètres, CO, NO, NO², smokecheck, anémomètres).</v>
          </cell>
          <cell r="F861">
            <v>6303.15</v>
          </cell>
        </row>
        <row r="862">
          <cell r="D862" t="str">
            <v>DEP020</v>
          </cell>
          <cell r="E862" t="str">
            <v>Préventif sens Y du tunnel d’Italie de tous les capteurs atmosphériques (opacimètres, CO, NO, NO², smokecheck, anémomètres).</v>
          </cell>
          <cell r="F862">
            <v>2880.15</v>
          </cell>
        </row>
        <row r="863">
          <cell r="D863" t="str">
            <v>DEP021</v>
          </cell>
          <cell r="E863" t="str">
            <v>Préventif sens W du tunnel de Orly de tous les capteurs atmosphériques (opacimètres, CO, NO, NO², smokecheck, anémomètres).</v>
          </cell>
          <cell r="F863">
            <v>2903.25</v>
          </cell>
        </row>
        <row r="864">
          <cell r="D864" t="str">
            <v>DEP022</v>
          </cell>
          <cell r="E864" t="str">
            <v>Plus ou moins value pour ajout ou retrait d’un opacimètre lors d’une campagne de préventive d’ouvrage précité.</v>
          </cell>
          <cell r="F864">
            <v>353.85</v>
          </cell>
        </row>
        <row r="865">
          <cell r="D865" t="str">
            <v>DEP023</v>
          </cell>
          <cell r="E865" t="str">
            <v>Plus ou moins value pour ajout ou retrait d’un CO ou d’un NO lors d’une campagne de préventive d’ouvrage précité.</v>
          </cell>
          <cell r="F865">
            <v>82.95</v>
          </cell>
        </row>
        <row r="866">
          <cell r="D866" t="str">
            <v>DEP024</v>
          </cell>
          <cell r="E866" t="str">
            <v>Plus ou moins value pour ajout ou retrait d’un NO² lors d’une campagne de préventive d’ouvrage précité.</v>
          </cell>
          <cell r="F866">
            <v>194.25</v>
          </cell>
        </row>
        <row r="867">
          <cell r="D867" t="str">
            <v>DEP025</v>
          </cell>
          <cell r="E867" t="str">
            <v>Plus ou moins value pour ajout ou retrait d’un SMOKECHECK lors d’une campagne de préventive d’ouvrage précité.</v>
          </cell>
          <cell r="F867">
            <v>48.3</v>
          </cell>
        </row>
        <row r="868">
          <cell r="D868" t="str">
            <v>DEP026</v>
          </cell>
          <cell r="E868" t="str">
            <v>Plus ou moins value pour ajout ou retrait d’un anémomètre lors d’une campagne de préventive d’ouvrage précité.</v>
          </cell>
          <cell r="F868">
            <v>32.549999999999997</v>
          </cell>
        </row>
        <row r="869">
          <cell r="D869" t="str">
            <v>DEP027</v>
          </cell>
          <cell r="E869" t="str">
            <v>Préventif d'un luminancemètre Honeneywell Le LUT9 ou équivalent lors d’une campagne de préventive d’ouvrage précité.</v>
          </cell>
          <cell r="F869">
            <v>24.15</v>
          </cell>
        </row>
        <row r="870">
          <cell r="D870" t="str">
            <v>DEP100</v>
          </cell>
          <cell r="E870" t="str">
            <v>Préventif centrale incendie 4 zones.</v>
          </cell>
          <cell r="F870">
            <v>347.55</v>
          </cell>
        </row>
        <row r="871">
          <cell r="D871" t="str">
            <v>DEP101</v>
          </cell>
          <cell r="E871" t="str">
            <v>Préventif centrale incendie 8 zones.</v>
          </cell>
          <cell r="F871">
            <v>698.25</v>
          </cell>
        </row>
        <row r="872">
          <cell r="D872" t="str">
            <v>DEP102</v>
          </cell>
          <cell r="E872" t="str">
            <v>Préventif centrale incendie 16 zones.</v>
          </cell>
          <cell r="F872">
            <v>1041.5999999999999</v>
          </cell>
        </row>
        <row r="873">
          <cell r="D873" t="str">
            <v>DEP103</v>
          </cell>
          <cell r="E873" t="str">
            <v>Préventif centrale incendie 20 zones.</v>
          </cell>
          <cell r="F873">
            <v>1554</v>
          </cell>
        </row>
        <row r="874">
          <cell r="D874" t="str">
            <v>DEP200</v>
          </cell>
          <cell r="E874" t="str">
            <v>Contrôle réglementaire d'un extincteur à poudre polyvalente de 6kg.</v>
          </cell>
          <cell r="F874">
            <v>33.6</v>
          </cell>
        </row>
        <row r="875">
          <cell r="D875" t="str">
            <v>DEP201</v>
          </cell>
          <cell r="E875" t="str">
            <v>Contrôle réglementaire d'un extincteur à poudre polyvalente de 9kg.</v>
          </cell>
          <cell r="F875">
            <v>21</v>
          </cell>
        </row>
        <row r="876">
          <cell r="D876" t="str">
            <v>DEP202</v>
          </cell>
          <cell r="E876" t="str">
            <v>Contrôle réglementaire d'un extincteur à poudre polyvalente de 50kg.</v>
          </cell>
          <cell r="F876">
            <v>36.75</v>
          </cell>
        </row>
        <row r="877">
          <cell r="D877" t="str">
            <v>DEP203</v>
          </cell>
          <cell r="E877" t="str">
            <v>Contrôle réglementaire d'un extincteur à eau pulvérisée 6 litres.</v>
          </cell>
          <cell r="F877">
            <v>15.75</v>
          </cell>
        </row>
        <row r="878">
          <cell r="D878" t="str">
            <v>DEP204</v>
          </cell>
          <cell r="E878" t="str">
            <v>Contrôle réglementaire d'un extincteur à eau pulvérisée 9 litres.</v>
          </cell>
          <cell r="F878">
            <v>23.1</v>
          </cell>
        </row>
        <row r="879">
          <cell r="D879" t="str">
            <v>DEP205</v>
          </cell>
          <cell r="E879" t="str">
            <v>Contrôle réglementaire d'un extincteur CO² de 2kg.</v>
          </cell>
          <cell r="F879">
            <v>26.25</v>
          </cell>
        </row>
        <row r="880">
          <cell r="D880" t="str">
            <v>DEP206</v>
          </cell>
          <cell r="E880" t="str">
            <v>Contrôle réglementaire d'un extincteur CO² de 5kg.</v>
          </cell>
          <cell r="F880">
            <v>15.75</v>
          </cell>
        </row>
        <row r="881">
          <cell r="D881" t="str">
            <v>IND001</v>
          </cell>
          <cell r="E881" t="str">
            <v xml:space="preserve">Indemnité pour annulation de fermeture ou balisage dans un délai inférieur à 9h00 (24h à partir de la deuxième nuit annulée) par équipe de une à deux personnes </v>
          </cell>
          <cell r="F881">
            <v>1000</v>
          </cell>
        </row>
        <row r="882">
          <cell r="D882" t="str">
            <v>1</v>
          </cell>
          <cell r="E882" t="str">
            <v>Prise en compte de la modélisation DiRIF</v>
          </cell>
          <cell r="F882">
            <v>4000</v>
          </cell>
        </row>
        <row r="883">
          <cell r="D883" t="str">
            <v>2</v>
          </cell>
          <cell r="E883" t="str">
            <v>Prise en compte de l’évolution de la modélisation DiRIF</v>
          </cell>
          <cell r="F883">
            <v>2000</v>
          </cell>
        </row>
        <row r="884">
          <cell r="D884" t="str">
            <v>3</v>
          </cell>
          <cell r="E884" t="str">
            <v>Fourniture de données en temps réel sur l'ensemble du réseau magistral concerné</v>
          </cell>
          <cell r="F884">
            <v>70000</v>
          </cell>
        </row>
        <row r="885">
          <cell r="D885" t="str">
            <v>4</v>
          </cell>
          <cell r="E885" t="str">
            <v>Mise à disposition d'une interface web dédiée</v>
          </cell>
          <cell r="F885">
            <v>1000</v>
          </cell>
        </row>
        <row r="886">
          <cell r="D886" t="str">
            <v>ECC10</v>
          </cell>
          <cell r="E886" t="str">
            <v>Remplacement de luminaire. bouton poussoir. interrupteur va-et-vient. détecteur volumétrique</v>
          </cell>
          <cell r="F886">
            <v>67.510000000000005</v>
          </cell>
        </row>
        <row r="887">
          <cell r="D887" t="str">
            <v>ECC11</v>
          </cell>
          <cell r="E887" t="str">
            <v>Remplacement de Blocs autonomes d'éclairage de sécurité</v>
          </cell>
          <cell r="F887">
            <v>67.510000000000005</v>
          </cell>
        </row>
        <row r="888">
          <cell r="D888" t="str">
            <v>ECC12</v>
          </cell>
          <cell r="E888" t="str">
            <v>Remplacement de Bandeau LED</v>
          </cell>
          <cell r="F888">
            <v>64.81</v>
          </cell>
        </row>
        <row r="889">
          <cell r="D889" t="str">
            <v>ECC13</v>
          </cell>
          <cell r="E889" t="str">
            <v>Remplacement de Luminaire</v>
          </cell>
          <cell r="F889">
            <v>102.62</v>
          </cell>
        </row>
        <row r="890">
          <cell r="D890" t="str">
            <v>ECC14</v>
          </cell>
          <cell r="E890" t="str">
            <v>Remplacement de Verrine de luminaire</v>
          </cell>
          <cell r="F890">
            <v>162.03</v>
          </cell>
        </row>
        <row r="891">
          <cell r="D891" t="str">
            <v>ECC15</v>
          </cell>
          <cell r="E891" t="str">
            <v>Remplacement de Boîte de dérivation normale ou résistante au feu</v>
          </cell>
          <cell r="F891">
            <v>232.24</v>
          </cell>
        </row>
        <row r="892">
          <cell r="D892" t="str">
            <v>ECC16</v>
          </cell>
          <cell r="E892" t="str">
            <v>Remplacement de Fiche de raccordement</v>
          </cell>
          <cell r="F892">
            <v>162.03</v>
          </cell>
        </row>
        <row r="893">
          <cell r="D893" t="str">
            <v>ECC17</v>
          </cell>
          <cell r="E893" t="str">
            <v>Remplacement de Porte-fusible</v>
          </cell>
          <cell r="F893">
            <v>162.03</v>
          </cell>
        </row>
        <row r="894">
          <cell r="D894" t="str">
            <v>ECC18</v>
          </cell>
          <cell r="E894" t="str">
            <v>Remplacement de Fusible</v>
          </cell>
          <cell r="F894">
            <v>14.8</v>
          </cell>
        </row>
        <row r="895">
          <cell r="D895" t="str">
            <v>ECC19</v>
          </cell>
          <cell r="E895" t="str">
            <v>Remplacement de Module pilote éclairage LED</v>
          </cell>
          <cell r="F895">
            <v>162.03</v>
          </cell>
        </row>
        <row r="896">
          <cell r="D896" t="str">
            <v>ECC20</v>
          </cell>
          <cell r="E896" t="str">
            <v>Remplacement de Platine d’alimentation</v>
          </cell>
          <cell r="F896">
            <v>80.959999999999994</v>
          </cell>
        </row>
        <row r="897">
          <cell r="D897" t="str">
            <v>ECC21</v>
          </cell>
          <cell r="E897" t="str">
            <v>Remplacement de un plot de jalonnement</v>
          </cell>
          <cell r="F897">
            <v>102.62</v>
          </cell>
        </row>
        <row r="898">
          <cell r="D898" t="str">
            <v>ECC22</v>
          </cell>
          <cell r="E898" t="str">
            <v>Remplacement de Une ligne entre 2 plots de jalonnement</v>
          </cell>
          <cell r="F898">
            <v>102.62</v>
          </cell>
        </row>
        <row r="899">
          <cell r="D899" t="str">
            <v>ECC23</v>
          </cell>
          <cell r="E899" t="str">
            <v>Remplacement de Un transformateur pour plot de jalonnement</v>
          </cell>
          <cell r="F899">
            <v>102.62</v>
          </cell>
        </row>
        <row r="900">
          <cell r="D900" t="str">
            <v>ECC24</v>
          </cell>
          <cell r="E900" t="str">
            <v>Remplacement de Luminaire éclairant un panneau de signalisation</v>
          </cell>
          <cell r="F900">
            <v>162.03</v>
          </cell>
        </row>
        <row r="901">
          <cell r="D901" t="str">
            <v>ECC30</v>
          </cell>
          <cell r="E901" t="str">
            <v>Changement de source Luminaire tunnel – la prestation comprend la mise à disposition d’une nacelle</v>
          </cell>
          <cell r="F901">
            <v>174.9</v>
          </cell>
        </row>
        <row r="902">
          <cell r="D902" t="str">
            <v>ECC31</v>
          </cell>
          <cell r="E902" t="str">
            <v>Changement de source Éclairage en issue</v>
          </cell>
          <cell r="F902">
            <v>121.09</v>
          </cell>
        </row>
        <row r="903">
          <cell r="D903" t="str">
            <v>ECC32</v>
          </cell>
          <cell r="E903" t="str">
            <v>Changement de source Éclairage en niche</v>
          </cell>
          <cell r="F903">
            <v>121.09</v>
          </cell>
        </row>
        <row r="904">
          <cell r="D904" t="str">
            <v>ECC33</v>
          </cell>
          <cell r="E904" t="str">
            <v>Changement de source Éclairage d’un local</v>
          </cell>
          <cell r="F904">
            <v>121.09</v>
          </cell>
        </row>
        <row r="905">
          <cell r="D905" t="str">
            <v>ECC34</v>
          </cell>
          <cell r="E905" t="str">
            <v>Changement de source Éclairage d’un PCTT</v>
          </cell>
          <cell r="F905">
            <v>121.09</v>
          </cell>
        </row>
        <row r="906">
          <cell r="D906" t="str">
            <v>ECC35</v>
          </cell>
          <cell r="E906" t="str">
            <v>Changement de source Luminaire éclairant un panneau de signalisation y compris nacelle</v>
          </cell>
          <cell r="F906">
            <v>174.9</v>
          </cell>
        </row>
        <row r="907">
          <cell r="D907" t="str">
            <v>ECC40</v>
          </cell>
          <cell r="E907" t="str">
            <v>Confection de 10 platines d’alimentation sur site</v>
          </cell>
          <cell r="F907">
            <v>645.79</v>
          </cell>
        </row>
        <row r="908">
          <cell r="D908" t="str">
            <v>ECC41</v>
          </cell>
          <cell r="E908" t="str">
            <v>20 Déposes ou reposes de platine de nuit</v>
          </cell>
          <cell r="F908">
            <v>904.78</v>
          </cell>
        </row>
        <row r="909">
          <cell r="D909" t="str">
            <v>ECC42</v>
          </cell>
          <cell r="E909" t="str">
            <v>Confection d’une platine d’alimentation en atelier</v>
          </cell>
          <cell r="F909">
            <v>26.91</v>
          </cell>
        </row>
        <row r="910">
          <cell r="D910" t="str">
            <v>ECC50</v>
          </cell>
          <cell r="E910" t="str">
            <v>Recherche de défaut sur Système d’éclairage en tunnel de nuit nacelle incluse</v>
          </cell>
          <cell r="F910">
            <v>2020.13</v>
          </cell>
        </row>
        <row r="911">
          <cell r="D911" t="str">
            <v>ECC51</v>
          </cell>
          <cell r="E911" t="str">
            <v>Recherche de défaut sur Système d’éclairage LED en tunnel de nuit nacelle incluse</v>
          </cell>
          <cell r="F911">
            <v>2020.13</v>
          </cell>
        </row>
        <row r="912">
          <cell r="D912" t="str">
            <v>ECC52</v>
          </cell>
          <cell r="E912" t="str">
            <v>Recherche de défaut sur Système d’éclairage de jalonnement de nuit sans nacelle</v>
          </cell>
          <cell r="F912">
            <v>473.43</v>
          </cell>
        </row>
        <row r="913">
          <cell r="D913" t="str">
            <v>ECC53</v>
          </cell>
          <cell r="E913" t="str">
            <v>Recherche de défaut sur Système d’éclairage de jalonnement de nuit avec nacelle</v>
          </cell>
          <cell r="F913">
            <v>476.57</v>
          </cell>
        </row>
        <row r="914">
          <cell r="D914" t="str">
            <v>ECC54</v>
          </cell>
          <cell r="E914" t="str">
            <v>Recherche de défaut sur Système d’éclairage en issue de secours. en niche. en local technique ou au PCTT nacelle non prévue</v>
          </cell>
          <cell r="F914">
            <v>107.63</v>
          </cell>
        </row>
        <row r="915">
          <cell r="D915" t="str">
            <v>ECD01</v>
          </cell>
          <cell r="E915" t="str">
            <v>phase d’initialisation (fiche CCTP n°1)</v>
          </cell>
          <cell r="F915">
            <v>153589.41</v>
          </cell>
        </row>
        <row r="916">
          <cell r="D916" t="str">
            <v>ECD02</v>
          </cell>
          <cell r="E916" t="str">
            <v>Forfait annuel de pilotage de marché (fiche CCTP n°2)</v>
          </cell>
          <cell r="F916">
            <v>117734.64</v>
          </cell>
        </row>
        <row r="917">
          <cell r="D917" t="str">
            <v>ECD03</v>
          </cell>
          <cell r="E917" t="str">
            <v>Etude mineure (Fiche CCTP n°7)</v>
          </cell>
          <cell r="F917">
            <v>2093.48</v>
          </cell>
        </row>
        <row r="918">
          <cell r="D918" t="str">
            <v>ECD04</v>
          </cell>
          <cell r="E918" t="str">
            <v>Etude majeure (Fiche CCTP n°7)</v>
          </cell>
          <cell r="F918">
            <v>5233.7</v>
          </cell>
        </row>
        <row r="919">
          <cell r="D919" t="str">
            <v>ECD05</v>
          </cell>
          <cell r="E919" t="str">
            <v>phase de restitution (fiche CCTP n°9)</v>
          </cell>
          <cell r="F919">
            <v>21046.81</v>
          </cell>
        </row>
        <row r="920">
          <cell r="D920" t="str">
            <v>ECD06</v>
          </cell>
          <cell r="E920" t="str">
            <v>Nacelle avec chauffeur pour une demi-journée (4h)</v>
          </cell>
          <cell r="F920">
            <v>453.57</v>
          </cell>
        </row>
        <row r="921">
          <cell r="D921" t="str">
            <v>ECD07</v>
          </cell>
          <cell r="E921" t="str">
            <v>Nacelle avec chauffeur pour une nuit de fermeture (5h effectives)</v>
          </cell>
          <cell r="F921">
            <v>1104.3900000000001</v>
          </cell>
        </row>
        <row r="922">
          <cell r="D922" t="str">
            <v>ECD08</v>
          </cell>
          <cell r="E922" t="str">
            <v>Plus value aux prix de maintenance préventive et curative qui ne sont pas indiqués comme étant de nuit. pour effectuer les prestations de nuit</v>
          </cell>
          <cell r="F922">
            <v>1</v>
          </cell>
        </row>
        <row r="923">
          <cell r="D923" t="str">
            <v>ECD09</v>
          </cell>
          <cell r="E923" t="str">
            <v>Plus value pour mise en place d’un échafaudage</v>
          </cell>
          <cell r="F923">
            <v>1</v>
          </cell>
        </row>
        <row r="924">
          <cell r="D924" t="str">
            <v>ECF100</v>
          </cell>
          <cell r="E924" t="str">
            <v>Fourniture fixation T FLEX pour chemin de câble</v>
          </cell>
          <cell r="F924">
            <v>137.84</v>
          </cell>
        </row>
        <row r="925">
          <cell r="D925" t="str">
            <v>ECF101</v>
          </cell>
          <cell r="E925" t="str">
            <v>Fourniture fixation T FLEX mural</v>
          </cell>
          <cell r="F925">
            <v>207.43</v>
          </cell>
        </row>
        <row r="926">
          <cell r="D926" t="str">
            <v>ECF110</v>
          </cell>
          <cell r="E926" t="str">
            <v>Fourniture d'un luminaire COMECTELEC TFLEX BASE 40 LED 500mA (2x20 LED) ou équivalent : 
- Blanc Neutre 4000K / IRC70 
- Bloc Optique 5006GL
- Verre plat
- Controleur : NO
- Sensor : NO
- CL1, 2 Driver DALI
- 2 câbles sortant 2M avec prise maréchal
- RAL GRISE 900 SABLE</v>
          </cell>
          <cell r="F926">
            <v>865.14</v>
          </cell>
        </row>
        <row r="927">
          <cell r="D927" t="str">
            <v>ECF111</v>
          </cell>
          <cell r="E927" t="str">
            <v>Fourniture d'un luminaire COMECTELEC TFLEX COMBI 1 80 Led 800mA ou équivalent : 
- Blanc Neutre 4000K / IRC70 
- Bloc Optique à définir selon étude
- Verre plat
- Controleur : NO
- Sensor : NO
- CL1, 1 Driver DALI
- 1 câbles sortant 2M avec prise maréchal
- RAL GRISE 900 SABLE</v>
          </cell>
          <cell r="F927">
            <v>1293.0999999999999</v>
          </cell>
        </row>
        <row r="928">
          <cell r="D928" t="str">
            <v>ECF112</v>
          </cell>
          <cell r="E928" t="str">
            <v>Fourniture d'un luminaire COMECTELEC TFLEX COMBI 2 160 Led 800mA (2x80 led) ou équivalent : 
- Blanc Neutre 4000K / IRC70 
- Bloc Optique 5006GL
- Verre plat
- Controleur : NO 
- Sensor : NO
- CL1, 2 Driver DALI
- 2 câbles sortant 2M avec prise maréchal
- RAL GRISE 900 SABLE</v>
          </cell>
          <cell r="F928">
            <v>1879.93</v>
          </cell>
        </row>
        <row r="929">
          <cell r="D929" t="str">
            <v>ECF20</v>
          </cell>
          <cell r="E929" t="str">
            <v>Fourniture d’un luminaire – Type : 2*TL5 36W « PHILIPS » réf : TCW 216 ou équivalent</v>
          </cell>
          <cell r="F929">
            <v>55.13</v>
          </cell>
        </row>
        <row r="930">
          <cell r="D930" t="str">
            <v>ECF21</v>
          </cell>
          <cell r="E930" t="str">
            <v>Fourniture d’un luminaire – Type : 2*TL5 54W « PHILIPS » réf : TCW 216 ou équivalent</v>
          </cell>
          <cell r="F930">
            <v>63.01</v>
          </cell>
        </row>
        <row r="931">
          <cell r="D931" t="str">
            <v>ECF22</v>
          </cell>
          <cell r="E931" t="str">
            <v>Fourniture d’un luminaire – Type : FV 32 192 LED XPG3 NW</v>
          </cell>
          <cell r="F931">
            <v>1199.24</v>
          </cell>
        </row>
        <row r="932">
          <cell r="D932" t="str">
            <v>ECF23</v>
          </cell>
          <cell r="E932" t="str">
            <v>Fourniture d’un luminaire – Type : FV 32 128 LED XPG3</v>
          </cell>
          <cell r="F932">
            <v>881.34</v>
          </cell>
        </row>
        <row r="933">
          <cell r="D933" t="str">
            <v>ECF24</v>
          </cell>
          <cell r="E933" t="str">
            <v>Fourniture d’un luminaire – Type : FV 32 64 LED XPG3 NW</v>
          </cell>
          <cell r="F933">
            <v>558.27</v>
          </cell>
        </row>
        <row r="934">
          <cell r="D934" t="str">
            <v>ECF25</v>
          </cell>
          <cell r="E934" t="str">
            <v>Fourniture d’un luminaire – Type : FV 32 72 XPG3 500mA NW (109W) 5121 asymétrique</v>
          </cell>
          <cell r="F934">
            <v>578.94000000000005</v>
          </cell>
        </row>
        <row r="935">
          <cell r="D935" t="str">
            <v>ECF26</v>
          </cell>
          <cell r="E935" t="str">
            <v>Fourniture d’un luminaire – Type : FV 32 72 XPG3 350mA NW (76W) 24-5121-C90+48-5119-C90</v>
          </cell>
          <cell r="F935">
            <v>686.64</v>
          </cell>
        </row>
        <row r="936">
          <cell r="D936" t="str">
            <v>ECF27</v>
          </cell>
          <cell r="E936" t="str">
            <v>Fourniture d’un luminaire FV3 orientable. simple source SHP 70 à 150W – Type « COMATELEC »</v>
          </cell>
          <cell r="F936">
            <v>510.63</v>
          </cell>
        </row>
        <row r="937">
          <cell r="D937" t="str">
            <v>ECF28</v>
          </cell>
          <cell r="E937" t="str">
            <v>Fourniture d’un luminaire FV3 orientable. double source SHP 250 à 400W – Type « COMATELEC »</v>
          </cell>
          <cell r="F937">
            <v>1220.9000000000001</v>
          </cell>
        </row>
        <row r="938">
          <cell r="D938" t="str">
            <v>ECF29</v>
          </cell>
          <cell r="E938" t="str">
            <v>Fourniture d’un luminaire TubePoint gen2 Small BGP235 de 75W à 114W – Type « Philips »</v>
          </cell>
          <cell r="F938">
            <v>459.48</v>
          </cell>
        </row>
        <row r="939">
          <cell r="D939" t="str">
            <v>ECF30</v>
          </cell>
          <cell r="E939" t="str">
            <v>Fourniture d’un luminaire TubePoint gen2 médium BGP236 de 230W – Type « Philips »</v>
          </cell>
          <cell r="F939">
            <v>722.04</v>
          </cell>
        </row>
        <row r="940">
          <cell r="D940" t="str">
            <v>ECF31</v>
          </cell>
          <cell r="E940" t="str">
            <v>Fourniture d’un luminaire TubePoint gen2 large BGP237 de 460W – Type « Philips »</v>
          </cell>
          <cell r="F940">
            <v>1115.8800000000001</v>
          </cell>
        </row>
        <row r="941">
          <cell r="D941" t="str">
            <v>ECF32</v>
          </cell>
          <cell r="E941" t="str">
            <v>Fourniture d’une platine d’alimentation avec ballast ferromagnétique pour Sodium Haute Pression 70W</v>
          </cell>
          <cell r="F941">
            <v>67.97</v>
          </cell>
        </row>
        <row r="942">
          <cell r="D942" t="str">
            <v>ECF33</v>
          </cell>
          <cell r="E942" t="str">
            <v>Fourniture d’une platine d’alimentation avec ballast ferromagnétique pour Sodium Haute Pression 100W</v>
          </cell>
          <cell r="F942">
            <v>73.38</v>
          </cell>
        </row>
        <row r="943">
          <cell r="D943" t="str">
            <v>ECF34</v>
          </cell>
          <cell r="E943" t="str">
            <v>Fourniture d’une platine d’alimentation avec ballast ferromagnétique pour Sodium Haute Pression 150W</v>
          </cell>
          <cell r="F943">
            <v>81.42</v>
          </cell>
        </row>
        <row r="944">
          <cell r="D944" t="str">
            <v>ECF35</v>
          </cell>
          <cell r="E944" t="str">
            <v>Fourniture d’une platine d’alimentation avec ballast ferromagnétique pour Sodium Haute Pression 250W</v>
          </cell>
          <cell r="F944">
            <v>89.3</v>
          </cell>
        </row>
        <row r="945">
          <cell r="D945" t="str">
            <v>ECF36</v>
          </cell>
          <cell r="E945" t="str">
            <v>Fourniture d’une platine d’alimentation avec ballast ferromagnétique pour Sodium Haute Pression 400W</v>
          </cell>
          <cell r="F945">
            <v>111.87</v>
          </cell>
        </row>
        <row r="946">
          <cell r="D946" t="str">
            <v>ECF37</v>
          </cell>
          <cell r="E946" t="str">
            <v>Fourniture d’une platine d’alimentation avec ballast ferromagnétique pour tube fluo 36W</v>
          </cell>
          <cell r="F946">
            <v>18.61</v>
          </cell>
        </row>
        <row r="947">
          <cell r="D947" t="str">
            <v>ECF38</v>
          </cell>
          <cell r="E947" t="str">
            <v>Fourniture d’une platine d’alimentation avec ballast ferromagnétique pour tube fluo 58W</v>
          </cell>
          <cell r="F947">
            <v>18.61</v>
          </cell>
        </row>
        <row r="948">
          <cell r="D948" t="str">
            <v>ECF39</v>
          </cell>
          <cell r="E948" t="str">
            <v>Fourniture d’une platine d’alimentation avec ballast électronique pour Sodium Haute Pression 70W</v>
          </cell>
          <cell r="F948">
            <v>32.43</v>
          </cell>
        </row>
        <row r="949">
          <cell r="D949" t="str">
            <v>ECF40</v>
          </cell>
          <cell r="E949" t="str">
            <v>Fourniture d’une platine d’alimentation avec ballast électronique pour Sodium Haute Pression 100W</v>
          </cell>
          <cell r="F949">
            <v>38.79</v>
          </cell>
        </row>
        <row r="950">
          <cell r="D950" t="str">
            <v>ECF41</v>
          </cell>
          <cell r="E950" t="str">
            <v>Fourniture d’une platine d’alimentation avec ballast électronique pour Sodium Haute Pression 150W</v>
          </cell>
          <cell r="F950">
            <v>42.4</v>
          </cell>
        </row>
        <row r="951">
          <cell r="D951" t="str">
            <v>ECF42</v>
          </cell>
          <cell r="E951" t="str">
            <v>Fourniture d’une platine d’alimentation avec ballast électronique pour Sodium Haute Pression 250W</v>
          </cell>
          <cell r="F951">
            <v>161.9</v>
          </cell>
        </row>
        <row r="952">
          <cell r="D952" t="str">
            <v>ECF43</v>
          </cell>
          <cell r="E952" t="str">
            <v>Fourniture d’une platine d’alimentation avec ballast électronique pour Sodium Haute Pression 400W</v>
          </cell>
          <cell r="F952">
            <v>161.9</v>
          </cell>
        </row>
        <row r="953">
          <cell r="D953" t="str">
            <v>ECF44</v>
          </cell>
          <cell r="E953" t="str">
            <v>Fourniture d’un amorceur temporisé pour lampe SHP de 70 à 400W</v>
          </cell>
          <cell r="F953">
            <v>8</v>
          </cell>
        </row>
        <row r="954">
          <cell r="D954" t="str">
            <v>ECF45</v>
          </cell>
          <cell r="E954" t="str">
            <v>Fourniture d’un porte-fusible</v>
          </cell>
          <cell r="F954">
            <v>11.17</v>
          </cell>
        </row>
        <row r="955">
          <cell r="D955" t="str">
            <v>ECF46</v>
          </cell>
          <cell r="E955" t="str">
            <v>Fourniture d’un fusible</v>
          </cell>
          <cell r="F955">
            <v>1.31</v>
          </cell>
        </row>
        <row r="956">
          <cell r="D956" t="str">
            <v>ECF47</v>
          </cell>
          <cell r="E956" t="str">
            <v>Fourniture d’un module pilote éclairage LED Philips Xitanium FULL Prog LED Xtreme drivers CM 9290 021 28606</v>
          </cell>
          <cell r="F956">
            <v>59.08</v>
          </cell>
        </row>
        <row r="957">
          <cell r="D957" t="str">
            <v>ECF48</v>
          </cell>
          <cell r="E957" t="str">
            <v>Fourniture d’un plot de jalonnement - Type 1821. 1810 Périphérique. double face « VEZON » ou « LEC »</v>
          </cell>
          <cell r="F957">
            <v>72.2</v>
          </cell>
        </row>
        <row r="958">
          <cell r="D958" t="str">
            <v>ECF49</v>
          </cell>
          <cell r="E958" t="str">
            <v>Fourniture d’un transformateur pour plots de jalonnement avec boitier de fixation rail din T230/24_15VA 230/24 VLTS « LEC »</v>
          </cell>
          <cell r="F958">
            <v>91.9</v>
          </cell>
        </row>
        <row r="959">
          <cell r="D959" t="str">
            <v>ECF50</v>
          </cell>
          <cell r="E959" t="str">
            <v>Fourniture d’un transformateur pour plots de jalonnement « VEZON »</v>
          </cell>
          <cell r="F959">
            <v>91.9</v>
          </cell>
        </row>
        <row r="960">
          <cell r="D960" t="str">
            <v>ECF51</v>
          </cell>
          <cell r="E960" t="str">
            <v>Fourniture de câble CR1C1 2G 1.5mm²</v>
          </cell>
          <cell r="F960">
            <v>0.92</v>
          </cell>
        </row>
        <row r="961">
          <cell r="D961" t="str">
            <v>ECF52</v>
          </cell>
          <cell r="E961" t="str">
            <v>Fourniture de tube IRL STD 4552ZH M1 D25</v>
          </cell>
          <cell r="F961">
            <v>4.5999999999999996</v>
          </cell>
        </row>
        <row r="962">
          <cell r="D962" t="str">
            <v>ECF53</v>
          </cell>
          <cell r="E962" t="str">
            <v>Fourniture d’une source sodium Haute Pression 70W – type : MASTER SON-T APIA Xtra « PHILIPS »</v>
          </cell>
          <cell r="F962">
            <v>12.93</v>
          </cell>
        </row>
        <row r="963">
          <cell r="D963" t="str">
            <v>ECF54</v>
          </cell>
          <cell r="E963" t="str">
            <v>Fourniture d’une source sodium Haute Pression 100W – type : MASTER SON-T APIA Xtra « PHILIPS »</v>
          </cell>
          <cell r="F963">
            <v>15.35</v>
          </cell>
        </row>
        <row r="964">
          <cell r="D964" t="str">
            <v>ECF55</v>
          </cell>
          <cell r="E964" t="str">
            <v>Fourniture d’une source sodium Haute Pression 150W – type : MASTER SON-T APIA Xtra « PHILIPS »</v>
          </cell>
          <cell r="F964">
            <v>17.690000000000001</v>
          </cell>
        </row>
        <row r="965">
          <cell r="D965" t="str">
            <v>ECF56</v>
          </cell>
          <cell r="E965" t="str">
            <v>Fourniture d’une source sodium Haute Pression 250W – type : MASTER SON-T APIA Xtra « PHILIPS »</v>
          </cell>
          <cell r="F965">
            <v>20.28</v>
          </cell>
        </row>
        <row r="966">
          <cell r="D966" t="str">
            <v>ECF57</v>
          </cell>
          <cell r="E966" t="str">
            <v>Fourniture d’une source sodium Haute Pression 400W – type : MASTER SON-T APIA Xtra « PHILIPS »</v>
          </cell>
          <cell r="F966">
            <v>22.98</v>
          </cell>
        </row>
        <row r="967">
          <cell r="D967" t="str">
            <v>ECF58</v>
          </cell>
          <cell r="E967" t="str">
            <v>Fourniture d’un tube fluorescent 18W</v>
          </cell>
          <cell r="F967">
            <v>1.59</v>
          </cell>
        </row>
        <row r="968">
          <cell r="D968" t="str">
            <v>ECF59</v>
          </cell>
          <cell r="E968" t="str">
            <v>Fourniture d’un tube fluorescent 36W</v>
          </cell>
          <cell r="F968">
            <v>1.89</v>
          </cell>
        </row>
        <row r="969">
          <cell r="D969" t="str">
            <v>ECF60</v>
          </cell>
          <cell r="E969" t="str">
            <v>Fourniture d’un tube fluorescent 58W</v>
          </cell>
          <cell r="F969">
            <v>2.23</v>
          </cell>
        </row>
        <row r="970">
          <cell r="D970" t="str">
            <v>ECF61</v>
          </cell>
          <cell r="E970" t="str">
            <v>Fourniture d’une boîte de dérivation normale – Type 91150 « MARECHAL »</v>
          </cell>
          <cell r="F970">
            <v>149.91999999999999</v>
          </cell>
        </row>
        <row r="971">
          <cell r="D971" t="str">
            <v>ECF62</v>
          </cell>
          <cell r="E971" t="str">
            <v>Fourniture d’une boîte de dérivation normale – Type 01N4015010E0 « MARECHAL »</v>
          </cell>
          <cell r="F971">
            <v>318.87</v>
          </cell>
        </row>
        <row r="972">
          <cell r="D972" t="str">
            <v>ECF63</v>
          </cell>
          <cell r="E972" t="str">
            <v>Fourniture d’une boîte de dérivation normale – Type 01N4017020E0 « MARECHAL »</v>
          </cell>
          <cell r="F972">
            <v>318.87</v>
          </cell>
        </row>
        <row r="973">
          <cell r="D973" t="str">
            <v>ECF64</v>
          </cell>
          <cell r="E973" t="str">
            <v>Fourniture d’une boîte de dérivation normale – Type Coffret de dérivation « BONNEAU »</v>
          </cell>
          <cell r="F973">
            <v>131.28</v>
          </cell>
        </row>
        <row r="974">
          <cell r="D974" t="str">
            <v>ECF65</v>
          </cell>
          <cell r="E974" t="str">
            <v>Fourniture d’une boîte de dérivation résistante au feu – Type 91151 « MARECHAL »</v>
          </cell>
          <cell r="F974">
            <v>204.55</v>
          </cell>
        </row>
        <row r="975">
          <cell r="D975" t="str">
            <v>ECF66</v>
          </cell>
          <cell r="E975" t="str">
            <v>Fourniture d’une boîte de dérivation résistante au feu – Type Coffret feu dérivation « BONNEAU »</v>
          </cell>
          <cell r="F975">
            <v>196.92</v>
          </cell>
        </row>
        <row r="976">
          <cell r="D976" t="str">
            <v>ECF67</v>
          </cell>
          <cell r="E976" t="str">
            <v>Fourniture d’une boîte de dérivation normale avec dérivation BUS DALI</v>
          </cell>
          <cell r="F976">
            <v>110.28</v>
          </cell>
        </row>
        <row r="977">
          <cell r="D977" t="str">
            <v>ECF68</v>
          </cell>
          <cell r="E977" t="str">
            <v>Fourniture d’une boîte de dérivation résistante au feu avec dérivation BUS DALI</v>
          </cell>
          <cell r="F977">
            <v>147.03</v>
          </cell>
        </row>
        <row r="978">
          <cell r="D978" t="str">
            <v>ECF69</v>
          </cell>
          <cell r="E978" t="str">
            <v>Fourniture d’un socle bi-tension 230/400V – Type 3P+N+T « MARECHAL »</v>
          </cell>
          <cell r="F978">
            <v>59.21</v>
          </cell>
        </row>
        <row r="979">
          <cell r="D979" t="str">
            <v>ECF70</v>
          </cell>
          <cell r="E979" t="str">
            <v>Fourniture d’une fiche tétra et triphasée 400V – Type 3P+N+T « MARECHAL »</v>
          </cell>
          <cell r="F979">
            <v>47</v>
          </cell>
        </row>
        <row r="980">
          <cell r="D980" t="str">
            <v>ECF71</v>
          </cell>
          <cell r="E980" t="str">
            <v>Fourniture d’une fiche monophasée 230V – Type 1P+N+T « MARECHAL »</v>
          </cell>
          <cell r="F980">
            <v>39.380000000000003</v>
          </cell>
        </row>
        <row r="981">
          <cell r="D981" t="str">
            <v>ECF72</v>
          </cell>
          <cell r="E981" t="str">
            <v>Fourniture d’un tube LED 9W. 60cm. haut rendement – Type « VISIOLED »</v>
          </cell>
          <cell r="F981">
            <v>6.1</v>
          </cell>
        </row>
        <row r="982">
          <cell r="D982" t="str">
            <v>ECF73</v>
          </cell>
          <cell r="E982" t="str">
            <v>Fourniture d’une tube LED Glass 18W. 120cm. haut rendement – Type « VISIOLED »</v>
          </cell>
          <cell r="F982">
            <v>8.1999999999999993</v>
          </cell>
        </row>
        <row r="983">
          <cell r="D983" t="str">
            <v>ECF74</v>
          </cell>
          <cell r="E983" t="str">
            <v>Fourniture d’un tube LED Glass 24W. 150cm. haut rendement – Type « VISIOLED »</v>
          </cell>
          <cell r="F983">
            <v>10.3</v>
          </cell>
        </row>
        <row r="984">
          <cell r="D984" t="str">
            <v>ECF75</v>
          </cell>
          <cell r="E984" t="str">
            <v>Fourniture d’une douille étanche pour tube LED. IP44 - réf : LED G13</v>
          </cell>
          <cell r="F984">
            <v>5.91</v>
          </cell>
        </row>
        <row r="985">
          <cell r="D985" t="str">
            <v>ECF76</v>
          </cell>
          <cell r="E985" t="str">
            <v>Fourniture d’une lampe halogène 28 à 100W – type B22 ou E27</v>
          </cell>
          <cell r="F985">
            <v>4.08</v>
          </cell>
        </row>
        <row r="986">
          <cell r="D986" t="str">
            <v>ECF77</v>
          </cell>
          <cell r="E986" t="str">
            <v>Fourniture d’un projecteur LED – 3200 lumen</v>
          </cell>
          <cell r="F986">
            <v>129.85</v>
          </cell>
        </row>
        <row r="987">
          <cell r="D987" t="str">
            <v>ECF78</v>
          </cell>
          <cell r="E987" t="str">
            <v>Fourniture d’une bande LED. 41cm. surmoulé – Type : « JCL Lighting »</v>
          </cell>
          <cell r="F987">
            <v>102.4</v>
          </cell>
        </row>
        <row r="988">
          <cell r="D988" t="str">
            <v>ECF79</v>
          </cell>
          <cell r="E988" t="str">
            <v>Fourniture d’une alimentation pour bande LED 41cm. 230V/12V – Type : « JCL Lighting »</v>
          </cell>
          <cell r="F988">
            <v>95.18</v>
          </cell>
        </row>
        <row r="989">
          <cell r="D989" t="str">
            <v>ECF80</v>
          </cell>
          <cell r="E989" t="str">
            <v>Fourniture d’un luminaire Tube IP65. 1 tube. 60cm – type « VISIOLED »</v>
          </cell>
          <cell r="F989">
            <v>56.04</v>
          </cell>
        </row>
        <row r="990">
          <cell r="D990" t="str">
            <v>ECF81</v>
          </cell>
          <cell r="E990" t="str">
            <v>Fourniture d’un luminaire Tube IP65. 1 tube. 120cm – type « VISIOLED »</v>
          </cell>
          <cell r="F990">
            <v>75.67</v>
          </cell>
        </row>
        <row r="991">
          <cell r="D991" t="str">
            <v>ECF82</v>
          </cell>
          <cell r="E991" t="str">
            <v>Fourniture d’un luminaire Tube IP65. 2 tubes. 120cm – type « VISIOLED »</v>
          </cell>
          <cell r="F991">
            <v>76.819999999999993</v>
          </cell>
        </row>
        <row r="992">
          <cell r="D992" t="str">
            <v>ECF83</v>
          </cell>
          <cell r="E992" t="str">
            <v>Fourniture d’un luminaire Tube IP65. 2 tubes. 150cm – type « VISIOLED »</v>
          </cell>
          <cell r="F992">
            <v>84.33</v>
          </cell>
        </row>
        <row r="993">
          <cell r="D993" t="str">
            <v>ECF84</v>
          </cell>
          <cell r="E993" t="str">
            <v>Fourniture d’un bloc autonome d'éclairage de sécurité</v>
          </cell>
          <cell r="F993">
            <v>71.92</v>
          </cell>
        </row>
        <row r="994">
          <cell r="D994" t="str">
            <v>ECF85</v>
          </cell>
          <cell r="E994" t="str">
            <v>Fourniture d’un luminaire extérieur 32W – Type : Hublot Chartres « CEGLA »</v>
          </cell>
          <cell r="F994">
            <v>52.52</v>
          </cell>
        </row>
        <row r="995">
          <cell r="D995" t="str">
            <v>ECF86</v>
          </cell>
          <cell r="E995" t="str">
            <v>Fourniture d’un luminaire extérieur 2x26W. anti-vandalisme – Réf : 452 306 « SARLAM »</v>
          </cell>
          <cell r="F995">
            <v>87.3</v>
          </cell>
        </row>
        <row r="996">
          <cell r="D996" t="str">
            <v>ECF87</v>
          </cell>
          <cell r="E996" t="str">
            <v>Fourniture d’un détecteur volumétrique de présence – Réf : OD850CFRA2 « BOSCH »</v>
          </cell>
          <cell r="F996">
            <v>32.82</v>
          </cell>
        </row>
        <row r="997">
          <cell r="D997" t="str">
            <v>ECF88</v>
          </cell>
          <cell r="E997" t="str">
            <v>Fourniture d’un bouton poussoir étanche – Type : Plexo « LEGRAND »</v>
          </cell>
          <cell r="F997">
            <v>8.2200000000000006</v>
          </cell>
        </row>
        <row r="998">
          <cell r="D998" t="str">
            <v>ECF89</v>
          </cell>
          <cell r="E998" t="str">
            <v>Fourniture d’un interrupteur va-et-vient – Type : Plexo « LEGRAND »</v>
          </cell>
          <cell r="F998">
            <v>7.33</v>
          </cell>
        </row>
        <row r="999">
          <cell r="D999" t="str">
            <v>ECF90</v>
          </cell>
          <cell r="E999" t="str">
            <v>Fourniture d’un interrupteur va-et-vient temporisé – Type : Plexo « LEGRAND »</v>
          </cell>
          <cell r="F999">
            <v>58.68</v>
          </cell>
        </row>
        <row r="1000">
          <cell r="D1000" t="str">
            <v>ECF91</v>
          </cell>
          <cell r="E1000" t="str">
            <v>Fourniture d'un lot de 10 tubes fluo type : Lynx-L36W840 2G11 / 36W / Longueur : 417mm Durée de vie : 16000hrs ou équivalent</v>
          </cell>
          <cell r="F1000">
            <v>161.47</v>
          </cell>
        </row>
        <row r="1001">
          <cell r="D1001" t="str">
            <v>ECF92</v>
          </cell>
          <cell r="E1001" t="str">
            <v>Fourniture d’une boite de 25 starters S10 (4 à 65 W) ou S2 (04 à 22 W)</v>
          </cell>
          <cell r="F1001">
            <v>25.6</v>
          </cell>
        </row>
        <row r="1002">
          <cell r="D1002" t="str">
            <v>ECP80</v>
          </cell>
          <cell r="E1002" t="str">
            <v>Plus-value aux prix de remplacement des sources pour le remplacement systématique de tous les amorceurs du circuit d’Éclairage désigné par le prix. Ce prix ne rémunère pas la fourniture listée au BPU.</v>
          </cell>
          <cell r="F1002">
            <v>0.5</v>
          </cell>
        </row>
        <row r="1003">
          <cell r="D1003" t="str">
            <v>ECPB01</v>
          </cell>
          <cell r="E1003" t="str">
            <v>Nettoyage des Plots de jalonnement Pour un sens du tunnel Ambroise Paré</v>
          </cell>
          <cell r="F1003">
            <v>570.14</v>
          </cell>
        </row>
        <row r="1004">
          <cell r="D1004" t="str">
            <v>ECPB02</v>
          </cell>
          <cell r="E1004" t="str">
            <v>Nettoyage des Plots de jalonnement Pour un sens du tunnel de Chennevières</v>
          </cell>
          <cell r="F1004">
            <v>81.44</v>
          </cell>
        </row>
        <row r="1005">
          <cell r="D1005" t="str">
            <v>ECPB03</v>
          </cell>
          <cell r="E1005" t="str">
            <v>Nettoyage des Plots de jalonnement Pour un sens du tunnel de Fontenay</v>
          </cell>
          <cell r="F1005">
            <v>162.9</v>
          </cell>
        </row>
        <row r="1006">
          <cell r="D1006" t="str">
            <v>ECPB04</v>
          </cell>
          <cell r="E1006" t="str">
            <v>Nettoyage des Plots de jalonnement Pour un sens du tunnel de Saint-Cloud</v>
          </cell>
          <cell r="F1006">
            <v>529.41999999999996</v>
          </cell>
        </row>
        <row r="1007">
          <cell r="D1007" t="str">
            <v>ECPB05</v>
          </cell>
          <cell r="E1007" t="str">
            <v>Nettoyage des Plots de jalonnement Pour un sens du tunnel de Bellerive</v>
          </cell>
          <cell r="F1007">
            <v>610.87</v>
          </cell>
        </row>
        <row r="1008">
          <cell r="D1008" t="str">
            <v>ECPB10</v>
          </cell>
          <cell r="E1008" t="str">
            <v>Nettoyage préventif ECLAIRAGE Pour un sens tunnel du tunnel Ambroise Paré</v>
          </cell>
          <cell r="F1008">
            <v>3360.25</v>
          </cell>
        </row>
        <row r="1009">
          <cell r="D1009" t="str">
            <v>ECPB12</v>
          </cell>
          <cell r="E1009" t="str">
            <v>Nettoyage préventif ECLAIRAGE Pour un sens tunnel du tunnel de Chennevières</v>
          </cell>
          <cell r="F1009">
            <v>4593.75</v>
          </cell>
        </row>
        <row r="1010">
          <cell r="D1010" t="str">
            <v>ECPB14</v>
          </cell>
          <cell r="E1010" t="str">
            <v>Nettoyage préventif ECLAIRAGE Pour un sens tunnel du tunnel de Fontenay</v>
          </cell>
          <cell r="F1010">
            <v>3265.72</v>
          </cell>
        </row>
        <row r="1011">
          <cell r="D1011" t="str">
            <v>ECPB16</v>
          </cell>
          <cell r="E1011" t="str">
            <v>Nettoyage préventif ECLAIRAGE Pour un sens du tunnel Saint-Cloud</v>
          </cell>
          <cell r="F1011">
            <v>2882.91</v>
          </cell>
        </row>
        <row r="1012">
          <cell r="D1012" t="str">
            <v>ECPB20</v>
          </cell>
          <cell r="E1012" t="str">
            <v>Nettoyage préventif ECLAIRAGE Pour un sens du tunnel de Bellerive</v>
          </cell>
          <cell r="F1012">
            <v>2873.45</v>
          </cell>
        </row>
        <row r="1013">
          <cell r="D1013" t="str">
            <v>ECPB51</v>
          </cell>
          <cell r="E1013" t="str">
            <v>Remplacement systématique des sources ECLAIRAGE NUIT + SECOURS Pour un sens du tunnel Ambroise Paré</v>
          </cell>
          <cell r="F1013">
            <v>6201.28</v>
          </cell>
        </row>
        <row r="1014">
          <cell r="D1014" t="str">
            <v>ECPB52</v>
          </cell>
          <cell r="E1014" t="str">
            <v>Remplacement systématique des sources ECLAIRAGE JOUR + EXTERIEUR Pour un sens du tunnel Ambroise Paré</v>
          </cell>
          <cell r="F1014">
            <v>5929.45</v>
          </cell>
        </row>
        <row r="1015">
          <cell r="D1015" t="str">
            <v>ECPB53</v>
          </cell>
          <cell r="E1015" t="str">
            <v>Remplacement systématique des sources ECLAIRAGE RENFORT  Pour un sens du tunnel Ambroise Paré</v>
          </cell>
          <cell r="F1015">
            <v>6218.27</v>
          </cell>
        </row>
        <row r="1016">
          <cell r="D1016" t="str">
            <v>ECPB54</v>
          </cell>
          <cell r="E1016" t="str">
            <v>Remplacement systématique des sources ECLAIRAGE NUIT + SECOURS Pour un sens du tunnel Chennevières</v>
          </cell>
          <cell r="F1016">
            <v>6592.06</v>
          </cell>
        </row>
        <row r="1017">
          <cell r="D1017" t="str">
            <v>ECPB55</v>
          </cell>
          <cell r="E1017" t="str">
            <v>Remplacement systématique des sources ECLAIRAGE JOUR + EXTERIEUR Pour un sens du tunnel Chennevières</v>
          </cell>
          <cell r="F1017">
            <v>3839.69</v>
          </cell>
        </row>
        <row r="1018">
          <cell r="D1018" t="str">
            <v>ECPB56</v>
          </cell>
          <cell r="E1018" t="str">
            <v>Remplacement systématique des sources ECLAIRAGE RENFORT  Pour un sens du tunnel Chennevières</v>
          </cell>
          <cell r="F1018">
            <v>6082.37</v>
          </cell>
        </row>
        <row r="1019">
          <cell r="D1019" t="str">
            <v>ECPB57</v>
          </cell>
          <cell r="E1019" t="str">
            <v>Remplacement systématique des sources ECLAIRAGE NUIT + SECOURS Pour un sens du tunnel Fontenay</v>
          </cell>
          <cell r="F1019">
            <v>3058.17</v>
          </cell>
        </row>
        <row r="1020">
          <cell r="D1020" t="str">
            <v>ECPB58</v>
          </cell>
          <cell r="E1020" t="str">
            <v>Remplacement systématique des sources ECLAIRAGE JOUR + EXTERIEUR Pour un sens du tunnel Fontenay</v>
          </cell>
          <cell r="F1020">
            <v>3024.2</v>
          </cell>
        </row>
        <row r="1021">
          <cell r="D1021" t="str">
            <v>ECPB59</v>
          </cell>
          <cell r="E1021" t="str">
            <v>Remplacement systématique des sources ECLAIRAGE RENFORT  Pour un sens du tunnel Fontenay</v>
          </cell>
          <cell r="F1021">
            <v>5657.62</v>
          </cell>
        </row>
        <row r="1022">
          <cell r="D1022" t="str">
            <v>ECPB60</v>
          </cell>
          <cell r="E1022" t="str">
            <v>Remplacement systématique des sources ECLAIRAGE NUIT + SECOURS Saint-Cloud – sens W (2 lisses d'éclairage BASE)</v>
          </cell>
          <cell r="F1022">
            <v>3397.96</v>
          </cell>
        </row>
        <row r="1023">
          <cell r="D1023" t="str">
            <v>ECPB61</v>
          </cell>
          <cell r="E1023" t="str">
            <v>Remplacement systématique des sources ECLAIRAGE NUIT + SECOURS Saint-Cloud – sens Y (1 lisse d'éclairage BASE)</v>
          </cell>
          <cell r="F1023">
            <v>7135.73</v>
          </cell>
        </row>
        <row r="1024">
          <cell r="D1024" t="str">
            <v>ECPB62</v>
          </cell>
          <cell r="E1024" t="str">
            <v>Remplacement systématique des sources ECLAIRAGE JOUR + EXTERIEUR Saint-Cloud – sens W (2 lisses d'éclairage BASE)</v>
          </cell>
          <cell r="F1024">
            <v>3399</v>
          </cell>
        </row>
        <row r="1025">
          <cell r="D1025" t="str">
            <v>ECPB63</v>
          </cell>
          <cell r="E1025" t="str">
            <v>Remplacement systématique des sources ECLAIRAGE JOUR + EXTERIEUR Saint-Cloud – sens Y (1 lisse d'éclairage BASE)</v>
          </cell>
          <cell r="F1025">
            <v>7135.73</v>
          </cell>
        </row>
        <row r="1026">
          <cell r="D1026" t="str">
            <v>ECPB64</v>
          </cell>
          <cell r="E1026" t="str">
            <v>Remplacement systématique des sources ECLAIRAGE RENFORT  Saint-Cloud – sens W</v>
          </cell>
          <cell r="F1026">
            <v>4757.1499999999996</v>
          </cell>
        </row>
        <row r="1027">
          <cell r="D1027" t="str">
            <v>ECPB65</v>
          </cell>
          <cell r="E1027" t="str">
            <v>Remplacement systématique des sources ECLAIRAGE RENFORT  Saint-Cloud – sens Y</v>
          </cell>
          <cell r="F1027">
            <v>5436.75</v>
          </cell>
        </row>
        <row r="1028">
          <cell r="D1028" t="str">
            <v>ECPB66</v>
          </cell>
          <cell r="E1028" t="str">
            <v>Remplacement systématique des sources ECLAIRAGE NUIT + SECOURS Pour un sens du tunnel Bellerive</v>
          </cell>
          <cell r="F1028">
            <v>9786.14</v>
          </cell>
        </row>
        <row r="1029">
          <cell r="D1029" t="str">
            <v>ECPB67</v>
          </cell>
          <cell r="E1029" t="str">
            <v>Remplacement systématique des sources ECLAIRAGE JOUR + EXTERIEUR Pour un sens du tunnel Bellerive</v>
          </cell>
          <cell r="F1029">
            <v>9072.57</v>
          </cell>
        </row>
        <row r="1030">
          <cell r="D1030" t="str">
            <v>ECPB68</v>
          </cell>
          <cell r="E1030" t="str">
            <v>Remplacement systématique des sources ECLAIRAGE RENFORT  Pour un sens du tunnel Bellerive</v>
          </cell>
          <cell r="F1030">
            <v>6626.03</v>
          </cell>
        </row>
        <row r="1031">
          <cell r="D1031" t="str">
            <v>ECPE01</v>
          </cell>
          <cell r="E1031" t="str">
            <v>Nettoyage des Plots de jalonnement Pour un sens du tunnel de Thiais</v>
          </cell>
          <cell r="F1031">
            <v>855.21</v>
          </cell>
        </row>
        <row r="1032">
          <cell r="D1032" t="str">
            <v>ECPE03</v>
          </cell>
          <cell r="E1032" t="str">
            <v>Nettoyage des Plots de jalonnement Pour un sens du tunnel de Champigny</v>
          </cell>
          <cell r="F1032">
            <v>529.41999999999996</v>
          </cell>
        </row>
        <row r="1033">
          <cell r="D1033" t="str">
            <v>ECPE04</v>
          </cell>
          <cell r="E1033" t="str">
            <v>Nettoyage des Plots de jalonnement Pour un sens du tunnel de Nogent</v>
          </cell>
          <cell r="F1033">
            <v>733.03</v>
          </cell>
        </row>
        <row r="1034">
          <cell r="D1034" t="str">
            <v>ECPE05</v>
          </cell>
          <cell r="E1034" t="str">
            <v>Nettoyage des Plots de jalonnement Pour un sens du tunnel de Boissy</v>
          </cell>
          <cell r="F1034">
            <v>325.8</v>
          </cell>
        </row>
        <row r="1035">
          <cell r="D1035" t="str">
            <v>ECPE10</v>
          </cell>
          <cell r="E1035" t="str">
            <v>Nettoyage préventif ECLAIRAGE Pour un sens du tunnel de Thiais</v>
          </cell>
          <cell r="F1035">
            <v>15985.44</v>
          </cell>
        </row>
        <row r="1036">
          <cell r="D1036" t="str">
            <v>ECPE14</v>
          </cell>
          <cell r="E1036" t="str">
            <v>Nettoyage préventif ECLAIRAGE Pour un sens du tunnel de Champigny</v>
          </cell>
          <cell r="F1036">
            <v>10577.37</v>
          </cell>
        </row>
        <row r="1037">
          <cell r="D1037" t="str">
            <v>ECPE16</v>
          </cell>
          <cell r="E1037" t="str">
            <v>Nettoyage préventif ECLAIRAGE Pour un sens du tunnel de Nogent</v>
          </cell>
          <cell r="F1037">
            <v>22306.58</v>
          </cell>
        </row>
        <row r="1038">
          <cell r="D1038" t="str">
            <v>ECPE18</v>
          </cell>
          <cell r="E1038" t="str">
            <v>Nettoyage préventif ECLAIRAGE Pour un sens du tunnel de Boissy</v>
          </cell>
          <cell r="F1038">
            <v>3286.99</v>
          </cell>
        </row>
        <row r="1039">
          <cell r="D1039" t="str">
            <v>ECPE50</v>
          </cell>
          <cell r="E1039" t="str">
            <v>Remplacement systématique des sources ECLAIRAGE NUIT + SECOURS Pour un sens du tunnel de Thiais</v>
          </cell>
          <cell r="F1039">
            <v>28406.97</v>
          </cell>
        </row>
        <row r="1040">
          <cell r="D1040" t="str">
            <v>ECPE54</v>
          </cell>
          <cell r="E1040" t="str">
            <v>Remplacement systématique des sources ECLAIRAGE JOUR + EXTERIEUR Thiais – sens I</v>
          </cell>
          <cell r="F1040">
            <v>17737.38</v>
          </cell>
        </row>
        <row r="1041">
          <cell r="D1041" t="str">
            <v>ECPE56</v>
          </cell>
          <cell r="E1041" t="str">
            <v>Remplacement systématique des sources ECLAIRAGE RENFORT  Thiais – sens I</v>
          </cell>
          <cell r="F1041">
            <v>27455.54</v>
          </cell>
        </row>
        <row r="1042">
          <cell r="D1042" t="str">
            <v>ECPE58</v>
          </cell>
          <cell r="E1042" t="str">
            <v>Remplacement systématique des sources ECLAIRAGE NUIT + SECOURS Pour un sens du tunnel Champigny</v>
          </cell>
          <cell r="F1042">
            <v>20047.990000000002</v>
          </cell>
        </row>
        <row r="1043">
          <cell r="D1043" t="str">
            <v>ECPE60</v>
          </cell>
          <cell r="E1043" t="str">
            <v>Remplacement systématique des sources ECLAIRAGE JOUR + EXTERIEUR Pour un sens du tunnel Champigny</v>
          </cell>
          <cell r="F1043">
            <v>14679.21</v>
          </cell>
        </row>
        <row r="1044">
          <cell r="D1044" t="str">
            <v>ECPE61</v>
          </cell>
          <cell r="E1044" t="str">
            <v>Remplacement systématique des sources ECLAIRAGE RENFORT  Pour un sens du tunnel Champigny</v>
          </cell>
          <cell r="F1044">
            <v>13353.99</v>
          </cell>
        </row>
        <row r="1045">
          <cell r="D1045" t="str">
            <v>ECPE62</v>
          </cell>
          <cell r="E1045" t="str">
            <v>Remplacement systématique des sources ECLAIRAGE NUIT + SECOURS Pour un sens du tunnel Nogent</v>
          </cell>
          <cell r="F1045">
            <v>53959.66</v>
          </cell>
        </row>
        <row r="1046">
          <cell r="D1046" t="str">
            <v>ECPE64</v>
          </cell>
          <cell r="E1046" t="str">
            <v>Remplacement systématique des sources ECLAIRAGE JOUR + EXTERIEUR Pour un sens du tunnel Nogent</v>
          </cell>
          <cell r="F1046">
            <v>19164.53</v>
          </cell>
        </row>
        <row r="1047">
          <cell r="D1047" t="str">
            <v>ECPE65</v>
          </cell>
          <cell r="E1047" t="str">
            <v>Remplacement systématique des sources ECLAIRAGE RENFORT  Pour un sens du tunnel Nogent</v>
          </cell>
          <cell r="F1047">
            <v>14747.17</v>
          </cell>
        </row>
        <row r="1048">
          <cell r="D1048" t="str">
            <v>ECPE66</v>
          </cell>
          <cell r="E1048" t="str">
            <v>Remplacement systématique des sources ECLAIRAGE NUIT + SECOURS Pour un sens du tunnel Boissy</v>
          </cell>
          <cell r="F1048">
            <v>1053.3599999999999</v>
          </cell>
        </row>
        <row r="1049">
          <cell r="D1049" t="str">
            <v>ECPE68</v>
          </cell>
          <cell r="E1049" t="str">
            <v>Remplacement systématique des sources ECLAIRAGE JOUR + EXTERIEUR Pour un sens du tunnel Boissy</v>
          </cell>
          <cell r="F1049">
            <v>2701.38</v>
          </cell>
        </row>
        <row r="1050">
          <cell r="D1050" t="str">
            <v>ECPE69</v>
          </cell>
          <cell r="E1050" t="str">
            <v>Remplacement systématique des sources ECLAIRAGE RENFORT  Pour un sens du tunnel Boissy</v>
          </cell>
          <cell r="F1050">
            <v>4247.45</v>
          </cell>
        </row>
        <row r="1051">
          <cell r="D1051" t="str">
            <v>ECPN01</v>
          </cell>
          <cell r="E1051" t="str">
            <v>Nettoyage des Plots de jalonnement Pour un sens du tunnel de Bobigny</v>
          </cell>
          <cell r="F1051">
            <v>1018.11</v>
          </cell>
        </row>
        <row r="1052">
          <cell r="D1052" t="str">
            <v>ECPN02</v>
          </cell>
          <cell r="E1052" t="str">
            <v>Nettoyage des Plots de jalonnement Pour un sens du tunnel  de Lumen Norton</v>
          </cell>
          <cell r="F1052">
            <v>162.9</v>
          </cell>
        </row>
        <row r="1053">
          <cell r="D1053" t="str">
            <v>ECPN04</v>
          </cell>
          <cell r="E1053" t="str">
            <v>Nettoyage des Plots de jalonnement Pour un sens du tunnel de La Courneuve</v>
          </cell>
          <cell r="F1053">
            <v>162.9</v>
          </cell>
        </row>
        <row r="1054">
          <cell r="D1054" t="str">
            <v>ECPN05</v>
          </cell>
          <cell r="E1054" t="str">
            <v>Nettoyage des Plots de jalonnement Pour un sens du tunnel de Landy</v>
          </cell>
          <cell r="F1054">
            <v>814.49</v>
          </cell>
        </row>
        <row r="1055">
          <cell r="D1055" t="str">
            <v>ECPN06</v>
          </cell>
          <cell r="E1055" t="str">
            <v>Nettoyage des Plots de jalonnement Pour un sens du tunnel de Taverny</v>
          </cell>
          <cell r="F1055">
            <v>162.9</v>
          </cell>
        </row>
        <row r="1056">
          <cell r="D1056" t="str">
            <v>ECPN10</v>
          </cell>
          <cell r="E1056" t="str">
            <v>Nettoyage préventif ECLAIRAGE Pour un sens du tunnel de Bobigny</v>
          </cell>
          <cell r="F1056">
            <v>8582.56</v>
          </cell>
        </row>
        <row r="1057">
          <cell r="D1057" t="str">
            <v>ECPN12</v>
          </cell>
          <cell r="E1057" t="str">
            <v>Nettoyage préventif ECLAIRAGE Pour un sens du tunnel de Lumen Norton</v>
          </cell>
          <cell r="F1057">
            <v>6271.51</v>
          </cell>
        </row>
        <row r="1058">
          <cell r="D1058" t="str">
            <v>ECPN16</v>
          </cell>
          <cell r="E1058" t="str">
            <v>Nettoyage préventif ECLAIRAGE Pour un sens du tunnel de La Courneuve</v>
          </cell>
          <cell r="F1058">
            <v>3459.49</v>
          </cell>
        </row>
        <row r="1059">
          <cell r="D1059" t="str">
            <v>ECPN18</v>
          </cell>
          <cell r="E1059" t="str">
            <v>Nettoyage préventif ECLAIRAGE Pour un sens du tunnel de Landy</v>
          </cell>
          <cell r="F1059">
            <v>8993.74</v>
          </cell>
        </row>
        <row r="1060">
          <cell r="D1060" t="str">
            <v>ECPN20</v>
          </cell>
          <cell r="E1060" t="str">
            <v>Nettoyage préventif ECLAIRAGE Pour un sens du tunnel de Taverny</v>
          </cell>
          <cell r="F1060">
            <v>5444.45</v>
          </cell>
        </row>
        <row r="1061">
          <cell r="D1061" t="str">
            <v>ECPN50</v>
          </cell>
          <cell r="E1061" t="str">
            <v>Remplacement systématique des sources ECLAIRAGE NUIT + SECOURS Pour un sens du tunnel de Bobigny</v>
          </cell>
          <cell r="F1061">
            <v>18009.21</v>
          </cell>
        </row>
        <row r="1062">
          <cell r="D1062" t="str">
            <v>ECPN51</v>
          </cell>
          <cell r="E1062" t="str">
            <v>Remplacement systématique des sources ECLAIRAGE JOUR + EXTERIEUR Pour un sens du tunnel de Bobigny</v>
          </cell>
          <cell r="F1062">
            <v>9004.6</v>
          </cell>
        </row>
        <row r="1063">
          <cell r="D1063" t="str">
            <v>ECPN52</v>
          </cell>
          <cell r="E1063" t="str">
            <v>Remplacement systématique des sources ECLAIRAGE RENFORT  Pour un sens du tunnel de Bobigny</v>
          </cell>
          <cell r="F1063">
            <v>3907.66</v>
          </cell>
        </row>
        <row r="1064">
          <cell r="D1064" t="str">
            <v>ECPN53</v>
          </cell>
          <cell r="E1064" t="str">
            <v>Remplacement systématique des sources ECLAIRAGE NUIT + SECOURS Pour un sens du tunnel de Lumen Norton</v>
          </cell>
          <cell r="F1064">
            <v>6931.86</v>
          </cell>
        </row>
        <row r="1065">
          <cell r="D1065" t="str">
            <v>ECPN55</v>
          </cell>
          <cell r="E1065" t="str">
            <v>Remplacement systématique des sources ECLAIRAGE JOUR + EXTERIEUR Pour un sens du tunnel de Lumen Norton</v>
          </cell>
          <cell r="F1065">
            <v>3465.93</v>
          </cell>
        </row>
        <row r="1066">
          <cell r="D1066" t="str">
            <v>ECPN57</v>
          </cell>
          <cell r="E1066" t="str">
            <v>Remplacement systématique des sources ECLAIRAGE RENFORT  Pour un sens du tunnel de Lumen Norton</v>
          </cell>
          <cell r="F1066">
            <v>3380.98</v>
          </cell>
        </row>
        <row r="1067">
          <cell r="D1067" t="str">
            <v>ECPN59</v>
          </cell>
          <cell r="E1067" t="str">
            <v>Remplacement systématique des sources Eclairage Viaduc Pour un sens du tunnel de Lumen Norton</v>
          </cell>
          <cell r="F1067">
            <v>1189.29</v>
          </cell>
        </row>
        <row r="1068">
          <cell r="D1068" t="str">
            <v>ECPN61</v>
          </cell>
          <cell r="E1068" t="str">
            <v>Remplacement systématique des sources ECLAIRAGE NUIT + SECOURS Pour un sens du tunnel de La Courneuve</v>
          </cell>
          <cell r="F1068">
            <v>9242.4699999999993</v>
          </cell>
        </row>
        <row r="1069">
          <cell r="D1069" t="str">
            <v>ECPN62</v>
          </cell>
          <cell r="E1069" t="str">
            <v>Remplacement systématique des sources ECLAIRAGE JOUR + EXTERIEUR Pour un sens du tunnel de La Courneuve</v>
          </cell>
          <cell r="F1069">
            <v>2378.58</v>
          </cell>
        </row>
        <row r="1070">
          <cell r="D1070" t="str">
            <v>ECPN63</v>
          </cell>
          <cell r="E1070" t="str">
            <v>Remplacement systématique des sources ECLAIRAGE RENFORT  Pour un sens du tunnel de La Courneuve</v>
          </cell>
          <cell r="F1070">
            <v>5436.75</v>
          </cell>
        </row>
        <row r="1071">
          <cell r="D1071" t="str">
            <v>ECPN64</v>
          </cell>
          <cell r="E1071" t="str">
            <v>Remplacement systématique des sources ECLAIRAGE NUIT + SECOURS Pour un sens du tunnel de Landy</v>
          </cell>
          <cell r="F1071">
            <v>30785.54</v>
          </cell>
        </row>
        <row r="1072">
          <cell r="D1072" t="str">
            <v>ECPN65</v>
          </cell>
          <cell r="E1072" t="str">
            <v>Remplacement systématique des sources ECLAIRAGE JOUR + EXTERIEUR Pour un sens du tunnel de Landy</v>
          </cell>
          <cell r="F1072">
            <v>15341.82</v>
          </cell>
        </row>
        <row r="1073">
          <cell r="D1073" t="str">
            <v>ECPN66</v>
          </cell>
          <cell r="E1073" t="str">
            <v>Remplacement systématique des sources ECLAIRAGE RENFORT  Pour un sens du tunnel de Landy</v>
          </cell>
          <cell r="F1073">
            <v>5062.97</v>
          </cell>
        </row>
        <row r="1074">
          <cell r="D1074" t="str">
            <v>ECPN67</v>
          </cell>
          <cell r="E1074" t="str">
            <v>Remplacement systématique des sources ECLAIRAGE NUIT + SECOURS Pour un sens du tunnel de Taverny</v>
          </cell>
          <cell r="F1074">
            <v>10805.52</v>
          </cell>
        </row>
        <row r="1075">
          <cell r="D1075" t="str">
            <v>ECPN68</v>
          </cell>
          <cell r="E1075" t="str">
            <v>Remplacement systématique des sources ECLAIRAGE JOUR + EXTERIEUR Pour un sens du tunnel de Taverny</v>
          </cell>
          <cell r="F1075">
            <v>5402.78</v>
          </cell>
        </row>
        <row r="1076">
          <cell r="D1076" t="str">
            <v>ECPN69</v>
          </cell>
          <cell r="E1076" t="str">
            <v>Remplacement systématique des sources ECLAIRAGE RENFORT  Pour un sens du tunnel de Taverny</v>
          </cell>
          <cell r="F1076">
            <v>6863.89</v>
          </cell>
        </row>
        <row r="1077">
          <cell r="D1077" t="str">
            <v>ECPO01</v>
          </cell>
          <cell r="E1077" t="str">
            <v>Nettoyage des Plots de jalonnement La Défense – sens W &amp; Bretelle  B3. B4 et B5</v>
          </cell>
          <cell r="F1077">
            <v>1791.86</v>
          </cell>
        </row>
        <row r="1078">
          <cell r="D1078" t="str">
            <v>ECPO02</v>
          </cell>
          <cell r="E1078" t="str">
            <v>Nettoyage des Plots de jalonnement La Défense – sens Y Echangeur Nanterre – sens E  &amp;  Bretelle B1</v>
          </cell>
          <cell r="F1078">
            <v>1958.04</v>
          </cell>
        </row>
        <row r="1079">
          <cell r="D1079" t="str">
            <v>ECPO03</v>
          </cell>
          <cell r="E1079" t="str">
            <v>Nettoyage des Plots de jalonnement Nanterre Centre – sens E</v>
          </cell>
          <cell r="F1079">
            <v>1387.01</v>
          </cell>
        </row>
        <row r="1080">
          <cell r="D1080" t="str">
            <v>ECPO04</v>
          </cell>
          <cell r="E1080" t="str">
            <v>Nettoyage des Plots de jalonnement Nanterre Centre – sens I &amp; Bretelles B7 et B8</v>
          </cell>
          <cell r="F1080">
            <v>651.59</v>
          </cell>
        </row>
        <row r="1081">
          <cell r="D1081" t="str">
            <v>ECPO05</v>
          </cell>
          <cell r="E1081" t="str">
            <v>Nettoyage des Plots de jalonnement Pour un sens du tunnel de Sévines</v>
          </cell>
          <cell r="F1081">
            <v>350.41</v>
          </cell>
        </row>
        <row r="1082">
          <cell r="D1082" t="str">
            <v>ECPO06</v>
          </cell>
          <cell r="E1082" t="str">
            <v>Nettoyage des Plots de jalonnement Pour un sens du tunnel de Neuilly</v>
          </cell>
          <cell r="F1082">
            <v>350.41</v>
          </cell>
        </row>
        <row r="1083">
          <cell r="D1083" t="str">
            <v>ECPO10</v>
          </cell>
          <cell r="E1083" t="str">
            <v>Nettoyage préventif ECLAIRAGE La Défense – sens W &amp; Bretelle  B3. B4 et B5</v>
          </cell>
          <cell r="F1083">
            <v>36296.29</v>
          </cell>
        </row>
        <row r="1084">
          <cell r="D1084" t="str">
            <v>ECPO12</v>
          </cell>
          <cell r="E1084" t="str">
            <v>Nettoyage préventif ECLAIRAGE La Défense – sens Y Echangeur Nanterre – sens E  &amp;  Bretelle B1</v>
          </cell>
          <cell r="F1084">
            <v>29169.360000000001</v>
          </cell>
        </row>
        <row r="1085">
          <cell r="D1085" t="str">
            <v>ECPO14</v>
          </cell>
          <cell r="E1085" t="str">
            <v>Nettoyage préventif ECLAIRAGE Nanterre Centre – sens E</v>
          </cell>
          <cell r="F1085">
            <v>6644.86</v>
          </cell>
        </row>
        <row r="1086">
          <cell r="D1086" t="str">
            <v>ECPO16</v>
          </cell>
          <cell r="E1086" t="str">
            <v>Nettoyage préventif ECLAIRAGE Nanterre Centre – sens I &amp; Bretelles B7 et B8</v>
          </cell>
          <cell r="F1086">
            <v>9244.2199999999993</v>
          </cell>
        </row>
        <row r="1087">
          <cell r="D1087" t="str">
            <v>ECPO18</v>
          </cell>
          <cell r="E1087" t="str">
            <v>Nettoyage préventif ECLAIRAGE Pour un sens du tunnel de Sévines</v>
          </cell>
          <cell r="F1087">
            <v>2722.22</v>
          </cell>
        </row>
        <row r="1088">
          <cell r="D1088" t="str">
            <v>ECPO20</v>
          </cell>
          <cell r="E1088" t="str">
            <v>Nettoyage préventif ECLAIRAGE Pour un sens du tunnel de Neuilly</v>
          </cell>
          <cell r="F1088">
            <v>1833.72</v>
          </cell>
        </row>
        <row r="1089">
          <cell r="D1089" t="str">
            <v>ECPO50</v>
          </cell>
          <cell r="E1089" t="str">
            <v>Remplacement systématique des sources ECLAIRAGE NUIT + SECOURS La Défense – sens W &amp; Bretelle  B3. B4 et B5</v>
          </cell>
          <cell r="F1089">
            <v>58716.81</v>
          </cell>
        </row>
        <row r="1090">
          <cell r="D1090" t="str">
            <v>ECPO51</v>
          </cell>
          <cell r="E1090" t="str">
            <v>Remplacement systématique des sources ECLAIRAGE NUIT + SECOURS La Défense – sens Y Echangeur Nanterre – sens E  &amp;  Bretelle B1</v>
          </cell>
          <cell r="F1090">
            <v>59906.1</v>
          </cell>
        </row>
        <row r="1091">
          <cell r="D1091" t="str">
            <v>ECPO52</v>
          </cell>
          <cell r="E1091" t="str">
            <v>Remplacement systématique des sources ECLAIRAGE JOUR + EXTERIEUR La Défense – sens W &amp; Bretelle  B3. B4 et B5</v>
          </cell>
          <cell r="F1091">
            <v>51784.98</v>
          </cell>
        </row>
        <row r="1092">
          <cell r="D1092" t="str">
            <v>ECPO53</v>
          </cell>
          <cell r="E1092" t="str">
            <v>Remplacement systématique des sources ECLAIRAGE JOUR + EXTERIEUR La Défense – sens Y Echangeur Nanterre – sens E  &amp;  Bretelle B1</v>
          </cell>
          <cell r="F1092">
            <v>52090.78</v>
          </cell>
        </row>
        <row r="1093">
          <cell r="D1093" t="str">
            <v>ECPO54</v>
          </cell>
          <cell r="E1093" t="str">
            <v>Remplacement systématique des sources ECLAIRAGE RENFORT  La Défense – sens W &amp; Bretelle  B3. B4 et B5</v>
          </cell>
          <cell r="F1093">
            <v>18484.939999999999</v>
          </cell>
        </row>
        <row r="1094">
          <cell r="D1094" t="str">
            <v>ECPO55</v>
          </cell>
          <cell r="E1094" t="str">
            <v>Remplacement systématique des sources ECLAIRAGE RENFORT  La Défense – sens Y Echangeur Nanterre – sens E  &amp;  Bretelle B1</v>
          </cell>
          <cell r="F1094">
            <v>16751.96</v>
          </cell>
        </row>
        <row r="1095">
          <cell r="D1095" t="str">
            <v>ECPO56</v>
          </cell>
          <cell r="E1095" t="str">
            <v>Remplacement systématique des sources ECLAIRAGE NUIT + SECOURS Pour un sens du tunnel Sévines</v>
          </cell>
          <cell r="F1095">
            <v>6320.2</v>
          </cell>
        </row>
        <row r="1096">
          <cell r="D1096" t="str">
            <v>ECPO57</v>
          </cell>
          <cell r="E1096" t="str">
            <v>Remplacement systématique des sources ECLAIRAGE JOUR + EXTERIEUR Pour un sens du tunnel Sévines</v>
          </cell>
          <cell r="F1096">
            <v>3160.1</v>
          </cell>
        </row>
        <row r="1097">
          <cell r="D1097" t="str">
            <v>ECPO58</v>
          </cell>
          <cell r="E1097" t="str">
            <v>Remplacement systématique des sources ECLAIRAGE RENFORT  Pour un sens du tunnel Sévines</v>
          </cell>
          <cell r="F1097">
            <v>4349.3900000000003</v>
          </cell>
        </row>
        <row r="1098">
          <cell r="D1098" t="str">
            <v>ECPO59</v>
          </cell>
          <cell r="E1098" t="str">
            <v>Remplacement systématique des sources ECLAIRAGE NUIT + SECOURS Pour un sens du tunnel Neuilly</v>
          </cell>
          <cell r="F1098">
            <v>3262.03</v>
          </cell>
        </row>
        <row r="1099">
          <cell r="D1099" t="str">
            <v>ECPO60</v>
          </cell>
          <cell r="E1099" t="str">
            <v>Remplacement systématique des sources ECLAIRAGE JOUR + EXTERIEUR Pour un sens du tunnel Neuilly</v>
          </cell>
          <cell r="F1099">
            <v>3262.03</v>
          </cell>
        </row>
        <row r="1100">
          <cell r="D1100" t="str">
            <v>ECPO61</v>
          </cell>
          <cell r="E1100" t="str">
            <v>Remplacement systématique des sources ECLAIRAGE RENFORT  Pour un sens du tunnel Neuilly</v>
          </cell>
          <cell r="F1100">
            <v>6660</v>
          </cell>
        </row>
        <row r="1101">
          <cell r="D1101" t="str">
            <v>ECPS01</v>
          </cell>
          <cell r="E1101" t="str">
            <v>Nettoyage des Plots de jalonnement Pour un sens du tunnel de Bicêtre</v>
          </cell>
          <cell r="F1101">
            <v>407.24</v>
          </cell>
        </row>
        <row r="1102">
          <cell r="D1102" t="str">
            <v>ECPS02</v>
          </cell>
          <cell r="E1102" t="str">
            <v>Nettoyage des Plots de jalonnement Pour un sens du tunnel de Antony</v>
          </cell>
          <cell r="F1102">
            <v>407.24</v>
          </cell>
        </row>
        <row r="1103">
          <cell r="D1103" t="str">
            <v>ECPS03</v>
          </cell>
          <cell r="E1103" t="str">
            <v>Nettoyage des Plots de jalonnement Pour un sens du tunnel de Orly</v>
          </cell>
          <cell r="F1103">
            <v>240.68</v>
          </cell>
        </row>
        <row r="1104">
          <cell r="D1104" t="str">
            <v>ECPS04</v>
          </cell>
          <cell r="E1104" t="str">
            <v>Nettoyage des Plots de jalonnement Pour un sens du tunnel de Fresnes</v>
          </cell>
          <cell r="F1104">
            <v>240.68</v>
          </cell>
        </row>
        <row r="1105">
          <cell r="D1105" t="str">
            <v>ECPS05</v>
          </cell>
          <cell r="E1105" t="str">
            <v>Nettoyage des Plots de jalonnement Pour un sens du tunnel  d’Italie</v>
          </cell>
          <cell r="F1105">
            <v>244.34</v>
          </cell>
        </row>
        <row r="1106">
          <cell r="D1106" t="str">
            <v>ECPS10</v>
          </cell>
          <cell r="E1106" t="str">
            <v>Nettoyage préventif ECLAIRAGE Pour un sens du tunnel de Bicêtre</v>
          </cell>
          <cell r="F1106">
            <v>5449.18</v>
          </cell>
        </row>
        <row r="1107">
          <cell r="D1107" t="str">
            <v>ECPS12</v>
          </cell>
          <cell r="E1107" t="str">
            <v>Nettoyage préventif ECLAIRAGE BASE Pour un sens du tunnel de Antony</v>
          </cell>
          <cell r="F1107">
            <v>1824.27</v>
          </cell>
        </row>
        <row r="1108">
          <cell r="D1108" t="str">
            <v>ECPS14</v>
          </cell>
          <cell r="E1108" t="str">
            <v>Nettoyage préventif ECLAIRAGE BASE Pour un sens du tunnel de Orly</v>
          </cell>
          <cell r="F1108">
            <v>3686.35</v>
          </cell>
        </row>
        <row r="1109">
          <cell r="D1109" t="str">
            <v>ECPS16</v>
          </cell>
          <cell r="E1109" t="str">
            <v>Nettoyage préventif ECLAIRAGE BASE Pour un sens du tunnel de Fresnes</v>
          </cell>
          <cell r="F1109">
            <v>5279.03</v>
          </cell>
        </row>
        <row r="1110">
          <cell r="D1110" t="str">
            <v>ECPS18</v>
          </cell>
          <cell r="E1110" t="str">
            <v>Nettoyage préventif ECLAIRAGE Pour un sens du tunnel d’Italie</v>
          </cell>
          <cell r="F1110">
            <v>1228.78</v>
          </cell>
        </row>
        <row r="1111">
          <cell r="D1111" t="str">
            <v>ECPS50</v>
          </cell>
          <cell r="E1111" t="str">
            <v>Remplacement systématique des sources ECLAIRAGE NUIT + SECOURS Pour un sens du tunnel de Bicêtre</v>
          </cell>
          <cell r="F1111">
            <v>7696.4</v>
          </cell>
        </row>
        <row r="1112">
          <cell r="D1112" t="str">
            <v>ECPS51</v>
          </cell>
          <cell r="E1112" t="str">
            <v>Remplacement systématique des sources ECLAIRAGE JOUR + EXTERIEUR Pour un sens du tunnel de Bicêtre</v>
          </cell>
          <cell r="F1112">
            <v>5470.71</v>
          </cell>
        </row>
        <row r="1113">
          <cell r="D1113" t="str">
            <v>ECPS52</v>
          </cell>
          <cell r="E1113" t="str">
            <v>Remplacement systématique des sources ECLAIRAGE RENFORT  Pour un sens du tunnel de Bicêtre</v>
          </cell>
          <cell r="F1113">
            <v>23921.68</v>
          </cell>
        </row>
        <row r="1114">
          <cell r="D1114" t="str">
            <v>ECPS53</v>
          </cell>
          <cell r="E1114" t="str">
            <v>Remplacement systématique des sources ECLAIRAGE NUIT + SECOURS Pour un sens du tunnel de Antony</v>
          </cell>
          <cell r="F1114">
            <v>5470.71</v>
          </cell>
        </row>
        <row r="1115">
          <cell r="D1115" t="str">
            <v>ECPS54</v>
          </cell>
          <cell r="E1115" t="str">
            <v>Remplacement systématique des sources ECLAIRAGE JOUR + EXTERIEUR Pour un sens du tunnel de Antony</v>
          </cell>
          <cell r="F1115">
            <v>3109.14</v>
          </cell>
        </row>
        <row r="1116">
          <cell r="D1116" t="str">
            <v>ECPS55</v>
          </cell>
          <cell r="E1116" t="str">
            <v>Remplacement systématique des sources ECLAIRAGE RENFORT  Pour un sens du tunnel de Antony</v>
          </cell>
          <cell r="F1116">
            <v>4519.29</v>
          </cell>
        </row>
        <row r="1117">
          <cell r="D1117" t="str">
            <v>ECPS56</v>
          </cell>
          <cell r="E1117" t="str">
            <v>Remplacement systématique des sources ECLAIRAGE JOUR + EXTERIEUR Pour un sens du tunnel de Orly</v>
          </cell>
          <cell r="F1117">
            <v>3177.08</v>
          </cell>
        </row>
        <row r="1118">
          <cell r="D1118" t="str">
            <v>ECPS57</v>
          </cell>
          <cell r="E1118" t="str">
            <v>Remplacement systématique des sources ECLAIRAGE RENFORT  Pour un sens du tunnel de Orly</v>
          </cell>
          <cell r="F1118">
            <v>2106.7399999999998</v>
          </cell>
        </row>
        <row r="1119">
          <cell r="D1119" t="str">
            <v>ECPS58</v>
          </cell>
          <cell r="E1119" t="str">
            <v>Remplacement systématique des sources ECLAIRAGE NUIT + SECOURS Pour un sens du tunnel de Orly</v>
          </cell>
          <cell r="F1119">
            <v>16344.19</v>
          </cell>
        </row>
        <row r="1120">
          <cell r="D1120" t="str">
            <v>ECPS59</v>
          </cell>
          <cell r="E1120" t="str">
            <v>Remplacement systématique des sources ECLAIRAGE NUIT + SECOURS Pour un sens du tunnel Fresnes</v>
          </cell>
          <cell r="F1120">
            <v>16514.09</v>
          </cell>
        </row>
        <row r="1121">
          <cell r="D1121" t="str">
            <v>ECPS60</v>
          </cell>
          <cell r="E1121" t="str">
            <v>Remplacement systématique des sources ECLAIRAGE JOUR + EXTERIEUR Pour un sens du tunnel Fresnes</v>
          </cell>
          <cell r="F1121">
            <v>3126.13</v>
          </cell>
        </row>
        <row r="1122">
          <cell r="D1122" t="str">
            <v>ECPS61</v>
          </cell>
          <cell r="E1122" t="str">
            <v>Remplacement systématique des sources ECLAIRAGE RENFORT  Pour un sens du tunnel Fresnes</v>
          </cell>
          <cell r="F1122">
            <v>11790.94</v>
          </cell>
        </row>
        <row r="1123">
          <cell r="D1123" t="str">
            <v>ECPS62</v>
          </cell>
          <cell r="E1123" t="str">
            <v>Remplacement systématique des sources ECLAIRAGE NUIT + SECOURS Pour un sens du tunnel de Italie</v>
          </cell>
          <cell r="F1123">
            <v>1919.86</v>
          </cell>
        </row>
        <row r="1124">
          <cell r="D1124" t="str">
            <v>ECPS63</v>
          </cell>
          <cell r="E1124" t="str">
            <v>Remplacement systématique des sources ECLAIRAGE JOUR + EXTERIEUR Pour un sens du tunnel de Italie</v>
          </cell>
          <cell r="F1124">
            <v>1648.01</v>
          </cell>
        </row>
        <row r="1125">
          <cell r="D1125" t="str">
            <v>ECPS64</v>
          </cell>
          <cell r="E1125" t="str">
            <v>Remplacement systématique des sources ECLAIRAGE RENFORT  Pour un sens du tunnel de Italie</v>
          </cell>
          <cell r="F1125">
            <v>2361.59</v>
          </cell>
        </row>
        <row r="1126">
          <cell r="D1126" t="str">
            <v>ECPT01</v>
          </cell>
          <cell r="E1126" t="str">
            <v>Mesure des grandeurs caractéristiques pour un canton</v>
          </cell>
          <cell r="F1126">
            <v>2022.59</v>
          </cell>
        </row>
        <row r="1127">
          <cell r="D1127" t="str">
            <v>01</v>
          </cell>
          <cell r="E1127" t="str">
            <v>Phase de préparation</v>
          </cell>
          <cell r="F1127">
            <v>475</v>
          </cell>
        </row>
        <row r="1128">
          <cell r="D1128" t="str">
            <v>02</v>
          </cell>
          <cell r="E1128" t="str">
            <v>Pilotage du projet</v>
          </cell>
          <cell r="F1128">
            <v>818</v>
          </cell>
        </row>
        <row r="1129">
          <cell r="D1129" t="str">
            <v>03</v>
          </cell>
          <cell r="E1129" t="str">
            <v>Etudes d’exécution générales</v>
          </cell>
          <cell r="F1129">
            <v>1244</v>
          </cell>
        </row>
        <row r="1130">
          <cell r="D1130" t="str">
            <v>04</v>
          </cell>
          <cell r="E1130" t="str">
            <v>Etudes d’exécution « mode autonome »</v>
          </cell>
          <cell r="F1130">
            <v>122</v>
          </cell>
        </row>
        <row r="1131">
          <cell r="D1131" t="str">
            <v>05</v>
          </cell>
          <cell r="E1131" t="str">
            <v>Etudes d’exécution « mode TOR »</v>
          </cell>
          <cell r="F1131">
            <v>122</v>
          </cell>
        </row>
        <row r="1132">
          <cell r="D1132" t="str">
            <v>06</v>
          </cell>
          <cell r="E1132" t="str">
            <v>Etudes d’exécution « mode ethernet »</v>
          </cell>
          <cell r="F1132">
            <v>122</v>
          </cell>
        </row>
        <row r="1133">
          <cell r="D1133" t="str">
            <v>07</v>
          </cell>
          <cell r="E1133" t="str">
            <v>Fourniture des équipements hors accessoires liés à l’alimentation et à la transmission</v>
          </cell>
          <cell r="F1133">
            <v>4843</v>
          </cell>
        </row>
        <row r="1134">
          <cell r="D1134" t="str">
            <v>08</v>
          </cell>
          <cell r="E1134" t="str">
            <v>Réalisation des travaux « mode autonome »</v>
          </cell>
          <cell r="F1134">
            <v>7360</v>
          </cell>
        </row>
        <row r="1135">
          <cell r="D1135" t="str">
            <v>09</v>
          </cell>
          <cell r="E1135" t="str">
            <v>Réalisation des travaux d’adaptation au mode TOR</v>
          </cell>
          <cell r="F1135">
            <v>677</v>
          </cell>
        </row>
        <row r="1136">
          <cell r="D1136" t="str">
            <v>10</v>
          </cell>
          <cell r="E1136" t="str">
            <v>Réalisation des travaux d’adaptation au mode « ethernet »</v>
          </cell>
          <cell r="F1136">
            <v>1725</v>
          </cell>
        </row>
        <row r="1137">
          <cell r="D1137" t="str">
            <v>11</v>
          </cell>
          <cell r="E1137" t="str">
            <v>Réalisation de l’intégration des données dans Sirius2</v>
          </cell>
          <cell r="F1137">
            <v>122</v>
          </cell>
        </row>
        <row r="1138">
          <cell r="D1138" t="str">
            <v>12</v>
          </cell>
          <cell r="E1138" t="str">
            <v>Opérations liées aux recettes, réceptions et vérifications</v>
          </cell>
          <cell r="F1138">
            <v>730</v>
          </cell>
        </row>
        <row r="1139">
          <cell r="D1139" t="str">
            <v>13</v>
          </cell>
          <cell r="E1139" t="str">
            <v>Accompagnement de l’expérimentation</v>
          </cell>
          <cell r="F1139">
            <v>916</v>
          </cell>
        </row>
        <row r="1140">
          <cell r="D1140" t="str">
            <v>14</v>
          </cell>
          <cell r="E1140" t="str">
            <v>Finalisation de l’expérimentation</v>
          </cell>
          <cell r="F1140">
            <v>2606</v>
          </cell>
        </row>
        <row r="1141">
          <cell r="D1141" t="str">
            <v>15</v>
          </cell>
          <cell r="E1141" t="str">
            <v>Formations</v>
          </cell>
          <cell r="F1141">
            <v>551</v>
          </cell>
        </row>
        <row r="1142">
          <cell r="D1142" t="str">
            <v>16</v>
          </cell>
          <cell r="E1142" t="str">
            <v>Réalisation de la maintenance des systèmes installés pour 6 mois</v>
          </cell>
          <cell r="F1142">
            <v>365</v>
          </cell>
        </row>
        <row r="1143">
          <cell r="D1143" t="str">
            <v>1</v>
          </cell>
          <cell r="E1143" t="str">
            <v>Prise en compte de la modélisation DiRIF</v>
          </cell>
          <cell r="F1143">
            <v>40000</v>
          </cell>
        </row>
        <row r="1144">
          <cell r="D1144" t="str">
            <v>2</v>
          </cell>
          <cell r="E1144" t="str">
            <v>Fourniture de données en temps différé pour une section de la modélisation DiRIF</v>
          </cell>
          <cell r="F1144">
            <v>0.15</v>
          </cell>
        </row>
        <row r="1145">
          <cell r="D1145" t="str">
            <v>3</v>
          </cell>
          <cell r="E1145" t="str">
            <v>Prise en charge d’un bon de commande</v>
          </cell>
          <cell r="F1145">
            <v>120</v>
          </cell>
        </row>
        <row r="1146">
          <cell r="D1146" t="str">
            <v>RAD APF 100</v>
          </cell>
          <cell r="E1146" t="str">
            <v>Etude d’évolution/de remplacement permettant de trouver une pièce de rechange, de substitution à celle devenu obsolète, ne répondant plus aux caractéristiques initiales ou plus produites par le constructeur.pour une étude</v>
          </cell>
          <cell r="F1146">
            <v>1808</v>
          </cell>
        </row>
        <row r="1147">
          <cell r="D1147" t="str">
            <v>RAD APF 101</v>
          </cell>
          <cell r="E1147" t="str">
            <v>Mise à jour de la documentation Constructeur à la médiathèque DiRIF pour l’intégration d'une nouvelle documentation ou bien la modification d’une documentation existante.pour une mise à jour</v>
          </cell>
          <cell r="F1147">
            <v>1980</v>
          </cell>
        </row>
        <row r="1148">
          <cell r="D1148" t="str">
            <v>RAD FC 100</v>
          </cell>
          <cell r="E1148" t="str">
            <v>Prise Maréchal type DSN1 IP68 32A sectionnable sous tension, option Z2422 (poignée 511P025P). Cela inclue la partie mâle et femellepour une pièce</v>
          </cell>
          <cell r="F1148">
            <v>494</v>
          </cell>
        </row>
        <row r="1149">
          <cell r="D1149" t="str">
            <v>RAD FC 101</v>
          </cell>
          <cell r="E1149" t="str">
            <v>Prise Maréchal type DSN1 IP68 32A sectionnable sous tension, option Z2422 (poignée 511P025P). Cela inclue la partie mâle et femellepour un lot de 10 pièces</v>
          </cell>
          <cell r="F1149">
            <v>4852</v>
          </cell>
        </row>
        <row r="1150">
          <cell r="D1150" t="str">
            <v>RAD FC 102</v>
          </cell>
          <cell r="E1150" t="str">
            <v>Prise Maréchal type DSN1 IP68 32A sectionnable sous tension, option Z2422 (poignée 511P025P). Cela inclue la partie mâle et femellepour un lot de 25 pièces</v>
          </cell>
          <cell r="F1150">
            <v>11917</v>
          </cell>
        </row>
        <row r="1151">
          <cell r="D1151" t="str">
            <v>RAD FC 103</v>
          </cell>
          <cell r="E1151" t="str">
            <v>Prise Maréchal type DSN1 IP68 32A sectionnable sous tension, option Z2422 (poignée 511P025P). Cela inclue la partie mâle et femellepour un lot de 50 pièces</v>
          </cell>
          <cell r="F1151">
            <v>22984</v>
          </cell>
        </row>
        <row r="1152">
          <cell r="D1152" t="str">
            <v>RAD FC 104</v>
          </cell>
          <cell r="E1152" t="str">
            <v>Transformateur de sécurité 230V/24V 63VA type Legrand ref:0 428 56 (pour rack 19 3U UMT FARECO)pour une pièce</v>
          </cell>
          <cell r="F1152">
            <v>123</v>
          </cell>
        </row>
        <row r="1153">
          <cell r="D1153" t="str">
            <v>RAD FC 105</v>
          </cell>
          <cell r="E1153" t="str">
            <v>Transformateur de sécurité 230V/24V 63VA type Legrand ref:0 428 56 (pour rack 19 3U UMT FARECO)pour une pièce;RAD FC 104;unité;123;Compte rendu,2, validation
Transformateur de sécurité 230V/24V 63VA type Legrand réf : 0 428 56 (pour rack 19 3U UMT FARECO)pour un lot de 10 pièces</v>
          </cell>
          <cell r="F1153">
            <v>1197</v>
          </cell>
        </row>
        <row r="1154">
          <cell r="D1154" t="str">
            <v>RAD FC 106</v>
          </cell>
          <cell r="E1154" t="str">
            <v>Transformateur de sécurité 230V/24V 63VA type Legrand ref:0 428 56 (pour rack 19 3U UMT FARECO)pour une pièce;RAD FC 104;unité;123;Compte rendu,2, validation
Alimentation type TDK Lambda DPP50-24 (pour rack 19 3U UMT SVMS)pour une pièce</v>
          </cell>
          <cell r="F1154">
            <v>112</v>
          </cell>
        </row>
        <row r="1155">
          <cell r="D1155" t="str">
            <v>RAD FC 107</v>
          </cell>
          <cell r="E1155" t="str">
            <v>Alimentation type TDK Lambda DPP50-24 (pour rack 19 3U UMT SVMS)pour une pièce;RAD FC 106;unité;112;Compte rendu,2, validation
Alimentation type TDK Lambda DPP50-24 (pour rack 19 3U UMT SVMS)pour un lot de 10 pièces</v>
          </cell>
          <cell r="F1155">
            <v>1054</v>
          </cell>
        </row>
        <row r="1156">
          <cell r="D1156" t="str">
            <v>RAD FC 108</v>
          </cell>
          <cell r="E1156" t="str">
            <v>Prolongateur Ethernet Westermo DDW120.pour une pièce</v>
          </cell>
          <cell r="F1156">
            <v>762</v>
          </cell>
        </row>
        <row r="1157">
          <cell r="D1157" t="str">
            <v>RAD FC 109</v>
          </cell>
          <cell r="E1157" t="str">
            <v>Prolongateur Ethernet Westermo DDW120.pour un lot de 10 pièces</v>
          </cell>
          <cell r="F1157">
            <v>7480</v>
          </cell>
        </row>
        <row r="1158">
          <cell r="D1158" t="str">
            <v>RAD FC 110</v>
          </cell>
          <cell r="E1158" t="str">
            <v>Prolongateur Ethernet ETIC TELECOM XS LAN+ 2400pour une pièce</v>
          </cell>
          <cell r="F1158">
            <v>901</v>
          </cell>
        </row>
        <row r="1159">
          <cell r="D1159" t="str">
            <v>RAD FC 111</v>
          </cell>
          <cell r="E1159" t="str">
            <v>Prolongateur Ethernet ETIC TELECOM XS LAN+ 2400pour un lot de 10 pièces</v>
          </cell>
          <cell r="F1159">
            <v>8322</v>
          </cell>
        </row>
        <row r="1160">
          <cell r="D1160" t="str">
            <v>RAD FC 112</v>
          </cell>
          <cell r="E1160" t="str">
            <v>Prolongateur Ethernet WESTERMO DDW142pour une pièce</v>
          </cell>
          <cell r="F1160">
            <v>1234</v>
          </cell>
        </row>
        <row r="1161">
          <cell r="D1161" t="str">
            <v>RAD FC 113</v>
          </cell>
          <cell r="E1161" t="str">
            <v>Prolongateur Ethernet WESTERMO DDW142pour un lot de 10 pièces</v>
          </cell>
          <cell r="F1161">
            <v>11031</v>
          </cell>
        </row>
        <row r="1162">
          <cell r="D1162" t="str">
            <v>RAD FC 114</v>
          </cell>
          <cell r="E1162" t="str">
            <v>Prolongateur Ethernet WESTERMO DDW242pour une pièce</v>
          </cell>
          <cell r="F1162">
            <v>1615</v>
          </cell>
        </row>
        <row r="1163">
          <cell r="D1163" t="str">
            <v>RAD FC 115</v>
          </cell>
          <cell r="E1163" t="str">
            <v>Prolongateur Ethernet WESTERMO DDW242pour un lot de 10 pièces</v>
          </cell>
          <cell r="F1163">
            <v>14459</v>
          </cell>
        </row>
        <row r="1164">
          <cell r="D1164" t="str">
            <v>RAD FC 116</v>
          </cell>
          <cell r="E1164" t="str">
            <v>Alimentation DIN 24Vdc/30W, WESTERMO PS-30pour une pièce</v>
          </cell>
          <cell r="F1164">
            <v>213</v>
          </cell>
        </row>
        <row r="1165">
          <cell r="D1165" t="str">
            <v>RAD FC 117</v>
          </cell>
          <cell r="E1165" t="str">
            <v>Alimentation DIN 24Vdc/30W, WESTERMO PS-30pour un lot de 10 pièces</v>
          </cell>
          <cell r="F1165">
            <v>1913</v>
          </cell>
        </row>
        <row r="1166">
          <cell r="D1166" t="str">
            <v>RAD FC 118</v>
          </cell>
          <cell r="E1166" t="str">
            <v>Alimentation DIN TDK Lambda DPP50-15pour une pièce</v>
          </cell>
          <cell r="F1166">
            <v>112</v>
          </cell>
        </row>
        <row r="1167">
          <cell r="D1167" t="str">
            <v>RAD FC 119</v>
          </cell>
          <cell r="E1167" t="str">
            <v>Alimentation DIN TDK Lambda DPP50-15pour un lot de 10 pièces</v>
          </cell>
          <cell r="F1167">
            <v>1023</v>
          </cell>
        </row>
        <row r="1168">
          <cell r="D1168" t="str">
            <v>RAD FC 120</v>
          </cell>
          <cell r="E1168" t="str">
            <v>Alimentation DIN 12V/20W Meanwell MDR20-12pour une pièce</v>
          </cell>
          <cell r="F1168">
            <v>97</v>
          </cell>
        </row>
        <row r="1169">
          <cell r="D1169" t="str">
            <v>RAD FC 121</v>
          </cell>
          <cell r="E1169" t="str">
            <v>Alimentation DIN 12V/20W Meanwell MDR20-12pour un lot de 10 pièces</v>
          </cell>
          <cell r="F1169">
            <v>952</v>
          </cell>
        </row>
        <row r="1170">
          <cell r="D1170" t="str">
            <v>RAD FC 122</v>
          </cell>
          <cell r="E1170" t="str">
            <v>Module Westermo RS232/IP EDW120pour une pièce</v>
          </cell>
          <cell r="F1170">
            <v>648</v>
          </cell>
        </row>
        <row r="1171">
          <cell r="D1171" t="str">
            <v>RAD FC 123</v>
          </cell>
          <cell r="E1171" t="str">
            <v>Module Westermo RS232/IP EDW120pour un lot de 4 pièces</v>
          </cell>
          <cell r="F1171">
            <v>2449</v>
          </cell>
        </row>
        <row r="1172">
          <cell r="D1172" t="str">
            <v>RAD FC 124</v>
          </cell>
          <cell r="E1172" t="str">
            <v>Modem routeur 4G (Robustel R3000-4L ou équivalent)pour une pièce</v>
          </cell>
          <cell r="F1172">
            <v>1100</v>
          </cell>
        </row>
        <row r="1173">
          <cell r="D1173" t="str">
            <v>RAD FC 125</v>
          </cell>
          <cell r="E1173" t="str">
            <v>Modem routeur 4G (Robustel R3000-4L ou équivalent)pour un lot de 4 pièces</v>
          </cell>
          <cell r="F1173">
            <v>4400</v>
          </cell>
        </row>
        <row r="1174">
          <cell r="D1174" t="str">
            <v>RAD FC 126</v>
          </cell>
          <cell r="E1174" t="str">
            <v>Régulateur Steca Solarix PRS1515pour une pièce</v>
          </cell>
          <cell r="F1174">
            <v>151</v>
          </cell>
        </row>
        <row r="1175">
          <cell r="D1175" t="str">
            <v>RAD FC 127</v>
          </cell>
          <cell r="E1175" t="str">
            <v>Régulateur Steca Solarix PRS1515pour un lot de 4 pièces</v>
          </cell>
          <cell r="F1175">
            <v>580</v>
          </cell>
        </row>
        <row r="1176">
          <cell r="D1176" t="str">
            <v>RAD FC 128</v>
          </cell>
          <cell r="E1176" t="str">
            <v>Panneau photovoltaïque Galix 160wpour une pièce</v>
          </cell>
          <cell r="F1176">
            <v>223</v>
          </cell>
        </row>
        <row r="1177">
          <cell r="D1177" t="str">
            <v>RAD FC 129</v>
          </cell>
          <cell r="E1177" t="str">
            <v>Panneau photovoltaïque Galix 160wpour un lot de 2 pièces</v>
          </cell>
          <cell r="F1177">
            <v>424</v>
          </cell>
        </row>
        <row r="1178">
          <cell r="D1178" t="str">
            <v>RAD FC 130</v>
          </cell>
          <cell r="E1178" t="str">
            <v>Batterie Victron énergy 12V/110Ah au gel (BAT412101104)pour une pièce</v>
          </cell>
          <cell r="F1178">
            <v>401</v>
          </cell>
        </row>
        <row r="1179">
          <cell r="D1179" t="str">
            <v>RAD FC 131</v>
          </cell>
          <cell r="E1179" t="str">
            <v>Batterie Victron énergy 12V/110Ah au gel (BAT412101104)pour un lot de 4 pièces</v>
          </cell>
          <cell r="F1179">
            <v>1521</v>
          </cell>
        </row>
        <row r="1180">
          <cell r="D1180" t="str">
            <v>RAD FC 132</v>
          </cell>
          <cell r="E1180" t="str">
            <v>Alimentation Phoenix Step power 48VAC/24VDCpour une pièce</v>
          </cell>
          <cell r="F1180">
            <v>119</v>
          </cell>
        </row>
        <row r="1181">
          <cell r="D1181" t="str">
            <v>RAD FC 133</v>
          </cell>
          <cell r="E1181" t="str">
            <v>Alimentation Phoenix Step power 48VAC/24VDCpour un lot de 4 pièces</v>
          </cell>
          <cell r="F1181">
            <v>476</v>
          </cell>
        </row>
        <row r="1182">
          <cell r="D1182" t="str">
            <v>RAD FC 134</v>
          </cell>
          <cell r="E1182" t="str">
            <v>Armoire pied de mât: Schneider Electric Thalassa IP66 - 747*536*300 - NSYPLM75Gpour une pièce</v>
          </cell>
          <cell r="F1182">
            <v>391</v>
          </cell>
        </row>
        <row r="1183">
          <cell r="D1183" t="str">
            <v>RAD FC 135</v>
          </cell>
          <cell r="E1183" t="str">
            <v>Armoire pied de mât: Schneider Electric Thalassa IP66 - 747*536*300 - NSYPLM75Gpour un lot de 2 pièces</v>
          </cell>
          <cell r="F1183">
            <v>782</v>
          </cell>
        </row>
        <row r="1184">
          <cell r="D1184" t="str">
            <v>RAD FC 136</v>
          </cell>
          <cell r="E1184" t="str">
            <v>Panneau photovoltaïque SunModule SW150 POLY R6Apour une pièce</v>
          </cell>
          <cell r="F1184">
            <v>216</v>
          </cell>
        </row>
        <row r="1185">
          <cell r="D1185" t="str">
            <v>RAD FC 137</v>
          </cell>
          <cell r="E1185" t="str">
            <v>Panneau photovoltaïque SunModule SW150 POLY R6Apour un lot de 2 pièces</v>
          </cell>
          <cell r="F1185">
            <v>431</v>
          </cell>
        </row>
        <row r="1186">
          <cell r="D1186" t="str">
            <v>RAD FC 138</v>
          </cell>
          <cell r="E1186" t="str">
            <v xml:space="preserve">Régulateur Bluesolar MPPT 75/15pour une pièce </v>
          </cell>
          <cell r="F1186">
            <v>163</v>
          </cell>
        </row>
        <row r="1187">
          <cell r="D1187" t="str">
            <v>RAD FC 139</v>
          </cell>
          <cell r="E1187" t="str">
            <v>Régulateur Bluesolar MPPT 75/15pour un lot de 2 pièces</v>
          </cell>
          <cell r="F1187">
            <v>309</v>
          </cell>
        </row>
        <row r="1188">
          <cell r="D1188" t="str">
            <v>RAD FC 140</v>
          </cell>
          <cell r="E1188" t="str">
            <v>Deux batteries étanches TMS GEL 12-160pour une pièce</v>
          </cell>
          <cell r="F1188">
            <v>656</v>
          </cell>
        </row>
        <row r="1189">
          <cell r="D1189" t="str">
            <v>RAD FC 141</v>
          </cell>
          <cell r="E1189" t="str">
            <v>Deux batteries étanches TMS GEL 12-160pour un lot de 2 pièces</v>
          </cell>
          <cell r="F1189">
            <v>1312</v>
          </cell>
        </row>
        <row r="1190">
          <cell r="D1190" t="str">
            <v>RAD FC 142</v>
          </cell>
          <cell r="E1190" t="str">
            <v>Armoire pied de mât: Schneider Electric Thalassa IP66 - 647*436*250 - NSYPLM64G pour une pièce</v>
          </cell>
          <cell r="F1190">
            <v>350</v>
          </cell>
        </row>
        <row r="1191">
          <cell r="D1191" t="str">
            <v>RAD FC 143</v>
          </cell>
          <cell r="E1191" t="str">
            <v>Armoire pied de mât: Schneider Electric Thalassa IP66 - 647*436*250 - NSYPLM64G pour un lot de 2 pièces</v>
          </cell>
          <cell r="F1191">
            <v>664</v>
          </cell>
        </row>
        <row r="1192">
          <cell r="D1192" t="str">
            <v>RAD FC 144</v>
          </cell>
          <cell r="E1192" t="str">
            <v>Coffre à batterie étanche 110 (110 L) en PEHD, avec clé pour verrouillage (800*500*470 mm en dimensions extérieures)pour une pièce</v>
          </cell>
          <cell r="F1192">
            <v>520</v>
          </cell>
        </row>
        <row r="1193">
          <cell r="D1193" t="str">
            <v>RAD FC 145</v>
          </cell>
          <cell r="E1193" t="str">
            <v>Coffre à batterie étanche 110 (110 L) en PEHD, avec clé pour verrouillage (800*500*470 mm en dimensions extérieures)pour un lot de 4 pièces</v>
          </cell>
          <cell r="F1193">
            <v>2025</v>
          </cell>
        </row>
        <row r="1194">
          <cell r="D1194" t="str">
            <v>RAD FC 146</v>
          </cell>
          <cell r="E1194" t="str">
            <v>Coffre à batterie étanche 60 (60 L) en PEHD, avec clé pour verrouillage (600*400*470 mm en dimensions extérieures)pour une pièce</v>
          </cell>
          <cell r="F1194">
            <v>384</v>
          </cell>
        </row>
        <row r="1195">
          <cell r="D1195" t="str">
            <v>RAD FC 147</v>
          </cell>
          <cell r="E1195" t="str">
            <v>Coffre à batterie étanche 60 (60 L) en PEHD, avec clé pour verrouillage (600*400*470 mm en dimensions extérieures)pour un lot de 4 pièces</v>
          </cell>
          <cell r="F1195">
            <v>1497</v>
          </cell>
        </row>
        <row r="1196">
          <cell r="D1196" t="str">
            <v>RAD FC 148</v>
          </cell>
          <cell r="E1196" t="str">
            <v>Antenne 2G/3G 50 ohms SMA (center pin: female) d'une longueur de 5 mètres</v>
          </cell>
          <cell r="F1196">
            <v>98</v>
          </cell>
        </row>
        <row r="1197">
          <cell r="D1197" t="str">
            <v>RAD FC 149</v>
          </cell>
          <cell r="E1197" t="str">
            <v>Antenne 2G/3G 50 ohms SMA (center pin: female) d'une longueur de 5 mètres</v>
          </cell>
          <cell r="F1197">
            <v>148</v>
          </cell>
        </row>
        <row r="1198">
          <cell r="D1198" t="str">
            <v>RAD FC 150</v>
          </cell>
          <cell r="E1198" t="str">
            <v>Rallonge pour antenne 50 ohms SMA (center pin: female) d'une longueur de 10 mètres</v>
          </cell>
          <cell r="F1198">
            <v>115</v>
          </cell>
        </row>
        <row r="1199">
          <cell r="D1199" t="str">
            <v>RAD FC 151</v>
          </cell>
          <cell r="E1199" t="str">
            <v>Rallonge pour antenne 50 ohms SMA (center pin: female) d'une longueur de 10 mètres</v>
          </cell>
          <cell r="F1199">
            <v>163</v>
          </cell>
        </row>
        <row r="1200">
          <cell r="D1200" t="str">
            <v>RAD FS 101</v>
          </cell>
          <cell r="E1200" t="str">
            <v>Détecteur CDE345DC2 - 2 voies parallèle DC de marque SIAT (détecteur enterré pour armoire de techno harmonique)</v>
          </cell>
          <cell r="F1200">
            <v>1206</v>
          </cell>
        </row>
        <row r="1201">
          <cell r="D1201" t="str">
            <v>RAD FS 102</v>
          </cell>
          <cell r="E1201" t="str">
            <v>Détecteur CDE345DC2 - 2 voies parallèle DC de marque SIAT (détecteur enterré pour armoire de techno harmonique)</v>
          </cell>
          <cell r="F1201">
            <v>11309</v>
          </cell>
        </row>
        <row r="1202">
          <cell r="D1202" t="str">
            <v>RAD FS 103</v>
          </cell>
          <cell r="E1202" t="str">
            <v>Détecteur CDE345DC4 - 4 voies parallèle DC de marque SIAT (détecteur enterré pour armoire de techno harmonique)</v>
          </cell>
          <cell r="F1202">
            <v>1313</v>
          </cell>
        </row>
        <row r="1203">
          <cell r="D1203" t="str">
            <v>RAD FS 104</v>
          </cell>
          <cell r="E1203" t="str">
            <v>Détecteur CDE345DC4 - 4 voies parallèle DC de marque SIAT (détecteur enterré pour armoire de techno harmonique)</v>
          </cell>
          <cell r="F1203">
            <v>12295</v>
          </cell>
        </row>
        <row r="1204">
          <cell r="D1204" t="str">
            <v>RAD FS 110</v>
          </cell>
          <cell r="E1204" t="str">
            <v>Technologie Sirius Est: Carte alimentation MAG 115 de marque SIAT</v>
          </cell>
          <cell r="F1204">
            <v>1120</v>
          </cell>
        </row>
        <row r="1205">
          <cell r="D1205" t="str">
            <v>RAD FS 111</v>
          </cell>
          <cell r="E1205" t="str">
            <v>Technologie Sirius Est: Carte alimentation MAG 115 de marque SIAT</v>
          </cell>
          <cell r="F1205">
            <v>10394</v>
          </cell>
        </row>
        <row r="1206">
          <cell r="D1206" t="str">
            <v>RAD FS 112</v>
          </cell>
          <cell r="E1206" t="str">
            <v>Technologie Sirius Est: Carte alimentation MAG 115 de marque SIAT</v>
          </cell>
          <cell r="F1206">
            <v>24547</v>
          </cell>
        </row>
        <row r="1207">
          <cell r="D1207" t="str">
            <v>RAD FS 113</v>
          </cell>
          <cell r="E1207" t="str">
            <v>Technologie Sirius Est: Carte MEH 116 de marque SIAT</v>
          </cell>
          <cell r="F1207">
            <v>440</v>
          </cell>
        </row>
        <row r="1208">
          <cell r="D1208" t="str">
            <v>RAD FS 114</v>
          </cell>
          <cell r="E1208" t="str">
            <v>Technologie Sirius Est: Carte MEH 116 de marque SIAT</v>
          </cell>
          <cell r="F1208">
            <v>4341</v>
          </cell>
        </row>
        <row r="1209">
          <cell r="D1209" t="str">
            <v>RAD FS 115</v>
          </cell>
          <cell r="E1209" t="str">
            <v>Technologie Sirius Est: Carte MEH 116 de marque SIAT</v>
          </cell>
          <cell r="F1209">
            <v>10545</v>
          </cell>
        </row>
        <row r="1210">
          <cell r="D1210" t="str">
            <v>RAD FS 116</v>
          </cell>
          <cell r="E1210" t="str">
            <v>Technologie Sirius Est: Carte MEH 116 de marque SIAT</v>
          </cell>
          <cell r="F1210">
            <v>20626</v>
          </cell>
        </row>
        <row r="1211">
          <cell r="D1211" t="str">
            <v>RAD FS 117</v>
          </cell>
          <cell r="E1211" t="str">
            <v>Technologie Sirius Est: Carte MDD 132 de marque SIAT</v>
          </cell>
          <cell r="F1211">
            <v>812</v>
          </cell>
        </row>
        <row r="1212">
          <cell r="D1212" t="str">
            <v>RAD FS 118</v>
          </cell>
          <cell r="E1212" t="str">
            <v>Technologie Sirius Est: Carte MDD 132 de marque SIAT</v>
          </cell>
          <cell r="F1212">
            <v>7811</v>
          </cell>
        </row>
        <row r="1213">
          <cell r="D1213" t="str">
            <v>RAD FS 119</v>
          </cell>
          <cell r="E1213" t="str">
            <v>Technologie Sirius Est: Carte MDD 132 de marque SIAT</v>
          </cell>
          <cell r="F1213">
            <v>18859</v>
          </cell>
        </row>
        <row r="1214">
          <cell r="D1214" t="str">
            <v>RAD FS 120</v>
          </cell>
          <cell r="E1214" t="str">
            <v>Technologie Sirius Est: Carte MDD 132 de marque SIAT</v>
          </cell>
          <cell r="F1214">
            <v>37051</v>
          </cell>
        </row>
        <row r="1215">
          <cell r="D1215" t="str">
            <v>RAD FS 121</v>
          </cell>
          <cell r="E1215" t="str">
            <v>Technologie Sirius Est: Carte MDD 116S de marque SIAT</v>
          </cell>
          <cell r="F1215">
            <v>1241</v>
          </cell>
        </row>
        <row r="1216">
          <cell r="D1216" t="str">
            <v>RAD FS 122</v>
          </cell>
          <cell r="E1216" t="str">
            <v>Technologie Sirius Est: Carte MDD 116S de marque SIAT</v>
          </cell>
          <cell r="F1216">
            <v>12269</v>
          </cell>
        </row>
        <row r="1217">
          <cell r="D1217" t="str">
            <v>RAD FS 123</v>
          </cell>
          <cell r="E1217" t="str">
            <v>Technologie Sirius Est: Carte MDD 116S de marque SIAT</v>
          </cell>
          <cell r="F1217">
            <v>29762</v>
          </cell>
        </row>
        <row r="1218">
          <cell r="D1218" t="str">
            <v>RAD FS 124</v>
          </cell>
          <cell r="E1218" t="str">
            <v>Technologie Sirius Est: Carte MDD 116S de marque SIAT</v>
          </cell>
          <cell r="F1218">
            <v>57144</v>
          </cell>
        </row>
        <row r="1219">
          <cell r="D1219" t="str">
            <v>RAD FS 125</v>
          </cell>
          <cell r="E1219" t="str">
            <v>Technologie Sirius Est: rack 3U 19 SIAT avec fond de panier pour ST ou PCTT type FDP116 </v>
          </cell>
          <cell r="F1219">
            <v>1275</v>
          </cell>
        </row>
        <row r="1220">
          <cell r="D1220" t="str">
            <v>RAD FS 126</v>
          </cell>
          <cell r="E1220" t="str">
            <v>Technologie Sirius Est: rack 3U 19 SIAT avec fond de panier pour ST ou PCTT type FDP116 </v>
          </cell>
          <cell r="F1220">
            <v>12749</v>
          </cell>
        </row>
        <row r="1221">
          <cell r="D1221" t="str">
            <v>RAD FS 127</v>
          </cell>
          <cell r="E1221" t="str">
            <v>Technologie Sirius Est: rack 3U 19 SIAT avec fond de panier pour ST ou PCTT type FDP116 </v>
          </cell>
          <cell r="F1221">
            <v>31872</v>
          </cell>
        </row>
        <row r="1222">
          <cell r="D1222" t="str">
            <v>RAD FS 128</v>
          </cell>
          <cell r="E1222" t="str">
            <v>Technologie Sirius Est: rack 3U 19 SIAT avec fond de panier pour ST ou PCTT type FDP196S</v>
          </cell>
          <cell r="F1222">
            <v>977</v>
          </cell>
        </row>
        <row r="1223">
          <cell r="D1223" t="str">
            <v>RAD FS 129</v>
          </cell>
          <cell r="E1223" t="str">
            <v>Technologie Sirius Est: rack 3U 19 SIAT avec fond de panier pour ST ou PCTT type FDP196S</v>
          </cell>
          <cell r="F1223">
            <v>9519</v>
          </cell>
        </row>
        <row r="1224">
          <cell r="D1224" t="str">
            <v>RAD FS 130</v>
          </cell>
          <cell r="E1224" t="str">
            <v>Technologie Sirius Est: rack 3U 19 SIAT avec fond de panier pour ST ou PCTT type FDP196S</v>
          </cell>
          <cell r="F1224">
            <v>23172</v>
          </cell>
        </row>
        <row r="1225">
          <cell r="D1225" t="str">
            <v>RAD FS 131</v>
          </cell>
          <cell r="E1225" t="str">
            <v>Technologie Sirius Est: détecteur CDE345AC2 - 2 voies parallèle AC de marque SIAT</v>
          </cell>
          <cell r="F1225">
            <v>1181</v>
          </cell>
        </row>
        <row r="1226">
          <cell r="D1226" t="str">
            <v>RAD FS 132</v>
          </cell>
          <cell r="E1226" t="str">
            <v>Technologie Sirius Est: détecteur CDE345AC2 - 2 voies parallèle AC de marque SIAT</v>
          </cell>
          <cell r="F1226">
            <v>11309</v>
          </cell>
        </row>
        <row r="1227">
          <cell r="D1227" t="str">
            <v>RAD FS 133</v>
          </cell>
          <cell r="E1227" t="str">
            <v>Technologie Sirius Est: détecteur CDE345AC2 - 2 voies parallèle AC de marque SIAT</v>
          </cell>
          <cell r="F1227">
            <v>27017</v>
          </cell>
        </row>
        <row r="1228">
          <cell r="D1228" t="str">
            <v>RAD FS 134</v>
          </cell>
          <cell r="E1228" t="str">
            <v>Technologie Sirius Est: détecteur CDE345AC2 - 2 voies parallèle AC de marque SIAT</v>
          </cell>
          <cell r="F1228">
            <v>50267</v>
          </cell>
        </row>
        <row r="1229">
          <cell r="D1229" t="str">
            <v>RAD FS 135</v>
          </cell>
          <cell r="E1229" t="str">
            <v>Technologie Sirius Est: détecteur CDE345ACP - 4 voies parallèle AC de marque SIAT</v>
          </cell>
          <cell r="F1229">
            <v>1285</v>
          </cell>
        </row>
        <row r="1230">
          <cell r="D1230" t="str">
            <v>RAD FS 136</v>
          </cell>
          <cell r="E1230" t="str">
            <v>Technologie Sirius Est: détecteur CDE345ACP - 4 voies parallèle AC de marque SIAT</v>
          </cell>
          <cell r="F1230">
            <v>12295</v>
          </cell>
        </row>
        <row r="1231">
          <cell r="D1231" t="str">
            <v>RAD FS 137</v>
          </cell>
          <cell r="E1231" t="str">
            <v>Technologie Sirius Est: détecteur CDE345ACP - 4 voies parallèle AC de marque SIAT</v>
          </cell>
          <cell r="F1231">
            <v>29352</v>
          </cell>
        </row>
        <row r="1232">
          <cell r="D1232" t="str">
            <v>RAD FS 138</v>
          </cell>
          <cell r="E1232" t="str">
            <v>Technologie Sirius Est: détecteur CDE345ACP - 4 voies parallèle AC de marque SIAT</v>
          </cell>
          <cell r="F1232">
            <v>54549</v>
          </cell>
        </row>
        <row r="1233">
          <cell r="D1233" t="str">
            <v>RAD FS 139</v>
          </cell>
          <cell r="E1233" t="str">
            <v>Technologie Sirius Est: détecteur CDE345AC2 - 2 voies série AC de marque SIAT</v>
          </cell>
          <cell r="F1233">
            <v>1846</v>
          </cell>
        </row>
        <row r="1234">
          <cell r="D1234" t="str">
            <v>RAD FS 140</v>
          </cell>
          <cell r="E1234" t="str">
            <v>Technologie Sirius Est: détecteur CDE345AC2 - 2 voies série AC de marque SIAT</v>
          </cell>
          <cell r="F1234">
            <v>18258</v>
          </cell>
        </row>
        <row r="1235">
          <cell r="D1235" t="str">
            <v>RAD FS 141</v>
          </cell>
          <cell r="E1235" t="str">
            <v>Technologie Sirius Est: détecteur CDE345AC2 - 2 voies série AC de marque SIAT</v>
          </cell>
          <cell r="F1235">
            <v>42561</v>
          </cell>
        </row>
        <row r="1236">
          <cell r="D1236" t="str">
            <v>RAD FS 142</v>
          </cell>
          <cell r="E1236" t="str">
            <v>Technologie Sirius Est: détecteur CDE345ACS - 4 voies série AC de marque SIAT</v>
          </cell>
          <cell r="F1236">
            <v>2121</v>
          </cell>
        </row>
        <row r="1237">
          <cell r="D1237" t="str">
            <v>RAD FS 143</v>
          </cell>
          <cell r="E1237" t="str">
            <v>Technologie Sirius Est: détecteur CDE345ACS - 4 voies série AC de marque SIAT</v>
          </cell>
          <cell r="F1237">
            <v>20338</v>
          </cell>
        </row>
        <row r="1238">
          <cell r="D1238" t="str">
            <v>RAD FS 144</v>
          </cell>
          <cell r="E1238" t="str">
            <v>Technologie Sirius Est: détecteur CDE345ACS - 4 voies série AC de marque SIAT</v>
          </cell>
          <cell r="F1238">
            <v>47567</v>
          </cell>
        </row>
        <row r="1239">
          <cell r="D1239" t="str">
            <v>RAD FS 145</v>
          </cell>
          <cell r="E1239" t="str">
            <v>Technologie Sirius Est: détecteur CDE345AC2 - 2 voies parallèles FARECO carte seule</v>
          </cell>
          <cell r="F1239">
            <v>897</v>
          </cell>
        </row>
        <row r="1240">
          <cell r="D1240" t="str">
            <v>RAD FS 145bis</v>
          </cell>
          <cell r="E1240" t="str">
            <v>Technologie Sirius Est: détecteur CDE345AC2 - 2 voies parallèles FARECO en boîtier IP68 BPEO S1 (382*204*92 mm)</v>
          </cell>
          <cell r="F1240">
            <v>1277</v>
          </cell>
        </row>
        <row r="1241">
          <cell r="D1241" t="str">
            <v>RAD FS 146</v>
          </cell>
          <cell r="E1241" t="str">
            <v>Technologie Sirius Est: détecteur CDE345AC2 - 2 voies parallèles FARECO carte seule</v>
          </cell>
          <cell r="F1241">
            <v>8609</v>
          </cell>
        </row>
        <row r="1242">
          <cell r="D1242" t="str">
            <v>RAD FS 146bis</v>
          </cell>
          <cell r="E1242" t="str">
            <v>Technologie Sirius Est: détecteur CDE345AC2 - 2 voies parallèles FARECO en boîtier IP68 BPEO S1 (382*204*92 mm)</v>
          </cell>
          <cell r="F1242">
            <v>12413</v>
          </cell>
        </row>
        <row r="1243">
          <cell r="D1243" t="str">
            <v>RAD FS 147</v>
          </cell>
          <cell r="E1243" t="str">
            <v>Technologie Sirius Est: détecteur CDE345AC4 - 4 voies parallèles FARECO carte seule</v>
          </cell>
          <cell r="F1243">
            <v>1017</v>
          </cell>
        </row>
        <row r="1244">
          <cell r="D1244" t="str">
            <v>RAD FS 147bis</v>
          </cell>
          <cell r="E1244" t="str">
            <v>Technologie Sirius Est: détecteur CDE345AC4 - 4 voies parallèles FARECO en boîtier IP68 BPEO S1 (382*204*92 mm)</v>
          </cell>
          <cell r="F1244">
            <v>1395</v>
          </cell>
        </row>
        <row r="1245">
          <cell r="D1245" t="str">
            <v>RAD FS 148</v>
          </cell>
          <cell r="E1245" t="str">
            <v>Technologie Sirius Est: détecteur CDE345AC4 - 4 voies parallèles FARECO carte seule</v>
          </cell>
          <cell r="F1245">
            <v>9749</v>
          </cell>
        </row>
        <row r="1246">
          <cell r="D1246" t="str">
            <v>RAD FS 148bis</v>
          </cell>
          <cell r="E1246" t="str">
            <v>Technologie Sirius Est: détecteur CDE345AC4 - 4 voies parallèles FARECO en boîtier IP68 BPEO S1 (382*204*92 mm)</v>
          </cell>
          <cell r="F1246">
            <v>13533</v>
          </cell>
        </row>
        <row r="1247">
          <cell r="D1247" t="str">
            <v>RAD FS 150</v>
          </cell>
          <cell r="E1247" t="str">
            <v>Technologie Sirius Ouest: Détecteur déporté 2 voies séries CDE345S2</v>
          </cell>
          <cell r="F1247">
            <v>1022</v>
          </cell>
        </row>
        <row r="1248">
          <cell r="D1248" t="str">
            <v>RAD FS 151</v>
          </cell>
          <cell r="E1248" t="str">
            <v>Technologie Sirius Ouest: Détecteur déporté 2 voies séries CDE345S2</v>
          </cell>
          <cell r="F1248">
            <v>9803</v>
          </cell>
        </row>
        <row r="1249">
          <cell r="D1249" t="str">
            <v>RAD FS 152</v>
          </cell>
          <cell r="E1249" t="str">
            <v>Technologie Sirius Ouest: Détecteur déporté 2 voies séries CDE345S2</v>
          </cell>
          <cell r="F1249">
            <v>22962</v>
          </cell>
        </row>
        <row r="1250">
          <cell r="D1250" t="str">
            <v>RAD FS 153</v>
          </cell>
          <cell r="E1250" t="str">
            <v>Technologie Sirius Ouest: Détecteur déporté 4 voies séries CDE345S4</v>
          </cell>
          <cell r="F1250">
            <v>1141</v>
          </cell>
        </row>
        <row r="1251">
          <cell r="D1251" t="str">
            <v>RAD FS 154</v>
          </cell>
          <cell r="E1251" t="str">
            <v>Technologie Sirius Ouest: Détecteur déporté 4 voies séries CDE345S4</v>
          </cell>
          <cell r="F1251">
            <v>10934</v>
          </cell>
        </row>
        <row r="1252">
          <cell r="D1252" t="str">
            <v>RAD FS 155</v>
          </cell>
          <cell r="E1252" t="str">
            <v>Technologie Sirius Ouest: Carte UC pour station de comptage</v>
          </cell>
          <cell r="F1252">
            <v>3992</v>
          </cell>
        </row>
        <row r="1253">
          <cell r="D1253" t="str">
            <v>RAD FS 156</v>
          </cell>
          <cell r="E1253" t="str">
            <v>Technologie Sirius Ouest: Carte UC pour station de comptage</v>
          </cell>
          <cell r="F1253">
            <v>35631</v>
          </cell>
        </row>
        <row r="1254">
          <cell r="D1254" t="str">
            <v>RAD FS 157</v>
          </cell>
          <cell r="E1254" t="str">
            <v>Technologie Sirius Ouest: Carte UC pour station de comptage</v>
          </cell>
          <cell r="F1254">
            <v>84572</v>
          </cell>
        </row>
        <row r="1255">
          <cell r="D1255" t="str">
            <v>RAD FS 158</v>
          </cell>
          <cell r="E1255" t="str">
            <v>Technologie Sirius Ouest: Carte UC pour station de comptage</v>
          </cell>
          <cell r="F1255">
            <v>160903</v>
          </cell>
        </row>
        <row r="1256">
          <cell r="D1256" t="str">
            <v>RAD FS 159</v>
          </cell>
          <cell r="E1256" t="str">
            <v>Technologie Sirius Ouest: Carte détecteur 4 voies pour UC</v>
          </cell>
          <cell r="F1256">
            <v>1038</v>
          </cell>
        </row>
        <row r="1257">
          <cell r="D1257" t="str">
            <v>RAD FS 160</v>
          </cell>
          <cell r="E1257" t="str">
            <v>Technologie Sirius Ouest: Carte détecteur 4 voies pour UC</v>
          </cell>
          <cell r="F1257">
            <v>9959</v>
          </cell>
        </row>
        <row r="1258">
          <cell r="D1258" t="str">
            <v>RAD FS 161</v>
          </cell>
          <cell r="E1258" t="str">
            <v>Technologie Sirius Ouest: Carte détecteur 4 voies pour UC</v>
          </cell>
          <cell r="F1258">
            <v>23322</v>
          </cell>
        </row>
        <row r="1259">
          <cell r="D1259" t="str">
            <v>RAD FS 162</v>
          </cell>
          <cell r="E1259" t="str">
            <v>Technologie Sirius Ouest: Carte détecteur 4 voies pour UC</v>
          </cell>
          <cell r="F1259">
            <v>44544</v>
          </cell>
        </row>
        <row r="1260">
          <cell r="D1260" t="str">
            <v>RAD FS 163</v>
          </cell>
          <cell r="E1260" t="str">
            <v>Technologie Sirius Ouest: Station complète composée d'un détecteur 4 voies</v>
          </cell>
          <cell r="F1260">
            <v>6976</v>
          </cell>
        </row>
        <row r="1261">
          <cell r="D1261" t="str">
            <v>RAD FS 164</v>
          </cell>
          <cell r="E1261" t="str">
            <v>Technologie Sirius Ouest: Station complète composée d'un détecteur 4 voies</v>
          </cell>
          <cell r="F1261">
            <v>65233</v>
          </cell>
        </row>
        <row r="1262">
          <cell r="D1262" t="str">
            <v>RAD FS 165</v>
          </cell>
          <cell r="E1262" t="str">
            <v>Technologie Sirius Ouest: Station complète composée de deux détecteurs 4 voies</v>
          </cell>
          <cell r="F1262">
            <v>7711</v>
          </cell>
        </row>
        <row r="1263">
          <cell r="D1263" t="str">
            <v>RAD FS 166</v>
          </cell>
          <cell r="E1263" t="str">
            <v>Technologie Sirius Ouest: Station complète composée de deux détecteurs 4 voies</v>
          </cell>
          <cell r="F1263">
            <v>72268</v>
          </cell>
        </row>
        <row r="1264">
          <cell r="D1264" t="str">
            <v>RAD FS 167</v>
          </cell>
          <cell r="E1264" t="str">
            <v>Technologie Sirius Ouest: Station complète composée de trois détecteurs 4 voies</v>
          </cell>
          <cell r="F1264">
            <v>8446</v>
          </cell>
        </row>
        <row r="1265">
          <cell r="D1265" t="str">
            <v>RAD FS 168</v>
          </cell>
          <cell r="E1265" t="str">
            <v>Technologie Sirius Ouest: Station complète composée de trois détecteurs 4 voies</v>
          </cell>
          <cell r="F1265">
            <v>79303</v>
          </cell>
        </row>
        <row r="1266">
          <cell r="D1266" t="str">
            <v>RAD FS 170</v>
          </cell>
          <cell r="E1266" t="str">
            <v>Rack 19 3U SIAT FDP300 (sans carte mais avec fond de panier) pour station type SCC400 de langage LCR</v>
          </cell>
          <cell r="F1266">
            <v>797</v>
          </cell>
        </row>
        <row r="1267">
          <cell r="D1267" t="str">
            <v>RAD FS 171</v>
          </cell>
          <cell r="E1267" t="str">
            <v>Rack 19 3U SIAT FDP300 (sans carte mais avec fond de panier) pour station type SCC400 de langage LCR</v>
          </cell>
          <cell r="F1267">
            <v>7659</v>
          </cell>
        </row>
        <row r="1268">
          <cell r="D1268" t="str">
            <v>RAD FS 172</v>
          </cell>
          <cell r="E1268" t="str">
            <v>Alimentation type MAG305 SIAT pour rack 19 3U SCC400 de langage LCR</v>
          </cell>
          <cell r="F1268">
            <v>929</v>
          </cell>
        </row>
        <row r="1269">
          <cell r="D1269" t="str">
            <v>RAD FS 173</v>
          </cell>
          <cell r="E1269" t="str">
            <v>Alimentation type MAG305 SIAT pour rack 19 3U SCC400 de langage LCR</v>
          </cell>
          <cell r="F1269">
            <v>9194</v>
          </cell>
        </row>
        <row r="1270">
          <cell r="D1270" t="str">
            <v>RAD FS 174</v>
          </cell>
          <cell r="E1270" t="str">
            <v>Carte CPU432 SIAT pour rack 19 3U SCC400 de langage LCR</v>
          </cell>
          <cell r="F1270">
            <v>1367</v>
          </cell>
        </row>
        <row r="1271">
          <cell r="D1271" t="str">
            <v>RAD FS 175</v>
          </cell>
          <cell r="E1271" t="str">
            <v>Carte CPU432 SIAT pour rack 19 3U SCC400 de langage LCR</v>
          </cell>
          <cell r="F1271">
            <v>13054</v>
          </cell>
        </row>
        <row r="1272">
          <cell r="D1272" t="str">
            <v>RAD FS 176</v>
          </cell>
          <cell r="E1272" t="str">
            <v>Carte détecteur locale MDB48S-L8 SIAT pour rack 19 3U SCC400 de langage LCR (8 boucles)</v>
          </cell>
          <cell r="F1272">
            <v>998</v>
          </cell>
        </row>
        <row r="1273">
          <cell r="D1273" t="str">
            <v>RAD FS 177</v>
          </cell>
          <cell r="E1273" t="str">
            <v>Carte détecteur locale MDB48S-L8 SIAT pour rack 19 3U SCC400 de langage LCR (8 boucles)</v>
          </cell>
          <cell r="F1273">
            <v>9847</v>
          </cell>
        </row>
        <row r="1274">
          <cell r="D1274" t="str">
            <v>RAD FS 178</v>
          </cell>
          <cell r="E1274" t="str">
            <v>Carte détecteur locale MDB48S-L8 SIAT pour rack 19 3U SCC400 de langage LCR (8 boucles)</v>
          </cell>
          <cell r="F1274">
            <v>22782</v>
          </cell>
        </row>
        <row r="1275">
          <cell r="D1275" t="str">
            <v>RAD FS 179</v>
          </cell>
          <cell r="E1275" t="str">
            <v>Carte détecteur locale MDB48S-L4 SIAT pour rack 19 3U SCC400 de langage LCR (4 boucles)</v>
          </cell>
          <cell r="F1275">
            <v>850</v>
          </cell>
        </row>
        <row r="1276">
          <cell r="D1276" t="str">
            <v>RAD FS 180</v>
          </cell>
          <cell r="E1276" t="str">
            <v>Carte détecteur locale MDB48S-L4 SIAT pour rack 19 3U SCC400 de langage LCR (4 boucles)</v>
          </cell>
          <cell r="F1276">
            <v>8389</v>
          </cell>
        </row>
        <row r="1277">
          <cell r="D1277" t="str">
            <v>RAD FS 181</v>
          </cell>
          <cell r="E1277" t="str">
            <v>Carte détecteur locale MDB48S-L4 SIAT pour rack 19 3U SCC400 de langage LCR (4 boucles)</v>
          </cell>
          <cell r="F1277">
            <v>19467</v>
          </cell>
        </row>
        <row r="1278">
          <cell r="D1278" t="str">
            <v>RAD FS 182</v>
          </cell>
          <cell r="E1278" t="str">
            <v>Carte COM485 SIAT pour rack 19 3U SCC400 de langage LCR</v>
          </cell>
          <cell r="F1278">
            <v>1082</v>
          </cell>
        </row>
        <row r="1279">
          <cell r="D1279" t="str">
            <v>RAD FS 183</v>
          </cell>
          <cell r="E1279" t="str">
            <v>Carte COM485 SIAT pour rack 19 3U SCC400 de langage LCR</v>
          </cell>
          <cell r="F1279">
            <v>10464</v>
          </cell>
        </row>
        <row r="1280">
          <cell r="D1280" t="str">
            <v>RAD FS 184</v>
          </cell>
          <cell r="E1280" t="str">
            <v>Détecteur déporté SIAT CDE345S2 (2 boucles) avec liaison data RS485 vers le rack SCC400 et en coffret IP68 type Pouyet</v>
          </cell>
          <cell r="F1280">
            <v>1192</v>
          </cell>
        </row>
        <row r="1281">
          <cell r="D1281" t="str">
            <v>RAD FS 185</v>
          </cell>
          <cell r="E1281" t="str">
            <v>Détecteur déporté SIAT CDE345S2 (2 boucles) avec liaison data RS485 vers le rack SCC400 et en coffret IP68 type Pouyet</v>
          </cell>
          <cell r="F1281">
            <v>11288</v>
          </cell>
        </row>
        <row r="1282">
          <cell r="D1282" t="str">
            <v>RAD FS 186</v>
          </cell>
          <cell r="E1282" t="str">
            <v>Détecteur déporté SIAT CDE345S2 (2 boucles) avec liaison data RS485 vers le rack SCC400 et en coffret IP68 type Pouyet</v>
          </cell>
          <cell r="F1282">
            <v>27262</v>
          </cell>
        </row>
        <row r="1283">
          <cell r="D1283" t="str">
            <v>RAD FS 187</v>
          </cell>
          <cell r="E1283" t="str">
            <v>Détecteur déporté SIAT CDE345S4 (4 boucles) avec liaison data RS485 vers le rack SCC400 et en coffret IP68 type Pouyet</v>
          </cell>
          <cell r="F1283">
            <v>1311</v>
          </cell>
        </row>
        <row r="1284">
          <cell r="D1284" t="str">
            <v>RAD FS 188</v>
          </cell>
          <cell r="E1284" t="str">
            <v>Détecteur déporté SIAT CDE345S4 (4 boucles) avec liaison data RS485 vers le rack SCC400 et en coffret IP68 type Pouyet</v>
          </cell>
          <cell r="F1284">
            <v>12419</v>
          </cell>
        </row>
        <row r="1285">
          <cell r="D1285" t="str">
            <v>RAD FS 189</v>
          </cell>
          <cell r="E1285" t="str">
            <v>Détecteur déporté SIAT CDE345S4 (4 boucles) avec liaison data RS485 vers le rack SCC400 et en coffret IP68 type Pouyet</v>
          </cell>
          <cell r="F1285">
            <v>29872</v>
          </cell>
        </row>
        <row r="1286">
          <cell r="D1286" t="str">
            <v>RAD FS 190</v>
          </cell>
          <cell r="E1286" t="str">
            <v>Carte détecteur MDB48S-D4 SIAT 4 boucles(installation en détecteur déporté avec liaison data RS485 vers le rack SCC400) sans coffret IP68 type Pouyet</v>
          </cell>
          <cell r="F1286">
            <v>760</v>
          </cell>
        </row>
        <row r="1287">
          <cell r="D1287" t="str">
            <v>RAD FS 191</v>
          </cell>
          <cell r="E1287" t="str">
            <v>Carte détecteur MDB48S-D4 SIAT 4 boucles(installation en détecteur déporté avec liaison data RS485 vers le rack SCC400) sans coffret IP68 type Pouyet</v>
          </cell>
          <cell r="F1287">
            <v>7520</v>
          </cell>
        </row>
        <row r="1288">
          <cell r="D1288" t="str">
            <v>RAD FS 192</v>
          </cell>
          <cell r="E1288" t="str">
            <v>Carte détecteur MDB48S-D2 SIAT 2 boucles(installation en détecteur déporté avec liaison data RS485 vers le rack SCC400) sans coffret IP68 type Pouyet</v>
          </cell>
          <cell r="F1288">
            <v>681</v>
          </cell>
        </row>
        <row r="1289">
          <cell r="D1289" t="str">
            <v>RAD FS 193</v>
          </cell>
          <cell r="E1289" t="str">
            <v>Carte détecteur MDB48S-D2 SIAT 2 boucles(installation en détecteur déporté avec liaison data RS485 vers le rack SCC400) sans coffret IP68 type Pouyet</v>
          </cell>
          <cell r="F1289">
            <v>6739</v>
          </cell>
        </row>
        <row r="1290">
          <cell r="D1290" t="str">
            <v>RAD FS 194</v>
          </cell>
          <cell r="E1290" t="str">
            <v>Rack 19 3U SVMS (sans carte mais avec fonds de panier et carte interrupteur) pour station type UMT de langage LCR – pour détecteurs intégrés (Pré-Sirius )</v>
          </cell>
          <cell r="F1290">
            <v>841</v>
          </cell>
        </row>
        <row r="1291">
          <cell r="D1291" t="str">
            <v>RAD FS 195</v>
          </cell>
          <cell r="E1291" t="str">
            <v>Rack 19 3U SVMS (sans carte mais avec fonds de panier et carte interrupteur) pour station type UMT de langage LCR – pour détecteurs intégrés (Pré-Sirius )</v>
          </cell>
          <cell r="F1291">
            <v>8188</v>
          </cell>
        </row>
        <row r="1292">
          <cell r="D1292" t="str">
            <v>RAD FS 196</v>
          </cell>
          <cell r="E1292" t="str">
            <v>Rack 19 3U SVMS (sans carte mais avec fonds de panier et carte interrupteur) pour station type UMT de langage LCR – pour carte interface 16 boucles(Sirius Est)</v>
          </cell>
          <cell r="F1292">
            <v>882</v>
          </cell>
        </row>
        <row r="1293">
          <cell r="D1293" t="str">
            <v>RAD FS 197</v>
          </cell>
          <cell r="E1293" t="str">
            <v>Rack 19 3U SVMS (sans carte mais avec fonds de panier et carte interrupteur) pour station type UMT de langage LCR – pour carte interface 16 boucles(Sirius Est)</v>
          </cell>
          <cell r="F1293">
            <v>8816</v>
          </cell>
        </row>
        <row r="1294">
          <cell r="D1294" t="str">
            <v>RAD FS 198</v>
          </cell>
          <cell r="E1294" t="str">
            <v>Carte pilote SVMS rackable (CPU+mémoire) Signature pour rack 19 3U UMT de langage LCR</v>
          </cell>
          <cell r="F1294">
            <v>1823</v>
          </cell>
        </row>
        <row r="1295">
          <cell r="D1295" t="str">
            <v>RAD FS 199</v>
          </cell>
          <cell r="E1295" t="str">
            <v>Carte pilote SVMS rackable (CPU+mémoire) Signature pour rack 19 3U UMT de langage LCR</v>
          </cell>
          <cell r="F1295">
            <v>18225</v>
          </cell>
        </row>
        <row r="1296">
          <cell r="D1296" t="str">
            <v>RAD FS 200</v>
          </cell>
          <cell r="E1296" t="str">
            <v>Carte MCD2 (32 voies) Signature pour rack 19 3U UMT de langage LCR</v>
          </cell>
          <cell r="F1296">
            <v>612</v>
          </cell>
        </row>
        <row r="1297">
          <cell r="D1297" t="str">
            <v>RAD FS 201</v>
          </cell>
          <cell r="E1297" t="str">
            <v>Carte MCD2 (32 voies) Signature pour rack 19 3U UMT de langage LCR</v>
          </cell>
          <cell r="F1297">
            <v>6116</v>
          </cell>
        </row>
        <row r="1298">
          <cell r="D1298" t="str">
            <v>RAD FS 202</v>
          </cell>
          <cell r="E1298" t="str">
            <v>Carte détecteurs TD624ES Nortech pour rack 19 3U UMT de langage LCR</v>
          </cell>
          <cell r="F1298">
            <v>653</v>
          </cell>
        </row>
        <row r="1299">
          <cell r="D1299" t="str">
            <v>RAD FS 203</v>
          </cell>
          <cell r="E1299" t="str">
            <v>Carte détecteurs TD624ES Nortech pour rack 19 3U UMT de langage LCR</v>
          </cell>
          <cell r="F1299">
            <v>6308</v>
          </cell>
        </row>
        <row r="1300">
          <cell r="D1300" t="str">
            <v>RAD FS 204</v>
          </cell>
          <cell r="E1300" t="str">
            <v>Carte détecteurs TD624ES Nortech pour rack 19 3U UMT de langage LCR</v>
          </cell>
          <cell r="F1300">
            <v>14175</v>
          </cell>
        </row>
        <row r="1301">
          <cell r="D1301" t="str">
            <v>RAD FS 205</v>
          </cell>
          <cell r="E1301" t="str">
            <v>Carte détecteurs MTS4E Peek pour rack 19 3U UMT de langage LCR</v>
          </cell>
          <cell r="F1301">
            <v>916</v>
          </cell>
        </row>
        <row r="1302">
          <cell r="D1302" t="str">
            <v>RAD FS 206</v>
          </cell>
          <cell r="E1302" t="str">
            <v>Carte détecteurs MTS4E Peek pour rack 19 3U UMT de langage LCR</v>
          </cell>
          <cell r="F1302">
            <v>9157</v>
          </cell>
        </row>
        <row r="1303">
          <cell r="D1303" t="str">
            <v>RAD FS 207</v>
          </cell>
          <cell r="E1303" t="str">
            <v>Carte détecteurs MTS4E Peek pour rack 19 3U UMT de langage LCR</v>
          </cell>
          <cell r="F1303">
            <v>21880</v>
          </cell>
        </row>
        <row r="1304">
          <cell r="D1304" t="str">
            <v>RAD FS 208</v>
          </cell>
          <cell r="E1304" t="str">
            <v>Carte de raccordement 10 boucles PROB-C pour rack 19 3U UMT de langage LCR</v>
          </cell>
          <cell r="F1304">
            <v>127</v>
          </cell>
        </row>
        <row r="1305">
          <cell r="D1305" t="str">
            <v>RAD FS 209</v>
          </cell>
          <cell r="E1305" t="str">
            <v>Carte de raccordement 10 boucles PROB-C pour rack 19 3U UMT de langage LCR</v>
          </cell>
          <cell r="F1305">
            <v>1230</v>
          </cell>
        </row>
        <row r="1306">
          <cell r="D1306" t="str">
            <v>RAD FS 210</v>
          </cell>
          <cell r="E1306" t="str">
            <v>Carte interface 16 boucles pour rack 19 3U UMT de langage LCR</v>
          </cell>
          <cell r="F1306">
            <v>648</v>
          </cell>
        </row>
        <row r="1307">
          <cell r="D1307" t="str">
            <v>RAD FS 211</v>
          </cell>
          <cell r="E1307" t="str">
            <v>Carte interface 16 boucles pour rack 19 3U UMT de langage LCR</v>
          </cell>
          <cell r="F1307">
            <v>6284</v>
          </cell>
        </row>
        <row r="1308">
          <cell r="D1308" t="str">
            <v>RAD FS 212</v>
          </cell>
          <cell r="E1308" t="str">
            <v>Demi-rack 19 3U FDP300 (sans carte mais avec fond de panier) pour station type SCC400 de langage LCR</v>
          </cell>
          <cell r="F1308">
            <v>988</v>
          </cell>
        </row>
        <row r="1309">
          <cell r="D1309" t="str">
            <v>RAD FS 213</v>
          </cell>
          <cell r="E1309" t="str">
            <v>Demi-rack 19 3U FDP300 (sans carte mais avec fond de panier) pour station type SCC400 de langage LCR</v>
          </cell>
          <cell r="F1309">
            <v>4755</v>
          </cell>
        </row>
        <row r="1310">
          <cell r="D1310" t="str">
            <v>RAD FS 214</v>
          </cell>
          <cell r="E1310" t="str">
            <v>Carte d'interface protocolaire de cybersécurité FARECO GWS501</v>
          </cell>
          <cell r="F1310">
            <v>1114</v>
          </cell>
        </row>
        <row r="1311">
          <cell r="D1311" t="str">
            <v>RAD FS 215</v>
          </cell>
          <cell r="E1311" t="str">
            <v>Carte d'interface protocolaire de cybersécurité FARECO GWS501</v>
          </cell>
          <cell r="F1311">
            <v>5370</v>
          </cell>
        </row>
        <row r="1312">
          <cell r="D1312" t="str">
            <v>RAD FS 216</v>
          </cell>
          <cell r="E1312" t="str">
            <v>Carte d'interface protocolaire de cybersécurité FARECO GWS501</v>
          </cell>
          <cell r="F1312">
            <v>44736</v>
          </cell>
        </row>
        <row r="1313">
          <cell r="D1313" t="str">
            <v>RAD FS 217</v>
          </cell>
          <cell r="E1313" t="str">
            <v>Carte pilote 17 cybersécurisée SVMS rackable (CPU+mémoire) pour rack 19'' 3U UMT de langage LCR</v>
          </cell>
          <cell r="F1313">
            <v>3107</v>
          </cell>
        </row>
        <row r="1314">
          <cell r="D1314" t="str">
            <v>RAD FS 218</v>
          </cell>
          <cell r="E1314" t="str">
            <v>Carte pilote 17 cybersécurisée SVMS rackable (CPU+mémoire) pour rack 19'' 3U UMT de langage LCR</v>
          </cell>
          <cell r="F1314">
            <v>12277</v>
          </cell>
        </row>
        <row r="1315">
          <cell r="D1315" t="str">
            <v>RAD FS 219</v>
          </cell>
          <cell r="E1315" t="str">
            <v>Carte pilote 17 cybersécurisée SVMS rackable (CPU+mémoire) pour rack 19'' 3U UMT de langage LCR</v>
          </cell>
          <cell r="F1315">
            <v>37096</v>
          </cell>
        </row>
        <row r="1316">
          <cell r="D1316" t="str">
            <v>RAD FS 220</v>
          </cell>
          <cell r="E1316" t="str">
            <v>Détecteur déporté 2 voies MDB48S_D2 (FARECO) en coffret aluminium (non ouvrable)</v>
          </cell>
          <cell r="F1316">
            <v>998</v>
          </cell>
        </row>
        <row r="1317">
          <cell r="D1317" t="str">
            <v>RAD FS 221</v>
          </cell>
          <cell r="E1317" t="str">
            <v>Détecteur déporté 2 voies MDB48S_D2 (FARECO) en coffret aluminium (non ouvrable)</v>
          </cell>
          <cell r="F1317">
            <v>9882</v>
          </cell>
        </row>
        <row r="1318">
          <cell r="D1318" t="str">
            <v>RAD FS 222</v>
          </cell>
          <cell r="E1318" t="str">
            <v>Détecteur déporté 4 voies MDB48S_D4 (FARECO) en coffret aluminium (non ouvrable)</v>
          </cell>
          <cell r="F1318">
            <v>1082</v>
          </cell>
        </row>
        <row r="1319">
          <cell r="D1319" t="str">
            <v>RAD FS 223</v>
          </cell>
          <cell r="E1319" t="str">
            <v>Détecteur déporté 4 voies MDB48S_D4 (FARECO) en coffret aluminium (non ouvrable)</v>
          </cell>
          <cell r="F1319">
            <v>10707</v>
          </cell>
        </row>
        <row r="1320">
          <cell r="D1320" t="str">
            <v>RAD FS 224</v>
          </cell>
          <cell r="E1320" t="str">
            <v>Technologie Sirius 3.0 : carte UC FARECO pour station TERRA (8 boucles de base - liaison RS485 indépendante)</v>
          </cell>
          <cell r="F1320">
            <v>3403</v>
          </cell>
        </row>
        <row r="1321">
          <cell r="D1321" t="str">
            <v>RAD FS 225</v>
          </cell>
          <cell r="E1321" t="str">
            <v>Technologie Sirius 3.0 : carte UC FARECO pour station TERRA (8 boucles de base - liaison RS485 indépendante)</v>
          </cell>
          <cell r="F1321">
            <v>31126</v>
          </cell>
        </row>
        <row r="1322">
          <cell r="D1322" t="str">
            <v>RAD FS 226</v>
          </cell>
          <cell r="E1322" t="str">
            <v>Carte détectrice interne 8 boucles FARECO pour carte UC IP</v>
          </cell>
          <cell r="F1322">
            <v>1108</v>
          </cell>
        </row>
        <row r="1323">
          <cell r="D1323" t="str">
            <v>RAD FS 227</v>
          </cell>
          <cell r="E1323" t="str">
            <v>Carte détectrice interne 8 boucles FARECO pour carte UC IP</v>
          </cell>
          <cell r="F1323">
            <v>9941</v>
          </cell>
        </row>
        <row r="1324">
          <cell r="D1324" t="str">
            <v>RAD FS 228</v>
          </cell>
          <cell r="E1324" t="str">
            <v>Technologie Sirius 3.0 : station TERRA (station enterrée sur IP à 8 boucles de base et à 4 sorties de câbles : énergie, réseau, boucles, déportés) intégrant un prolongateur Ethernet DDW120</v>
          </cell>
          <cell r="F1324">
            <v>7445</v>
          </cell>
        </row>
        <row r="1325">
          <cell r="D1325" t="str">
            <v>RAD FS 229</v>
          </cell>
          <cell r="E1325" t="str">
            <v>Technologie Sirius 3.0 : station TERRA (station enterrée sur IP à 8 boucles de base et à 4 sorties de câbles : énergie, réseau, boucles, déportés) intégrant un prolongateur Ethernet DDW120</v>
          </cell>
          <cell r="F1325">
            <v>72338</v>
          </cell>
        </row>
        <row r="1326">
          <cell r="D1326" t="str">
            <v>RAD FS 230</v>
          </cell>
          <cell r="E1326" t="str">
            <v>Technologie Sirius 3.0 : station TERRA (station enterrée sur IP à 8 boucles de base et à 4 sorties de câbles : énergie, réseau, boucles, déportés) n'intégrant pas de prolongateur Ethernet DDW120</v>
          </cell>
          <cell r="F1326">
            <v>6688</v>
          </cell>
        </row>
        <row r="1327">
          <cell r="D1327" t="str">
            <v>RAD FS 231</v>
          </cell>
          <cell r="E1327" t="str">
            <v>Technologie Sirius 3.0 : station TERRA (station enterrée sur IP à 8 boucles de base et à 4 sorties de câbles : énergie, réseau, boucles, déportés) n'intégrant pas de prolongateur Ethernet DDW120</v>
          </cell>
          <cell r="F1327">
            <v>65076</v>
          </cell>
        </row>
        <row r="1328">
          <cell r="D1328" t="str">
            <v>RAD FS 232</v>
          </cell>
          <cell r="E1328" t="str">
            <v>Station complète SVMS IP 8 boucles de base à 4 sorties de câbles (énergie, réseau, boucles, déportés) avec prolongateur Ethernet DDW120 intégré.</v>
          </cell>
          <cell r="F1328">
            <v>9115</v>
          </cell>
        </row>
        <row r="1329">
          <cell r="D1329" t="str">
            <v>RAD FS 233</v>
          </cell>
          <cell r="E1329" t="str">
            <v>Station complète SVMS IP 8 boucles de base à 4 sorties de câbles (énergie, réseau, boucles, déportés) avec prolongateur Ethernet DDW120 intégré.</v>
          </cell>
          <cell r="F1329">
            <v>88046</v>
          </cell>
        </row>
        <row r="1330">
          <cell r="D1330" t="str">
            <v>RAD FS 234</v>
          </cell>
          <cell r="E1330" t="str">
            <v>Station complète SVMS IP 8 boucles de base à 4 sorties de câbles (énergie, réseau, boucles, déportés), sans prolongateur Ethernet DDW120 intégré.</v>
          </cell>
          <cell r="F1330">
            <v>8388</v>
          </cell>
        </row>
        <row r="1331">
          <cell r="D1331" t="str">
            <v>RAD FS 235</v>
          </cell>
          <cell r="E1331" t="str">
            <v>Station complète SVMS IP 8 boucles de base à 4 sorties de câbles (énergie, réseau, boucles, déportés), sans prolongateur Ethernet DDW120 intégré.</v>
          </cell>
          <cell r="F1331">
            <v>81084</v>
          </cell>
        </row>
        <row r="1332">
          <cell r="D1332" t="str">
            <v>RAD FS 236</v>
          </cell>
          <cell r="E1332" t="str">
            <v>1/2 Rack 3U SVMS (sans carte mais avec fonds de panier) pour station IP de langage LCR</v>
          </cell>
          <cell r="F1332">
            <v>560</v>
          </cell>
        </row>
        <row r="1333">
          <cell r="D1333" t="str">
            <v>RAD FS 237</v>
          </cell>
          <cell r="E1333" t="str">
            <v>1/2 Rack 3U SVMS (sans carte mais avec fonds de panier) pour station IP de langage LCR</v>
          </cell>
          <cell r="F1333">
            <v>5520</v>
          </cell>
        </row>
        <row r="1334">
          <cell r="D1334" t="str">
            <v>RAD FS 238</v>
          </cell>
          <cell r="E1334" t="str">
            <v>Coffret Inox 416L (400*400*180mm), équipé de ses 4 presse étoupes Inox, sa plaque de support, sa platine électrique, ses faisceaux de câblage interne,  pour station SVMS IP de langage LCR</v>
          </cell>
          <cell r="F1334">
            <v>3631</v>
          </cell>
        </row>
        <row r="1335">
          <cell r="D1335" t="str">
            <v>RAD FS 239</v>
          </cell>
          <cell r="E1335" t="str">
            <v>Coffret Inox 416L (400*400*180mm), équipé de ses 4 presse étoupes Inox, sa plaque de support, sa platine électrique, ses faisceaux de câblage interne,  pour station SVMS IP de langage LCR</v>
          </cell>
          <cell r="F1335">
            <v>35557</v>
          </cell>
        </row>
        <row r="1336">
          <cell r="D1336" t="str">
            <v>RAD FS 250</v>
          </cell>
          <cell r="E1336" t="str">
            <v>Un radar version SX300-CC-SSP Magsys</v>
          </cell>
          <cell r="F1336">
            <v>8776</v>
          </cell>
        </row>
        <row r="1337">
          <cell r="D1337" t="str">
            <v>RAD FS 251</v>
          </cell>
          <cell r="E1337" t="str">
            <v>Un radar version SX300-CC-SSP Magsys</v>
          </cell>
          <cell r="F1337">
            <v>34428</v>
          </cell>
        </row>
        <row r="1338">
          <cell r="D1338" t="str">
            <v>RAD FS 252</v>
          </cell>
          <cell r="E1338" t="str">
            <v>Un radar Smartsensor HD 22 voies et son support</v>
          </cell>
          <cell r="F1338">
            <v>7968</v>
          </cell>
        </row>
        <row r="1339">
          <cell r="D1339" t="str">
            <v>RAD FS 253</v>
          </cell>
          <cell r="E1339" t="str">
            <v>Un radar Smartsensor HD 22 voies et son support</v>
          </cell>
          <cell r="F1339">
            <v>31260</v>
          </cell>
        </row>
        <row r="1340">
          <cell r="D1340" t="str">
            <v>RAD FS 254</v>
          </cell>
          <cell r="E1340" t="str">
            <v>Un click protection foudre (réf:200)</v>
          </cell>
          <cell r="F1340">
            <v>415</v>
          </cell>
        </row>
        <row r="1341">
          <cell r="D1341" t="str">
            <v>RAD FS 255</v>
          </cell>
          <cell r="E1341" t="str">
            <v>Un click protection foudre (réf:200)</v>
          </cell>
          <cell r="F1341">
            <v>1662</v>
          </cell>
        </row>
        <row r="1342">
          <cell r="D1342" t="str">
            <v>RAD FS 256</v>
          </cell>
          <cell r="E1342" t="str">
            <v>Un click alimentation 24V 1A (réf: 201)</v>
          </cell>
          <cell r="F1342">
            <v>280</v>
          </cell>
        </row>
        <row r="1343">
          <cell r="D1343" t="str">
            <v>RAD FS 257</v>
          </cell>
          <cell r="E1343" t="str">
            <v>Un click alimentation 24V 1A (réf: 201)</v>
          </cell>
          <cell r="F1343">
            <v>1120</v>
          </cell>
        </row>
        <row r="1344">
          <cell r="D1344" t="str">
            <v>RAD FS 258</v>
          </cell>
          <cell r="E1344" t="str">
            <v>Un click alimentation 24V 2A (réf:202)</v>
          </cell>
          <cell r="F1344">
            <v>336</v>
          </cell>
        </row>
        <row r="1345">
          <cell r="D1345" t="str">
            <v>RAD FS 259</v>
          </cell>
          <cell r="E1345" t="str">
            <v>Un click alimentation 24V 2A (réf:202)</v>
          </cell>
          <cell r="F1345">
            <v>1344</v>
          </cell>
        </row>
        <row r="1346">
          <cell r="D1346" t="str">
            <v>RAD FS 260</v>
          </cell>
          <cell r="E1346" t="str">
            <v>Un click Mivisu (calculateur Moxa UC-8112-LX)</v>
          </cell>
          <cell r="F1346">
            <v>2013</v>
          </cell>
        </row>
        <row r="1347">
          <cell r="D1347" t="str">
            <v>RAD FS 261</v>
          </cell>
          <cell r="E1347" t="str">
            <v>Un click Mivisu (calculateur Moxa UC-8112-LX)</v>
          </cell>
          <cell r="F1347">
            <v>4026</v>
          </cell>
        </row>
        <row r="1348">
          <cell r="D1348" t="str">
            <v>RAD FS 262</v>
          </cell>
          <cell r="E1348" t="str">
            <v>Une armoire en pied de mât, armoire standard pré-assemblée en fibre de verre SS-C10-0012 (25,4*20,3*15,2)</v>
          </cell>
          <cell r="F1348">
            <v>1676</v>
          </cell>
        </row>
        <row r="1349">
          <cell r="D1349" t="str">
            <v>RAD FS 263</v>
          </cell>
          <cell r="E1349" t="str">
            <v>Une armoire en pied de mât, armoire standard pré-assemblée en fibre de verre SS-C10-0012 (25,4*20,3*15,2)</v>
          </cell>
          <cell r="F1349">
            <v>3353</v>
          </cell>
        </row>
        <row r="1350">
          <cell r="D1350" t="str">
            <v>RAD FS 270</v>
          </cell>
          <cell r="E1350" t="str">
            <v>Un concentrateur C-Count FARECO</v>
          </cell>
          <cell r="F1350">
            <v>937</v>
          </cell>
        </row>
        <row r="1351">
          <cell r="D1351" t="str">
            <v>RAD FS 271</v>
          </cell>
          <cell r="E1351" t="str">
            <v>Un concentrateur C-Count FARECO</v>
          </cell>
          <cell r="F1351">
            <v>1875</v>
          </cell>
        </row>
        <row r="1352">
          <cell r="D1352" t="str">
            <v>RAD FS 272</v>
          </cell>
          <cell r="E1352" t="str">
            <v>Une carte TOR (Tout Ou Rien) FARECO</v>
          </cell>
          <cell r="F1352">
            <v>1365</v>
          </cell>
        </row>
        <row r="1353">
          <cell r="D1353" t="str">
            <v>RAD FS 273</v>
          </cell>
          <cell r="E1353" t="str">
            <v>Une carte TOR (Tout Ou Rien) FARECO</v>
          </cell>
          <cell r="F1353">
            <v>2730</v>
          </cell>
        </row>
        <row r="1354">
          <cell r="D1354" t="str">
            <v>RAD FS 280</v>
          </cell>
          <cell r="E1354" t="str">
            <v>Technologie Eaglevia : capteur Eaglevia V8 (12VDC, IP55, -20/+55°C) de marque Neavia , comprenant un câble de 10m, le capteur lui-même, son paramétrage, son support et fixation pour mât</v>
          </cell>
          <cell r="F1354">
            <v>8952</v>
          </cell>
        </row>
        <row r="1355">
          <cell r="D1355" t="str">
            <v>RAD FS 281</v>
          </cell>
          <cell r="E1355" t="str">
            <v>Technologie Eaglevia : carte électronique de régulation et de raccordement V2 de marque Neavia</v>
          </cell>
          <cell r="F1355">
            <v>885</v>
          </cell>
        </row>
        <row r="1356">
          <cell r="D1356" t="str">
            <v>RAD FS 282</v>
          </cell>
          <cell r="E1356" t="str">
            <v>Technologie Eaglevia : carte balise communication V6 de marque Neavia (gère les communications ADSL ou 3G/GPRS) comprenant ses clips de fixation pour rails Din et son boitier</v>
          </cell>
          <cell r="F1356">
            <v>1210</v>
          </cell>
        </row>
        <row r="1357">
          <cell r="D1357" t="str">
            <v>RAD FS 290</v>
          </cell>
          <cell r="E1357" t="str">
            <v>Eclateur de modem Blackbox</v>
          </cell>
          <cell r="F1357">
            <v>498</v>
          </cell>
        </row>
        <row r="1358">
          <cell r="D1358" t="str">
            <v>RAD FS 291</v>
          </cell>
          <cell r="E1358" t="str">
            <v>Modem RTC SIRCOM 9600 SFERIEL (incluant son cordon de transmission et son câble d'alimentation)</v>
          </cell>
          <cell r="F1358">
            <v>669</v>
          </cell>
        </row>
        <row r="1359">
          <cell r="D1359" t="str">
            <v>RAD FS 292</v>
          </cell>
          <cell r="E1359" t="str">
            <v>Modem SIRCOM GSM SFERIEL (incluant ses câbles de transmission et d'alimentation, et son antenne)</v>
          </cell>
          <cell r="F1359">
            <v>608</v>
          </cell>
        </row>
        <row r="1360">
          <cell r="D1360" t="str">
            <v>RAD FS 293</v>
          </cell>
          <cell r="E1360" t="str">
            <v>Modem SIRCOM 3G basse consommation SFERIEL (incluant ses câbles de transmission et d'alimentation, et son antenne)</v>
          </cell>
          <cell r="F1360">
            <v>930</v>
          </cell>
        </row>
        <row r="1361">
          <cell r="D1361" t="str">
            <v>RAD FS 294</v>
          </cell>
          <cell r="E1361" t="str">
            <v>Parafoudre Telecom SOULE</v>
          </cell>
          <cell r="F1361">
            <v>122</v>
          </cell>
        </row>
        <row r="1362">
          <cell r="D1362" t="str">
            <v>RAD FS 295</v>
          </cell>
          <cell r="E1362" t="str">
            <v>Parafoudre secteur SOULE</v>
          </cell>
          <cell r="F1362">
            <v>104</v>
          </cell>
        </row>
        <row r="1363">
          <cell r="D1363" t="str">
            <v>RAD FS 296</v>
          </cell>
          <cell r="E1363" t="str">
            <v>Batterie 12V 70Ah pour station SIREDO</v>
          </cell>
          <cell r="F1363">
            <v>474</v>
          </cell>
        </row>
        <row r="1364">
          <cell r="D1364" t="str">
            <v>RAD FS 297</v>
          </cell>
          <cell r="E1364" t="str">
            <v>Batterie 12V 70Ah pour station SIREDO</v>
          </cell>
          <cell r="F1364">
            <v>4739</v>
          </cell>
        </row>
        <row r="1365">
          <cell r="D1365" t="str">
            <v>RAD FS 298</v>
          </cell>
          <cell r="E1365" t="str">
            <v>UMT Zéphyr (gestion de 8 boucles)</v>
          </cell>
          <cell r="F1365">
            <v>1270</v>
          </cell>
        </row>
        <row r="1366">
          <cell r="D1366" t="str">
            <v>RAD FS 299</v>
          </cell>
          <cell r="E1366" t="str">
            <v>UMT Zéphyr (gestion de 8 boucles)</v>
          </cell>
          <cell r="F1366">
            <v>12065</v>
          </cell>
        </row>
        <row r="1367">
          <cell r="D1367" t="str">
            <v>RAD FS 300</v>
          </cell>
          <cell r="E1367" t="str">
            <v>Carte additionnelle MDB48F4 pour UMT Zéphyr (4 boucles)</v>
          </cell>
          <cell r="F1367">
            <v>560</v>
          </cell>
        </row>
        <row r="1368">
          <cell r="D1368" t="str">
            <v>RAD FS 301</v>
          </cell>
          <cell r="E1368" t="str">
            <v>Carte additionnelle MDB48F4 pour UMT Zéphyr (4 boucles)</v>
          </cell>
          <cell r="F1368">
            <v>5320</v>
          </cell>
        </row>
        <row r="1369">
          <cell r="D1369" t="str">
            <v>RAD FS 302</v>
          </cell>
          <cell r="E1369" t="str">
            <v>Carte additionnelle MDB48F8 pour UMT Zéphyr (8 boucles)</v>
          </cell>
          <cell r="F1369">
            <v>680</v>
          </cell>
        </row>
        <row r="1370">
          <cell r="D1370" t="str">
            <v>RAD FS 303</v>
          </cell>
          <cell r="E1370" t="str">
            <v>Carte additionnelle MDB48F8 pour UMT Zéphyr (8 boucles)</v>
          </cell>
          <cell r="F1370">
            <v>6460</v>
          </cell>
        </row>
        <row r="1371">
          <cell r="D1371" t="str">
            <v>RAD FS 304</v>
          </cell>
          <cell r="E1371" t="str">
            <v>Carte d'alimentation MAA400 pour UMT Zéphyr (alimentation secteur)</v>
          </cell>
          <cell r="F1371">
            <v>805</v>
          </cell>
        </row>
        <row r="1372">
          <cell r="D1372" t="str">
            <v>RAD FS 305</v>
          </cell>
          <cell r="E1372" t="str">
            <v>Carte d'alimentation MAA400 pour UMT Zéphyr (alimentation secteur)</v>
          </cell>
          <cell r="F1372">
            <v>7650</v>
          </cell>
        </row>
        <row r="1373">
          <cell r="D1373" t="str">
            <v>RAD FS 306</v>
          </cell>
          <cell r="E1373" t="str">
            <v>Régulateur solaire pour UMT Zéphyr</v>
          </cell>
          <cell r="F1373">
            <v>35</v>
          </cell>
        </row>
        <row r="1374">
          <cell r="D1374" t="str">
            <v>RAD FS 307</v>
          </cell>
          <cell r="E1374" t="str">
            <v>Régulateur solaire pour UMT Zéphyr</v>
          </cell>
          <cell r="F1374">
            <v>350</v>
          </cell>
        </row>
        <row r="1375">
          <cell r="D1375" t="str">
            <v>RAD FS 308</v>
          </cell>
          <cell r="E1375" t="str">
            <v>Carte détecteur MDB48S-D8 (8 boucles - installation en détecteur déporté avec liaison data RS485) sans coffret IP68 type Pouyet</v>
          </cell>
          <cell r="F1375">
            <v>780</v>
          </cell>
        </row>
        <row r="1376">
          <cell r="D1376" t="str">
            <v>RAD FS 309</v>
          </cell>
          <cell r="E1376" t="str">
            <v>Carte détecteur MDB48S-D8 (8 boucles - installation en détecteur déporté avec liaison data RS485) sans coffret IP68 type Pouyet</v>
          </cell>
          <cell r="F1376">
            <v>7410</v>
          </cell>
        </row>
        <row r="1377">
          <cell r="D1377" t="str">
            <v>RAD FS 310</v>
          </cell>
          <cell r="E1377"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7">
            <v>4700</v>
          </cell>
        </row>
        <row r="1378">
          <cell r="D1378" t="str">
            <v>RAD FS 311</v>
          </cell>
          <cell r="E1378"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8">
            <v>40060</v>
          </cell>
        </row>
        <row r="1379">
          <cell r="D1379" t="str">
            <v>RAD FS 312</v>
          </cell>
          <cell r="E1379"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79">
            <v>5200</v>
          </cell>
        </row>
        <row r="1380">
          <cell r="D1380" t="str">
            <v>RAD FS 313</v>
          </cell>
          <cell r="E1380"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80">
            <v>50960</v>
          </cell>
        </row>
        <row r="1381">
          <cell r="D1381" t="str">
            <v>RAD FS 314</v>
          </cell>
          <cell r="E1381" t="str">
            <v>Une batterie 12V pour l'alimentation secours d'une station standard FARECO Zéphyr</v>
          </cell>
          <cell r="F1381">
            <v>220</v>
          </cell>
        </row>
        <row r="1382">
          <cell r="D1382" t="str">
            <v>RAD FS 315</v>
          </cell>
          <cell r="E1382" t="str">
            <v>Une batterie 12V pour l'alimentation secours d'une station standard FARECO Zéphyr</v>
          </cell>
          <cell r="F1382">
            <v>2090</v>
          </cell>
        </row>
        <row r="1383">
          <cell r="D1383" t="str">
            <v>RAD FS 316</v>
          </cell>
          <cell r="E1383" t="str">
            <v>Kit solaire 12V/20Wc FARECO, comprenant un module photovoltaïque, la structure en aluminium pour le panneau PV, le régulateur 12V/6, une batterie étanche 12V/20A, un disjoncteur de protection...</v>
          </cell>
          <cell r="F1383">
            <v>500</v>
          </cell>
        </row>
        <row r="1384">
          <cell r="D1384" t="str">
            <v>RAD FS 317</v>
          </cell>
          <cell r="E1384" t="str">
            <v>Kit solaire 12V/20Wc FARECO, comprenant un module photovoltaïque, la structure en aluminium pour le panneau PV, le régulateur 12V/6, une batterie étanche 12V/20A, un disjoncteur de protection...</v>
          </cell>
          <cell r="F1384">
            <v>4950</v>
          </cell>
        </row>
        <row r="1385">
          <cell r="D1385" t="str">
            <v>RAD FS 318</v>
          </cell>
          <cell r="E1385" t="str">
            <v>Un cordon de communication PC/UMT Zéphyr FARECO</v>
          </cell>
          <cell r="F1385">
            <v>80</v>
          </cell>
        </row>
        <row r="1386">
          <cell r="D1386" t="str">
            <v>RAD FS 319</v>
          </cell>
          <cell r="E1386" t="str">
            <v>Un cordon de communication PC/UMT Zéphyr FARECO</v>
          </cell>
          <cell r="F1386">
            <v>480</v>
          </cell>
        </row>
        <row r="1387">
          <cell r="D1387" t="str">
            <v>RAD FS 320</v>
          </cell>
          <cell r="E1387" t="str">
            <v>UMT PRMX Sferiel (rack)</v>
          </cell>
          <cell r="F1387">
            <v>3087</v>
          </cell>
        </row>
        <row r="1388">
          <cell r="D1388" t="str">
            <v>RAD FS 321</v>
          </cell>
          <cell r="E1388" t="str">
            <v>UMT PRMX Sferiel (rack)</v>
          </cell>
          <cell r="F1388">
            <v>27540</v>
          </cell>
        </row>
        <row r="1389">
          <cell r="D1389" t="str">
            <v>RAD FS 322</v>
          </cell>
          <cell r="E1389" t="str">
            <v>Détecteur PRMX Sferiel 6 boucles (MAE6)</v>
          </cell>
          <cell r="F1389">
            <v>882</v>
          </cell>
        </row>
        <row r="1390">
          <cell r="D1390" t="str">
            <v>RAD FS 323</v>
          </cell>
          <cell r="E1390" t="str">
            <v>Détecteur PRMX Sferiel 6 boucles (MAE6)</v>
          </cell>
          <cell r="F1390">
            <v>7650</v>
          </cell>
        </row>
        <row r="1391">
          <cell r="D1391" t="str">
            <v>RAD FS 324</v>
          </cell>
          <cell r="E1391" t="str">
            <v>Régulateur solaire RPS pour station PRMX Sferiel</v>
          </cell>
          <cell r="F1391">
            <v>261</v>
          </cell>
        </row>
        <row r="1392">
          <cell r="D1392" t="str">
            <v>RAD FS 325</v>
          </cell>
          <cell r="E1392" t="str">
            <v>Régulateur solaire RPS pour station PRMX Sferiel</v>
          </cell>
          <cell r="F1392">
            <v>918</v>
          </cell>
        </row>
        <row r="1393">
          <cell r="D1393" t="str">
            <v>RAD FS 326</v>
          </cell>
          <cell r="E1393" t="str">
            <v>Panneau photovoltaïque avec support pour armoire inox PRMX Sferiel</v>
          </cell>
          <cell r="F1393">
            <v>858</v>
          </cell>
        </row>
        <row r="1394">
          <cell r="D1394" t="str">
            <v>RAD FS 327</v>
          </cell>
          <cell r="E1394" t="str">
            <v>Panneau photovoltaïque avec support pour armoire inox PRMX Sferiel</v>
          </cell>
          <cell r="F1394">
            <v>3322</v>
          </cell>
        </row>
        <row r="1395">
          <cell r="D1395" t="str">
            <v>RAD FS 328</v>
          </cell>
          <cell r="E1395" t="str">
            <v>Un cordon de communication PC/UMT PRMX Sferiel</v>
          </cell>
          <cell r="F1395">
            <v>80</v>
          </cell>
        </row>
        <row r="1396">
          <cell r="D1396" t="str">
            <v>RAD FS 329</v>
          </cell>
          <cell r="E1396" t="str">
            <v>Un cordon de communication PC/UMT PRMX Sferiel</v>
          </cell>
          <cell r="F1396">
            <v>480</v>
          </cell>
        </row>
        <row r="1397">
          <cell r="D1397" t="str">
            <v>RAD FS 330</v>
          </cell>
          <cell r="E1397"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7">
            <v>6361</v>
          </cell>
        </row>
        <row r="1398">
          <cell r="D1398" t="str">
            <v>RAD FS 331</v>
          </cell>
          <cell r="E1398"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8">
            <v>57494</v>
          </cell>
        </row>
        <row r="1399">
          <cell r="D1399" t="str">
            <v>RAD FS 332</v>
          </cell>
          <cell r="E1399" t="str">
            <v>Plus-value aux prix RAD FS 330 et RAD FS 331 pour la fourniture d'une station standard Sferiel PRMX en 12 boucles</v>
          </cell>
          <cell r="F1399">
            <v>962</v>
          </cell>
        </row>
        <row r="1400">
          <cell r="D1400" t="str">
            <v>RAD FS 333</v>
          </cell>
          <cell r="E1400" t="str">
            <v>Plus-value aux prix RAD FS 330 et RAD FS 331 pour la fourniture d'une station standard Sferiel PRMX en 12 boucles</v>
          </cell>
          <cell r="F1400">
            <v>8092</v>
          </cell>
        </row>
        <row r="1401">
          <cell r="D1401" t="str">
            <v>RAD FS 334</v>
          </cell>
          <cell r="E1401"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1">
            <v>6361</v>
          </cell>
        </row>
        <row r="1402">
          <cell r="D1402" t="str">
            <v>RAD FS 335</v>
          </cell>
          <cell r="E1402"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2">
            <v>57494</v>
          </cell>
        </row>
        <row r="1403">
          <cell r="D1403" t="str">
            <v>RAD FS 336</v>
          </cell>
          <cell r="E1403" t="str">
            <v>Plus-value aux prix RAD FS 334 et RAD FS 335 pour la fourniture d'une station solaire Sferiel PRMX en 12 boucles</v>
          </cell>
          <cell r="F1403">
            <v>962</v>
          </cell>
        </row>
        <row r="1404">
          <cell r="D1404" t="str">
            <v>RAD FS 337</v>
          </cell>
          <cell r="E1404" t="str">
            <v>Plus-value aux prix RAD FS 334 et RAD FS 335 pour la fourniture d'une station solaire Sferiel PRMX en 12 boucles</v>
          </cell>
          <cell r="F1404">
            <v>8092</v>
          </cell>
        </row>
        <row r="1405">
          <cell r="D1405" t="str">
            <v>RAD FS 338</v>
          </cell>
          <cell r="E1405" t="str">
            <v>Fourniture d'un socle pour station PRMX inox</v>
          </cell>
          <cell r="F1405">
            <v>427</v>
          </cell>
        </row>
        <row r="1406">
          <cell r="D1406" t="str">
            <v>RAD FS 339</v>
          </cell>
          <cell r="E1406" t="str">
            <v>Fourniture d'un socle pour station PRMX inox</v>
          </cell>
          <cell r="F1406">
            <v>4267</v>
          </cell>
        </row>
        <row r="1407">
          <cell r="D1407" t="str">
            <v>RAD FS 340</v>
          </cell>
          <cell r="E1407" t="str">
            <v>Fourniture de l'enveloppe inox d'une station solaire Sferiel PRMX, composée d'une armoire en inox étanche avec serrure (500*400*250), incluant son panneau solaire intégré et caché dans le haut de l'armoire et non démontable...</v>
          </cell>
          <cell r="F1407">
            <v>2492</v>
          </cell>
        </row>
        <row r="1408">
          <cell r="D1408" t="str">
            <v>RAD FS 341</v>
          </cell>
          <cell r="E1408" t="str">
            <v>Fourniture de l'enveloppe inox d'une station solaire Sferiel PRMX, composée d'une armoire en inox étanche avec serrure (500*400*250), incluant son panneau solaire intégré et caché dans le haut de l'armoire et non démontable...</v>
          </cell>
          <cell r="F1408">
            <v>9357</v>
          </cell>
        </row>
        <row r="1409">
          <cell r="D1409" t="str">
            <v>RAD FS 342</v>
          </cell>
          <cell r="E1409" t="str">
            <v>Fourniture d'un coffret puissance pour une station secteur Sferiel PRMX, composé d'un parafoudre, disjoncteur magnétothermique et différentiel, prise de service...</v>
          </cell>
          <cell r="F1409">
            <v>1130</v>
          </cell>
        </row>
        <row r="1410">
          <cell r="D1410" t="str">
            <v>RAD FS 343</v>
          </cell>
          <cell r="E1410" t="str">
            <v>Fourniture d'un coffret puissance pour une station secteur Sferiel PRMX, composé d'un parafoudre, disjoncteur magnétothermique et différentiel, prise de service...</v>
          </cell>
          <cell r="F1410">
            <v>4520</v>
          </cell>
        </row>
        <row r="1411">
          <cell r="D1411" t="str">
            <v>RAD FS 344</v>
          </cell>
          <cell r="E1411" t="str">
            <v>Kit de Serrure complet pour armoire Siredo (avec clé 1242 incluse), comprenant l’ensemble mâle/femelle</v>
          </cell>
          <cell r="F1411">
            <v>197</v>
          </cell>
        </row>
        <row r="1412">
          <cell r="D1412" t="str">
            <v>RAD FS 345</v>
          </cell>
          <cell r="E1412" t="str">
            <v>Kit de Serrure complet pour armoire Siredo (avec clé 1242 incluse), comprenant l’ensemble mâle/femelle</v>
          </cell>
          <cell r="F1412">
            <v>789</v>
          </cell>
        </row>
        <row r="1413">
          <cell r="D1413" t="str">
            <v>RAD FS 346</v>
          </cell>
          <cell r="E1413" t="str">
            <v>Bornier de raccordement 8 boucles pour station Siredo standard</v>
          </cell>
          <cell r="F1413">
            <v>300</v>
          </cell>
        </row>
        <row r="1414">
          <cell r="D1414" t="str">
            <v>RAD FS 347</v>
          </cell>
          <cell r="E1414" t="str">
            <v>Bornier de raccordement 8 boucles pour station Siredo standard</v>
          </cell>
          <cell r="F1414">
            <v>2970</v>
          </cell>
        </row>
        <row r="1415">
          <cell r="D1415" t="str">
            <v>RAD FS 348</v>
          </cell>
          <cell r="E1415" t="str">
            <v>Bornier de raccordement 12 boucles pour station Siredo standard</v>
          </cell>
          <cell r="F1415">
            <v>600</v>
          </cell>
        </row>
        <row r="1416">
          <cell r="D1416" t="str">
            <v>RAD FS 349</v>
          </cell>
          <cell r="E1416" t="str">
            <v>Bornier de raccordement 12 boucles pour station Siredo standard</v>
          </cell>
          <cell r="F1416">
            <v>5940</v>
          </cell>
        </row>
        <row r="1417">
          <cell r="D1417" t="str">
            <v>RAD FS 350</v>
          </cell>
          <cell r="E1417" t="str">
            <v>Antenne GSM pour modem SIRCOM GSM</v>
          </cell>
          <cell r="F1417">
            <v>182</v>
          </cell>
        </row>
        <row r="1418">
          <cell r="D1418" t="str">
            <v>RAD FS 351</v>
          </cell>
          <cell r="E1418" t="str">
            <v>Antenne GSM pour modem SIRCOM GSM</v>
          </cell>
          <cell r="F1418">
            <v>1666</v>
          </cell>
        </row>
        <row r="1419">
          <cell r="D1419" t="str">
            <v>RAD FS 352</v>
          </cell>
          <cell r="E1419" t="str">
            <v>Câble d’alimentation pour modem SIRCOM GSM/GPRS</v>
          </cell>
          <cell r="F1419">
            <v>75</v>
          </cell>
        </row>
        <row r="1420">
          <cell r="D1420" t="str">
            <v>RAD FS 353</v>
          </cell>
          <cell r="E1420" t="str">
            <v>Câble d’alimentation pour modem SIRCOM GSM/GPRS</v>
          </cell>
          <cell r="F1420">
            <v>748</v>
          </cell>
        </row>
        <row r="1421">
          <cell r="D1421" t="str">
            <v>RAD FS 354</v>
          </cell>
          <cell r="E1421" t="str">
            <v>Câble de liaison modem/carte UC type « cordon magique » compatible UC Lacroix/Stéréla/Sofréla</v>
          </cell>
          <cell r="F1421">
            <v>334</v>
          </cell>
        </row>
        <row r="1422">
          <cell r="D1422" t="str">
            <v>RAD FS 355</v>
          </cell>
          <cell r="E1422" t="str">
            <v>Câble de liaison modem/carte UC type « cordon magique » compatible UC Lacroix/Stéréla/Sofréla</v>
          </cell>
          <cell r="F1422">
            <v>3340</v>
          </cell>
        </row>
        <row r="1423">
          <cell r="D1423" t="str">
            <v>1</v>
          </cell>
          <cell r="E1423" t="str">
            <v>Etudes et développements d’un PMV Full Matrice</v>
          </cell>
          <cell r="F1423">
            <v>34300</v>
          </cell>
        </row>
        <row r="1424">
          <cell r="D1424" t="str">
            <v>2</v>
          </cell>
          <cell r="E1424" t="str">
            <v>Fourniture et livraison d’un prototype de PMV Full Matrice</v>
          </cell>
          <cell r="F1424">
            <v>63700</v>
          </cell>
        </row>
        <row r="1425">
          <cell r="D1425" t="str">
            <v>3</v>
          </cell>
          <cell r="E1425" t="str">
            <v>Plus-value au prix n°2 pour la fourniture du prototype en version full color</v>
          </cell>
          <cell r="F1425">
            <v>19110</v>
          </cell>
        </row>
        <row r="1426">
          <cell r="D1426" t="str">
            <v>4</v>
          </cell>
          <cell r="E1426" t="str">
            <v>Plus-value au prix n°2 pour la ré-utilisation de l’élément de poutre centrale du portique existant</v>
          </cell>
          <cell r="F1426">
            <v>9702</v>
          </cell>
        </row>
        <row r="1427">
          <cell r="D1427" t="str">
            <v>5</v>
          </cell>
          <cell r="E1427" t="str">
            <v>Plus-value au prix n°2 pour la fourniture des éléments de poutre pour la constitution d’un nouvelle traverse</v>
          </cell>
          <cell r="F1427">
            <v>19098.240000000002</v>
          </cell>
        </row>
        <row r="1428">
          <cell r="D1428" t="str">
            <v>6</v>
          </cell>
          <cell r="E1428" t="str">
            <v>Plus-value liée aux mesures complémentaires au processus de certification dans les conditions d’exploitation SIRIUS</v>
          </cell>
          <cell r="F1428">
            <v>14700</v>
          </cell>
        </row>
        <row r="1429">
          <cell r="D1429" t="str">
            <v>7</v>
          </cell>
          <cell r="E1429" t="str">
            <v xml:space="preserve">Expérimentation et VSR d’un PMV Full Matrice </v>
          </cell>
          <cell r="F1429">
            <v>11760</v>
          </cell>
        </row>
        <row r="1430">
          <cell r="D1430" t="str">
            <v>8</v>
          </cell>
          <cell r="E1430" t="str">
            <v>Documentation Technique d’un PMV Full Matrice</v>
          </cell>
          <cell r="F1430">
            <v>2940</v>
          </cell>
        </row>
        <row r="1431">
          <cell r="D1431" t="str">
            <v>GEC01</v>
          </cell>
          <cell r="E1431" t="str">
            <v>Identification de l’element defectueux</v>
          </cell>
          <cell r="F1431">
            <v>430</v>
          </cell>
        </row>
        <row r="1432">
          <cell r="D1432" t="str">
            <v>GEC02</v>
          </cell>
          <cell r="E1432" t="str">
            <v>Analyse de Fuel</v>
          </cell>
          <cell r="F1432">
            <v>465</v>
          </cell>
        </row>
        <row r="1433">
          <cell r="D1433" t="str">
            <v>GEC03</v>
          </cell>
          <cell r="E1433" t="str">
            <v>Analyse du liquide de refroidissement</v>
          </cell>
          <cell r="F1433">
            <v>219</v>
          </cell>
        </row>
        <row r="1434">
          <cell r="D1434" t="str">
            <v>GEC04</v>
          </cell>
          <cell r="E1434" t="str">
            <v>Remplacement d’une batterie de 12V</v>
          </cell>
          <cell r="F1434">
            <v>360</v>
          </cell>
        </row>
        <row r="1435">
          <cell r="D1435" t="str">
            <v>GEP01</v>
          </cell>
          <cell r="E1435" t="str">
            <v>Visite de controle d’un groupe electrogene et demarrage a vide de celui ci</v>
          </cell>
          <cell r="F1435">
            <v>375</v>
          </cell>
        </row>
        <row r="1436">
          <cell r="D1436" t="str">
            <v>GEP02</v>
          </cell>
          <cell r="E1436" t="str">
            <v>Entretien preventif du groupe electrogene du PCTT de Nanterre</v>
          </cell>
          <cell r="F1436">
            <v>925</v>
          </cell>
        </row>
        <row r="1437">
          <cell r="D1437" t="str">
            <v>GEP03</v>
          </cell>
          <cell r="E1437" t="str">
            <v>Entretien preventif du groupe electrogene du tunnel de Fontenay Le Fleury</v>
          </cell>
          <cell r="F1437">
            <v>1280</v>
          </cell>
        </row>
        <row r="1438">
          <cell r="D1438" t="str">
            <v>GEP04</v>
          </cell>
          <cell r="E1438" t="str">
            <v>Entretien preventif du groupe electrogene du PCTT d’Arcueil</v>
          </cell>
          <cell r="F1438">
            <v>785</v>
          </cell>
        </row>
        <row r="1439">
          <cell r="D1439" t="str">
            <v>GEP05</v>
          </cell>
          <cell r="E1439" t="str">
            <v>Entretien preventif du groupe electrogene du tunnel de Fresnes (Poste Daniele)</v>
          </cell>
          <cell r="F1439">
            <v>1535</v>
          </cell>
        </row>
        <row r="1440">
          <cell r="D1440" t="str">
            <v>GEP06</v>
          </cell>
          <cell r="E1440" t="str">
            <v>Entretien preventif du groupe electrogene du tunnel d'Antony (Leon Blum)</v>
          </cell>
          <cell r="F1440">
            <v>3272</v>
          </cell>
        </row>
        <row r="1441">
          <cell r="D1441" t="str">
            <v>GEP07</v>
          </cell>
          <cell r="E1441" t="str">
            <v>Entretien preventif du groupe electrogene du PCTT De Champigny</v>
          </cell>
          <cell r="F1441">
            <v>608</v>
          </cell>
        </row>
        <row r="1442">
          <cell r="D1442" t="str">
            <v>GEP08</v>
          </cell>
          <cell r="E1442" t="str">
            <v>Entretien preventif du groupe electrogene du PCTT de Saint-Denis</v>
          </cell>
          <cell r="F1442">
            <v>732</v>
          </cell>
        </row>
        <row r="1443">
          <cell r="D1443" t="str">
            <v>GEP09</v>
          </cell>
          <cell r="E1443" t="str">
            <v>Entretien preventif du groupe electrogene du tunnel de La Courneuve</v>
          </cell>
          <cell r="F1443">
            <v>962</v>
          </cell>
        </row>
        <row r="1444">
          <cell r="D1444" t="str">
            <v>GEP10</v>
          </cell>
          <cell r="E1444" t="str">
            <v>Entretien preventif du groupe electrogene du CCT a Creteil</v>
          </cell>
          <cell r="F1444">
            <v>770</v>
          </cell>
        </row>
        <row r="1445">
          <cell r="D1445" t="str">
            <v>GEP11</v>
          </cell>
          <cell r="E1445" t="str">
            <v>Entretien de cuve</v>
          </cell>
          <cell r="F1445">
            <v>1140</v>
          </cell>
        </row>
        <row r="1446">
          <cell r="D1446" t="str">
            <v>GEP12</v>
          </cell>
          <cell r="E1446" t="str">
            <v>Epreuve hydraulique de reservoir</v>
          </cell>
          <cell r="F1446">
            <v>1085</v>
          </cell>
        </row>
        <row r="1447">
          <cell r="D1447" t="str">
            <v>n° de devis</v>
          </cell>
          <cell r="E1447" t="str">
            <v>﻿Montant HT à commander</v>
          </cell>
          <cell r="F1447">
            <v>1</v>
          </cell>
        </row>
        <row r="1448">
          <cell r="D1448" t="str">
            <v>101</v>
          </cell>
          <cell r="E1448" t="str">
            <v>MISE EN OEUVRE DES EQUIPEMENTS VIDEO ET RESEAU  DU LOCAL TECHNIQUE DU PCTT DE CHAMPIGNY-SUR-MARNE (L10.032T) POUR LE TRONCON NOGENT-ROSNY</v>
          </cell>
          <cell r="F1448">
            <v>36280</v>
          </cell>
        </row>
        <row r="1449">
          <cell r="D1449" t="str">
            <v>102</v>
          </cell>
          <cell r="E1449" t="str">
            <v>MISE EN ŒUVRE DE LA NUMERISATION DES IMAGES AU SITE TECHNIQUE ST E 10.735 (L10.102C)</v>
          </cell>
          <cell r="F1449">
            <v>28530</v>
          </cell>
        </row>
        <row r="1450">
          <cell r="D1450" t="str">
            <v>103</v>
          </cell>
          <cell r="E1450" t="str">
            <v>MISE EN ŒUVRE DE LA DEPOSE DE LA MATRICE SECONDAIRE DU LOCAL DE CONCENTRATION LC USI</v>
          </cell>
          <cell r="F1450">
            <v>4609</v>
          </cell>
        </row>
        <row r="1451">
          <cell r="D1451" t="str">
            <v>104</v>
          </cell>
          <cell r="E1451" t="str">
            <v>MISE EN ŒUVRE DES EQUIPEMENTS VIDEO ET RESEAU DU LOCAL TECHNIQUE DU PCTT DE CHAMPIGNY-SUR-MARNE (L10.032T) POUR LE TRONCON AUTOROUTIER CRETEIL-THIAIS</v>
          </cell>
          <cell r="F1451">
            <v>16787</v>
          </cell>
        </row>
        <row r="1452">
          <cell r="D1452" t="str">
            <v>105</v>
          </cell>
          <cell r="E1452" t="str">
            <v>MISE EN ŒUVRE DE LA NUMERISATION DES IMAGES AU SITE TECHNIQUE ST 86.7</v>
          </cell>
          <cell r="F1452">
            <v>8041</v>
          </cell>
        </row>
        <row r="1453">
          <cell r="D1453" t="str">
            <v>106</v>
          </cell>
          <cell r="E1453" t="str">
            <v>MISE EN ŒUVRE DE LA NUMERISATION DES IMAGES AU SITE TECHNIQUE ST 1</v>
          </cell>
          <cell r="F1453">
            <v>10716</v>
          </cell>
        </row>
        <row r="1454">
          <cell r="D1454" t="str">
            <v>107</v>
          </cell>
          <cell r="E1454" t="str">
            <v>MISE EN ŒUVRE DE LA NUMERISATION DES IMAGES AU SITE TECHNIQUE ST 2</v>
          </cell>
          <cell r="F1454">
            <v>8749</v>
          </cell>
        </row>
        <row r="1455">
          <cell r="D1455" t="str">
            <v>108</v>
          </cell>
          <cell r="E1455" t="str">
            <v>MISE EN ŒUVRE DE LA NUMERISATION DES IMAGES AU SITE TECHNIQUE ST 3</v>
          </cell>
          <cell r="F1455">
            <v>8316</v>
          </cell>
        </row>
        <row r="1456">
          <cell r="D1456" t="str">
            <v>109</v>
          </cell>
          <cell r="E1456" t="str">
            <v>MISE EN ŒUVRE DE LA NUMERISATION DES IMAGES AU LOCAL DE CONCENTRATION LC CD60</v>
          </cell>
          <cell r="F1456">
            <v>8759</v>
          </cell>
        </row>
        <row r="1457">
          <cell r="D1457" t="str">
            <v>110</v>
          </cell>
          <cell r="E1457" t="str">
            <v>MISE EN ŒUVRE DE LA NUMERISATION DES IMAGES AU SITE TECHNIQUE ST 4</v>
          </cell>
          <cell r="F1457">
            <v>8316</v>
          </cell>
        </row>
        <row r="1458">
          <cell r="D1458" t="str">
            <v>111</v>
          </cell>
          <cell r="E1458" t="str">
            <v>MISE EN ŒUVRE DE LA DEPOSE DE LA MATRICE SECONDAIRE DU LOCAL DE CONCENTRATION LC CRI</v>
          </cell>
          <cell r="F1458">
            <v>4823</v>
          </cell>
        </row>
        <row r="1459">
          <cell r="D1459" t="str">
            <v>201</v>
          </cell>
          <cell r="E1459" t="str">
            <v xml:space="preserve"> PC PORTABLE DE MAINTENANCE</v>
          </cell>
          <cell r="F1459">
            <v>1003</v>
          </cell>
        </row>
        <row r="1460">
          <cell r="D1460" t="str">
            <v>202</v>
          </cell>
          <cell r="E1460" t="str">
            <v>CONTRÔLEUR VIDEO</v>
          </cell>
          <cell r="F1460">
            <v>640</v>
          </cell>
        </row>
        <row r="1461">
          <cell r="D1461" t="str">
            <v>203</v>
          </cell>
          <cell r="E1461" t="str">
            <v>CODEUR VIDEO NUMERIQUE</v>
          </cell>
          <cell r="F1461">
            <v>510</v>
          </cell>
        </row>
        <row r="1462">
          <cell r="D1462" t="str">
            <v>204</v>
          </cell>
          <cell r="E1462" t="str">
            <v>DECODEUR VIDEO NUMERIQUE</v>
          </cell>
          <cell r="F1462">
            <v>645</v>
          </cell>
        </row>
        <row r="1463">
          <cell r="D1463" t="str">
            <v>205</v>
          </cell>
          <cell r="E1463" t="str">
            <v>RACK ALIMENTATION POUR CODEUR ET DECODEUR VIDEO IP</v>
          </cell>
          <cell r="F1463">
            <v>591</v>
          </cell>
        </row>
        <row r="1464">
          <cell r="D1464" t="str">
            <v>n�� de devis</v>
          </cell>
          <cell r="E1464" t="str">
            <v>Montant HT �� commander</v>
          </cell>
          <cell r="F1464">
            <v>1</v>
          </cell>
        </row>
        <row r="1465">
          <cell r="D1465" t="str">
            <v>DFP1</v>
          </cell>
          <cell r="E1465" t="str">
            <v>Prestation forfaitaire de maintenance préventive des platines du dispositif de fermeture physique</v>
          </cell>
          <cell r="F1465">
            <v>279</v>
          </cell>
        </row>
        <row r="1466">
          <cell r="D1466" t="str">
            <v>DFP13</v>
          </cell>
          <cell r="E1466" t="str">
            <v>Remplacement d'un coffret de commande local  selon catalogue LEGRAND</v>
          </cell>
          <cell r="F1466">
            <v>693</v>
          </cell>
        </row>
        <row r="1467">
          <cell r="D1467" t="str">
            <v>DFP14</v>
          </cell>
          <cell r="E1467" t="str">
            <v>Remplacement d'une platine de contrôle et des organes de commande</v>
          </cell>
          <cell r="F1467">
            <v>693</v>
          </cell>
        </row>
        <row r="1468">
          <cell r="D1468" t="str">
            <v>DFP15</v>
          </cell>
          <cell r="E1468" t="str">
            <v>Remplacement d'un  Bouton poussoir 1NO (noir,rouge,bleu,jaune) + corps contact 1NO + contact 1NO selon catalogue Schneider</v>
          </cell>
          <cell r="F1468">
            <v>43</v>
          </cell>
        </row>
        <row r="1469">
          <cell r="D1469" t="str">
            <v>DFP16</v>
          </cell>
          <cell r="E1469" t="str">
            <v>Remplacement d'un  Bouton poussoir 1NF rouge + corps contact 1NF + contact 1NF selon catalogue Schneider</v>
          </cell>
          <cell r="F1469">
            <v>43</v>
          </cell>
        </row>
        <row r="1470">
          <cell r="D1470" t="str">
            <v>DFP17</v>
          </cell>
          <cell r="E1470" t="str">
            <v>Remplacement d'une tête à  clef  2 positions fixes ZB4-BG4K selon catalogue Schneider</v>
          </cell>
          <cell r="F1470">
            <v>43</v>
          </cell>
        </row>
        <row r="1471">
          <cell r="D1471" t="str">
            <v>DFP18</v>
          </cell>
          <cell r="E1471" t="str">
            <v>Remplacement d'une tête et d'un corps pour voyant lumineux selon catalogue Schneider</v>
          </cell>
          <cell r="F1471">
            <v>43</v>
          </cell>
        </row>
        <row r="1472">
          <cell r="D1472" t="str">
            <v>DFP2</v>
          </cell>
          <cell r="E1472" t="str">
            <v>Prestation forfaitaire de maintenance Préventive d’une barrière (tourelle + lisse) et du coffret de commande local</v>
          </cell>
          <cell r="F1472">
            <v>307</v>
          </cell>
        </row>
        <row r="1473">
          <cell r="D1473" t="str">
            <v>DFP21</v>
          </cell>
          <cell r="E1473" t="str">
            <v>Remplacement et configuration  d'un VARIATEUR ATV  0,55KW ou 027KW  230V référence ATV-11PU12M2E de marque Schneider ou équivalent au variateur dans le coffret</v>
          </cell>
          <cell r="F1473">
            <v>862</v>
          </cell>
        </row>
        <row r="1474">
          <cell r="D1474" t="str">
            <v>DFP22</v>
          </cell>
          <cell r="E1474" t="str">
            <v>Remplacement d'un relais de mesure d’intensité (Dold BA9053/412, 24V-80V AC)  de fournisseur Tempolec S.A ou équivalent au relais dans le coffret</v>
          </cell>
          <cell r="F1474">
            <v>173</v>
          </cell>
        </row>
        <row r="1475">
          <cell r="D1475" t="str">
            <v>DFP23</v>
          </cell>
          <cell r="E1475" t="str">
            <v>Remplacement d'un Relais de mesure Tension (Dold IK9044E  24V DC)  de fournisseur Tempolec S.A ou  équivalent au relais dans le coffret</v>
          </cell>
          <cell r="F1475">
            <v>173</v>
          </cell>
        </row>
        <row r="1476">
          <cell r="D1476" t="str">
            <v>DFP27</v>
          </cell>
          <cell r="E1476" t="str">
            <v>Remplacement d'un contact de portes selon fournisseur CEBEO S.A ou équivalent au contact en place</v>
          </cell>
          <cell r="F1476">
            <v>43</v>
          </cell>
        </row>
        <row r="1477">
          <cell r="D1477" t="str">
            <v>DFP28</v>
          </cell>
          <cell r="E1477" t="str">
            <v>Remplacement d'une résistance chauffante + aimants 95W 220V ou équivalent</v>
          </cell>
          <cell r="F1477">
            <v>65</v>
          </cell>
        </row>
        <row r="1478">
          <cell r="D1478" t="str">
            <v>DFP29</v>
          </cell>
          <cell r="E1478" t="str">
            <v>Remplacement d'un thermostat contact NF 0 à 60°C KTO 011 UL 01 146.9-00 ou équivalent</v>
          </cell>
          <cell r="F1478">
            <v>43</v>
          </cell>
        </row>
        <row r="1479">
          <cell r="D1479" t="str">
            <v>DFP3</v>
          </cell>
          <cell r="E1479" t="str">
            <v>Intervention forfaitaire de maintenance corrective du dispositif de fermeture physique</v>
          </cell>
          <cell r="F1479">
            <v>1054</v>
          </cell>
        </row>
        <row r="1480">
          <cell r="D1480" t="str">
            <v>DFP32</v>
          </cell>
          <cell r="E1480" t="str">
            <v>Pose et dépose d'un Moteur barrière de  tout  type de barrière BL77 / BL52 ou équivalent</v>
          </cell>
          <cell r="F1480">
            <v>693</v>
          </cell>
        </row>
        <row r="1481">
          <cell r="D1481" t="str">
            <v>DFP33</v>
          </cell>
          <cell r="E1481" t="str">
            <v>Remplacement de l’ensemble moteur BLG77 pour barrière BL77 ou équivalent</v>
          </cell>
          <cell r="F1481">
            <v>693</v>
          </cell>
        </row>
        <row r="1482">
          <cell r="D1482" t="str">
            <v>DFP34</v>
          </cell>
          <cell r="E1482" t="str">
            <v>Remplacement d'une courroie Trap Z29.5 de fournisseur Brammer ou équivalent</v>
          </cell>
          <cell r="F1482">
            <v>52</v>
          </cell>
        </row>
        <row r="1483">
          <cell r="D1483" t="str">
            <v>DFP37</v>
          </cell>
          <cell r="E1483" t="str">
            <v>Remplacement d'une lisse dune longueur comprise entre 10.00 m et 15,00m pour barrière BLG 77  de marque AS ou équivalent</v>
          </cell>
          <cell r="F1483">
            <v>217</v>
          </cell>
        </row>
        <row r="1484">
          <cell r="D1484" t="str">
            <v>DFP38</v>
          </cell>
          <cell r="E1484" t="str">
            <v>Remplacement d'une lisse dune longueur comprise entre 6.00 m et 11.00 m pour barrière BL52 de marque AS ou équivalent</v>
          </cell>
          <cell r="F1484">
            <v>195</v>
          </cell>
        </row>
        <row r="1485">
          <cell r="D1485" t="str">
            <v>DFP39</v>
          </cell>
          <cell r="E1485" t="str">
            <v>Remplacement d’un feu de lisse ou d’une bavette</v>
          </cell>
          <cell r="F1485">
            <v>57</v>
          </cell>
        </row>
        <row r="1486">
          <cell r="D1486" t="str">
            <v>DFP4</v>
          </cell>
          <cell r="E1486" t="str">
            <v>Intervention de maintenance curative du dispositif de fermeture physique</v>
          </cell>
          <cell r="F1486">
            <v>635</v>
          </cell>
        </row>
        <row r="1487">
          <cell r="D1487" t="str">
            <v>EC C 001</v>
          </cell>
          <cell r="E1487" t="str">
            <v>Identification de l`element defectueux.Ce prix remunere la recherche de l`element defectueux sur un equipement, fourniture de pieces pour un total inferieur a 150 euros ainsi que son remplacement immediat</v>
          </cell>
          <cell r="F1487">
            <v>485</v>
          </cell>
        </row>
        <row r="1488">
          <cell r="D1488" t="str">
            <v>EC C 002</v>
          </cell>
          <cell r="E1488" t="str">
            <v>Consignation &amp; deconsignation d`une installation HT.Ce prix remunere la realisation d`une consignation et d`une deconsignation pour le compte de la DIRIF, sauf pour les propres besoins du titulaire</v>
          </cell>
          <cell r="F1488">
            <v>277</v>
          </cell>
        </row>
        <row r="1489">
          <cell r="D1489" t="str">
            <v>EC C 003</v>
          </cell>
          <cell r="E1489" t="str">
            <v>Basculement d`une branche de reseau HT SIRIUS.Ce prix remunere le basculement de reseau pour d`autres besoins que le correctif et la continuite d`exploitation</v>
          </cell>
          <cell r="F1489">
            <v>389</v>
          </cell>
        </row>
        <row r="1490">
          <cell r="D1490" t="str">
            <v>EC C 004</v>
          </cell>
          <cell r="E1490" t="str">
            <v>Consignation &amp; deconsignation d`une installation BT.Ce prix remunere la realisation d`une consignation et d`une deconsignation pour le compte de la DIRIF, sauf pour les propres besoins du titulaire. Le delai de prevenance est fixe a 5 jours ouvrable</v>
          </cell>
          <cell r="F1490">
            <v>147</v>
          </cell>
        </row>
        <row r="1491">
          <cell r="D1491" t="str">
            <v>EC C 005</v>
          </cell>
          <cell r="E1491" t="str">
            <v>Basculement d`une branche de reseau BT SIRIUS.Ce prix remunere le basculement de reseau pour d`autres besoins que le correctif et la continuite d`exploitation</v>
          </cell>
          <cell r="F1491">
            <v>243</v>
          </cell>
        </row>
        <row r="1492">
          <cell r="D1492" t="str">
            <v>EC C 010</v>
          </cell>
          <cell r="E1492" t="str">
            <v>Realisation de tranchee - Creation d`une tranchee de largeur inferieure a 70 cm.Ce prix remunere la creation d`une tranchee de largeur inferieure a 70 cm et de profondeur inferieure a 1,30 m dans un terrain meuble.</v>
          </cell>
          <cell r="F1492">
            <v>96</v>
          </cell>
        </row>
        <row r="1493">
          <cell r="D1493" t="str">
            <v>EC C 011</v>
          </cell>
          <cell r="E1493" t="str">
            <v>Scellement beton lineaire pour reparation, protection, securisation de cable</v>
          </cell>
          <cell r="F1493">
            <v>189</v>
          </cell>
        </row>
        <row r="1494">
          <cell r="D1494" t="str">
            <v>EC C 012</v>
          </cell>
          <cell r="E1494" t="str">
            <v>Reparation chambre de tirage par mise en place de ciment</v>
          </cell>
          <cell r="F1494">
            <v>223</v>
          </cell>
        </row>
        <row r="1495">
          <cell r="D1495" t="str">
            <v>EC C 013</v>
          </cell>
          <cell r="E1495" t="str">
            <v>Fourniture de 10 plaques de securite Safe Cover 16/12 (1,6m par 1,2m)</v>
          </cell>
          <cell r="F1495">
            <v>152</v>
          </cell>
        </row>
        <row r="1496">
          <cell r="D1496" t="str">
            <v>EC C 014</v>
          </cell>
          <cell r="E1496" t="str">
            <v>Fourniture de 10 plaques de securite Safe Cover 12/8 (1,2m par 0,8m)</v>
          </cell>
          <cell r="F1496">
            <v>80</v>
          </cell>
        </row>
        <row r="1497">
          <cell r="D1497" t="str">
            <v>EC C 015</v>
          </cell>
          <cell r="E1497" t="str">
            <v>Nettoyage d`une chambre et desinfection eventuelle.
Ce prix remunere le nettoyage, la desinfection eventuelle a 1m autour de la chambre, l`evacuation et le traitement des dechets.</v>
          </cell>
          <cell r="F1497">
            <v>106</v>
          </cell>
        </row>
        <row r="1498">
          <cell r="D1498" t="str">
            <v>EC C 016</v>
          </cell>
          <cell r="E1498" t="str">
            <v>Vidange d`une chambre de tirage inondee a l`aide d`une pompe.Ce prix remunere le mise en oeuvre de moyens y compris groupe electrogene necessaire au vidage</v>
          </cell>
          <cell r="F1498">
            <v>106</v>
          </cell>
        </row>
        <row r="1499">
          <cell r="D1499" t="str">
            <v>EC C 017</v>
          </cell>
          <cell r="E1499" t="str">
            <v>Drainage de chambre
Ce prix remunere le nettoyage et le percement de la chambre, mise en place de gravier en fond de chambre et geotextile puis terrassement des abords et mise en place d`un tuyau d`evacuation.</v>
          </cell>
          <cell r="F1499">
            <v>704</v>
          </cell>
        </row>
        <row r="1500">
          <cell r="D1500" t="str">
            <v>EC C 018</v>
          </cell>
          <cell r="E1500" t="str">
            <v>Desensablement d`une chambre de tirage a l`aide d`un camion aspirateur approprie.Ce prix remunere le mise a disposition d`un camion aspirateur avec son chauffeur, ainsi que le transport et le traitement des elements aspires</v>
          </cell>
          <cell r="F1500">
            <v>1705</v>
          </cell>
        </row>
        <row r="1501">
          <cell r="D1501" t="str">
            <v>EC C 019</v>
          </cell>
          <cell r="E1501" t="str">
            <v>Fourniture de sable en big bag pour securisation de chambres</v>
          </cell>
          <cell r="F1501">
            <v>80</v>
          </cell>
        </row>
        <row r="1502">
          <cell r="D1502" t="str">
            <v>EC C 020</v>
          </cell>
          <cell r="E1502" t="str">
            <v>Reprise ponctuelle d`un chemin de cable y compris fourniture du materiel et mise en oeuvre des moyens d`acces</v>
          </cell>
          <cell r="F1502">
            <v>316</v>
          </cell>
        </row>
        <row r="1503">
          <cell r="D1503" t="str">
            <v>EC C 030</v>
          </cell>
          <cell r="E1503" t="str">
            <v>Recherche de defaut sur cable HT par mesure de continuite sans essais dielectrique</v>
          </cell>
          <cell r="F1503">
            <v>581</v>
          </cell>
        </row>
        <row r="1504">
          <cell r="D1504" t="str">
            <v>EC C 031</v>
          </cell>
          <cell r="E1504" t="str">
            <v>Recherche de defaut sur cable BT par mesure de continuite sans essais dielectrique</v>
          </cell>
          <cell r="F1504">
            <v>1541</v>
          </cell>
        </row>
        <row r="1505">
          <cell r="D1505" t="str">
            <v>EC C 032</v>
          </cell>
          <cell r="E1505" t="str">
            <v>Recherche defaut sur supports transmission cuivre par mesure continuite et affaiblissement</v>
          </cell>
          <cell r="F1505">
            <v>1634</v>
          </cell>
        </row>
        <row r="1506">
          <cell r="D1506" t="str">
            <v>EC C 033</v>
          </cell>
          <cell r="E1506" t="str">
            <v>Recherche de defaut sur supports optique par mesure de niveau d`affaiblissement optique</v>
          </cell>
          <cell r="F1506">
            <v>906</v>
          </cell>
        </row>
        <row r="1507">
          <cell r="D1507" t="str">
            <v>EC C 034</v>
          </cell>
          <cell r="E1507" t="str">
            <v>Reparation de defaut sur les supports de transmission cuivre par aboutement et connexion dedies transmission</v>
          </cell>
          <cell r="F1507">
            <v>348</v>
          </cell>
        </row>
        <row r="1508">
          <cell r="D1508" t="str">
            <v>EC C 035</v>
          </cell>
          <cell r="E1508" t="str">
            <v>Reparation de defaut sur les supports optique par soudure</v>
          </cell>
          <cell r="F1508">
            <v>556</v>
          </cell>
        </row>
        <row r="1509">
          <cell r="D1509" t="str">
            <v>EC C 036</v>
          </cell>
          <cell r="E1509" t="str">
            <v>Realisation d`Essais dielectriques avec enregistrement courbes U et I, controle d`isolement, contrôle des continuites de phases et d`ecran, courbes echo-metriques, estimation des longueurs, fourniture de rapport d`intervention et graphique</v>
          </cell>
          <cell r="F1509">
            <v>1103</v>
          </cell>
        </row>
        <row r="1510">
          <cell r="D1510" t="str">
            <v>EC C 037</v>
          </cell>
          <cell r="E1510" t="str">
            <v>Plus-value au prix precedent pour realisation d`essais dielectriques suivant les memes conditions lors d`une meme sollicitation</v>
          </cell>
          <cell r="F1510">
            <v>551</v>
          </cell>
        </row>
        <row r="1511">
          <cell r="D1511" t="str">
            <v>EC C 038</v>
          </cell>
          <cell r="E1511" t="str">
            <v>Reparation d`un cable AP de type composite (cuivre /fibre optique) pouvant aller jusqu`a la realisation d`une baguette de 2 metres incluant la fourniture des moyens de raccordement</v>
          </cell>
          <cell r="F1511">
            <v>2980</v>
          </cell>
        </row>
        <row r="1512">
          <cell r="D1512" t="str">
            <v>EC C 039</v>
          </cell>
          <cell r="E1512" t="str">
            <v>Reparation d`un cable AP de type composite (cuivre /FO) avec un cable AP compose de 2 cables, l`un cuivre et l`autre fibre optique, pouvant aller jusqu`a la realisation d`une baguette de 2 metres incluant la fourniture des moyens de raccordement</v>
          </cell>
          <cell r="F1512">
            <v>2927</v>
          </cell>
        </row>
        <row r="1513">
          <cell r="D1513" t="str">
            <v>EC C 040</v>
          </cell>
          <cell r="E1513" t="str">
            <v>Reparation d`un cable AP cuivre ou d`un cable REX pouvant aller jusqu`a la realisation d`une baguette de 2 metres incluant la fourniture des moyens de raccordement</v>
          </cell>
          <cell r="F1513">
            <v>1409</v>
          </cell>
        </row>
        <row r="1514">
          <cell r="D1514" t="str">
            <v>EC C 041</v>
          </cell>
          <cell r="E1514" t="str">
            <v>Reparation d`un cable AP de type homogene fibre optique  pouvant aller jusqu`a la realisation d`une baguette de 2 metres incluant la fourniture des moyens de raccordement</v>
          </cell>
          <cell r="F1514">
            <v>2436</v>
          </cell>
        </row>
        <row r="1515">
          <cell r="D1515" t="str">
            <v>EC C 042</v>
          </cell>
          <cell r="E1515" t="str">
            <v>Reparation d`un cable de type AS, AD ou coaxial pouvant aller jusqu`a la realisation d`une baguette de 2 metres incluant la fourniture des moyens de raccordement</v>
          </cell>
          <cell r="F1515">
            <v>634</v>
          </cell>
        </row>
        <row r="1516">
          <cell r="D1516" t="str">
            <v>EC C 043</v>
          </cell>
          <cell r="E1516" t="str">
            <v>Reparation d`un cable de type 16 paires serie 93  pouvant aller jusqu`a la realisation d`une baguette de 2 metres incluant la fourniture des moyens de raccordement</v>
          </cell>
          <cell r="F1516">
            <v>989</v>
          </cell>
        </row>
        <row r="1517">
          <cell r="D1517" t="str">
            <v>EC C 044</v>
          </cell>
          <cell r="E1517" t="str">
            <v>Reparation d`un cable inferieur ou egal a 16 paires pouvant aller jusqu`a la realisation baguette de 2 metres incluant la fourniture des moyens de raccordement</v>
          </cell>
          <cell r="F1517">
            <v>383</v>
          </cell>
        </row>
        <row r="1518">
          <cell r="D1518" t="str">
            <v>EC C 045</v>
          </cell>
          <cell r="E1518" t="str">
            <v>Reparation d`un cable superieur a 16 paires pouvant aller jusqu`a la realisation d`une baguette de 2 metres incluant la fourniture des moyens de raccordement</v>
          </cell>
          <cell r="F1518">
            <v>743</v>
          </cell>
        </row>
        <row r="1519">
          <cell r="D1519" t="str">
            <v>EC C 046</v>
          </cell>
          <cell r="E1519" t="str">
            <v>Reparation d`un cable BT U1000RO2V section 2,5 a 16 mm² pouvant aller jusqu`a la realisation d`une baguette de 2 metres incluant la fourniture des moyens de raccordement</v>
          </cell>
          <cell r="F1519">
            <v>383</v>
          </cell>
        </row>
        <row r="1520">
          <cell r="D1520" t="str">
            <v>EC C 047</v>
          </cell>
          <cell r="E1520" t="str">
            <v>Reparation d`un cable BT U1000R02V section 25 a 95 mm²  pouvant aller jusqu`a la realisation d`une baguette de 2 metres incluant la fourniture des moyens de raccordement</v>
          </cell>
          <cell r="F1520">
            <v>811</v>
          </cell>
        </row>
        <row r="1521">
          <cell r="D1521" t="str">
            <v>EC C 048</v>
          </cell>
          <cell r="E1521" t="str">
            <v>Reparation d`un cable HT pouvant aller jusqu`a la realisation d`une baguette de 2 metres incluant la fourniture des moyens de raccordement</v>
          </cell>
          <cell r="F1521">
            <v>851</v>
          </cell>
        </row>
        <row r="1522">
          <cell r="D1522" t="str">
            <v>EC C 049</v>
          </cell>
          <cell r="E1522" t="str">
            <v>Tirage de câbles inférieur ou égal à 3*6 mm² sur 50 mètres maximum afin d’alimenter un équipement. Ce prix comprend l’aiguillage des fourreaux</v>
          </cell>
          <cell r="F1522">
            <v>427</v>
          </cell>
        </row>
        <row r="1523">
          <cell r="D1523" t="str">
            <v>EC C 050</v>
          </cell>
          <cell r="E1523" t="str">
            <v>Retirage d`un cable quelques de soit sa nature en cas d`urgence imperieuse de type mode d`exploitation critique d`un tunnel ou cables sur voies</v>
          </cell>
          <cell r="F1523">
            <v>23</v>
          </cell>
        </row>
        <row r="1524">
          <cell r="D1524" t="str">
            <v>EC C 060</v>
          </cell>
          <cell r="E1524" t="str">
            <v>Fourniture et pose d`une grille d`aeration</v>
          </cell>
          <cell r="F1524">
            <v>207</v>
          </cell>
        </row>
        <row r="1525">
          <cell r="D1525" t="str">
            <v>EC C 061</v>
          </cell>
          <cell r="E1525" t="str">
            <v>Fourniture et pose d`une trappes verrouillable de chambre de tirage</v>
          </cell>
          <cell r="F1525">
            <v>62</v>
          </cell>
        </row>
        <row r="1526">
          <cell r="D1526" t="str">
            <v>EC C 062</v>
          </cell>
          <cell r="E1526" t="str">
            <v>Protection par soudure de structure metallique.Ce prix remunere les soudures pour condamner l`ouverture d`une porte ou tampon de chambre</v>
          </cell>
          <cell r="F1526">
            <v>337</v>
          </cell>
        </row>
        <row r="1527">
          <cell r="D1527" t="str">
            <v>EC C 063</v>
          </cell>
          <cell r="E1527" t="str">
            <v>Dessouder une structure metallique</v>
          </cell>
          <cell r="F1527">
            <v>147</v>
          </cell>
        </row>
        <row r="1528">
          <cell r="D1528" t="str">
            <v>EC C 064</v>
          </cell>
          <cell r="E1528" t="str">
            <v>Remplacement d`un de jeu de trois fusibles haute Tension.Ce prix remunere la pose de trois fusibles consignation / deconsignation comprises</v>
          </cell>
          <cell r="F1528">
            <v>121</v>
          </cell>
        </row>
        <row r="1529">
          <cell r="D1529" t="str">
            <v>EC C 065</v>
          </cell>
          <cell r="E1529" t="str">
            <v>Depose et pose d`un elements electrique en TGBT (disjoncteur, sectionneur, …).Ce prix remunere le remplacement en une seule operation d`un disjoncteur</v>
          </cell>
          <cell r="F1529">
            <v>141</v>
          </cell>
        </row>
        <row r="1530">
          <cell r="D1530" t="str">
            <v>EC C 066</v>
          </cell>
          <cell r="E1530" t="str">
            <v>Depose et pose de batterie de condensateurs d`une puissance inferieure a 250 kva.Ce prix remunere le remplacement d`une batterie de condensateurs, fourniture et recyclage compris</v>
          </cell>
          <cell r="F1530">
            <v>364</v>
          </cell>
        </row>
        <row r="1531">
          <cell r="D1531" t="str">
            <v>EC C 067</v>
          </cell>
          <cell r="E1531" t="str">
            <v>Depose / pose de batterie de condensateurs d`une puissance superieure a 250 kva.Ce prix remunere le remplacement d`une batterie de condensateurs, fourniture et recyclage compris</v>
          </cell>
          <cell r="F1531">
            <v>608</v>
          </cell>
        </row>
        <row r="1532">
          <cell r="D1532" t="str">
            <v>EC C 068</v>
          </cell>
          <cell r="E1532" t="str">
            <v>Ensemble depose et pose de batteries PASA/URA.Ce prix remunere le remplacement des batteries, fourniture et recyclage compris</v>
          </cell>
          <cell r="F1532">
            <v>414</v>
          </cell>
        </row>
        <row r="1533">
          <cell r="D1533" t="str">
            <v>EC C 069</v>
          </cell>
          <cell r="E1533" t="str">
            <v>Ensemble depose et pose de batteries C13-100.Ce prix remunere le remplacement de batteries, fourniture et recyclage compris</v>
          </cell>
          <cell r="F1533">
            <v>414</v>
          </cell>
        </row>
        <row r="1534">
          <cell r="D1534" t="str">
            <v>EC C 070</v>
          </cell>
          <cell r="E1534" t="str">
            <v>Ensemble depose et pose de bloc C13-100.Ce prix remunere le remplacement du bloc, fourniture et recyclage compris</v>
          </cell>
          <cell r="F1534">
            <v>1529</v>
          </cell>
        </row>
        <row r="1535">
          <cell r="D1535" t="str">
            <v>EC C 071</v>
          </cell>
          <cell r="E1535" t="str">
            <v>Colmatage d`une fuite de dielectrique sur transformateur</v>
          </cell>
          <cell r="F1535">
            <v>147</v>
          </cell>
        </row>
        <row r="1536">
          <cell r="D1536" t="str">
            <v>EC C 072</v>
          </cell>
          <cell r="E1536" t="str">
            <v>Remplacement d`un joint de niveau DGPT</v>
          </cell>
          <cell r="F1536">
            <v>147</v>
          </cell>
        </row>
        <row r="1537">
          <cell r="D1537" t="str">
            <v>EC C 073</v>
          </cell>
          <cell r="E1537" t="str">
            <v>Fourniture et remplacement d`un DGPT2 sur Transformateur a Huile</v>
          </cell>
          <cell r="F1537">
            <v>642</v>
          </cell>
        </row>
        <row r="1538">
          <cell r="D1538" t="str">
            <v>EC D 001</v>
          </cell>
          <cell r="E1538" t="str">
            <v>Mise a disposition de l`astreinte</v>
          </cell>
          <cell r="F1538">
            <v>3036</v>
          </cell>
        </row>
        <row r="1539">
          <cell r="D1539" t="str">
            <v>EC D 002</v>
          </cell>
          <cell r="E1539" t="str">
            <v>Plus Value aux prix de la presente liste pour execution de prestations de nuit entre 22 et 06h</v>
          </cell>
          <cell r="F1539">
            <v>0.3</v>
          </cell>
        </row>
        <row r="1540">
          <cell r="D1540" t="str">
            <v>EC D 003</v>
          </cell>
          <cell r="E1540" t="str">
            <v>Mise en place des extincteurs pendant les visites de maintenance y compris la prise en charge sur Créteil, le transport, la mise en place sur site y compris revision</v>
          </cell>
          <cell r="F1540">
            <v>380</v>
          </cell>
        </row>
        <row r="1541">
          <cell r="D1541" t="str">
            <v>EC D 010</v>
          </cell>
          <cell r="E1541" t="str">
            <v>Gestion du stock des parcs a cables</v>
          </cell>
          <cell r="F1541">
            <v>9840</v>
          </cell>
        </row>
        <row r="1542">
          <cell r="D1542" t="str">
            <v>EC D 011</v>
          </cell>
          <cell r="E1542" t="str">
            <v>Ouverture de parcs a Cables DIRIF pour prestataire exterieur</v>
          </cell>
          <cell r="F1542">
            <v>134</v>
          </cell>
        </row>
        <row r="1543">
          <cell r="D1543" t="str">
            <v>EC D 012</v>
          </cell>
          <cell r="E1543" t="str">
            <v>Visite de l`installation, reconnaissance terrain, verification des informations documentaire et du bon fonctionnement, mise a jour des gammes preventives et la fourniture d`un rapport</v>
          </cell>
          <cell r="F1543">
            <v>847</v>
          </cell>
        </row>
        <row r="1544">
          <cell r="D1544" t="str">
            <v>EC D 013</v>
          </cell>
          <cell r="E1544" t="str">
            <v>Prestation de prise en charge initiale suivant la fiche de prestation numero 1 du CCTP</v>
          </cell>
          <cell r="F1544">
            <v>17574</v>
          </cell>
        </row>
        <row r="1545">
          <cell r="D1545" t="str">
            <v>EC D 014</v>
          </cell>
          <cell r="E1545" t="str">
            <v>Prestation de restitution suivant la fiche de prestation numero 2 du CCTP</v>
          </cell>
          <cell r="F1545">
            <v>7338</v>
          </cell>
        </row>
        <row r="1546">
          <cell r="D1546" t="str">
            <v>EC D 015</v>
          </cell>
          <cell r="E1546" t="str">
            <v>Prestation d`etude simple suivant la fiche de prestation numero 4 du CCTP</v>
          </cell>
          <cell r="F1546">
            <v>2435</v>
          </cell>
        </row>
        <row r="1547">
          <cell r="D1547" t="str">
            <v>EC D 016</v>
          </cell>
          <cell r="E1547" t="str">
            <v>Prestation d`etude complexe suivant la fiche de prestation numero 4 du CCTP</v>
          </cell>
          <cell r="F1547">
            <v>4870</v>
          </cell>
        </row>
        <row r="1548">
          <cell r="D1548" t="str">
            <v>EC D 017</v>
          </cell>
          <cell r="E1548" t="str">
            <v>Prestation Recensement d’informations techniques cf fiche prestation numero 5 du CCTP</v>
          </cell>
          <cell r="F1548">
            <v>5135</v>
          </cell>
        </row>
        <row r="1549">
          <cell r="D1549" t="str">
            <v>EC D 020</v>
          </cell>
          <cell r="E1549" t="str">
            <v>Nacelle de moins de 8m avec panier pour une duree de 8h</v>
          </cell>
          <cell r="F1549">
            <v>808</v>
          </cell>
        </row>
        <row r="1550">
          <cell r="D1550" t="str">
            <v>EC D 021</v>
          </cell>
          <cell r="E1550" t="str">
            <v>Mise a disposition d’un camion bras pour une duree de 8h</v>
          </cell>
          <cell r="F1550">
            <v>969</v>
          </cell>
        </row>
        <row r="1551">
          <cell r="D1551" t="str">
            <v>EC D 022</v>
          </cell>
          <cell r="E1551" t="str">
            <v>Accompagnement d'équipe sur les campagnes de contrôles réglementaires</v>
          </cell>
          <cell r="F1551">
            <v>693</v>
          </cell>
        </row>
        <row r="1552">
          <cell r="D1552" t="str">
            <v>EC F 030</v>
          </cell>
          <cell r="E1552" t="str">
            <v>Fourniture de materiel suivant catalogue LEGRAND</v>
          </cell>
          <cell r="F1552">
            <v>0.61</v>
          </cell>
        </row>
        <row r="1553">
          <cell r="D1553" t="str">
            <v>EC F 031</v>
          </cell>
          <cell r="E1553" t="str">
            <v>Fourniture de materiel suivant catalogue NEXANS</v>
          </cell>
          <cell r="F1553">
            <v>0.72</v>
          </cell>
        </row>
        <row r="1554">
          <cell r="D1554" t="str">
            <v>EC F 032</v>
          </cell>
          <cell r="E1554" t="str">
            <v>Fourniture de materiel suivant catalogue FERRAZ</v>
          </cell>
          <cell r="F1554">
            <v>0.65</v>
          </cell>
        </row>
        <row r="1555">
          <cell r="D1555" t="str">
            <v>EC F 033</v>
          </cell>
          <cell r="E1555" t="str">
            <v>Fourniture de materiel suivant catalogue CATU</v>
          </cell>
          <cell r="F1555">
            <v>0.83</v>
          </cell>
        </row>
        <row r="1556">
          <cell r="D1556" t="str">
            <v>EC F 034</v>
          </cell>
          <cell r="E1556" t="str">
            <v>Fourniture de materiel suivant catalogue MANUTAN</v>
          </cell>
          <cell r="F1556">
            <v>1</v>
          </cell>
        </row>
        <row r="1557">
          <cell r="D1557" t="str">
            <v>ECF035</v>
          </cell>
          <cell r="E1557" t="str">
            <v>Fourniture de matériel selon catalogue SCHNEIDER</v>
          </cell>
          <cell r="F1557">
            <v>1.1000000000000001</v>
          </cell>
        </row>
        <row r="1558">
          <cell r="D1558" t="str">
            <v>ECF036</v>
          </cell>
          <cell r="E1558" t="str">
            <v>Fourniture de matériel selon catalogue AUTOMATIC SYSTEMS</v>
          </cell>
          <cell r="F1558">
            <v>1.1200000000000001</v>
          </cell>
        </row>
        <row r="1559">
          <cell r="D1559" t="str">
            <v>ECF037</v>
          </cell>
          <cell r="E1559" t="str">
            <v>Fourniture de matériel selon catalogue RADIO SPARES</v>
          </cell>
          <cell r="F1559">
            <v>1.25</v>
          </cell>
        </row>
        <row r="1560">
          <cell r="D1560" t="str">
            <v>ECF038</v>
          </cell>
          <cell r="E1560" t="str">
            <v>Fourniture de matériel selon catalogue PHOENIX CONTACT</v>
          </cell>
          <cell r="F1560">
            <v>1.1499999999999999</v>
          </cell>
        </row>
        <row r="1561">
          <cell r="D1561" t="str">
            <v>ECF039</v>
          </cell>
          <cell r="E1561" t="str">
            <v>Fourniture d'un Câble 36 fibres optique monomode armé</v>
          </cell>
          <cell r="F1561">
            <v>3.1</v>
          </cell>
        </row>
        <row r="1562">
          <cell r="D1562" t="str">
            <v>ECF040</v>
          </cell>
          <cell r="E1562" t="str">
            <v>Fourniture d'un Câble 72 fibres optique monomode armé</v>
          </cell>
          <cell r="F1562">
            <v>6.6</v>
          </cell>
        </row>
        <row r="1563">
          <cell r="D1563" t="str">
            <v>ECF041</v>
          </cell>
          <cell r="E1563" t="str">
            <v>Fourniture  d'un  câble  téléphonique  de  14  quartes (selon fiche technique)</v>
          </cell>
          <cell r="F1563">
            <v>16.399999999999999</v>
          </cell>
        </row>
        <row r="1564">
          <cell r="D1564" t="str">
            <v>ECF042</v>
          </cell>
          <cell r="E1564" t="str">
            <v>Fourniture de câble HTI 3*16 mm² 6KV</v>
          </cell>
          <cell r="F1564">
            <v>17</v>
          </cell>
        </row>
        <row r="1565">
          <cell r="D1565" t="str">
            <v>ECF043</v>
          </cell>
          <cell r="E1565" t="str">
            <v>Fourniture d'une balise Waze, y compris taxe douanière</v>
          </cell>
          <cell r="F1565">
            <v>36</v>
          </cell>
        </row>
        <row r="1566">
          <cell r="D1566" t="str">
            <v>ECF044</v>
          </cell>
          <cell r="E1566" t="str">
            <v>Câble FR-N1 X1 G1 LSOH sans halogène cuivre 4G50</v>
          </cell>
          <cell r="F1566">
            <v>42.4</v>
          </cell>
        </row>
        <row r="1567">
          <cell r="D1567" t="str">
            <v>ECF045</v>
          </cell>
          <cell r="E1567" t="str">
            <v>Câble FR-N1 X1 G1 LSOH sans halogène cuivre 4G95</v>
          </cell>
          <cell r="F1567">
            <v>86.4</v>
          </cell>
        </row>
        <row r="1568">
          <cell r="D1568" t="str">
            <v>ECF046</v>
          </cell>
          <cell r="E1568" t="str">
            <v>Câble FR-N1 X1 G1 LSOH sans halogène cuivre 5G25</v>
          </cell>
          <cell r="F1568">
            <v>27.7</v>
          </cell>
        </row>
        <row r="1569">
          <cell r="D1569" t="str">
            <v>ECF047</v>
          </cell>
          <cell r="E1569" t="str">
            <v>Câble FR-N1 X1 G1 LSOH sans halogène cuivre 5G50</v>
          </cell>
          <cell r="F1569">
            <v>53.8</v>
          </cell>
        </row>
        <row r="1570">
          <cell r="D1570" t="str">
            <v>ECF048</v>
          </cell>
          <cell r="E1570" t="str">
            <v>Câble FR-N1 X1 G1 LSOH sans halogène cuivre 5G70</v>
          </cell>
          <cell r="F1570">
            <v>78.2</v>
          </cell>
        </row>
        <row r="1571">
          <cell r="D1571" t="str">
            <v>ECF049</v>
          </cell>
          <cell r="E1571" t="str">
            <v>CâbleU-1000RVFVCUIVREARME2*6</v>
          </cell>
          <cell r="F1571">
            <v>3.24</v>
          </cell>
        </row>
        <row r="1572">
          <cell r="D1572" t="str">
            <v>ECF050</v>
          </cell>
          <cell r="E1572" t="str">
            <v>CâbleU-1000RVFVCUIVREARME2*25</v>
          </cell>
          <cell r="F1572">
            <v>11.7</v>
          </cell>
        </row>
        <row r="1573">
          <cell r="D1573" t="str">
            <v>ECF051</v>
          </cell>
          <cell r="E1573" t="str">
            <v>CâbleU-1000RVFVCUIVREARME4*16</v>
          </cell>
          <cell r="F1573">
            <v>12.55</v>
          </cell>
        </row>
        <row r="1574">
          <cell r="D1574" t="str">
            <v>ECF052</v>
          </cell>
          <cell r="E1574" t="str">
            <v>CâbleU-1000RVFVCUIVREARME2*10</v>
          </cell>
          <cell r="F1574">
            <v>4.78</v>
          </cell>
        </row>
        <row r="1575">
          <cell r="D1575" t="str">
            <v>ECF053</v>
          </cell>
          <cell r="E1575" t="str">
            <v>CâbleU-1000RVFVCUIVREARME4*10</v>
          </cell>
          <cell r="F1575">
            <v>9.09</v>
          </cell>
        </row>
        <row r="1576">
          <cell r="D1576" t="str">
            <v>ECF054</v>
          </cell>
          <cell r="E1576" t="str">
            <v>CâbleU-1000RVFVCUIVREARME4*25</v>
          </cell>
          <cell r="F1576">
            <v>20.45</v>
          </cell>
        </row>
        <row r="1577">
          <cell r="D1577" t="str">
            <v>ECF055</v>
          </cell>
          <cell r="E1577" t="str">
            <v>CâbleSECURITEINCENDIECR12*2,5</v>
          </cell>
          <cell r="F1577">
            <v>1.62</v>
          </cell>
        </row>
        <row r="1578">
          <cell r="D1578" t="str">
            <v>ECF056</v>
          </cell>
          <cell r="E1578" t="str">
            <v>CâbleSECURITEINCENDIECR12*6</v>
          </cell>
          <cell r="F1578">
            <v>3.87</v>
          </cell>
        </row>
        <row r="1579">
          <cell r="D1579" t="str">
            <v>ECF057</v>
          </cell>
          <cell r="E1579" t="str">
            <v>CâbleSECURITEINCENDIECR13G1,5</v>
          </cell>
          <cell r="F1579">
            <v>1.48</v>
          </cell>
        </row>
        <row r="1580">
          <cell r="D1580" t="str">
            <v>ECF058</v>
          </cell>
          <cell r="E1580" t="str">
            <v>CâbleSECURITEINCENDIECR14*16</v>
          </cell>
          <cell r="F1580">
            <v>16.55</v>
          </cell>
        </row>
        <row r="1581">
          <cell r="D1581" t="str">
            <v>ECF059</v>
          </cell>
          <cell r="E1581" t="str">
            <v>CâbleSECURITEINCENDIECR14*10</v>
          </cell>
          <cell r="F1581">
            <v>10.82</v>
          </cell>
        </row>
        <row r="1582">
          <cell r="D1582" t="str">
            <v>ECF060</v>
          </cell>
          <cell r="E1582" t="str">
            <v>CâbleU-1000ARVFVALUMINIUMARME4*95²</v>
          </cell>
          <cell r="F1582">
            <v>18.82</v>
          </cell>
        </row>
        <row r="1583">
          <cell r="D1583" t="str">
            <v>ECF061</v>
          </cell>
          <cell r="E1583" t="str">
            <v>CâbleSERIE9316P0,80mmARME</v>
          </cell>
          <cell r="F1583">
            <v>6.49</v>
          </cell>
        </row>
        <row r="1584">
          <cell r="D1584" t="str">
            <v>ECF062</v>
          </cell>
          <cell r="E1584" t="str">
            <v>CâbleFR-N1X1G1LSOHsanshalogènecuivre3G2,5</v>
          </cell>
          <cell r="F1584">
            <v>2.58</v>
          </cell>
        </row>
        <row r="1585">
          <cell r="D1585" t="str">
            <v>ECF063</v>
          </cell>
          <cell r="E1585" t="str">
            <v>CâbleFR-N1X1G1LSOHsanshalogènecuivre5G16</v>
          </cell>
          <cell r="F1585">
            <v>16.47</v>
          </cell>
        </row>
        <row r="1586">
          <cell r="D1586" t="str">
            <v>ECF064</v>
          </cell>
          <cell r="E1586" t="str">
            <v>CâbleFR-N1X1G1LSOHsanshalogènecuivre5G35</v>
          </cell>
          <cell r="F1586">
            <v>36.5</v>
          </cell>
        </row>
        <row r="1587">
          <cell r="D1587" t="str">
            <v>ECF065</v>
          </cell>
          <cell r="E1587" t="str">
            <v>Fourniture d'un transformateur de 50 kva 5,5 kv/400v avec bacs de rétention</v>
          </cell>
          <cell r="F1587">
            <v>18271</v>
          </cell>
        </row>
        <row r="1588">
          <cell r="D1588" t="str">
            <v>ECF066</v>
          </cell>
          <cell r="E1588" t="str">
            <v>Fourniture d'une batterie triphasée 5,5 kv Abel drop pour alimentation d'un site en tunnel</v>
          </cell>
          <cell r="F1588">
            <v>14090</v>
          </cell>
        </row>
        <row r="1589">
          <cell r="D1589" t="str">
            <v>ECF067</v>
          </cell>
          <cell r="E1589" t="str">
            <v xml:space="preserve">Fourniture d'un ensemble de deux interrupteurs et d'une protection transformateur de marque Ormazabal type cosmos </v>
          </cell>
          <cell r="F1589">
            <v>14705</v>
          </cell>
        </row>
        <row r="1590">
          <cell r="D1590" t="str">
            <v>ECF 068</v>
          </cell>
          <cell r="E1590" t="str">
            <v>Fourniture d'un câble téléphonique type SYT2 10 paires 0,8</v>
          </cell>
          <cell r="F1590">
            <v>3.1</v>
          </cell>
        </row>
        <row r="1591">
          <cell r="D1591" t="str">
            <v>ECF 069</v>
          </cell>
          <cell r="E1591" t="str">
            <v>Fourniture d'un câble téléphonique type SYT2 15 paires 0,8</v>
          </cell>
          <cell r="F1591">
            <v>3.92</v>
          </cell>
        </row>
        <row r="1592">
          <cell r="D1592" t="str">
            <v>ECF 070</v>
          </cell>
          <cell r="E1592" t="str">
            <v>Fourniture d'un câble téléphonique type SYT2 30 paires 0,8</v>
          </cell>
          <cell r="F1592">
            <v>8.3000000000000007</v>
          </cell>
        </row>
        <row r="1593">
          <cell r="D1593" t="str">
            <v>ECF 071</v>
          </cell>
          <cell r="E1593" t="str">
            <v>Fourniture d'un câble téléphonique type SYT2 56 paires 0,8</v>
          </cell>
          <cell r="F1593">
            <v>14.9</v>
          </cell>
        </row>
        <row r="1594">
          <cell r="D1594" t="str">
            <v>ECF 072</v>
          </cell>
          <cell r="E1594" t="str">
            <v>Fourniture d'un câble coaxial type KX6</v>
          </cell>
          <cell r="F1594">
            <v>0.33</v>
          </cell>
        </row>
        <row r="1595">
          <cell r="D1595" t="str">
            <v>ECF 073</v>
          </cell>
          <cell r="E1595" t="str">
            <v>Fourniture d'un câble coaxial type KX8 armé</v>
          </cell>
          <cell r="F1595">
            <v>3.44</v>
          </cell>
        </row>
        <row r="1596">
          <cell r="D1596" t="str">
            <v>ECF 074</v>
          </cell>
          <cell r="E1596" t="str">
            <v>Fourniture câblette de terre cuivre nu type cunnu/10</v>
          </cell>
          <cell r="F1596">
            <v>1.85</v>
          </cell>
        </row>
        <row r="1597">
          <cell r="D1597" t="str">
            <v>ECF 075</v>
          </cell>
          <cell r="E1597" t="str">
            <v>Fourniture câblette de terre cuivre nu type cunnu/25</v>
          </cell>
          <cell r="F1597">
            <v>3.1</v>
          </cell>
        </row>
        <row r="1598">
          <cell r="D1598" t="str">
            <v>EC F 076</v>
          </cell>
          <cell r="E1598" t="str">
            <v>Fourniture de cable U-1000 R2V 1*95 mm2, pour une quantite minimale de 500 m</v>
          </cell>
          <cell r="F1598">
            <v>19.72</v>
          </cell>
        </row>
        <row r="1599">
          <cell r="D1599" t="str">
            <v>EC F 077</v>
          </cell>
          <cell r="E1599" t="str">
            <v>Fourniture de cable U-1000 R2V 1*150 mm2, pour une quantite minimale de 500 m</v>
          </cell>
          <cell r="F1599">
            <v>31.66</v>
          </cell>
        </row>
        <row r="1600">
          <cell r="D1600" t="str">
            <v>EC F 078</v>
          </cell>
          <cell r="E1600" t="str">
            <v>Fourniture de c��ble U-1000 R2V 1*240 mm2, pour une quantite minimale de 500 m</v>
          </cell>
          <cell r="F1600">
            <v>49.18</v>
          </cell>
        </row>
        <row r="1601">
          <cell r="D1601" t="str">
            <v>EC P 001</v>
          </cell>
          <cell r="E1601" t="str">
            <v>Visite d`installation d`un poste de livraison HT et degagement des grilles d`aeration</v>
          </cell>
          <cell r="F1601">
            <v>653</v>
          </cell>
        </row>
        <row r="1602">
          <cell r="D1602" t="str">
            <v>EC P 002</v>
          </cell>
          <cell r="E1602" t="str">
            <v>Visite d`installation d`un poste d`interconnexion et degagement des grilles d`aeration</v>
          </cell>
          <cell r="F1602">
            <v>588</v>
          </cell>
        </row>
        <row r="1603">
          <cell r="D1603" t="str">
            <v>EC P 003</v>
          </cell>
          <cell r="E1603" t="str">
            <v>Visite d`installation d`un poste a coupure d`arteres et degagement grilles d`aeration</v>
          </cell>
          <cell r="F1603">
            <v>263</v>
          </cell>
        </row>
        <row r="1604">
          <cell r="D1604" t="str">
            <v>EC P 004</v>
          </cell>
          <cell r="E1604" t="str">
            <v>Maintenance preventive d`un poste de livraison HT</v>
          </cell>
          <cell r="F1604">
            <v>1565</v>
          </cell>
        </row>
        <row r="1605">
          <cell r="D1605" t="str">
            <v>EC P 005</v>
          </cell>
          <cell r="E1605" t="str">
            <v>Maintenance preventive d`un poste d`interconnexion HT</v>
          </cell>
          <cell r="F1605">
            <v>1113</v>
          </cell>
        </row>
        <row r="1606">
          <cell r="D1606" t="str">
            <v>EC P 006</v>
          </cell>
          <cell r="E1606" t="str">
            <v>Maintenance preventive d`un poste a coupure d`Arteres HT</v>
          </cell>
          <cell r="F1606">
            <v>466</v>
          </cell>
        </row>
        <row r="1607">
          <cell r="D1607" t="str">
            <v>EC P 007</v>
          </cell>
          <cell r="E1607" t="str">
            <v>Visite d`installation d`un site technique type ST et degagement des grilles d`aeration</v>
          </cell>
          <cell r="F1607">
            <v>263</v>
          </cell>
        </row>
        <row r="1608">
          <cell r="D1608" t="str">
            <v>EC P 008</v>
          </cell>
          <cell r="E1608" t="str">
            <v>Visite d`installation d`un site technique THOMSON et degagement grilles d`aeration</v>
          </cell>
          <cell r="F1608">
            <v>229</v>
          </cell>
        </row>
        <row r="1609">
          <cell r="D1609" t="str">
            <v>EC P 009</v>
          </cell>
          <cell r="E1609" t="str">
            <v>Visite d`installation d`un site type LC et degagement des grilles d`aeration</v>
          </cell>
          <cell r="F1609">
            <v>282</v>
          </cell>
        </row>
        <row r="1610">
          <cell r="D1610" t="str">
            <v>EC P 010</v>
          </cell>
          <cell r="E1610" t="str">
            <v>Visite d`installation d`un site type SC et degagement des grilles d`aeration</v>
          </cell>
          <cell r="F1610">
            <v>347</v>
          </cell>
        </row>
        <row r="1611">
          <cell r="D1611" t="str">
            <v>EC P 011</v>
          </cell>
          <cell r="E1611" t="str">
            <v>Visite d`installation d`un site type TR et degagement des grilles d`aeration</v>
          </cell>
          <cell r="F1611">
            <v>217</v>
          </cell>
        </row>
        <row r="1612">
          <cell r="D1612" t="str">
            <v>EC P 012</v>
          </cell>
          <cell r="E1612" t="str">
            <v>Maintenance preventive pour les equipements BT d`un site technique (ST)</v>
          </cell>
          <cell r="F1612">
            <v>238</v>
          </cell>
        </row>
        <row r="1613">
          <cell r="D1613" t="str">
            <v>EC P 013</v>
          </cell>
          <cell r="E1613" t="str">
            <v>Maintenance preventive d`un site technique type ST THOMSON</v>
          </cell>
          <cell r="F1613">
            <v>378</v>
          </cell>
        </row>
        <row r="1614">
          <cell r="D1614" t="str">
            <v>EC P 014</v>
          </cell>
          <cell r="E1614" t="str">
            <v>Maintenance preventive pour les equipements BT d`un local de concentration (LC)</v>
          </cell>
          <cell r="F1614">
            <v>771</v>
          </cell>
        </row>
        <row r="1615">
          <cell r="D1615" t="str">
            <v>EC P 015</v>
          </cell>
          <cell r="E1615" t="str">
            <v>Maintenance preventive pour les equipements BT d`un site de concentration (SC).</v>
          </cell>
          <cell r="F1615">
            <v>726</v>
          </cell>
        </row>
        <row r="1616">
          <cell r="D1616" t="str">
            <v>EC P 020</v>
          </cell>
          <cell r="E1616" t="str">
            <v>Visite des postes HT du tunnel du LANDY (ROUTECLAIR, LANDY Nord et PASSOUDI)</v>
          </cell>
          <cell r="F1616">
            <v>2245</v>
          </cell>
        </row>
        <row r="1617">
          <cell r="D1617" t="str">
            <v>EC P 021</v>
          </cell>
          <cell r="E1617" t="str">
            <v>Visite d`installation du poste HT du tunnel de la Courneuve (GENEVE)</v>
          </cell>
          <cell r="F1617">
            <v>633</v>
          </cell>
        </row>
        <row r="1618">
          <cell r="D1618" t="str">
            <v>EC P 022</v>
          </cell>
          <cell r="E1618" t="str">
            <v>Visite des postes des tunnels Bobigny / Lumen / Norton (NORTON, LUMEN, AERATION, SP1, SP2, SP3, SP4 et SP5)</v>
          </cell>
          <cell r="F1618">
            <v>4333</v>
          </cell>
        </row>
        <row r="1619">
          <cell r="D1619" t="str">
            <v>EC P 023</v>
          </cell>
          <cell r="E1619" t="str">
            <v>Visite d`installation du poste HT du tunnel de TAVERNY</v>
          </cell>
          <cell r="F1619">
            <v>569</v>
          </cell>
        </row>
        <row r="1620">
          <cell r="D1620" t="str">
            <v>EC P 024</v>
          </cell>
          <cell r="E1620" t="str">
            <v>Visite d`installation du poste HT du PCTT de Saint Denis (CITADELLE)</v>
          </cell>
          <cell r="F1620">
            <v>488</v>
          </cell>
        </row>
        <row r="1621">
          <cell r="D1621" t="str">
            <v>EC P 025</v>
          </cell>
          <cell r="E1621" t="str">
            <v>Maintenance preventive HT tunnel LANDY (ROUTECLAIR, LANDY Nord et PASSOUDI)</v>
          </cell>
          <cell r="F1621">
            <v>3717</v>
          </cell>
        </row>
        <row r="1622">
          <cell r="D1622" t="str">
            <v>EC P 026</v>
          </cell>
          <cell r="E1622" t="str">
            <v>Maintenance preventive du poste HT du tunnel de la Courneuve (GENEVE)</v>
          </cell>
          <cell r="F1622">
            <v>1695</v>
          </cell>
        </row>
        <row r="1623">
          <cell r="D1623" t="str">
            <v>EC P 027</v>
          </cell>
          <cell r="E1623" t="str">
            <v>Maintenance preventive des postes des tunnels Bobigny / Lumen / Norton (NORTON, LUMEN, AERATION, SP1, SP2, SP3, SP4 et SP5)</v>
          </cell>
          <cell r="F1623">
            <v>6409</v>
          </cell>
        </row>
        <row r="1624">
          <cell r="D1624" t="str">
            <v>EC P 028</v>
          </cell>
          <cell r="E1624" t="str">
            <v>Maintenance preventive du poste HT du tunnel de TAVERNY</v>
          </cell>
          <cell r="F1624">
            <v>1444</v>
          </cell>
        </row>
        <row r="1625">
          <cell r="D1625" t="str">
            <v>EC P 029</v>
          </cell>
          <cell r="E1625" t="str">
            <v>Maintenance preventive du poste HT du PCTT de Saint Denis (CITADELLE)</v>
          </cell>
          <cell r="F1625">
            <v>1141</v>
          </cell>
        </row>
        <row r="1626">
          <cell r="D1626" t="str">
            <v>EC P 030</v>
          </cell>
          <cell r="E1626" t="str">
            <v>Maintenance preventive des installations BT tunnel du LANDY y compris les PST Energie</v>
          </cell>
          <cell r="F1626">
            <v>10338</v>
          </cell>
        </row>
        <row r="1627">
          <cell r="D1627" t="str">
            <v>EC P 031</v>
          </cell>
          <cell r="E1627" t="str">
            <v>Maintenance preventive installations BT tunnel de la Courneuve y compris les PST Energie</v>
          </cell>
          <cell r="F1627">
            <v>1168</v>
          </cell>
        </row>
        <row r="1628">
          <cell r="D1628" t="str">
            <v>EC P 032</v>
          </cell>
          <cell r="E1628" t="str">
            <v>Maintenance preventive des installations BT des tunnels Bobigny / Lumen / Norton y compris les Points de Services en Tunnel Energie</v>
          </cell>
          <cell r="F1628">
            <v>19011</v>
          </cell>
        </row>
        <row r="1629">
          <cell r="D1629" t="str">
            <v>EC P 033</v>
          </cell>
          <cell r="E1629" t="str">
            <v>Maintenance preventive installations BT tunnel de TAVERNY y compris les PST Energie</v>
          </cell>
          <cell r="F1629">
            <v>2666</v>
          </cell>
        </row>
        <row r="1630">
          <cell r="D1630" t="str">
            <v>EC P 034</v>
          </cell>
          <cell r="E1630" t="str">
            <v>Maintenance preventive des installations BT du PCTT de Saint Denis</v>
          </cell>
          <cell r="F1630">
            <v>3982</v>
          </cell>
        </row>
        <row r="1631">
          <cell r="D1631" t="str">
            <v>EC P 040</v>
          </cell>
          <cell r="E1631" t="str">
            <v>Visite d`installation des postes HT du tunnel d`A14 secteur DEFENSE (A1 a A11)</v>
          </cell>
          <cell r="F1631">
            <v>5511</v>
          </cell>
        </row>
        <row r="1632">
          <cell r="D1632" t="str">
            <v>EC P 041</v>
          </cell>
          <cell r="E1632" t="str">
            <v>Visite d`installation des postes HT du tunnel d`A14 secteur ARCHE (B, C, D et X)</v>
          </cell>
          <cell r="F1632">
            <v>4751</v>
          </cell>
        </row>
        <row r="1633">
          <cell r="D1633" t="str">
            <v>EC P 042</v>
          </cell>
          <cell r="E1633" t="str">
            <v>Visite d`installation des postes HT de l`echangeur A14/A86 et du tunnel A86 Nanterre (B1, B3, Hoche, A. FRANCE Faidherbes et J. QUENTIN)</v>
          </cell>
          <cell r="F1633">
            <v>4269</v>
          </cell>
        </row>
        <row r="1634">
          <cell r="D1634" t="str">
            <v>EC P 043</v>
          </cell>
          <cell r="E1634" t="str">
            <v>Visite d`installation des postes HT du tunnel de Neuilly (postes Est et Ouest)</v>
          </cell>
          <cell r="F1634">
            <v>1075</v>
          </cell>
        </row>
        <row r="1635">
          <cell r="D1635" t="str">
            <v>EC P 044</v>
          </cell>
          <cell r="E1635" t="str">
            <v>Visite d`installation du poste HT du tunnel des SEVINES</v>
          </cell>
          <cell r="F1635">
            <v>795</v>
          </cell>
        </row>
        <row r="1636">
          <cell r="D1636" t="str">
            <v>EC P 045</v>
          </cell>
          <cell r="E1636" t="str">
            <v>Visite d`installation des postes HT du tunnel de Bellerive (Accacia, Breguet, stade)</v>
          </cell>
          <cell r="F1636">
            <v>2093</v>
          </cell>
        </row>
        <row r="1637">
          <cell r="D1637" t="str">
            <v>EC P 046</v>
          </cell>
          <cell r="E1637" t="str">
            <v>Visite d`installation du poste ADOUZE du tunnel de Fontenay Le Fleury</v>
          </cell>
          <cell r="F1637">
            <v>440</v>
          </cell>
        </row>
        <row r="1638">
          <cell r="D1638" t="str">
            <v>EC P 047</v>
          </cell>
          <cell r="E1638" t="str">
            <v>Visite d`installation du poste HT du tunnel de Chenneviere</v>
          </cell>
          <cell r="F1638">
            <v>601</v>
          </cell>
        </row>
        <row r="1639">
          <cell r="D1639" t="str">
            <v>EC P 048</v>
          </cell>
          <cell r="E1639" t="str">
            <v>Visite d`installation postes HT du tunnel de Saint Cloud (PARIS, tete de puits et province)</v>
          </cell>
          <cell r="F1639">
            <v>1901</v>
          </cell>
        </row>
        <row r="1640">
          <cell r="D1640" t="str">
            <v>EC P 049</v>
          </cell>
          <cell r="E1640" t="str">
            <v>Visite d`installation des postes HT du tunnel Ambroise PARE (Est et Ouest)</v>
          </cell>
          <cell r="F1640">
            <v>1429</v>
          </cell>
        </row>
        <row r="1641">
          <cell r="D1641" t="str">
            <v>EC P 050</v>
          </cell>
          <cell r="E1641" t="str">
            <v>Visite d`installation du poste HT du PCTT Nanterre</v>
          </cell>
          <cell r="F1641">
            <v>994</v>
          </cell>
        </row>
        <row r="1642">
          <cell r="D1642" t="str">
            <v>EC P 051</v>
          </cell>
          <cell r="E1642" t="str">
            <v>Maintenance preventive des postes HT du tunnel d`A14 secteur DEFENSE (A1 a A11)</v>
          </cell>
          <cell r="F1642">
            <v>12449</v>
          </cell>
        </row>
        <row r="1643">
          <cell r="D1643" t="str">
            <v>EC P 052</v>
          </cell>
          <cell r="E1643" t="str">
            <v>Maintenance preventive des postes HT du tunnel d`A14 secteur ARCHE (B, C, D et X)</v>
          </cell>
          <cell r="F1643">
            <v>10840</v>
          </cell>
        </row>
        <row r="1644">
          <cell r="D1644" t="str">
            <v>EC P 053</v>
          </cell>
          <cell r="E1644" t="str">
            <v>Maintenance preventive des postes HT de l`echangeur A14/A86 et du tunnel A86 Nanterre (B1, B3, Hoche, A. FRANCE Faidherbes et J. QUENTIN)</v>
          </cell>
          <cell r="F1644">
            <v>8864</v>
          </cell>
        </row>
        <row r="1645">
          <cell r="D1645" t="str">
            <v>EC P 054</v>
          </cell>
          <cell r="E1645" t="str">
            <v>Maintenance preventive des postes HT du tunnel de Neuilly (postes Est et Ouest)</v>
          </cell>
          <cell r="F1645">
            <v>2692</v>
          </cell>
        </row>
        <row r="1646">
          <cell r="D1646" t="str">
            <v>EC P 055</v>
          </cell>
          <cell r="E1646" t="str">
            <v>Maintenance preventive du poste HT du tunnel des SEVINES</v>
          </cell>
          <cell r="F1646">
            <v>2689</v>
          </cell>
        </row>
        <row r="1647">
          <cell r="D1647" t="str">
            <v>EC P 056</v>
          </cell>
          <cell r="E1647" t="str">
            <v>Maintenance preventive des postes HT du tunnel de Bellerive (Accacia, Breguet, stade)</v>
          </cell>
          <cell r="F1647">
            <v>4443</v>
          </cell>
        </row>
        <row r="1648">
          <cell r="D1648" t="str">
            <v>EC P 057</v>
          </cell>
          <cell r="E1648" t="str">
            <v>Maintenance preventive du poste ADOUZE du tunnel de Fontenay Le Fleury</v>
          </cell>
          <cell r="F1648">
            <v>624</v>
          </cell>
        </row>
        <row r="1649">
          <cell r="D1649" t="str">
            <v>EC P 058</v>
          </cell>
          <cell r="E1649" t="str">
            <v>Maintenance preventive du poste HT du tunnel de Chenneviere</v>
          </cell>
          <cell r="F1649">
            <v>1763</v>
          </cell>
        </row>
        <row r="1650">
          <cell r="D1650" t="str">
            <v>EC P 059</v>
          </cell>
          <cell r="E1650" t="str">
            <v>Maintenance preventive postes HT tunnel de Saint Cloud (PARIS, tete de puits et province)</v>
          </cell>
          <cell r="F1650">
            <v>4320</v>
          </cell>
        </row>
        <row r="1651">
          <cell r="D1651" t="str">
            <v>EC P 060</v>
          </cell>
          <cell r="E1651" t="str">
            <v>Maintenance preventive des postes HT du tunnel Ambroise PARE (Est et Ouest)</v>
          </cell>
          <cell r="F1651">
            <v>3221</v>
          </cell>
        </row>
        <row r="1652">
          <cell r="D1652" t="str">
            <v>EC P 061</v>
          </cell>
          <cell r="E1652" t="str">
            <v>Maintenance preventive du poste HT du PCTT Nanterre</v>
          </cell>
          <cell r="F1652">
            <v>1547</v>
          </cell>
        </row>
        <row r="1653">
          <cell r="D1653" t="str">
            <v>EC P 062</v>
          </cell>
          <cell r="E1653" t="str">
            <v>Maintenance preventive installations BT du tunnel d`A14 DEFENSE y compris PST Energie</v>
          </cell>
          <cell r="F1653">
            <v>27335</v>
          </cell>
        </row>
        <row r="1654">
          <cell r="D1654" t="str">
            <v>EC P 063</v>
          </cell>
          <cell r="E1654" t="str">
            <v>Maintenance preventive installations BT  du tunnel d`A14 ARCHE y compris PST Energie</v>
          </cell>
          <cell r="F1654">
            <v>24177</v>
          </cell>
        </row>
        <row r="1655">
          <cell r="D1655" t="str">
            <v>EC P 064</v>
          </cell>
          <cell r="E1655" t="str">
            <v>Maintenance preventive des installations BT echangeur A14/A86 et tunnel A86 Nanterre y compris les Points de Services en Tunnel Energie</v>
          </cell>
          <cell r="F1655">
            <v>21341</v>
          </cell>
        </row>
        <row r="1656">
          <cell r="D1656" t="str">
            <v>EC P 065</v>
          </cell>
          <cell r="E1656" t="str">
            <v>Maintenance preventive des installations BT tunnel de Neuilly y compris les PST Energie</v>
          </cell>
          <cell r="F1656">
            <v>5448</v>
          </cell>
        </row>
        <row r="1657">
          <cell r="D1657" t="str">
            <v>EC P 066</v>
          </cell>
          <cell r="E1657" t="str">
            <v>Maintenance preventive installations BT tunnel des SEVINES y compris les PST Energie</v>
          </cell>
          <cell r="F1657">
            <v>2947</v>
          </cell>
        </row>
        <row r="1658">
          <cell r="D1658" t="str">
            <v>EC P 067</v>
          </cell>
          <cell r="E1658" t="str">
            <v>Maintenance preventive installations BT du tunnel de Bellerive y compris les PST Energie</v>
          </cell>
          <cell r="F1658">
            <v>11630</v>
          </cell>
        </row>
        <row r="1659">
          <cell r="D1659" t="str">
            <v>EC P 068</v>
          </cell>
          <cell r="E1659" t="str">
            <v>Maintenance preventive installations BT tunnel Fontenay Le Fleury y compris PST Energie</v>
          </cell>
          <cell r="F1659">
            <v>1784</v>
          </cell>
        </row>
        <row r="1660">
          <cell r="D1660" t="str">
            <v>EC P 069</v>
          </cell>
          <cell r="E1660" t="str">
            <v>Maintenance preventive installations BT tunnel de Chenneviere y compris les PST Energie</v>
          </cell>
          <cell r="F1660">
            <v>1784</v>
          </cell>
        </row>
        <row r="1661">
          <cell r="D1661" t="str">
            <v>EC P 070</v>
          </cell>
          <cell r="E1661" t="str">
            <v>Maintenance preventive installations BT tunnel de Saint Cloud y compris les PST Energie</v>
          </cell>
          <cell r="F1661">
            <v>8739</v>
          </cell>
        </row>
        <row r="1662">
          <cell r="D1662" t="str">
            <v>EC P 071</v>
          </cell>
          <cell r="E1662" t="str">
            <v>Maintenance preventive installations BT tunnel Ambroise PARE y compris les PST Energie</v>
          </cell>
          <cell r="F1662">
            <v>6401</v>
          </cell>
        </row>
        <row r="1663">
          <cell r="D1663" t="str">
            <v>EC P 072</v>
          </cell>
          <cell r="E1663" t="str">
            <v>Maintenance preventive des installations BT du PCTT Nanterre</v>
          </cell>
          <cell r="F1663">
            <v>3562</v>
          </cell>
        </row>
        <row r="1664">
          <cell r="D1664" t="str">
            <v>EC P 073</v>
          </cell>
          <cell r="E1664" t="str">
            <v>Maintenance preventive des installations BT du pole de Boulogne</v>
          </cell>
          <cell r="F1664">
            <v>3307</v>
          </cell>
        </row>
        <row r="1665">
          <cell r="D1665" t="str">
            <v>EC P 080</v>
          </cell>
          <cell r="E1665" t="str">
            <v>Visite d`installation des postes HT du tunnel de Nogent (PORT et GARE)</v>
          </cell>
          <cell r="F1665">
            <v>2068</v>
          </cell>
        </row>
        <row r="1666">
          <cell r="D1666" t="str">
            <v>EC P 081</v>
          </cell>
          <cell r="E1666" t="str">
            <v>Visite d`installation des postes du tunnel de Champigny (BRY et BOULLEREAUX)</v>
          </cell>
          <cell r="F1666">
            <v>2068</v>
          </cell>
        </row>
        <row r="1667">
          <cell r="D1667" t="str">
            <v>EC P 082</v>
          </cell>
          <cell r="E1667" t="str">
            <v>Visite d`installation des postes HT des tunnels de THIAIS (CD60, PS1 et PS2)</v>
          </cell>
          <cell r="F1667">
            <v>2352</v>
          </cell>
        </row>
        <row r="1668">
          <cell r="D1668" t="str">
            <v>EC P 083</v>
          </cell>
          <cell r="E1668" t="str">
            <v>Maintenance preventive des postes HT du tunnel de Nogent (PORT et GARE)</v>
          </cell>
          <cell r="F1668">
            <v>5091</v>
          </cell>
        </row>
        <row r="1669">
          <cell r="D1669" t="str">
            <v>EC P 084</v>
          </cell>
          <cell r="E1669" t="str">
            <v>Maintenance preventive des postes du tunnel de Champigny (BRY et BOULLEREAUX)</v>
          </cell>
          <cell r="F1669">
            <v>5091</v>
          </cell>
        </row>
        <row r="1670">
          <cell r="D1670" t="str">
            <v>EC P 085</v>
          </cell>
          <cell r="E1670" t="str">
            <v>Maintenance preventive des postes HT des tunnels de THIAIS (CD60, PS1 et PS2)</v>
          </cell>
          <cell r="F1670">
            <v>5068</v>
          </cell>
        </row>
        <row r="1671">
          <cell r="D1671" t="str">
            <v>EC P 086</v>
          </cell>
          <cell r="E1671" t="str">
            <v>Maintenance preventive des installations BT tunnel de Nogent y compris les PST Energie</v>
          </cell>
          <cell r="F1671">
            <v>15876</v>
          </cell>
        </row>
        <row r="1672">
          <cell r="D1672" t="str">
            <v>EC P 087</v>
          </cell>
          <cell r="E1672" t="str">
            <v>Maintenance preventive installations BT tunnel de Champigny y compris les PST Energie</v>
          </cell>
          <cell r="F1672">
            <v>10214</v>
          </cell>
        </row>
        <row r="1673">
          <cell r="D1673" t="str">
            <v>EC P 088</v>
          </cell>
          <cell r="E1673" t="str">
            <v>Maintenance preventive installations BT des tunnels de THIAIS y compris les PST Energie</v>
          </cell>
          <cell r="F1673">
            <v>10136</v>
          </cell>
        </row>
        <row r="1674">
          <cell r="D1674" t="str">
            <v>EC P 089</v>
          </cell>
          <cell r="E1674" t="str">
            <v>Maintenance preventive des installations BT du PCTT des Ratraits (Champigny)</v>
          </cell>
          <cell r="F1674">
            <v>2541</v>
          </cell>
        </row>
        <row r="1675">
          <cell r="D1675" t="str">
            <v>EC P 100</v>
          </cell>
          <cell r="E1675" t="str">
            <v>Visite d`installation des postes HT du tunnel d`Antony (LEON BLUM, Complexe 1, 2 et 3)</v>
          </cell>
          <cell r="F1675">
            <v>2295</v>
          </cell>
        </row>
        <row r="1676">
          <cell r="D1676" t="str">
            <v>EC P 101</v>
          </cell>
          <cell r="E1676" t="str">
            <v>Visite d`installation du poste HT du tunnel de Fresnes (DANIELE)</v>
          </cell>
          <cell r="F1676">
            <v>537</v>
          </cell>
        </row>
        <row r="1677">
          <cell r="D1677" t="str">
            <v>EC P 102</v>
          </cell>
          <cell r="E1677" t="str">
            <v>Visite des postes HT des tunnels Bicetre et d`Italie (BLANCHE, EMBOUCHE et POTERNE)</v>
          </cell>
          <cell r="F1677">
            <v>2061</v>
          </cell>
        </row>
        <row r="1678">
          <cell r="D1678" t="str">
            <v>EC P 103</v>
          </cell>
          <cell r="E1678" t="str">
            <v>Visite d`installation du poste HT du tunnel d`Orly</v>
          </cell>
          <cell r="F1678">
            <v>793</v>
          </cell>
        </row>
        <row r="1679">
          <cell r="D1679" t="str">
            <v>EC P 104</v>
          </cell>
          <cell r="E1679" t="str">
            <v>Visite d`installation du poste HT du PCTT d`Arcueil</v>
          </cell>
          <cell r="F1679">
            <v>584</v>
          </cell>
        </row>
        <row r="1680">
          <cell r="D1680" t="str">
            <v>EC P 105</v>
          </cell>
          <cell r="E1680" t="str">
            <v>Maintenance preventive postes HT du tunnel d`Antony (LEON BLUM, Complexe 1, 2 et 3)</v>
          </cell>
          <cell r="F1680">
            <v>4952</v>
          </cell>
        </row>
        <row r="1681">
          <cell r="D1681" t="str">
            <v>EC P 106</v>
          </cell>
          <cell r="E1681" t="str">
            <v>Maintenance preventive du poste HT du tunnel de Fresnes (DANIELE)</v>
          </cell>
          <cell r="F1681">
            <v>1053</v>
          </cell>
        </row>
        <row r="1682">
          <cell r="D1682" t="str">
            <v>EC P 107</v>
          </cell>
          <cell r="E1682" t="str">
            <v>Maintenance preventive des postes HT des tunnels Bicetre et d`Italie (BLANCHE, EMBOUCHE et POTERNE)</v>
          </cell>
          <cell r="F1682">
            <v>4358</v>
          </cell>
        </row>
        <row r="1683">
          <cell r="D1683" t="str">
            <v>EC P 108</v>
          </cell>
          <cell r="E1683" t="str">
            <v>Maintenance preventive du poste HT du tunnel d`Orly</v>
          </cell>
          <cell r="F1683">
            <v>2582</v>
          </cell>
        </row>
        <row r="1684">
          <cell r="D1684" t="str">
            <v>EC P 109</v>
          </cell>
          <cell r="E1684" t="str">
            <v>Maintenance preventive du poste HT du PCTT d`Arcueil</v>
          </cell>
          <cell r="F1684">
            <v>1095</v>
          </cell>
        </row>
        <row r="1685">
          <cell r="D1685" t="str">
            <v>EC P 110</v>
          </cell>
          <cell r="E1685" t="str">
            <v>Maintenance preventive des installations BT du tunnel d`Antony y compris les PST Energie</v>
          </cell>
          <cell r="F1685">
            <v>9059</v>
          </cell>
        </row>
        <row r="1686">
          <cell r="D1686" t="str">
            <v>EC P 111</v>
          </cell>
          <cell r="E1686" t="str">
            <v>Maintenance preventive installations BT du tunnel de Fresnes y compris les PST Energie</v>
          </cell>
          <cell r="F1686">
            <v>3513</v>
          </cell>
        </row>
        <row r="1687">
          <cell r="D1687" t="str">
            <v>EC P 112</v>
          </cell>
          <cell r="E1687" t="str">
            <v>Maintenance preventive installations BT tunnels Bicetre et d`Italie y compris PST Energie</v>
          </cell>
          <cell r="F1687">
            <v>6478</v>
          </cell>
        </row>
        <row r="1688">
          <cell r="D1688" t="str">
            <v>EC P 113</v>
          </cell>
          <cell r="E1688" t="str">
            <v>Maintenance preventive des installations BT du tunnel d`Orly y compris les PST Energie</v>
          </cell>
          <cell r="F1688">
            <v>2869</v>
          </cell>
        </row>
        <row r="1689">
          <cell r="D1689" t="str">
            <v>EC P 114</v>
          </cell>
          <cell r="E1689" t="str">
            <v>Maintenance preventive des installations BT du PCTT d`Arcueil</v>
          </cell>
          <cell r="F1689">
            <v>1343</v>
          </cell>
        </row>
        <row r="1690">
          <cell r="D1690" t="str">
            <v>EC P 120</v>
          </cell>
          <cell r="E1690" t="str">
            <v>Plus ou moins value aux prix precedents pour ajout ou retrait a la maintenance preventive BT d`une armoire dont le nombre de departs est inferieur a 20 .</v>
          </cell>
          <cell r="F1690">
            <v>46.94</v>
          </cell>
        </row>
        <row r="1691">
          <cell r="D1691" t="str">
            <v>EC P 121</v>
          </cell>
          <cell r="E1691" t="str">
            <v>Plus ou moins value aux prix precedents pour ajout ou retrait a la maintenance preventive BT d`une armoire dont le nombre de departs est compris entre 21 et 50</v>
          </cell>
          <cell r="F1691">
            <v>50.07</v>
          </cell>
        </row>
        <row r="1692">
          <cell r="D1692" t="str">
            <v>EC P 122</v>
          </cell>
          <cell r="E1692" t="str">
            <v>Plus ou moins value aux prix precedents pour ajout ou retrait a la maintenance preventive BT d`une armoire dont le nombre de departs est compris entre 51 et 100</v>
          </cell>
          <cell r="F1692">
            <v>62.59</v>
          </cell>
        </row>
        <row r="1693">
          <cell r="D1693" t="str">
            <v>EC P 123</v>
          </cell>
          <cell r="E1693" t="str">
            <v>Plus ou moins value aux prix precedents pour ajout ou retrait a la maintenance preventive BT d`une armoire dont le nombre de departs est strictement superieur a 100</v>
          </cell>
          <cell r="F1693">
            <v>75.11</v>
          </cell>
        </row>
        <row r="1694">
          <cell r="D1694" t="str">
            <v>EC P 124</v>
          </cell>
          <cell r="E1694" t="str">
            <v>Plus value aux prix precedents pour depollution des TGBT et des condensateurs a l`aide du nettoyage cryogenique.Ce prix inclus la fourniture d`un extracteur d`air lors de l`intervention afin d`evacuer la poussiere generee a minimum 20m</v>
          </cell>
          <cell r="F1694">
            <v>0.18</v>
          </cell>
        </row>
        <row r="1695">
          <cell r="D1695" t="str">
            <v>EC P 125</v>
          </cell>
          <cell r="E1695" t="str">
            <v>Maintenance preventive d`un jeu de trois masterpacks SCHNEIDER ou similaire</v>
          </cell>
          <cell r="F1695">
            <v>2663</v>
          </cell>
        </row>
        <row r="1696">
          <cell r="D1696" t="str">
            <v>EC P 126</v>
          </cell>
          <cell r="E1696" t="str">
            <v>Inspection thermographique d`installations BT et redaction d`un rapport par site inspecte.Ce prix est remunere au temps d`inspection sur site, le temps d`elaboration des rapports doit cependant etre inclus dans le chiffrage</v>
          </cell>
          <cell r="F1696">
            <v>349</v>
          </cell>
        </row>
        <row r="1697">
          <cell r="D1697" t="str">
            <v>EC P 127</v>
          </cell>
          <cell r="E1697" t="str">
            <v>Inspection thermographique d`installations BT y compris redaction d`un rapport par site inspecte.Ce prix est remunere au temps d`inspection sur site, le temps d`elaboration des rapports doit cependant etre inclus dans le chiffrage</v>
          </cell>
          <cell r="F1697">
            <v>633</v>
          </cell>
        </row>
        <row r="1698">
          <cell r="D1698" t="str">
            <v>EC P 128</v>
          </cell>
          <cell r="E1698" t="str">
            <v>Plus-value pour prelevement, analyse standard de dielectrique sur transformateur.Ce prix remunere le prelevement, l`analyse de dielectrique par un Laboratoire, consignation comprise</v>
          </cell>
          <cell r="F1698">
            <v>212</v>
          </cell>
        </row>
        <row r="1699">
          <cell r="D1699" t="str">
            <v>EC P 129</v>
          </cell>
          <cell r="E1699" t="str">
            <v>Maintenance préventive des installations BT du BATC de Créteil</v>
          </cell>
          <cell r="F1699">
            <v>4550</v>
          </cell>
        </row>
        <row r="1700">
          <cell r="D1700" t="str">
            <v>EC P 130</v>
          </cell>
          <cell r="E1700" t="str">
            <v>Forfait de pose de balises Waze pour une nuit</v>
          </cell>
          <cell r="F1700">
            <v>2056</v>
          </cell>
        </row>
        <row r="1701">
          <cell r="D1701" t="str">
            <v>PN N 001</v>
          </cell>
          <cell r="E1701" t="str">
            <v>Maintenance préventive des installations BT du tunnel de Boissy y compris les PST Énergie</v>
          </cell>
          <cell r="F1701">
            <v>5634</v>
          </cell>
        </row>
        <row r="1702">
          <cell r="D1702" t="str">
            <v>PN N 002</v>
          </cell>
          <cell r="E1702" t="str">
            <v>Maintenance préventive des installations BT du tunnel de Thiais y compris les PST Énergie</v>
          </cell>
          <cell r="F1702">
            <v>13142</v>
          </cell>
        </row>
        <row r="1703">
          <cell r="D1703" t="str">
            <v>PN N 003</v>
          </cell>
          <cell r="E1703" t="str">
            <v>Maintenance préventive des postes HT des tunnels de Thiais après modernisation (PS1 PS2 et CD60)</v>
          </cell>
          <cell r="F1703">
            <v>8048</v>
          </cell>
        </row>
        <row r="1704">
          <cell r="D1704" t="str">
            <v>1001</v>
          </cell>
          <cell r="E1704" t="str">
            <v>Visite d’installation des postes HT ADOUZE du tunnel de Fontenay le Fleury</v>
          </cell>
          <cell r="F1704">
            <v>1521.39</v>
          </cell>
        </row>
        <row r="1705">
          <cell r="D1705" t="str">
            <v>1002</v>
          </cell>
          <cell r="E1705" t="str">
            <v>Visite d’installation du poste HT du tunnel de Chennevières et dégagement de grilles d’aération</v>
          </cell>
          <cell r="F1705">
            <v>838.88</v>
          </cell>
        </row>
        <row r="1706">
          <cell r="D1706" t="str">
            <v>1003</v>
          </cell>
          <cell r="E1706" t="str">
            <v>Visite d’installation des postes HT du tunnel de Saint Cloud (Paris, tête de puits et province)</v>
          </cell>
          <cell r="F1706">
            <v>2632.55</v>
          </cell>
        </row>
        <row r="1707">
          <cell r="D1707" t="str">
            <v>1004</v>
          </cell>
          <cell r="E1707" t="str">
            <v>Visite d’installation des postes HT du tunnel Ambroise Paré (EST et OUEST)</v>
          </cell>
          <cell r="F1707">
            <v>1950.04</v>
          </cell>
        </row>
        <row r="1708">
          <cell r="D1708" t="str">
            <v>1005</v>
          </cell>
          <cell r="E1708" t="str">
            <v>Visite d’installation des postes TGBT du pôle de Boulogne</v>
          </cell>
          <cell r="F1708">
            <v>1272.28</v>
          </cell>
        </row>
        <row r="1709">
          <cell r="D1709" t="str">
            <v>101</v>
          </cell>
          <cell r="E1709" t="str">
            <v>Mise en place initiale du contrat (Le forfait tel que décrit dans la fiche N°1 du CCTP)</v>
          </cell>
          <cell r="F1709">
            <v>42696.97</v>
          </cell>
        </row>
        <row r="1710">
          <cell r="D1710" t="str">
            <v>1010</v>
          </cell>
          <cell r="E1710" t="str">
            <v>Maintenance préventive de niveau 1 des postes HT ADOUZE du tunnel de Fontenay le fleury</v>
          </cell>
          <cell r="F1710">
            <v>1917.89</v>
          </cell>
        </row>
        <row r="1711">
          <cell r="D1711" t="str">
            <v>1011</v>
          </cell>
          <cell r="E1711" t="str">
            <v>Maintenance préventive de niveau 1 du poste HT du tunnel de Chennevières</v>
          </cell>
          <cell r="F1711">
            <v>1354.56</v>
          </cell>
        </row>
        <row r="1712">
          <cell r="D1712" t="str">
            <v>1012</v>
          </cell>
          <cell r="E1712" t="str">
            <v>Maintenance préventive de niveau 1 des postes HT du tunnel de Saint Cloud (Paris, tête de puits et province)</v>
          </cell>
          <cell r="F1712">
            <v>4861.92</v>
          </cell>
        </row>
        <row r="1713">
          <cell r="D1713" t="str">
            <v>1013</v>
          </cell>
          <cell r="E1713" t="str">
            <v>Maintenance préventive de niveau 1 des postes HT des postes HT du tunnel Ambroise Paré (EST et OUEST)</v>
          </cell>
          <cell r="F1713">
            <v>3602.74</v>
          </cell>
        </row>
        <row r="1714">
          <cell r="D1714" t="str">
            <v>1014</v>
          </cell>
          <cell r="E1714" t="str">
            <v>Maintenance préventive de niveau 2 du poste ADOUZE du tunnel de Fontenay le fleury</v>
          </cell>
          <cell r="F1714">
            <v>2670.58</v>
          </cell>
        </row>
        <row r="1715">
          <cell r="D1715" t="str">
            <v>1015</v>
          </cell>
          <cell r="E1715" t="str">
            <v>Maintenance préventive de niveau 2 des postes HT du tunnel de Chennevières</v>
          </cell>
          <cell r="F1715">
            <v>1686.31</v>
          </cell>
        </row>
        <row r="1716">
          <cell r="D1716" t="str">
            <v>1016</v>
          </cell>
          <cell r="E1716" t="str">
            <v>Maintenance préventive de niveau 2 des postes HT du tunnel de Saint Cloud (Paris, tête de puits et province)</v>
          </cell>
          <cell r="F1716">
            <v>6788.2</v>
          </cell>
        </row>
        <row r="1717">
          <cell r="D1717" t="str">
            <v>1017</v>
          </cell>
          <cell r="E1717" t="str">
            <v>Maintenance préventive de niveau 2 des postes HT des postes HT du tunnel Ambroise Paré (EST et OUEST)</v>
          </cell>
          <cell r="F1717">
            <v>5381.56</v>
          </cell>
        </row>
        <row r="1718">
          <cell r="D1718" t="str">
            <v>1018</v>
          </cell>
          <cell r="E1718" t="str">
            <v>Maintenance préventive de niveau 3 /4 des postes HT ADOUZE du tunnel de Fontenay le fleury</v>
          </cell>
          <cell r="F1718">
            <v>9493.01</v>
          </cell>
        </row>
        <row r="1719">
          <cell r="D1719" t="str">
            <v>1019</v>
          </cell>
          <cell r="E1719" t="str">
            <v>Maintenance préventive de niveau 3 /4 du poste HT du tunnel de Chennevières</v>
          </cell>
          <cell r="F1719">
            <v>4746.51</v>
          </cell>
        </row>
        <row r="1720">
          <cell r="D1720" t="str">
            <v>102</v>
          </cell>
          <cell r="E1720" t="str">
            <v>Restitution en fin de marché (Le forfait tel que décrit dans la fiche N°18 du CCTP)</v>
          </cell>
          <cell r="F1720">
            <v>7357.51</v>
          </cell>
        </row>
        <row r="1721">
          <cell r="D1721" t="str">
            <v>1020</v>
          </cell>
          <cell r="E1721" t="str">
            <v>Maintenance préventive de niveau 3 /4 des postes HT du tunnel de Saint Cloud (Paris, tête de puits et province)</v>
          </cell>
          <cell r="F1721">
            <v>14239.51</v>
          </cell>
        </row>
        <row r="1722">
          <cell r="D1722" t="str">
            <v>1021</v>
          </cell>
          <cell r="E1722" t="str">
            <v>Maintenance préventive de niveau 3 /4 des postes HT des postes HT du tunnel Ambroise Paré (EST et OUEST)</v>
          </cell>
          <cell r="F1722">
            <v>9493.01</v>
          </cell>
        </row>
        <row r="1723">
          <cell r="D1723" t="str">
            <v>103</v>
          </cell>
          <cell r="E1723" t="str">
            <v>Assistances ponctuelles au successeur (Le forfait tel que décrit dans la fiche N°18 du CCTP)</v>
          </cell>
          <cell r="F1723">
            <v>10819.52</v>
          </cell>
        </row>
        <row r="1724">
          <cell r="D1724" t="str">
            <v>1030</v>
          </cell>
          <cell r="E1724" t="str">
            <v>Maintenance préventive de niveau 1 des installations BT du tunnel de Chennevières</v>
          </cell>
          <cell r="F1724">
            <v>812.16</v>
          </cell>
        </row>
        <row r="1725">
          <cell r="D1725" t="str">
            <v>1031</v>
          </cell>
          <cell r="E1725" t="str">
            <v>Maintenance préventive de niveau 1 des installations BT du tunnel de Saint Cloud</v>
          </cell>
          <cell r="F1725">
            <v>2412.69</v>
          </cell>
        </row>
        <row r="1726">
          <cell r="D1726" t="str">
            <v>1032</v>
          </cell>
          <cell r="E1726" t="str">
            <v>Maintenance préventive de niveau 1 des installations BT du tunnel d’Ambroise PARE</v>
          </cell>
          <cell r="F1726">
            <v>1612.43</v>
          </cell>
        </row>
        <row r="1727">
          <cell r="D1727" t="str">
            <v>1033</v>
          </cell>
          <cell r="E1727" t="str">
            <v>Maintenance préventive de niveau 1 des installations BT du pôle de Boulogne</v>
          </cell>
          <cell r="F1727">
            <v>2429.46</v>
          </cell>
        </row>
        <row r="1728">
          <cell r="D1728" t="str">
            <v>1034</v>
          </cell>
          <cell r="E1728" t="str">
            <v>Maintenance préventive de niveau 1 des installations BT du tunnel de Fontenay le fleury</v>
          </cell>
          <cell r="F1728">
            <v>1511.36</v>
          </cell>
        </row>
        <row r="1729">
          <cell r="D1729" t="str">
            <v>1035</v>
          </cell>
          <cell r="E1729" t="str">
            <v>Maintenance préventive de niveau 2 des installations BT du tunnel de Chennevières</v>
          </cell>
          <cell r="F1729">
            <v>1033.3</v>
          </cell>
        </row>
        <row r="1730">
          <cell r="D1730" t="str">
            <v>1036</v>
          </cell>
          <cell r="E1730" t="str">
            <v>Maintenance préventive de niveau 2 des installations BT du tunnel de Saint Cloud</v>
          </cell>
          <cell r="F1730">
            <v>3076.12</v>
          </cell>
        </row>
        <row r="1731">
          <cell r="D1731" t="str">
            <v>1037</v>
          </cell>
          <cell r="E1731" t="str">
            <v>Maintenance préventive de niveau 2 des installations BT du tunnel d’Ambroise PARE</v>
          </cell>
          <cell r="F1731">
            <v>2054.71</v>
          </cell>
        </row>
        <row r="1732">
          <cell r="D1732" t="str">
            <v>1038</v>
          </cell>
          <cell r="E1732" t="str">
            <v>Maintenance préventive de niveau 2 des installations BT du pôle de Boulogne</v>
          </cell>
          <cell r="F1732">
            <v>3056.09</v>
          </cell>
        </row>
        <row r="1733">
          <cell r="D1733" t="str">
            <v>1039</v>
          </cell>
          <cell r="E1733" t="str">
            <v>Maintenance préventive de niveau 2 des installations BT du tunnel de Fontenay le fleury</v>
          </cell>
          <cell r="F1733">
            <v>2051.15</v>
          </cell>
        </row>
        <row r="1734">
          <cell r="D1734" t="str">
            <v>104</v>
          </cell>
          <cell r="E1734" t="str">
            <v>une réunion en présentiel (Le forfait tel que décrit dans la fiche N°3 du CCTP)</v>
          </cell>
          <cell r="F1734">
            <v>2846.47</v>
          </cell>
        </row>
        <row r="1735">
          <cell r="D1735" t="str">
            <v>1040</v>
          </cell>
          <cell r="E1735" t="str">
            <v>Maintenance préventive de niveau 3 des installations BT du tunnel de Chennevières</v>
          </cell>
          <cell r="F1735">
            <v>1728.84</v>
          </cell>
        </row>
        <row r="1736">
          <cell r="D1736" t="str">
            <v>1041</v>
          </cell>
          <cell r="E1736" t="str">
            <v>Maintenance préventive de niveau 3 des installations BT du tunnel de Saint Cloud</v>
          </cell>
          <cell r="F1736">
            <v>5186.51</v>
          </cell>
        </row>
        <row r="1737">
          <cell r="D1737" t="str">
            <v>1042</v>
          </cell>
          <cell r="E1737" t="str">
            <v>Maintenance préventive de niveau 3 des installations BT du tunnel d’Ambroise PARE</v>
          </cell>
          <cell r="F1737">
            <v>3457.67</v>
          </cell>
        </row>
        <row r="1738">
          <cell r="D1738" t="str">
            <v>1043</v>
          </cell>
          <cell r="E1738" t="str">
            <v>Maintenance préventive de niveau 3 des installations BT du pôle de Boulogne</v>
          </cell>
          <cell r="F1738">
            <v>3457.67</v>
          </cell>
        </row>
        <row r="1739">
          <cell r="D1739" t="str">
            <v>1044</v>
          </cell>
          <cell r="E1739" t="str">
            <v>Maintenance préventive de niveau 3 des installations BT du tunnel de Fontenay le fleury</v>
          </cell>
          <cell r="F1739">
            <v>3457.67</v>
          </cell>
        </row>
        <row r="1740">
          <cell r="D1740" t="str">
            <v>105</v>
          </cell>
          <cell r="E1740" t="str">
            <v>une réunion en distanciel (Le forfait tel que décrit dans la fiche N°3 du CCTP)</v>
          </cell>
          <cell r="F1740">
            <v>2383.92</v>
          </cell>
        </row>
        <row r="1741">
          <cell r="D1741" t="str">
            <v>1050</v>
          </cell>
          <cell r="E1741" t="str">
            <v>Maintenance préventive de niveau 1 couplage de source BT du tunnel de Chennevières</v>
          </cell>
          <cell r="F1741">
            <v>2525.5100000000002</v>
          </cell>
        </row>
        <row r="1742">
          <cell r="D1742" t="str">
            <v>1051</v>
          </cell>
          <cell r="E1742" t="str">
            <v>Maintenance préventive de niveau 1 couplage de source BT du tunnel de Saint Cloud</v>
          </cell>
          <cell r="F1742">
            <v>6278.19</v>
          </cell>
        </row>
        <row r="1743">
          <cell r="D1743" t="str">
            <v>1052</v>
          </cell>
          <cell r="E1743" t="str">
            <v>Maintenance préventive de niveau 1 couplage de source BT du tunnel d’Ambroise PARE</v>
          </cell>
          <cell r="F1743">
            <v>4401.8500000000004</v>
          </cell>
        </row>
        <row r="1744">
          <cell r="D1744" t="str">
            <v>1053</v>
          </cell>
          <cell r="E1744" t="str">
            <v>Maintenance préventive de niveau 1 couplage de source BT du secteur du PCTT de Nanterre</v>
          </cell>
          <cell r="F1744">
            <v>2525.5100000000002</v>
          </cell>
        </row>
        <row r="1745">
          <cell r="D1745" t="str">
            <v>1054</v>
          </cell>
          <cell r="E1745" t="str">
            <v>Maintenance préventive de niveau 1 couplage de source BT du pôle de Boulogne</v>
          </cell>
          <cell r="F1745">
            <v>2525.5100000000002</v>
          </cell>
        </row>
        <row r="1746">
          <cell r="D1746" t="str">
            <v>1055</v>
          </cell>
          <cell r="E1746" t="str">
            <v>Maintenance préventive de niveau 1 couplage de source BT du tunnel de Fontenay le fleury</v>
          </cell>
          <cell r="F1746">
            <v>3776.4</v>
          </cell>
        </row>
        <row r="1747">
          <cell r="D1747" t="str">
            <v>1056</v>
          </cell>
          <cell r="E1747" t="str">
            <v>Maintenance préventive de niveau 2 couplage de source BT du tunnel de Chennevières</v>
          </cell>
          <cell r="F1747">
            <v>3056.29</v>
          </cell>
        </row>
        <row r="1748">
          <cell r="D1748" t="str">
            <v>1057</v>
          </cell>
          <cell r="E1748" t="str">
            <v>Maintenance préventive de niveau 2 couplage de source BT du tunnel de Saint Cloud</v>
          </cell>
          <cell r="F1748">
            <v>7870.53</v>
          </cell>
        </row>
        <row r="1749">
          <cell r="D1749" t="str">
            <v>1058</v>
          </cell>
          <cell r="E1749" t="str">
            <v>Maintenance préventive de niveau 2 couplage de source BT du tunnel d’Ambroise PARE</v>
          </cell>
          <cell r="F1749">
            <v>5463.41</v>
          </cell>
        </row>
        <row r="1750">
          <cell r="D1750" t="str">
            <v>1059</v>
          </cell>
          <cell r="E1750" t="str">
            <v>Maintenance préventive de niveau 2 couplage de source BT du secteur du PCTT de Nanterre</v>
          </cell>
          <cell r="F1750">
            <v>3056.29</v>
          </cell>
        </row>
        <row r="1751">
          <cell r="D1751" t="str">
            <v>106</v>
          </cell>
          <cell r="E1751" t="str">
            <v>Chargé d’exploitation électrique selon fiche CCTP N°13</v>
          </cell>
          <cell r="F1751">
            <v>2419.5</v>
          </cell>
        </row>
        <row r="1752">
          <cell r="D1752" t="str">
            <v>1060</v>
          </cell>
          <cell r="E1752" t="str">
            <v>Maintenance préventive de niveau 2 couplage de source BT du pôle de Boulogne</v>
          </cell>
          <cell r="F1752">
            <v>3056.29</v>
          </cell>
        </row>
        <row r="1753">
          <cell r="D1753" t="str">
            <v>1061</v>
          </cell>
          <cell r="E1753" t="str">
            <v>Maintenance préventive de niveau 2 couplage de source BT du tunnel de Fontenay le fleury</v>
          </cell>
          <cell r="F1753">
            <v>4661.04</v>
          </cell>
        </row>
        <row r="1754">
          <cell r="D1754" t="str">
            <v>1062</v>
          </cell>
          <cell r="E1754" t="str">
            <v>Maintenance préventive de niveau 3 couplage de source BT du tunnel de Chennevières</v>
          </cell>
          <cell r="F1754">
            <v>5502.84</v>
          </cell>
        </row>
        <row r="1755">
          <cell r="D1755" t="str">
            <v>1063</v>
          </cell>
          <cell r="E1755" t="str">
            <v>Maintenance préventive de niveau 3 couplage de source BT du tunnel de Saint Cloud</v>
          </cell>
          <cell r="F1755">
            <v>15210.18</v>
          </cell>
        </row>
        <row r="1756">
          <cell r="D1756" t="str">
            <v>1064</v>
          </cell>
          <cell r="E1756" t="str">
            <v>Maintenance préventive de niveau 3 couplage de source BT du tunnel d’Ambroise PARE</v>
          </cell>
          <cell r="F1756">
            <v>10356.51</v>
          </cell>
        </row>
        <row r="1757">
          <cell r="D1757" t="str">
            <v>1065</v>
          </cell>
          <cell r="E1757" t="str">
            <v>Maintenance préventive de niveau 3 couplage de source BT du secteur du PCTT de Nanterre</v>
          </cell>
          <cell r="F1757">
            <v>5502.84</v>
          </cell>
        </row>
        <row r="1758">
          <cell r="D1758" t="str">
            <v>1066</v>
          </cell>
          <cell r="E1758" t="str">
            <v>Maintenance préventive de niveau 3 couplage de source BT du pôle de Boulogne</v>
          </cell>
          <cell r="F1758">
            <v>5502.84</v>
          </cell>
        </row>
        <row r="1759">
          <cell r="D1759" t="str">
            <v>1067</v>
          </cell>
          <cell r="E1759" t="str">
            <v>Maintenance préventive de niveau 3 couplage de source BT du tunnel de Fontenay le fleury</v>
          </cell>
          <cell r="F1759">
            <v>8738.6200000000008</v>
          </cell>
        </row>
        <row r="1760">
          <cell r="D1760" t="str">
            <v>107</v>
          </cell>
          <cell r="E1760" t="str">
            <v>Astreinte SAPER pour une journée selon fiche CCTP N°14</v>
          </cell>
          <cell r="F1760">
            <v>412.17</v>
          </cell>
        </row>
        <row r="1761">
          <cell r="D1761" t="str">
            <v>1070</v>
          </cell>
          <cell r="E1761" t="str">
            <v>Maintenance préventive PST du tunnel de Chennevières</v>
          </cell>
          <cell r="F1761">
            <v>932.29</v>
          </cell>
        </row>
        <row r="1762">
          <cell r="D1762" t="str">
            <v>1071</v>
          </cell>
          <cell r="E1762" t="str">
            <v>Maintenance préventive PST du tunnel de Fontenay le fleury</v>
          </cell>
          <cell r="F1762">
            <v>1165.3599999999999</v>
          </cell>
        </row>
        <row r="1763">
          <cell r="D1763" t="str">
            <v>1072</v>
          </cell>
          <cell r="E1763" t="str">
            <v>Maintenance préventive PST du tunnel de Saint Cloud</v>
          </cell>
          <cell r="F1763">
            <v>3729.15</v>
          </cell>
        </row>
        <row r="1764">
          <cell r="D1764" t="str">
            <v>1073</v>
          </cell>
          <cell r="E1764" t="str">
            <v>Maintenance préventive PST du tunnel d’Ambroise PARE</v>
          </cell>
          <cell r="F1764">
            <v>4894.51</v>
          </cell>
        </row>
        <row r="1765">
          <cell r="D1765" t="str">
            <v>108</v>
          </cell>
          <cell r="E1765" t="str">
            <v>Astreinte SAPER pour une semaine selon fiche CCTP N°14</v>
          </cell>
          <cell r="F1765">
            <v>2060.83</v>
          </cell>
        </row>
        <row r="1766">
          <cell r="D1766" t="str">
            <v>109</v>
          </cell>
          <cell r="E1766" t="str">
            <v>Gestion annuel du lot de rechange selon fiche CCTP N°4</v>
          </cell>
          <cell r="F1766">
            <v>23695.75</v>
          </cell>
        </row>
        <row r="1767">
          <cell r="D1767" t="str">
            <v>110</v>
          </cell>
          <cell r="E1767" t="str">
            <v>Ouverture d’un parc à câbles de la DiRIF pour un tiers selon fiche CCTP N°4</v>
          </cell>
          <cell r="F1767">
            <v>213.49</v>
          </cell>
        </row>
        <row r="1768">
          <cell r="D1768" t="str">
            <v>1100</v>
          </cell>
          <cell r="E1768" t="str">
            <v>Réalisation d’essais diélectriques avec enregistrement des courbes U et I, contrôle d’isolement, contrôle des continuités de phases et d’écran, courbes échométriques, estimation des longueurs et  fourniture de rapport d’intervention et graphique de jour à l’aide d’un camion laboratoire et d’un technicien</v>
          </cell>
          <cell r="F1768">
            <v>1980.08</v>
          </cell>
        </row>
        <row r="1769">
          <cell r="D1769" t="str">
            <v>1101</v>
          </cell>
          <cell r="E1769" t="str">
            <v>Identification de l’élément défectueux selon fiche CCTP N°12
Ce prix rémunère la recherche de l’élément défectueux sur un équipement, les manœuvres électriques, les basculements, les consignations / déconsignations électriques.</v>
          </cell>
          <cell r="F1769">
            <v>430.54</v>
          </cell>
        </row>
        <row r="1770">
          <cell r="D1770" t="str">
            <v>1102</v>
          </cell>
          <cell r="E1770" t="str">
            <v>Consignation et déconsignation d’une installation HT
Ce prix rémunère la réalisation d’une consignation et une déconsignation électrique pour le compte de la DiRIF, sauf pour les propres besoin du titulaire</v>
          </cell>
          <cell r="F1770">
            <v>469.68</v>
          </cell>
        </row>
        <row r="1771">
          <cell r="D1771" t="str">
            <v>1103</v>
          </cell>
          <cell r="E1771" t="str">
            <v>Basculement d’une branche de réseau HT
Ce prix rémunère le basculement de réseau pour d’autres besoins que le correctif et la continuité d’exploitation</v>
          </cell>
          <cell r="F1771">
            <v>313.11</v>
          </cell>
        </row>
        <row r="1772">
          <cell r="D1772" t="str">
            <v>1104</v>
          </cell>
          <cell r="E1772" t="str">
            <v>Consignation et déconsignation d’une installation BT
Ce prix rémunère la réalisation d’une consignation et d’une déconsignation électrique pour le compte de la DiRIF, sauf pour les propres besoins du titulaire. Le délai de prévenance est fixé à 5 jours</v>
          </cell>
          <cell r="F1772">
            <v>156.56</v>
          </cell>
        </row>
        <row r="1773">
          <cell r="D1773" t="str">
            <v>1105</v>
          </cell>
          <cell r="E1773" t="str">
            <v>Basculement d’une branche de réseau BT
Ce prix rémunère le basculement de réseau pour d’autres besoins que le correctif et la continuité d’exploitation</v>
          </cell>
          <cell r="F1773">
            <v>313.11</v>
          </cell>
        </row>
        <row r="1774">
          <cell r="D1774" t="str">
            <v>1106</v>
          </cell>
          <cell r="E1774" t="str">
            <v>Remplacement d’une cellule haute tension
Ce prix rémunère le remplacement de la cellule haute tension, les consignations/déconsignations et basculement de réseau nécessaire à cette opération</v>
          </cell>
          <cell r="F1774">
            <v>2419.48</v>
          </cell>
        </row>
        <row r="1775">
          <cell r="D1775" t="str">
            <v>1107</v>
          </cell>
          <cell r="E1775" t="str">
            <v>Remplacement d’un transformateur haute tension
Ce prix rémunère le remplacement du transformateur, les consignations/déconsignations et basculement de réseau nécessaire à cette opération</v>
          </cell>
          <cell r="F1775">
            <v>1643.83</v>
          </cell>
        </row>
        <row r="1776">
          <cell r="D1776" t="str">
            <v>1108</v>
          </cell>
          <cell r="E1776" t="str">
            <v>Réparation d’un relai MICOM</v>
          </cell>
          <cell r="F1776">
            <v>1617.38</v>
          </cell>
        </row>
        <row r="1777">
          <cell r="D1777" t="str">
            <v>1109</v>
          </cell>
          <cell r="E1777" t="str">
            <v>Réalisation de tranchée – création d’une tranchée de largeur inférieure à 70 cm pour une longueur inférieure ou égale à 10m. Ce prix rémunère la création d’une tranchée d’une largeur de 70 cm et de profondeur inférieure à 1,30m dans un terrain meuble. Il comprend l’ouverture de la tranchée, le remblai, la mise en place du grillage avertisseur et la remise en état des lieux</v>
          </cell>
          <cell r="F1777">
            <v>115.7</v>
          </cell>
        </row>
        <row r="1778">
          <cell r="D1778" t="str">
            <v>111</v>
          </cell>
          <cell r="E1778" t="str">
            <v>Nacelle de moins de 8m avec panier</v>
          </cell>
          <cell r="F1778">
            <v>395.84</v>
          </cell>
        </row>
        <row r="1779">
          <cell r="D1779" t="str">
            <v>1110</v>
          </cell>
          <cell r="E1779" t="str">
            <v>Réalisation de tranchée – création d’une tranchée de largeur inférieure à 70 cm pour une longueur comprise entre 10 et 50m. Ce prix rémunère la création d’une tranchée d’une largeur de 70 cm et de profondeur inférieure à 1,30m dans un terrain meuble. Il comprend l’ouverture de la tranchée, le remblai, la mise en place du grillage avertisseur et la remise en état des lieux</v>
          </cell>
          <cell r="F1779">
            <v>101.3</v>
          </cell>
        </row>
        <row r="1780">
          <cell r="D1780" t="str">
            <v>1111</v>
          </cell>
          <cell r="E1780" t="str">
            <v>Réalisation de tranchée – création d’une tranchée de largeur inférieure à 70 cm pour une longueur comprise entre 50 et 100m. Ce prix rémunère la création d’une tranchée d’une largeur de 70 cm et de profondeur inférieure à 1,30m dans un terrain meuble. Il comprend l’ouverture de la tranchée, le remblai, la mise en place du grillage avertisseur et la remise en état des lieux</v>
          </cell>
          <cell r="F1780">
            <v>86.77</v>
          </cell>
        </row>
        <row r="1781">
          <cell r="D1781" t="str">
            <v>1112</v>
          </cell>
          <cell r="E1781" t="str">
            <v>Scellement béton linéaire pour réparation, protection et/ou protection de câble</v>
          </cell>
          <cell r="F1781">
            <v>546.54</v>
          </cell>
        </row>
        <row r="1782">
          <cell r="D1782" t="str">
            <v>1113</v>
          </cell>
          <cell r="E1782" t="str">
            <v>Réparation d’une chambre de tirage par mise en place de ciment</v>
          </cell>
          <cell r="F1782">
            <v>199.7</v>
          </cell>
        </row>
        <row r="1783">
          <cell r="D1783" t="str">
            <v>1114</v>
          </cell>
          <cell r="E1783" t="str">
            <v>Nettoyage et désinfection éventuelle d’une chambre de tirage
Ce prix rémunère le nettoyage, la désinfection éventuelle à 1m autour de la chambre de tirage, l’évacuation et le traitement des déchets</v>
          </cell>
          <cell r="F1783">
            <v>194.62</v>
          </cell>
        </row>
        <row r="1784">
          <cell r="D1784" t="str">
            <v>1115</v>
          </cell>
          <cell r="E1784" t="str">
            <v>Vidage d’une chambre de tirage inondée à l’aide d’une pompe
Ce prix rémunère la mise en œuvre de moyen y compris le groupe électrogène nécessaire au vidage</v>
          </cell>
          <cell r="F1784">
            <v>228.47</v>
          </cell>
        </row>
        <row r="1785">
          <cell r="D1785" t="str">
            <v>1116</v>
          </cell>
          <cell r="E1785" t="str">
            <v>Drainage d’une chambre de tirage
Ce prix rémunère le nettoyage, le percement d’une chambre de tirage,la mise en place de gravier en fond de chambre et géotextile puis terrassement des abords et mise en place d’un tuyau d’évacuation</v>
          </cell>
          <cell r="F1785">
            <v>1655.17</v>
          </cell>
        </row>
        <row r="1786">
          <cell r="D1786" t="str">
            <v>1117</v>
          </cell>
          <cell r="E1786" t="str">
            <v>Désensablement d’une chambre de tirage à l’aide d’un camion aspirateur approprié
Ce prix rémunère la mise à disposition d’un camion aspirateur avec son chauffeur, ainsi que le transport et le traitement des éléments aspirés</v>
          </cell>
          <cell r="F1786">
            <v>2441.73</v>
          </cell>
        </row>
        <row r="1787">
          <cell r="D1787" t="str">
            <v>1118</v>
          </cell>
          <cell r="E1787" t="str">
            <v>Désensablement d’une chambre de tirage à l’aide d’un camion aspirateur approprié
Ce prix rémunère la mise à disposition d’un camion aspirateur avec son chauffeur, ainsi que le transport et le traitement des éléments aspirés</v>
          </cell>
          <cell r="F1787">
            <v>2754.84</v>
          </cell>
        </row>
        <row r="1788">
          <cell r="D1788" t="str">
            <v>1119</v>
          </cell>
          <cell r="E1788" t="str">
            <v>Reprise ponctuelle d’un chemin de câble y compris fourniture du matériel et mise en œuvre des moyens d’accès</v>
          </cell>
          <cell r="F1788">
            <v>405.45</v>
          </cell>
        </row>
        <row r="1789">
          <cell r="D1789" t="str">
            <v>112</v>
          </cell>
          <cell r="E1789" t="str">
            <v>Nacelle de moins de 8m avec panier</v>
          </cell>
          <cell r="F1789">
            <v>661.87</v>
          </cell>
        </row>
        <row r="1790">
          <cell r="D1790" t="str">
            <v>1120</v>
          </cell>
          <cell r="E1790" t="str">
            <v>Reprise ponctuelle d’un chemin de câble y compris fourniture du matériel et mise en œuvre des moyens d’accès pour une longueur de 20 m</v>
          </cell>
          <cell r="F1790">
            <v>1855.77</v>
          </cell>
        </row>
        <row r="1791">
          <cell r="D1791" t="str">
            <v>1121</v>
          </cell>
          <cell r="E1791" t="str">
            <v>Déblocage des tampons de chambre de tirage à l’aide des moyens lourds nécessaires</v>
          </cell>
          <cell r="F1791">
            <v>1636.31</v>
          </cell>
        </row>
        <row r="1792">
          <cell r="D1792" t="str">
            <v>1122</v>
          </cell>
          <cell r="E1792" t="str">
            <v>Recherche d’un défaut sur un câble HT par mesure de continuité sans essais diélectrique</v>
          </cell>
          <cell r="F1792">
            <v>535.22</v>
          </cell>
        </row>
        <row r="1793">
          <cell r="D1793" t="str">
            <v>1123</v>
          </cell>
          <cell r="E1793" t="str">
            <v>Recherche d’un défaut sur un câble BT par mesure de continuité sans essais diélectrique</v>
          </cell>
          <cell r="F1793">
            <v>1288.4100000000001</v>
          </cell>
        </row>
        <row r="1794">
          <cell r="D1794" t="str">
            <v>1124</v>
          </cell>
          <cell r="E1794" t="str">
            <v>Recherche d’un défaut sur un bus BT SIRIUS OUEST sans essais diélectrique</v>
          </cell>
          <cell r="F1794">
            <v>1288.4100000000001</v>
          </cell>
        </row>
        <row r="1795">
          <cell r="D1795" t="str">
            <v>1125</v>
          </cell>
          <cell r="E1795" t="str">
            <v>Recherche d’un défaut sur supports de transmission cuivre par mesure de continuité et d’affaiblissement</v>
          </cell>
          <cell r="F1795">
            <v>1478</v>
          </cell>
        </row>
        <row r="1796">
          <cell r="D1796" t="str">
            <v>1126</v>
          </cell>
          <cell r="E1796" t="str">
            <v>Recherche d’un défauts sur supports optiques par mesure de niveau d’affaiblissement</v>
          </cell>
          <cell r="F1796">
            <v>973.7</v>
          </cell>
        </row>
        <row r="1797">
          <cell r="D1797" t="str">
            <v>1127</v>
          </cell>
          <cell r="E1797" t="str">
            <v>Plus-value pour recherche de défaut supplémentaire lors d’une même sollicitation</v>
          </cell>
          <cell r="F1797">
            <v>360.42</v>
          </cell>
        </row>
        <row r="1798">
          <cell r="D1798" t="str">
            <v>1128</v>
          </cell>
          <cell r="E1798" t="str">
            <v>Réparation de défauts sur des supports de transmission cuivre par aboutement et connexion dédiés transmission</v>
          </cell>
          <cell r="F1798">
            <v>292.37</v>
          </cell>
        </row>
        <row r="1799">
          <cell r="D1799" t="str">
            <v>1129</v>
          </cell>
          <cell r="E1799" t="str">
            <v>Réparation d’un câble AP de type composite (cuivre / fibre optique) incluant la fourniture des moyens de raccordement</v>
          </cell>
          <cell r="F1799">
            <v>3804.05</v>
          </cell>
        </row>
        <row r="1800">
          <cell r="D1800" t="str">
            <v>113</v>
          </cell>
          <cell r="E1800" t="str">
            <v>Mise à disposition d’un camion bras</v>
          </cell>
          <cell r="F1800">
            <v>751.82</v>
          </cell>
        </row>
        <row r="1801">
          <cell r="D1801" t="str">
            <v>1130</v>
          </cell>
          <cell r="E1801" t="str">
            <v>Réparation d’un câble AP de type composite (cuivre / fibre optique) avec un câble AP composé de 2 câbles, l’un cuivre et l’autre fibres optiques, incluant la fourniture des moyens de raccordement</v>
          </cell>
          <cell r="F1801">
            <v>3764.91</v>
          </cell>
        </row>
        <row r="1802">
          <cell r="D1802" t="str">
            <v>1131</v>
          </cell>
          <cell r="E1802" t="str">
            <v>Réparation d’un câble AP de type homogène cuivre ou REX incluant la fourniture des moyens de raccordement</v>
          </cell>
          <cell r="F1802">
            <v>1345.36</v>
          </cell>
        </row>
        <row r="1803">
          <cell r="D1803" t="str">
            <v>1132</v>
          </cell>
          <cell r="E1803" t="str">
            <v>Réparation d’un câble de type homogène fibre optique comprenant un nombre inférieur ou égal à 36 fibres optiques incluant la fourniture des moyens de raccordement</v>
          </cell>
          <cell r="F1803">
            <v>2208.31</v>
          </cell>
        </row>
        <row r="1804">
          <cell r="D1804" t="str">
            <v>1133</v>
          </cell>
          <cell r="E1804" t="str">
            <v>Réparation d’un câble de type homogène fibre optique comprenant un nombre compris entre 36 et 72 fibres optiques incluant la fourniture des moyens de raccordement</v>
          </cell>
          <cell r="F1804">
            <v>2610</v>
          </cell>
        </row>
        <row r="1805">
          <cell r="D1805" t="str">
            <v>1134</v>
          </cell>
          <cell r="E1805" t="str">
            <v>Réparation d’un câble AS ou AD pour un nombre de paires inférieur ou égal à 21 incluant la fourniture des moyens de raccordement</v>
          </cell>
          <cell r="F1805">
            <v>374.66</v>
          </cell>
        </row>
        <row r="1806">
          <cell r="D1806" t="str">
            <v>1135</v>
          </cell>
          <cell r="E1806" t="str">
            <v>Réparation d’un câble AS ou AD pour un nombre de paires  compris entre 21 et 56 incluant la fourniture des moyens de raccordement</v>
          </cell>
          <cell r="F1806">
            <v>442.55</v>
          </cell>
        </row>
        <row r="1807">
          <cell r="D1807" t="str">
            <v>1136</v>
          </cell>
          <cell r="E1807" t="str">
            <v>Réparation d’un câble composé de 16 paires de type série 93 incluant la fourniture des moyens de raccordement</v>
          </cell>
          <cell r="F1807">
            <v>553.6</v>
          </cell>
        </row>
        <row r="1808">
          <cell r="D1808" t="str">
            <v>1137</v>
          </cell>
          <cell r="E1808" t="str">
            <v>Réparation d’un câble d’alimentation BT de type U1000 RVFV composé de conducteurs de section allant de 2,5 à 16mm²  incluant la fourniture des moyens de raccordement</v>
          </cell>
          <cell r="F1808">
            <v>214.91</v>
          </cell>
        </row>
        <row r="1809">
          <cell r="D1809" t="str">
            <v>1138</v>
          </cell>
          <cell r="E1809" t="str">
            <v>Réparation d’un câble d’alimentation BT de type U1000 RVFV composé de conducteurs de section allant de 25 à 95mm²  incluant la fourniture des moyens de raccordement</v>
          </cell>
          <cell r="F1809">
            <v>679.61</v>
          </cell>
        </row>
        <row r="1810">
          <cell r="D1810" t="str">
            <v>1139</v>
          </cell>
          <cell r="E1810" t="str">
            <v>Réparation d’un câble d’alimentation BT de type U1000 RVFV composé de conducteurs de section allant de 150 à 240mm²  incluant la fourniture des moyens de raccordement</v>
          </cell>
          <cell r="F1810">
            <v>1102.95</v>
          </cell>
        </row>
        <row r="1811">
          <cell r="D1811" t="str">
            <v>114</v>
          </cell>
          <cell r="E1811" t="str">
            <v>Mise à disposition d’un camion bras</v>
          </cell>
          <cell r="F1811">
            <v>980.63</v>
          </cell>
        </row>
        <row r="1812">
          <cell r="D1812" t="str">
            <v>1140</v>
          </cell>
          <cell r="E1812" t="str">
            <v>Réparation d’un câble d’alimentation BT de type CR1-C1 ou FR-N1 X1 G1 LSOH composé de conducteurs de section allant de 2,5 à 16mm²  incluant la fourniture des moyens de raccordement</v>
          </cell>
          <cell r="F1812">
            <v>191.64</v>
          </cell>
        </row>
        <row r="1813">
          <cell r="D1813" t="str">
            <v>1141</v>
          </cell>
          <cell r="E1813" t="str">
            <v>Réparation d’un câble d’alimentation BT de type CR1-C1 ou FR-N1 X1 G1 LSOH composé de conducteurs de section allant de 25 à 95mm²  incluant la fourniture des moyens de raccordement</v>
          </cell>
          <cell r="F1813">
            <v>371.46</v>
          </cell>
        </row>
        <row r="1814">
          <cell r="D1814" t="str">
            <v>1142</v>
          </cell>
          <cell r="E1814" t="str">
            <v>Réparation d’un câble d’alimentation BT de type CR1-C1 ou FR-N1 X1 G1 LSOH composé de conducteurs de section allant de 150 à 240mm²  incluant la fourniture des moyens de raccordement</v>
          </cell>
          <cell r="F1814">
            <v>946.4</v>
          </cell>
        </row>
        <row r="1815">
          <cell r="D1815" t="str">
            <v>1143</v>
          </cell>
          <cell r="E1815" t="str">
            <v>Réparation d’un câble HT incluant la fourniture des moyens de raccordement</v>
          </cell>
          <cell r="F1815">
            <v>1102.95</v>
          </cell>
        </row>
        <row r="1816">
          <cell r="D1816" t="str">
            <v>1144</v>
          </cell>
          <cell r="E1816" t="str">
            <v>Tirage sur une longueur inférieur ou égale à 20m dans un chemin de câble métallique d’un câble de type : 36 ou 72 fibres optiques, SYT2 ou LY9AR composé d’un nombre inférieur ou égal à 30 paires, U1000 RVFV, CR1-C1 ou FR-N1 X1 G1 LSOH composé d’un nombre inférieur ou égal à 5*16 mm², C5, KX6 ou KX8</v>
          </cell>
          <cell r="F1816">
            <v>7.17</v>
          </cell>
        </row>
        <row r="1817">
          <cell r="D1817" t="str">
            <v>1145</v>
          </cell>
          <cell r="E1817" t="str">
            <v>Tirage sur une longueur comprise entre 20 et 100m dans un chemin de câble métallique d’un câble de type : 36 ou 72 fibres optiques, SYT2 ou LY9AR composé d’un nombre inférieur ou égal à 30 paires, U1000 RVFV, CR1-C1 ou FR-N1 X1 G1 LSOH composé d’un nombre inférieur ou égal à 5*16 mm², C5, KX6 ou KX8</v>
          </cell>
          <cell r="F1817">
            <v>7.17</v>
          </cell>
        </row>
        <row r="1818">
          <cell r="D1818" t="str">
            <v>1146</v>
          </cell>
          <cell r="E1818" t="str">
            <v>Tirage sur une longueur supérieure à 100m dans un chemin de câble métallique d’un câble de type : 36 ou 72 fibres optiques, SYT2 ou LY9AR composé d’un nombre inférieur ou égal à 30 paires, U1000 RVFV, CR1-C1 ou FR-N1 X1 G1 LSOH composé d’un nombre inférieur ou égal à 5*16 mm², C5, KX6 ou KX8</v>
          </cell>
          <cell r="F1818">
            <v>7.17</v>
          </cell>
        </row>
        <row r="1819">
          <cell r="D1819" t="str">
            <v>1147</v>
          </cell>
          <cell r="E1819" t="str">
            <v>Tirage sur une longueur inférieur ou égale à 20m dans un caniveau béton d’un câble de type : 36 ou 72 fibres optiques, SYT2 ou LY9AR composé d’un nombre inférieur ou égal à 30 paires, U1000 RVFV, CR1-C1 ou FR-N1 X1 G1 LSOH composé d’un nombre inférieur ou égal à 5*16 mm², C5, KX6 ou KX8</v>
          </cell>
          <cell r="F1819">
            <v>11.96</v>
          </cell>
        </row>
        <row r="1820">
          <cell r="D1820" t="str">
            <v>1148</v>
          </cell>
          <cell r="E1820" t="str">
            <v>Tirage sur une longueur comprise entre 20 et 100m dans un caniveau béton d’un câble de type : 36 ou 72 fibres optiques, SYT2 ou LY9AR composé d’un nombre inférieur ou égal à 30 paires, U1000 RVFV, CR1-C1 ou FR-N1 X1 G1 LSOH composé d’un nombre inférieur ou égal à 5*16 mm², C5, KX6 ou KX8</v>
          </cell>
          <cell r="F1820">
            <v>11.96</v>
          </cell>
        </row>
        <row r="1821">
          <cell r="D1821" t="str">
            <v>1149</v>
          </cell>
          <cell r="E1821" t="str">
            <v>Tirage sur une longueur supérieure à 100m dans un caniveau béton d’un câble de type : 36 ou 72 fibres optiques, SYT2 ou LY9AR composé d’un nombre inférieur ou égal à 30 paires, U1000 RVFV, CR1-C1 ou FR-N1 X1 G1 LSOH composé d’un nombre inférieur ou égal à 5*16 mm², C5, KX6 ou KX8</v>
          </cell>
          <cell r="F1821">
            <v>11.96</v>
          </cell>
        </row>
        <row r="1822">
          <cell r="D1822" t="str">
            <v>115</v>
          </cell>
          <cell r="E1822" t="str">
            <v>Mise à disposition d’un camion aspirateur</v>
          </cell>
          <cell r="F1822">
            <v>1935.1</v>
          </cell>
        </row>
        <row r="1823">
          <cell r="D1823" t="str">
            <v>1150</v>
          </cell>
          <cell r="E1823" t="str">
            <v>Tirage sur une longueur inférieur ou égale à 20m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3">
            <v>13.41</v>
          </cell>
        </row>
        <row r="1824">
          <cell r="D1824" t="str">
            <v>1151</v>
          </cell>
          <cell r="E1824" t="str">
            <v>Tirage sur une longueur comprise entre 20 et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4">
            <v>11.96</v>
          </cell>
        </row>
        <row r="1825">
          <cell r="D1825" t="str">
            <v>1152</v>
          </cell>
          <cell r="E1825" t="str">
            <v>Tirage sur une longueur supérieure à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5">
            <v>13.41</v>
          </cell>
        </row>
        <row r="1826">
          <cell r="D1826" t="str">
            <v>1153</v>
          </cell>
          <cell r="E1826" t="str">
            <v>Tirage sur une longueur inférieur ou égale à 20m en pleine terre d’un câble de type : 36 ou 72 fibres optiques, SYT2 ou LY9AR composé d’un nombre inférieur ou égal à 30 paires, U1000 RVFV, CR1-C1 ou FR-N1 X1 G1 LSOH composé d’un nombre inférieur ou égal à 5*16 mm², C5, KX6 ou KX8</v>
          </cell>
          <cell r="F1826">
            <v>11.96</v>
          </cell>
        </row>
        <row r="1827">
          <cell r="D1827" t="str">
            <v>1154</v>
          </cell>
          <cell r="E1827" t="str">
            <v>Tirage sur une longueur comprise entre 20 et 100m en pleine terre d’un câble de type : 36 ou 72 fibres optiques, SYT2 ou LY9AR composé d’un nombre inférieur ou égal à 30 paires, U1000 RVFV, CR1-C1 ou FR-N1 X1 G1 LSOH composé d’un nombre inférieur ou égal à 5*16 mm², C5, KX6 ou KX8</v>
          </cell>
          <cell r="F1827">
            <v>11.96</v>
          </cell>
        </row>
        <row r="1828">
          <cell r="D1828" t="str">
            <v>1155</v>
          </cell>
          <cell r="E1828" t="str">
            <v>Tirage sur une longueur supérieure à 100m en pleine terre d’un câble de type : 36 ou 72 fibres optiques, SYT2 ou LY9AR composé d’un nombre inférieur ou égal à 30 paires, U1000 RVFV, CR1-C1 ou FR-N1 X1 G1 LSOH composé d’un nombre inférieur ou égal à 5*16 mm², C5, KX6 ou KX8</v>
          </cell>
          <cell r="F1828">
            <v>11.96</v>
          </cell>
        </row>
        <row r="1829">
          <cell r="D1829" t="str">
            <v>1156</v>
          </cell>
          <cell r="E1829" t="str">
            <v>Tirage sur une longueur inférieur ou égale à 20m dans un chemin de câble métallique d’un câble de type : AP composite, homogène cuivre ou REX, haute tension, U1000 RVFV, CR1-C1 ou FR-N1 X1 G1 LSOH composé d’un nombre de conducteur inférieur ou égal à 5 pour une section de plus de 25mm²</v>
          </cell>
          <cell r="F1829">
            <v>11.96</v>
          </cell>
        </row>
        <row r="1830">
          <cell r="D1830" t="str">
            <v>1157</v>
          </cell>
          <cell r="E1830" t="str">
            <v>Tirage sur une longueur comprise entre 20 et 100m dans un chemin de câble métallique d’un câble de type : AP composite, homogène cuivre ou REX, haute tension, U1000 RVFV, CR1-C1 ou FR-N1 X1 G1 LSOH composé d’un nombre de conducteur inférieur ou égal à 5 pour une section de plus de 25mm²</v>
          </cell>
          <cell r="F1830">
            <v>11.96</v>
          </cell>
        </row>
        <row r="1831">
          <cell r="D1831" t="str">
            <v>1158</v>
          </cell>
          <cell r="E1831" t="str">
            <v>Tirage sur une longueur supérieure à 100m dans un chemin de câble métallique d’un câble de type :
dans un chemin de câble métallique d’un câble de type : AP composite, homogène cuivre ou REX, haute tension, U1000 RVFV, CR1-C1 ou FR-N1 X1 G1 LSOH composé d’un nombre de conducteur inférieur ou égal à 5 pour une section de plus de 25mm²</v>
          </cell>
          <cell r="F1831">
            <v>11.96</v>
          </cell>
        </row>
        <row r="1832">
          <cell r="D1832" t="str">
            <v>1159</v>
          </cell>
          <cell r="E1832" t="str">
            <v>Tirage sur une longueur inférieur ou égale à 20m dans un caniveau béton d’un câble de type : AP composite, homogène cuivre ou REX, haute tension, U1000 RVFV, CR1-C1 ou FR-N1 X1 G1 LSOH composé d’un nombre de conducteur inférieur ou égal à 5 pour une section de plus de 25mm²</v>
          </cell>
          <cell r="F1832">
            <v>14.35</v>
          </cell>
        </row>
        <row r="1833">
          <cell r="D1833" t="str">
            <v>116</v>
          </cell>
          <cell r="E1833" t="str">
            <v>Mise à disposition d’un camion aspirateur</v>
          </cell>
          <cell r="F1833">
            <v>1935.1</v>
          </cell>
        </row>
        <row r="1834">
          <cell r="D1834" t="str">
            <v>1160</v>
          </cell>
          <cell r="E1834" t="str">
            <v>Tirage sur une longueur comprise entre 20 et 100m dans un caniveau béton d’un câble de type : AP composite, homogène cuivre ou REX, haute tension, U1000 RVFV, CR1-C1 ou FR-N1 X1 G1 LSOH composé d’un nombre de conducteur inférieur ou égal à 5 pour une section de plus de 25mm²</v>
          </cell>
          <cell r="F1834">
            <v>14.35</v>
          </cell>
        </row>
        <row r="1835">
          <cell r="D1835" t="str">
            <v>1161</v>
          </cell>
          <cell r="E1835" t="str">
            <v>Tirage sur une longueur supérieure à 100m dans un caniveau béton d’un câble de type :
dans un chemin de câble métallique d’un câble de type : AP composite, homogène cuivre ou REX, haute tension, U1000 RVFV, CR1-C1 ou FR-N1 X1 G1 LSOH composé d’un nombre de conducteur inférieur ou égal à 5 pour une section de plus de 25mm²</v>
          </cell>
          <cell r="F1835">
            <v>14.35</v>
          </cell>
        </row>
        <row r="1836">
          <cell r="D1836" t="str">
            <v>1162</v>
          </cell>
          <cell r="E1836" t="str">
            <v>Tirage sur une longueur inférieur ou égale à 20m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6">
            <v>15.8</v>
          </cell>
        </row>
        <row r="1837">
          <cell r="D1837" t="str">
            <v>1163</v>
          </cell>
          <cell r="E1837" t="str">
            <v>Tirage sur une longueur comprise entre 20 et 100m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7">
            <v>15.8</v>
          </cell>
        </row>
        <row r="1838">
          <cell r="D1838" t="str">
            <v>1164</v>
          </cell>
          <cell r="E1838" t="str">
            <v>Tirage sur une longueur supérieure à 100m dans en fourreau d’un câble de type :
dans un chemin de câble métallique d’un câble de type : AP composite, homogène cuivre ou REX, haute tension, U1000 RVFV, CR1-C1 ou FR-N1 X1 G1 LSOH composé d’un nombre de conducteur inférieur ou égal à 5 pour une section de plus de 25mm². Ce prix comprend l’aiguillage du ou des fourreaux</v>
          </cell>
          <cell r="F1838">
            <v>15.8</v>
          </cell>
        </row>
        <row r="1839">
          <cell r="D1839" t="str">
            <v>1165</v>
          </cell>
          <cell r="E1839" t="str">
            <v>Tirage sur une longueur inférieur ou égale à 20m en pleine terre d’un câble de type : AP composite, homogène cuivre ou REX, haute tension, U1000 RVFV, CR1-C1 ou FR-N1 X1 G1 LSOH composé d’un nombre de conducteur inférieur ou égal à 5 pour une section de plus de 25mm²</v>
          </cell>
          <cell r="F1839">
            <v>11.96</v>
          </cell>
        </row>
        <row r="1840">
          <cell r="D1840" t="str">
            <v>1166</v>
          </cell>
          <cell r="E1840" t="str">
            <v>Tirage sur une longueur comprise entre 20 et 100m en pleine terre d’un câble de type : AP composite, homogène cuivre ou REX, haute tension, U1000 RVFV, CR1-C1 ou FR-N1 X1 G1 LSOH composé d’un nombre de conducteur inférieur ou égal à 5 pour une section de plus de 25mm²</v>
          </cell>
          <cell r="F1840">
            <v>11.96</v>
          </cell>
        </row>
        <row r="1841">
          <cell r="D1841" t="str">
            <v>1167</v>
          </cell>
          <cell r="E1841" t="str">
            <v>Tirage sur une longueur supérieure à 100m dans en pleine terre d’un câble de type :
dans un chemin de câble métallique d’un câble de type : AP composite, homogène cuivre ou REX, haute tension, U1000 RVFV, CR1-C1 ou FR-N1 X1 G1 LSOH composé d’un nombre de conducteur inférieur ou égal à 5 pour une section de plus de 25mm²</v>
          </cell>
          <cell r="F1841">
            <v>11.96</v>
          </cell>
        </row>
        <row r="1842">
          <cell r="D1842" t="str">
            <v>1168</v>
          </cell>
          <cell r="E1842" t="str">
            <v>Remise en place d’un câble quelques soit sa nature en cas d’urgence impérieuse de type mode d’exploitation critique d’un tunnel ou câbles sur voies</v>
          </cell>
          <cell r="F1842">
            <v>26.68</v>
          </cell>
        </row>
        <row r="1843">
          <cell r="D1843" t="str">
            <v>1169</v>
          </cell>
          <cell r="E1843" t="str">
            <v>Remplacement d’un coffret de couplage dérivation SIRIUS OUEST
Ce prix comprend la fourniture, le génie civil pour la dépose de l’ancien coffret ainsi que la mise en place du nouveau, la qualification du nouvel équipement et le traitement des de l’ancien</v>
          </cell>
          <cell r="F1843">
            <v>10270.36</v>
          </cell>
        </row>
        <row r="1844">
          <cell r="D1844" t="str">
            <v>117</v>
          </cell>
          <cell r="E1844" t="str">
            <v>Pose de balises Bluetooth dans un tunnel selon fiche CCTP N°19</v>
          </cell>
          <cell r="F1844">
            <v>2143.7399999999998</v>
          </cell>
        </row>
        <row r="1845">
          <cell r="D1845" t="str">
            <v>1170</v>
          </cell>
          <cell r="E1845" t="str">
            <v>Protection par soudure de structure métallique
Ce prix rémunère la soudure pour condamner l’ouverture d’une porte ou un tampon de chambre de tirage</v>
          </cell>
          <cell r="F1845">
            <v>385.02</v>
          </cell>
        </row>
        <row r="1846">
          <cell r="D1846" t="str">
            <v>1171</v>
          </cell>
          <cell r="E1846" t="str">
            <v>Dessoudage d’une structure métallique</v>
          </cell>
          <cell r="F1846">
            <v>178.14</v>
          </cell>
        </row>
        <row r="1847">
          <cell r="D1847" t="str">
            <v>1172</v>
          </cell>
          <cell r="E1847" t="str">
            <v>Remplacement d’un jeu de 3 fusibles haute tension
Ce prix rémunère la pose de 3 fusibles consignation / déconsignation comprises</v>
          </cell>
          <cell r="F1847">
            <v>156.56</v>
          </cell>
        </row>
        <row r="1848">
          <cell r="D1848" t="str">
            <v>1173</v>
          </cell>
          <cell r="E1848" t="str">
            <v>Dépose et pose d’un appareillage électrique dans un TGBT (disjoncteur, sectionneur...)</v>
          </cell>
          <cell r="F1848">
            <v>170.94</v>
          </cell>
        </row>
        <row r="1849">
          <cell r="D1849" t="str">
            <v>1174</v>
          </cell>
          <cell r="E1849" t="str">
            <v>Dépose et pose d’une batterie de condensateurs d’une puissance inférieure à 250 kVA
Ce prix rémunère le remplacement d’une batterie de condensateurs, fourniture et recyclage compris</v>
          </cell>
          <cell r="F1849">
            <v>449.28</v>
          </cell>
        </row>
        <row r="1850">
          <cell r="D1850" t="str">
            <v>1175</v>
          </cell>
          <cell r="E1850" t="str">
            <v>Dépose et pose d’une batterie de condensateurs d’une puissance supérieure à 250 kVA
Ce prix rémunère le remplacement d’une batterie de condensateurs, fourniture et recyclage compris</v>
          </cell>
          <cell r="F1850">
            <v>750.45</v>
          </cell>
        </row>
        <row r="1851">
          <cell r="D1851" t="str">
            <v>1176</v>
          </cell>
          <cell r="E1851" t="str">
            <v>Dépose et pose d’un ensemble de batteries PASA URA
Ce prix rémunère le remplacement des batteries, fourniture et recyclage compris</v>
          </cell>
          <cell r="F1851">
            <v>437.85</v>
          </cell>
        </row>
        <row r="1852">
          <cell r="D1852" t="str">
            <v>1177</v>
          </cell>
          <cell r="E1852" t="str">
            <v>Dépose et pose d’un ensemble de batteries C13-100
Ce prix rémunère le remplacement des batteries, fourniture et recyclage compris</v>
          </cell>
          <cell r="F1852">
            <v>516.12</v>
          </cell>
        </row>
        <row r="1853">
          <cell r="D1853" t="str">
            <v>1178</v>
          </cell>
          <cell r="E1853" t="str">
            <v>Dépose et pose d’un ensemble de bloc C13-100
Ce prix rémunère le remplacement du bloc, fourniture et recyclage compris</v>
          </cell>
          <cell r="F1853">
            <v>2195.58</v>
          </cell>
        </row>
        <row r="1854">
          <cell r="D1854" t="str">
            <v>1179</v>
          </cell>
          <cell r="E1854" t="str">
            <v>Colmatage d’une fuite de diélectrique sur un transformateur</v>
          </cell>
          <cell r="F1854">
            <v>161.94999999999999</v>
          </cell>
        </row>
        <row r="1855">
          <cell r="D1855" t="str">
            <v>118</v>
          </cell>
          <cell r="E1855" t="str">
            <v>Accompagnement sur les installations sur une demi-journée selon fiche CCTP N°16</v>
          </cell>
          <cell r="F1855">
            <v>355.81</v>
          </cell>
        </row>
        <row r="1856">
          <cell r="D1856" t="str">
            <v>1180</v>
          </cell>
          <cell r="E1856" t="str">
            <v>Remplacement d’un joint de niveau sur un DGPT2</v>
          </cell>
          <cell r="F1856">
            <v>278.87</v>
          </cell>
        </row>
        <row r="1857">
          <cell r="D1857" t="str">
            <v>1181</v>
          </cell>
          <cell r="E1857" t="str">
            <v>Remplacement d'un coffret de commande local selon catalogue LEGRAND</v>
          </cell>
          <cell r="F1857">
            <v>655</v>
          </cell>
        </row>
        <row r="1858">
          <cell r="D1858" t="str">
            <v>1182</v>
          </cell>
          <cell r="E1858" t="str">
            <v>Remplacement d'une platine de contrôle et des organes de commande</v>
          </cell>
          <cell r="F1858">
            <v>498.44</v>
          </cell>
        </row>
        <row r="1859">
          <cell r="D1859" t="str">
            <v>1183</v>
          </cell>
          <cell r="E1859" t="str">
            <v>Remplacement d'un Bouton poussoir 1NO (noir,rouge,bleu,jaune) + corps contact 1NO + contact 1NO selon catalogue Schneider</v>
          </cell>
          <cell r="F1859">
            <v>39.15</v>
          </cell>
        </row>
        <row r="1860">
          <cell r="D1860" t="str">
            <v>1184</v>
          </cell>
          <cell r="E1860" t="str">
            <v>Remplacement d'un Bouton poussoir 1NF rouge + corps contact 1NF + contact 1NF selon catalogue Schneider</v>
          </cell>
          <cell r="F1860">
            <v>39.15</v>
          </cell>
        </row>
        <row r="1861">
          <cell r="D1861" t="str">
            <v>1185</v>
          </cell>
          <cell r="E1861" t="str">
            <v>Remplacement d'une tête à clef 2 positions fixes ZB4-BG4K selon catalogue Schneider</v>
          </cell>
          <cell r="F1861">
            <v>39.15</v>
          </cell>
        </row>
        <row r="1862">
          <cell r="D1862" t="str">
            <v>1186</v>
          </cell>
          <cell r="E1862" t="str">
            <v>Remplacement d'une tête et d'un corps pour voyant lumineux selon catalogue Schneider</v>
          </cell>
          <cell r="F1862">
            <v>39.15</v>
          </cell>
        </row>
        <row r="1863">
          <cell r="D1863" t="str">
            <v>1187</v>
          </cell>
          <cell r="E1863" t="str">
            <v>Remplacement et configuration d'un VARIATEUR ATV 0,55KW ou 027KW 230V référence ATV-11PU12M2E de marque Schneider ou équivalent au variateur dans le coffret</v>
          </cell>
          <cell r="F1863">
            <v>1693.84</v>
          </cell>
        </row>
        <row r="1864">
          <cell r="D1864" t="str">
            <v>1188</v>
          </cell>
          <cell r="E1864" t="str">
            <v>Remplacement d'un relais de mesure d’intensité (Dold BA9053/412, 24V-80V AC) de fournisseur Tempolec S.A ou équivalent au relais dans le coffret</v>
          </cell>
          <cell r="F1864">
            <v>156.56</v>
          </cell>
        </row>
        <row r="1865">
          <cell r="D1865" t="str">
            <v>1189</v>
          </cell>
          <cell r="E1865" t="str">
            <v>Remplacement d'un Relais de mesure Tension (Dold IK9044E 24V DC) de fournisseur Tempolec S.A ou équivalent au relais dans le coffret</v>
          </cell>
          <cell r="F1865">
            <v>156.56</v>
          </cell>
        </row>
        <row r="1866">
          <cell r="D1866" t="str">
            <v>119</v>
          </cell>
          <cell r="E1866" t="str">
            <v>Accompagnement sur les installations sur une journée selon fiche CCTP N°16</v>
          </cell>
          <cell r="F1866">
            <v>569.29999999999995</v>
          </cell>
        </row>
        <row r="1867">
          <cell r="D1867" t="str">
            <v>1190</v>
          </cell>
          <cell r="E1867" t="str">
            <v>Remplacement d'un contact de portes selon fournisseur CEBEO S.A ou équivalent au contact en place</v>
          </cell>
          <cell r="F1867">
            <v>39.15</v>
          </cell>
        </row>
        <row r="1868">
          <cell r="D1868" t="str">
            <v>1191</v>
          </cell>
          <cell r="E1868" t="str">
            <v>Remplacement d'une résistance chauffante + aimants 95W 220V ou équivalent</v>
          </cell>
          <cell r="F1868">
            <v>58.71</v>
          </cell>
        </row>
        <row r="1869">
          <cell r="D1869" t="str">
            <v>1192</v>
          </cell>
          <cell r="E1869" t="str">
            <v>Remplacement d'un thermostat contact NF 0 à 60°C KTO 011 UL 01 146.9-00 ou équivalent</v>
          </cell>
          <cell r="F1869">
            <v>39.15</v>
          </cell>
        </row>
        <row r="1870">
          <cell r="D1870" t="str">
            <v>1193</v>
          </cell>
          <cell r="E1870" t="str">
            <v>Pose et dépose d'un Moteur barrière de tout type de barrière BL77 / BL52 ou équivalent</v>
          </cell>
          <cell r="F1870">
            <v>608.53</v>
          </cell>
        </row>
        <row r="1871">
          <cell r="D1871" t="str">
            <v>1194</v>
          </cell>
          <cell r="E1871" t="str">
            <v>Remplacement de l’ensemble moteur BLG77 pour barrière BL77 ou équivalent</v>
          </cell>
          <cell r="F1871">
            <v>1022.59</v>
          </cell>
        </row>
        <row r="1872">
          <cell r="D1872" t="str">
            <v>1195</v>
          </cell>
          <cell r="E1872" t="str">
            <v>Remplacement d'une courroie Trap Z29.5 de fournisseur Brammer ou équivalent</v>
          </cell>
          <cell r="F1872">
            <v>78.290000000000006</v>
          </cell>
        </row>
        <row r="1873">
          <cell r="D1873" t="str">
            <v>1196</v>
          </cell>
          <cell r="E1873" t="str">
            <v>Remplacement d'une lisse dune longueur comprise entre 10.00 m et 15,00m pour barrière BLG 77 de marque AS ou équivalent</v>
          </cell>
          <cell r="F1873">
            <v>655</v>
          </cell>
        </row>
        <row r="1874">
          <cell r="D1874" t="str">
            <v>1197</v>
          </cell>
          <cell r="E1874" t="str">
            <v>Remplacement d'une lisse dune longueur comprise entre 6.00 m et 11.00 m pour barrière BL52 de marque AS ou équivalent</v>
          </cell>
          <cell r="F1874">
            <v>576.71</v>
          </cell>
        </row>
        <row r="1875">
          <cell r="D1875" t="str">
            <v>1198</v>
          </cell>
          <cell r="E1875" t="str">
            <v>Remplacement d’un feu de lisse ou d’une bavette</v>
          </cell>
          <cell r="F1875">
            <v>28.71</v>
          </cell>
        </row>
        <row r="1876">
          <cell r="D1876" t="str">
            <v>1199</v>
          </cell>
          <cell r="E1876" t="str">
            <v>Remplacement d’une porte  de PST</v>
          </cell>
          <cell r="F1876">
            <v>156.56</v>
          </cell>
        </row>
        <row r="1877">
          <cell r="D1877" t="str">
            <v>120</v>
          </cell>
          <cell r="E1877" t="str">
            <v>MCO trimestriel du superviseur énergie et sites selon fiche CCTP N°22</v>
          </cell>
          <cell r="F1877">
            <v>6782.95</v>
          </cell>
        </row>
        <row r="1878">
          <cell r="D1878" t="str">
            <v>1200</v>
          </cell>
          <cell r="E1878" t="str">
            <v>Une astreinte annuelle</v>
          </cell>
          <cell r="F1878">
            <v>49337.21</v>
          </cell>
        </row>
        <row r="1879">
          <cell r="D1879" t="str">
            <v>1201</v>
          </cell>
          <cell r="E1879" t="str">
            <v>Fourniture de matériel suivant catalogue LEGRAND</v>
          </cell>
          <cell r="F1879">
            <v>0.8</v>
          </cell>
        </row>
        <row r="1880">
          <cell r="D1880" t="str">
            <v>1202</v>
          </cell>
          <cell r="E1880" t="str">
            <v>Fourniture de matériel suivant catalogue NEXANS</v>
          </cell>
          <cell r="F1880">
            <v>0.8</v>
          </cell>
        </row>
        <row r="1881">
          <cell r="D1881" t="str">
            <v>1203</v>
          </cell>
          <cell r="E1881" t="str">
            <v>Fourniture de matériel suivant catalogue FERRAZ</v>
          </cell>
          <cell r="F1881">
            <v>0.7</v>
          </cell>
        </row>
        <row r="1882">
          <cell r="D1882" t="str">
            <v>1204</v>
          </cell>
          <cell r="E1882" t="str">
            <v>Fourniture de matériel suivant catalogue CATU</v>
          </cell>
          <cell r="F1882">
            <v>0.9</v>
          </cell>
        </row>
        <row r="1883">
          <cell r="D1883" t="str">
            <v>1205</v>
          </cell>
          <cell r="E1883" t="str">
            <v>Fourniture de matériel suivant catalogue MANUTAN</v>
          </cell>
          <cell r="F1883">
            <v>1.1000000000000001</v>
          </cell>
        </row>
        <row r="1884">
          <cell r="D1884" t="str">
            <v>1206</v>
          </cell>
          <cell r="E1884" t="str">
            <v>Fourniture de matériel selon catalogue SCHNEIDER</v>
          </cell>
          <cell r="F1884">
            <v>1</v>
          </cell>
        </row>
        <row r="1885">
          <cell r="D1885" t="str">
            <v>1207</v>
          </cell>
          <cell r="E1885" t="str">
            <v>Fourniture de matériel selon catalogue AUTOMATIC SYSTEMS</v>
          </cell>
          <cell r="F1885">
            <v>1.1000000000000001</v>
          </cell>
        </row>
        <row r="1886">
          <cell r="D1886" t="str">
            <v>1208</v>
          </cell>
          <cell r="E1886" t="str">
            <v>Fourniture de matériel selon catalogue RADIO SPARES</v>
          </cell>
          <cell r="F1886">
            <v>1.1499999999999999</v>
          </cell>
        </row>
        <row r="1887">
          <cell r="D1887" t="str">
            <v>1209</v>
          </cell>
          <cell r="E1887" t="str">
            <v>Fourniture de matériel selon catalogue PHOENIX CONTACT</v>
          </cell>
          <cell r="F1887">
            <v>1.1000000000000001</v>
          </cell>
        </row>
        <row r="1888">
          <cell r="D1888" t="str">
            <v>121</v>
          </cell>
          <cell r="E1888" t="str">
            <v>Plus value pour l’exécution d’une prestation de nuit entre 22h00 et 06h00, les dimanches et les jours fériés</v>
          </cell>
          <cell r="F1888">
            <v>1</v>
          </cell>
        </row>
        <row r="1889">
          <cell r="D1889" t="str">
            <v>1210</v>
          </cell>
          <cell r="E1889" t="str">
            <v>Fourniture de Câble 36 fibres optiques monomode armé</v>
          </cell>
          <cell r="F1889">
            <v>1.96</v>
          </cell>
        </row>
        <row r="1890">
          <cell r="D1890" t="str">
            <v>1211</v>
          </cell>
          <cell r="E1890" t="str">
            <v>Fourniture de Câble 72 fibres optique monomode armé</v>
          </cell>
          <cell r="F1890">
            <v>2.1</v>
          </cell>
        </row>
        <row r="1891">
          <cell r="D1891" t="str">
            <v>1212</v>
          </cell>
          <cell r="E1891" t="str">
            <v>Fourniture de câble téléphonique de 14 quartes de type AGMBG</v>
          </cell>
          <cell r="F1891">
            <v>15.45</v>
          </cell>
        </row>
        <row r="1892">
          <cell r="D1892" t="str">
            <v>1213</v>
          </cell>
          <cell r="E1892" t="str">
            <v>Fourniture de câble HT 3*16 mm² 6KV</v>
          </cell>
          <cell r="F1892">
            <v>47.66</v>
          </cell>
        </row>
        <row r="1893">
          <cell r="D1893" t="str">
            <v>1214</v>
          </cell>
          <cell r="E1893" t="str">
            <v>Fourniture de câble de type FR-N1 X1 G1 LSOH sans halogène cuivre 4G50</v>
          </cell>
          <cell r="F1893">
            <v>34.880000000000003</v>
          </cell>
        </row>
        <row r="1894">
          <cell r="D1894" t="str">
            <v>1215</v>
          </cell>
          <cell r="E1894" t="str">
            <v>Fourniture de câble de type FR-N1 X1 G1 LSOH sans halogène cuivre 4G95</v>
          </cell>
          <cell r="F1894">
            <v>67.150000000000006</v>
          </cell>
        </row>
        <row r="1895">
          <cell r="D1895" t="str">
            <v>1216</v>
          </cell>
          <cell r="E1895" t="str">
            <v>Fourniture de câble de type FR-N1 X1 G1 LSOH sans halogène cuivre 5G25</v>
          </cell>
          <cell r="F1895">
            <v>22.75</v>
          </cell>
        </row>
        <row r="1896">
          <cell r="D1896" t="str">
            <v>1217</v>
          </cell>
          <cell r="E1896" t="str">
            <v>Fourniture de câble de type FR-N1 X1 G1 LSOH sans halogène cuivre 5G50</v>
          </cell>
          <cell r="F1896">
            <v>43.18</v>
          </cell>
        </row>
        <row r="1897">
          <cell r="D1897" t="str">
            <v>1218</v>
          </cell>
          <cell r="E1897" t="str">
            <v>Fourniture de câble de type FR-N1 X1 G1 LSOH sans halogène cuivre 5G70</v>
          </cell>
          <cell r="F1897">
            <v>61.97</v>
          </cell>
        </row>
        <row r="1898">
          <cell r="D1898" t="str">
            <v>1219</v>
          </cell>
          <cell r="E1898" t="str">
            <v>Fourniture de câble de type FR-N1X1G1 LSOH sans halogène cuivre 3G2,5</v>
          </cell>
          <cell r="F1898">
            <v>1.72</v>
          </cell>
        </row>
        <row r="1899">
          <cell r="D1899" t="str">
            <v>1220</v>
          </cell>
          <cell r="E1899" t="str">
            <v>Fourniture de câble de type FR-N1X1G1 LSOH sans halogène cuivre 5G16</v>
          </cell>
          <cell r="F1899">
            <v>14.64</v>
          </cell>
        </row>
        <row r="1900">
          <cell r="D1900" t="str">
            <v>1221</v>
          </cell>
          <cell r="E1900" t="str">
            <v>Fourniture de câble de type FR-N1X1G1 LSOH sans halogène cuivre 5G35</v>
          </cell>
          <cell r="F1900">
            <v>30.49</v>
          </cell>
        </row>
        <row r="1901">
          <cell r="D1901" t="str">
            <v>1222</v>
          </cell>
          <cell r="E1901" t="str">
            <v>Fourniture de câble de type U-1000 RVFV cuivre armé 2*6</v>
          </cell>
          <cell r="F1901">
            <v>3.89</v>
          </cell>
        </row>
        <row r="1902">
          <cell r="D1902" t="str">
            <v>1223</v>
          </cell>
          <cell r="E1902" t="str">
            <v>Fourniture de câble de type U-1000 RVFV cuivre armé 2*25</v>
          </cell>
          <cell r="F1902">
            <v>10.43</v>
          </cell>
        </row>
        <row r="1903">
          <cell r="D1903" t="str">
            <v>1224</v>
          </cell>
          <cell r="E1903" t="str">
            <v>Fourniture de câble de type U-1000 RVFV cuivre armé 4*16</v>
          </cell>
          <cell r="F1903">
            <v>13.68</v>
          </cell>
        </row>
        <row r="1904">
          <cell r="D1904" t="str">
            <v>1225</v>
          </cell>
          <cell r="E1904" t="str">
            <v>Fourniture de câble de type U-1000 RVFV cuivre armé 2*10</v>
          </cell>
          <cell r="F1904">
            <v>4.97</v>
          </cell>
        </row>
        <row r="1905">
          <cell r="D1905" t="str">
            <v>1226</v>
          </cell>
          <cell r="E1905" t="str">
            <v>Fourniture de câble de type U-1000 RVFV cuivre armé 4*10</v>
          </cell>
          <cell r="F1905">
            <v>9.23</v>
          </cell>
        </row>
        <row r="1906">
          <cell r="D1906" t="str">
            <v>1227</v>
          </cell>
          <cell r="E1906" t="str">
            <v>Fourniture de câble de type U-1000RVFV cuivre armé 4*25</v>
          </cell>
          <cell r="F1906">
            <v>20.52</v>
          </cell>
        </row>
        <row r="1907">
          <cell r="D1907" t="str">
            <v>1228</v>
          </cell>
          <cell r="E1907" t="str">
            <v>Fourniture de câble de type U-1000 ARVFV aluminium armé 4*95²</v>
          </cell>
          <cell r="F1907">
            <v>19.23</v>
          </cell>
        </row>
        <row r="1908">
          <cell r="D1908" t="str">
            <v>1229</v>
          </cell>
          <cell r="E1908" t="str">
            <v>Fourniture de câble U-1000 R2V 1*95 mm²</v>
          </cell>
          <cell r="F1908">
            <v>12.58</v>
          </cell>
        </row>
        <row r="1909">
          <cell r="D1909" t="str">
            <v>1230</v>
          </cell>
          <cell r="E1909" t="str">
            <v>Fourniture de câble U-1000 R2V 1*150 mm²</v>
          </cell>
          <cell r="F1909">
            <v>19.39</v>
          </cell>
        </row>
        <row r="1910">
          <cell r="D1910" t="str">
            <v>1231</v>
          </cell>
          <cell r="E1910" t="str">
            <v>Fourniture de câble de type U-1000 R2V 1*240 mm²</v>
          </cell>
          <cell r="F1910">
            <v>31.59</v>
          </cell>
        </row>
        <row r="1911">
          <cell r="D1911" t="str">
            <v>1232</v>
          </cell>
          <cell r="E1911" t="str">
            <v>Fourniture de câble de type sécurité incendie CR1- C1 2*2,5</v>
          </cell>
          <cell r="F1911">
            <v>1.3</v>
          </cell>
        </row>
        <row r="1912">
          <cell r="D1912" t="str">
            <v>1233</v>
          </cell>
          <cell r="E1912" t="str">
            <v>Fourniture de câble de type sécurité incendie CR1- C1 2*6</v>
          </cell>
          <cell r="F1912">
            <v>3.09</v>
          </cell>
        </row>
        <row r="1913">
          <cell r="D1913" t="str">
            <v>1234</v>
          </cell>
          <cell r="E1913" t="str">
            <v>Fourniture de câble de type sécurité incendie CR1- C1 3*1,5</v>
          </cell>
          <cell r="F1913">
            <v>1.33</v>
          </cell>
        </row>
        <row r="1914">
          <cell r="D1914" t="str">
            <v>1235</v>
          </cell>
          <cell r="E1914" t="str">
            <v>Fourniture de câble de type sécurité incendie CR1- C1 4*16</v>
          </cell>
          <cell r="F1914">
            <v>14.72</v>
          </cell>
        </row>
        <row r="1915">
          <cell r="D1915" t="str">
            <v>1236</v>
          </cell>
          <cell r="E1915" t="str">
            <v>Fourniture de câble de type sécurité incendie CR1- C1 4*10</v>
          </cell>
          <cell r="F1915">
            <v>11.79</v>
          </cell>
        </row>
        <row r="1916">
          <cell r="D1916" t="str">
            <v>1237</v>
          </cell>
          <cell r="E1916" t="str">
            <v>Fourniture de câble de type SERIE 93 16 paires 0,80 mm² armé</v>
          </cell>
          <cell r="F1916">
            <v>6.88</v>
          </cell>
        </row>
        <row r="1917">
          <cell r="D1917" t="str">
            <v>1238</v>
          </cell>
          <cell r="E1917" t="str">
            <v>Fourniture de câble téléphonique de type SYT2 10 paires 0,8</v>
          </cell>
          <cell r="F1917">
            <v>3.12</v>
          </cell>
        </row>
        <row r="1918">
          <cell r="D1918" t="str">
            <v>1239</v>
          </cell>
          <cell r="E1918" t="str">
            <v>Fourniture de câble téléphonique de type SYT2 15 paires 0,8</v>
          </cell>
          <cell r="F1918">
            <v>4.3600000000000003</v>
          </cell>
        </row>
        <row r="1919">
          <cell r="D1919" t="str">
            <v>1240</v>
          </cell>
          <cell r="E1919" t="str">
            <v>Fourniture de câble téléphonique de type SYT2 30 paires 0,8</v>
          </cell>
          <cell r="F1919">
            <v>7.81</v>
          </cell>
        </row>
        <row r="1920">
          <cell r="D1920" t="str">
            <v>1241</v>
          </cell>
          <cell r="E1920" t="str">
            <v>Fourniture de câble téléphonique de type SYT2 56 paires 0,8</v>
          </cell>
          <cell r="F1920">
            <v>13.4</v>
          </cell>
        </row>
        <row r="1921">
          <cell r="D1921" t="str">
            <v>1242</v>
          </cell>
          <cell r="E1921" t="str">
            <v>Fourniture de câble coaxial de type KX6</v>
          </cell>
          <cell r="F1921">
            <v>0.31</v>
          </cell>
        </row>
        <row r="1922">
          <cell r="D1922" t="str">
            <v>1243</v>
          </cell>
          <cell r="E1922" t="str">
            <v>Fourniture de câble coaxial de type KX8 armé</v>
          </cell>
          <cell r="F1922">
            <v>2.78</v>
          </cell>
        </row>
        <row r="1923">
          <cell r="D1923" t="str">
            <v>1244</v>
          </cell>
          <cell r="E1923" t="str">
            <v>Fourniture de câble coaxial de type KX100 LSZH</v>
          </cell>
          <cell r="F1923">
            <v>1.48</v>
          </cell>
        </row>
        <row r="1924">
          <cell r="D1924" t="str">
            <v>1245</v>
          </cell>
          <cell r="E1924" t="str">
            <v>Fourniture de câblette de terre cuivre nu type cunnu/10</v>
          </cell>
          <cell r="F1924">
            <v>1.46</v>
          </cell>
        </row>
        <row r="1925">
          <cell r="D1925" t="str">
            <v>1246</v>
          </cell>
          <cell r="E1925" t="str">
            <v>Fourniture câblette de terre cuivre nu type cunnu/25</v>
          </cell>
          <cell r="F1925">
            <v>3.18</v>
          </cell>
        </row>
        <row r="1926">
          <cell r="D1926" t="str">
            <v>1247</v>
          </cell>
          <cell r="E1926" t="str">
            <v>Fourniture de câble rayonnant de type RAY114-50JFLA</v>
          </cell>
          <cell r="F1926">
            <v>18.27</v>
          </cell>
        </row>
        <row r="1927">
          <cell r="D1927" t="str">
            <v>1248</v>
          </cell>
          <cell r="E1927" t="str">
            <v>Fourniture de câble rayonnant de type RADIAFLEX RLKU1144-50JFLA</v>
          </cell>
          <cell r="F1927">
            <v>18.27</v>
          </cell>
        </row>
        <row r="1928">
          <cell r="D1928" t="str">
            <v>1249</v>
          </cell>
          <cell r="E1928" t="str">
            <v>Fourniture de câble rayonnant de type RFS RAY 114</v>
          </cell>
          <cell r="F1928">
            <v>15.36</v>
          </cell>
        </row>
        <row r="1929">
          <cell r="D1929" t="str">
            <v>1250</v>
          </cell>
          <cell r="E1929" t="str">
            <v>Fourniture de câble rayonnant de type RMC 78-T-A</v>
          </cell>
          <cell r="F1929">
            <v>12.18</v>
          </cell>
        </row>
        <row r="1930">
          <cell r="D1930" t="str">
            <v>1251</v>
          </cell>
          <cell r="E1930" t="str">
            <v>Fourniture de câble rayonnant de type RMC12-T-HLFRC</v>
          </cell>
          <cell r="F1930">
            <v>7.95</v>
          </cell>
        </row>
        <row r="1931">
          <cell r="D1931" t="str">
            <v>1252</v>
          </cell>
          <cell r="E1931" t="str">
            <v>Fourniture de câble coaxial de type EC5-50-A-FRC</v>
          </cell>
          <cell r="F1931">
            <v>7.11</v>
          </cell>
        </row>
        <row r="1932">
          <cell r="D1932" t="str">
            <v>1253</v>
          </cell>
          <cell r="E1932" t="str">
            <v>Fourniture d'un transformateur d'une puissance de 50 kva 5,5 kv/400v avec bacs de rétention</v>
          </cell>
          <cell r="F1932">
            <v>28311.72</v>
          </cell>
        </row>
        <row r="1933">
          <cell r="D1933" t="str">
            <v>1254</v>
          </cell>
          <cell r="E1933" t="str">
            <v>Fourniture d'une batterie triphasée 5,5 kv Abel drop pour alimentation d'un site en tunnel</v>
          </cell>
          <cell r="F1933">
            <v>5330.39</v>
          </cell>
        </row>
        <row r="1934">
          <cell r="D1934" t="str">
            <v>1255</v>
          </cell>
          <cell r="E1934" t="str">
            <v>Fourniture d'un ensemble de deux inter-sectionneur et d'une protection transformateur haute tension</v>
          </cell>
          <cell r="F1934">
            <v>15410.84</v>
          </cell>
        </row>
        <row r="1935">
          <cell r="D1935" t="str">
            <v>1256</v>
          </cell>
          <cell r="E1935" t="str">
            <v>Fourniture d'un coffret de couplage de dérivation SIRIUS OUEST escamotable</v>
          </cell>
          <cell r="F1935">
            <v>4820.8</v>
          </cell>
        </row>
        <row r="1936">
          <cell r="D1936" t="str">
            <v>1257</v>
          </cell>
          <cell r="E1936" t="str">
            <v>Fourniture d'un coffret de couplage de dérivation SIRIUS OUEST non escamotable</v>
          </cell>
          <cell r="F1936">
            <v>4481.78</v>
          </cell>
        </row>
        <row r="1937">
          <cell r="D1937" t="str">
            <v>1258</v>
          </cell>
          <cell r="E1937" t="str">
            <v>Fourniture d’une porte de PST</v>
          </cell>
          <cell r="F1937">
            <v>518.76</v>
          </cell>
        </row>
        <row r="1938">
          <cell r="D1938" t="str">
            <v>1259</v>
          </cell>
          <cell r="E1938" t="str">
            <v>Fourniture de Big-Bag de sable pour la sécurisation de chambre de tirage</v>
          </cell>
          <cell r="F1938">
            <v>78.599999999999994</v>
          </cell>
        </row>
        <row r="1939">
          <cell r="D1939" t="str">
            <v>1260</v>
          </cell>
          <cell r="E1939" t="str">
            <v>Fourniture de 10 plaques de sécurité SAFE COVER 16/12 (1,6m par 1,20m)</v>
          </cell>
          <cell r="F1939">
            <v>1821.61</v>
          </cell>
        </row>
        <row r="1940">
          <cell r="D1940" t="str">
            <v>1261</v>
          </cell>
          <cell r="E1940" t="str">
            <v>Fourniture de 10 plaques de sécurité SAFE COVER 12/8 (1,2m par 0,80m)</v>
          </cell>
          <cell r="F1940">
            <v>1232.1099999999999</v>
          </cell>
        </row>
        <row r="1941">
          <cell r="D1941" t="str">
            <v>1262</v>
          </cell>
          <cell r="E1941" t="str">
            <v>Fourniture de 10 blocs béton pour la mise en protection de chambre de tirage de type L1T-L2T</v>
          </cell>
          <cell r="F1941">
            <v>2888.55</v>
          </cell>
        </row>
        <row r="1942">
          <cell r="D1942" t="str">
            <v>1263</v>
          </cell>
          <cell r="E1942" t="str">
            <v>Fourniture de 10 blocs béton pour la mise en protection de chambre de tirage de type L3T-L4T</v>
          </cell>
          <cell r="F1942">
            <v>3713.85</v>
          </cell>
        </row>
        <row r="1943">
          <cell r="D1943" t="str">
            <v>1264</v>
          </cell>
          <cell r="E1943" t="str">
            <v>Fourniture de 10 blocs béton pour la mise en protection de chambre de tirage de type L4T-L5T</v>
          </cell>
          <cell r="F1943">
            <v>4716</v>
          </cell>
        </row>
        <row r="1944">
          <cell r="D1944" t="str">
            <v>1265</v>
          </cell>
          <cell r="E1944" t="str">
            <v>Fourniture et remplacement d’un DGPT2 sur un transformateur à huile</v>
          </cell>
          <cell r="F1944">
            <v>1510.05</v>
          </cell>
        </row>
        <row r="1945">
          <cell r="D1945" t="str">
            <v>1266</v>
          </cell>
          <cell r="E1945" t="str">
            <v>Fourniture et pose d’une grille d’aération</v>
          </cell>
          <cell r="F1945">
            <v>226.37</v>
          </cell>
        </row>
        <row r="1946">
          <cell r="D1946" t="str">
            <v>1267</v>
          </cell>
          <cell r="E1946" t="str">
            <v>Fourniture et pose d’une trappe verrouillable sur une chambre de tirage</v>
          </cell>
          <cell r="F1946">
            <v>55.23</v>
          </cell>
        </row>
        <row r="1947">
          <cell r="D1947" t="str">
            <v>1268</v>
          </cell>
          <cell r="E1947" t="str">
            <v>Fourniture d’une balise Bluetooth Waze. Achat auprès du fournisseur américain Bluevision. Ce prix comprend les frais de douane</v>
          </cell>
          <cell r="F1947">
            <v>5.35</v>
          </cell>
        </row>
        <row r="1948">
          <cell r="D1948" t="str">
            <v>1269</v>
          </cell>
          <cell r="E1948" t="str">
            <v>Remplacement d’un coffret de couplage et de dérivation SIRIUS OUEST. Ce prix comprend le génie civil pour la dépose de l’ancien coffret ainsi que la mise en place du nouveau, la qualification du nouvel équipement et le traitement de l’ancien.</v>
          </cell>
          <cell r="F1948">
            <v>7271.8</v>
          </cell>
        </row>
        <row r="1949">
          <cell r="D1949" t="str">
            <v>1270</v>
          </cell>
          <cell r="E1949" t="str">
            <v>Suppression d’un coffret de couplage et de dérivation SIRIUS OUEST. Ce prix comprend le génie civil pour la dépose du coffret, son retraitement ainsi que la fourniture et pose d'une chambre de tirage.</v>
          </cell>
          <cell r="F1949">
            <v>7183.93</v>
          </cell>
        </row>
        <row r="1950">
          <cell r="D1950" t="str">
            <v>201</v>
          </cell>
          <cell r="E1950" t="str">
            <v>Prix d'une journée de niveau d'activité 1</v>
          </cell>
          <cell r="F1950">
            <v>619.11</v>
          </cell>
        </row>
        <row r="1951">
          <cell r="D1951" t="str">
            <v>202</v>
          </cell>
          <cell r="E1951" t="str">
            <v>Prix d'une journée de niveau d'activité 2</v>
          </cell>
          <cell r="F1951">
            <v>877.18</v>
          </cell>
        </row>
        <row r="1952">
          <cell r="D1952" t="str">
            <v>203</v>
          </cell>
          <cell r="E1952" t="str">
            <v>Prix d'une journée de niveau d'activité 3</v>
          </cell>
          <cell r="F1952">
            <v>1046.08</v>
          </cell>
        </row>
        <row r="1953">
          <cell r="D1953" t="str">
            <v>301</v>
          </cell>
          <cell r="E1953" t="str">
            <v>Visite d’un poste de livraison HT (PL)</v>
          </cell>
          <cell r="F1953">
            <v>843</v>
          </cell>
        </row>
        <row r="1954">
          <cell r="D1954" t="str">
            <v>302</v>
          </cell>
          <cell r="E1954" t="str">
            <v>Visite d’un d’interconnexion HT (PI)</v>
          </cell>
          <cell r="F1954">
            <v>662.06</v>
          </cell>
        </row>
        <row r="1955">
          <cell r="D1955" t="str">
            <v>303</v>
          </cell>
          <cell r="E1955" t="str">
            <v>Visite d’un poste à coupure d’artère HT</v>
          </cell>
          <cell r="F1955">
            <v>341.84</v>
          </cell>
        </row>
        <row r="1956">
          <cell r="D1956" t="str">
            <v>304</v>
          </cell>
          <cell r="E1956" t="str">
            <v>Visite d’un poste de type site technique « THOMSON »</v>
          </cell>
          <cell r="F1956">
            <v>341.84</v>
          </cell>
        </row>
        <row r="1957">
          <cell r="D1957" t="str">
            <v>305</v>
          </cell>
          <cell r="E1957" t="str">
            <v>Visite d’un local de type local de concentration (LC)</v>
          </cell>
          <cell r="F1957">
            <v>405.89</v>
          </cell>
        </row>
        <row r="1958">
          <cell r="D1958" t="str">
            <v>306</v>
          </cell>
          <cell r="E1958" t="str">
            <v>Visite d’un local de type site de concentration (SC)</v>
          </cell>
          <cell r="F1958">
            <v>469.92</v>
          </cell>
        </row>
        <row r="1959">
          <cell r="D1959" t="str">
            <v>310</v>
          </cell>
          <cell r="E1959" t="str">
            <v>Maintenance préventive d’un poste de livraison HT SIRIUS (PL) – Niveau 1</v>
          </cell>
          <cell r="F1959">
            <v>1356.16</v>
          </cell>
        </row>
        <row r="1960">
          <cell r="D1960" t="str">
            <v>311</v>
          </cell>
          <cell r="E1960" t="str">
            <v>Maintenance préventive d’un poste de livraison HT SIRIUS (PL) – Niveau 2</v>
          </cell>
          <cell r="F1960">
            <v>2162.71</v>
          </cell>
        </row>
        <row r="1961">
          <cell r="D1961" t="str">
            <v>312</v>
          </cell>
          <cell r="E1961" t="str">
            <v>Maintenance préventive d’un poste de livraison HT SIRIUS (PL) – Niveau 3</v>
          </cell>
          <cell r="F1961">
            <v>4490.96</v>
          </cell>
        </row>
        <row r="1962">
          <cell r="D1962" t="str">
            <v>313</v>
          </cell>
          <cell r="E1962" t="str">
            <v>Maintenance préventive d’un poste d’un poste d’interconnexion HT SIRIUS (PI) – Niveau 1</v>
          </cell>
          <cell r="F1962">
            <v>1035.93</v>
          </cell>
        </row>
        <row r="1963">
          <cell r="D1963" t="str">
            <v>314</v>
          </cell>
          <cell r="E1963" t="str">
            <v>Maintenance préventive d’un poste d’un poste d’interconnexion HT SIRIUS (PI) – Niveau 2</v>
          </cell>
          <cell r="F1963">
            <v>1594.12</v>
          </cell>
        </row>
        <row r="1964">
          <cell r="D1964" t="str">
            <v>315</v>
          </cell>
          <cell r="E1964" t="str">
            <v>Maintenance préventive d’un poste d’un poste d’interconnexion HT SIRIUS (PI) – Niveau 3</v>
          </cell>
          <cell r="F1964">
            <v>5003.33</v>
          </cell>
        </row>
        <row r="1965">
          <cell r="D1965" t="str">
            <v>316</v>
          </cell>
          <cell r="E1965" t="str">
            <v>Maintenance préventive d’un poste d’un poste à coupure d’artère HT – Niveau 1</v>
          </cell>
          <cell r="F1965">
            <v>662.06</v>
          </cell>
        </row>
        <row r="1966">
          <cell r="D1966" t="str">
            <v>317</v>
          </cell>
          <cell r="E1966" t="str">
            <v>Maintenance préventive d’un poste d’un poste à coupure d’artère HT – Niveau 2</v>
          </cell>
          <cell r="F1966">
            <v>945.06</v>
          </cell>
        </row>
        <row r="1967">
          <cell r="D1967" t="str">
            <v>318</v>
          </cell>
          <cell r="E1967" t="str">
            <v>Maintenance préventive d’un poste d’un poste à coupure d’artère HT – Niveau 3</v>
          </cell>
          <cell r="F1967">
            <v>1970.55</v>
          </cell>
        </row>
        <row r="1968">
          <cell r="D1968" t="str">
            <v>320</v>
          </cell>
          <cell r="E1968" t="str">
            <v>Maintenance préventive pour les installation BT d’un site technique « THOMPSON »</v>
          </cell>
          <cell r="F1968">
            <v>390.85</v>
          </cell>
        </row>
        <row r="1969">
          <cell r="D1969" t="str">
            <v>321</v>
          </cell>
          <cell r="E1969" t="str">
            <v>Maintenance préventive pour les installation BT d’un local de type local de concentration (LC)</v>
          </cell>
          <cell r="F1969">
            <v>731.31</v>
          </cell>
        </row>
        <row r="1970">
          <cell r="D1970" t="str">
            <v>322</v>
          </cell>
          <cell r="E1970" t="str">
            <v>Maintenance préventive pour les installation BT d’un local de type site de concentration (SC)</v>
          </cell>
          <cell r="F1970">
            <v>667.28</v>
          </cell>
        </row>
        <row r="1971">
          <cell r="D1971" t="str">
            <v>323</v>
          </cell>
          <cell r="E1971" t="str">
            <v>Maintenance préventive d’un coffret de couplage BT SIRIUS OUEST</v>
          </cell>
          <cell r="F1971">
            <v>247.7</v>
          </cell>
        </row>
        <row r="1972">
          <cell r="D1972" t="str">
            <v>324</v>
          </cell>
          <cell r="E1972" t="str">
            <v>Maintenance préventive des installations BT du bâtiment C du site de Créteil l'échât</v>
          </cell>
          <cell r="F1972">
            <v>1617.53</v>
          </cell>
        </row>
        <row r="1973">
          <cell r="D1973" t="str">
            <v>325</v>
          </cell>
          <cell r="E1973" t="str">
            <v>Plus-value pour le contrôle thermographique infrarouge sur maintenance préventive BT de niveau 1</v>
          </cell>
          <cell r="F1973">
            <v>0.53</v>
          </cell>
        </row>
        <row r="1974">
          <cell r="D1974" t="str">
            <v>326</v>
          </cell>
          <cell r="E1974" t="str">
            <v>Plus-value pour le nettoyage des organes électriques sur maintenance préventive BT de niveau 2</v>
          </cell>
          <cell r="F1974">
            <v>0.95</v>
          </cell>
        </row>
        <row r="1975">
          <cell r="D1975" t="str">
            <v>401</v>
          </cell>
          <cell r="E1975" t="str">
            <v>Maintenance préventive de niveau 1 d’une barrière</v>
          </cell>
          <cell r="F1975">
            <v>469.67</v>
          </cell>
        </row>
        <row r="1976">
          <cell r="D1976" t="str">
            <v>402</v>
          </cell>
          <cell r="E1976" t="str">
            <v>Maintenance préventive de niveau 2 d’une barrière</v>
          </cell>
          <cell r="F1976">
            <v>617.11</v>
          </cell>
        </row>
        <row r="1977">
          <cell r="D1977" t="str">
            <v>501</v>
          </cell>
          <cell r="E1977" t="str">
            <v>Un forfait pour une inspection visuelle d’un chemin de câble de 500 m en tunnel</v>
          </cell>
          <cell r="F1977">
            <v>1320.95</v>
          </cell>
        </row>
        <row r="1978">
          <cell r="D1978" t="str">
            <v>502</v>
          </cell>
          <cell r="E1978" t="str">
            <v>Un forfait pour une inspection visuelle d’un chemin de câble de 10 m en site technique</v>
          </cell>
          <cell r="F1978">
            <v>283</v>
          </cell>
        </row>
        <row r="1979">
          <cell r="D1979" t="str">
            <v>503</v>
          </cell>
          <cell r="E1979" t="str">
            <v>Un forfait pour une inspection visuelle des caniveaux d’un local technique</v>
          </cell>
          <cell r="F1979">
            <v>27.95</v>
          </cell>
        </row>
        <row r="1980">
          <cell r="D1980" t="str">
            <v>504</v>
          </cell>
          <cell r="E1980" t="str">
            <v>Un forfait pour une inspection visuelle des tampons des chambres de tirage en tunnel sur 500 m</v>
          </cell>
          <cell r="F1980">
            <v>894.11</v>
          </cell>
        </row>
        <row r="1981">
          <cell r="D1981" t="str">
            <v>601</v>
          </cell>
          <cell r="E1981" t="str">
            <v>Visite d’installation des postes HT et TGBT du tunnel du Landy (ROUTECLAIR, LANDY NORD et PASSOUDI)</v>
          </cell>
          <cell r="F1981">
            <v>3160.49</v>
          </cell>
        </row>
        <row r="1982">
          <cell r="D1982" t="str">
            <v>602</v>
          </cell>
          <cell r="E1982" t="str">
            <v>Visite d’installation du poste HT et TGBT du tunnel de la Courneuve (GENEVE)</v>
          </cell>
          <cell r="F1982">
            <v>877.52</v>
          </cell>
        </row>
        <row r="1983">
          <cell r="D1983" t="str">
            <v>603</v>
          </cell>
          <cell r="E1983" t="str">
            <v>Visite d’installation des HT et TGBT des postes des tunnels de Bobigny, Lumen et Norton ( NORTON, LUMEN, AERATION, SP1, SP2, SP3, SP4 et SP5)</v>
          </cell>
          <cell r="F1983">
            <v>6131.31</v>
          </cell>
        </row>
        <row r="1984">
          <cell r="D1984" t="str">
            <v>604</v>
          </cell>
          <cell r="E1984" t="str">
            <v>Visite d’installation du poste HT et TGBT du tunnel de Taverny</v>
          </cell>
          <cell r="F1984">
            <v>800.23</v>
          </cell>
        </row>
        <row r="1985">
          <cell r="D1985" t="str">
            <v>605</v>
          </cell>
          <cell r="E1985" t="str">
            <v>Visite d’installation du poste HT et TGBT  du PCTT de Saint Denis (CITADELLE)</v>
          </cell>
          <cell r="F1985">
            <v>702.73</v>
          </cell>
        </row>
        <row r="1986">
          <cell r="D1986" t="str">
            <v>610</v>
          </cell>
          <cell r="E1986" t="str">
            <v>Maintenance préventive de niveau 1 des postes HT du tunnel du Landy  (ROUTECLAIR, LANDY NORD et PASSOUDI)</v>
          </cell>
          <cell r="F1986">
            <v>4249.59</v>
          </cell>
        </row>
        <row r="1987">
          <cell r="D1987" t="str">
            <v>611</v>
          </cell>
          <cell r="E1987" t="str">
            <v>Maintenance préventive de niveau 1 du poste HT du tunnel de la Courneuve (GENEVE)</v>
          </cell>
          <cell r="F1987">
            <v>1340.29</v>
          </cell>
        </row>
        <row r="1988">
          <cell r="D1988" t="str">
            <v>612</v>
          </cell>
          <cell r="E1988" t="str">
            <v>Maintenance préventive de niveau 1 HT des postes HT des tunnels de Bobigny, Lumen et Norton ( NORTON, LUMEN, AERATION, SP1, SP2, SP3, SP4 et SP5)</v>
          </cell>
          <cell r="F1988">
            <v>7980.82</v>
          </cell>
        </row>
        <row r="1989">
          <cell r="D1989" t="str">
            <v>613</v>
          </cell>
          <cell r="E1989" t="str">
            <v>Maintenance préventive de niveau 1 du poste HT du tunnel de Taverny</v>
          </cell>
          <cell r="F1989">
            <v>1150.04</v>
          </cell>
        </row>
        <row r="1990">
          <cell r="D1990" t="str">
            <v>614</v>
          </cell>
          <cell r="E1990" t="str">
            <v>Maintenance préventive de niveau 1 du poste HT du PCTT de Saint Denis (CITADELLE)</v>
          </cell>
          <cell r="F1990">
            <v>922.93</v>
          </cell>
        </row>
        <row r="1991">
          <cell r="D1991" t="str">
            <v>615</v>
          </cell>
          <cell r="E1991" t="str">
            <v>Maintenance préventive de niveau 2 des postes HT du tunnel du Landy  (ROUTECLAIR, LANDY NORD et PASSOUDI)</v>
          </cell>
          <cell r="F1991">
            <v>6782.25</v>
          </cell>
        </row>
        <row r="1992">
          <cell r="D1992" t="str">
            <v>616</v>
          </cell>
          <cell r="E1992" t="str">
            <v>Maintenance préventive de niveau 2 du poste HT du tunnel de la Courneuve (GENEVE)</v>
          </cell>
          <cell r="F1992">
            <v>1598.31</v>
          </cell>
        </row>
        <row r="1993">
          <cell r="D1993" t="str">
            <v>617</v>
          </cell>
          <cell r="E1993" t="str">
            <v>Maintenance préventive de niveau 2 des postes HT des tunnels de Bobigny, Lumen et Norton ( NORTON, LUMEN, AERATION, SP1, SP2, SP3, SP4 et SP5)</v>
          </cell>
          <cell r="F1993">
            <v>13886.67</v>
          </cell>
        </row>
        <row r="1994">
          <cell r="D1994" t="str">
            <v>618</v>
          </cell>
          <cell r="E1994" t="str">
            <v>Maintenance préventive de niveau 2 du poste HT du tunnel de Taverny</v>
          </cell>
          <cell r="F1994">
            <v>1920.52</v>
          </cell>
        </row>
        <row r="1995">
          <cell r="D1995" t="str">
            <v>619</v>
          </cell>
          <cell r="E1995" t="str">
            <v>Maintenance préventive de niveau 2 du poste HT du PCTT de Saint Denis (CITADELLE)</v>
          </cell>
          <cell r="F1995">
            <v>1180.96</v>
          </cell>
        </row>
        <row r="1996">
          <cell r="D1996" t="str">
            <v>620</v>
          </cell>
          <cell r="E1996" t="str">
            <v>Maintenance préventive de niveau 3 des postes HT du tunnel du Landy  (ROUTECLAIR, LANDY NORD et PASSOUDI)</v>
          </cell>
          <cell r="F1996">
            <v>18986.009999999998</v>
          </cell>
        </row>
        <row r="1997">
          <cell r="D1997" t="str">
            <v>621</v>
          </cell>
          <cell r="E1997" t="str">
            <v>Maintenance préventive de niveau 3 du poste HT du tunnel de la Courneuve (GENEVE)</v>
          </cell>
          <cell r="F1997">
            <v>4746.51</v>
          </cell>
        </row>
        <row r="1998">
          <cell r="D1998" t="str">
            <v>622</v>
          </cell>
          <cell r="E1998" t="str">
            <v>Maintenance préventive de niveau 3 des postes HT des tunnels de Bobigny, Lumen et Norton ( NORTON, LUMEN, AERATION, SP1, SP2, SP3, SP4 et SP5)</v>
          </cell>
          <cell r="F1998">
            <v>37972.01</v>
          </cell>
        </row>
        <row r="1999">
          <cell r="D1999" t="str">
            <v>623</v>
          </cell>
          <cell r="E1999" t="str">
            <v>Maintenance préventive de niveau 3 du poste HT du tunnel de Taverny</v>
          </cell>
          <cell r="F1999">
            <v>4746.51</v>
          </cell>
        </row>
        <row r="2000">
          <cell r="D2000" t="str">
            <v>624</v>
          </cell>
          <cell r="E2000" t="str">
            <v>Maintenance préventive de niveau 3 du poste HT du PCTT de Saint Denis (CITADELLE)</v>
          </cell>
          <cell r="F2000">
            <v>4746.51</v>
          </cell>
        </row>
        <row r="2001">
          <cell r="D2001" t="str">
            <v>630</v>
          </cell>
          <cell r="E2001" t="str">
            <v>Maintenance préventive de niveau 1 des installations BT du tunnel du Landy ainsi que le TGBT de la station de pompage</v>
          </cell>
          <cell r="F2001">
            <v>2899.03</v>
          </cell>
        </row>
        <row r="2002">
          <cell r="D2002" t="str">
            <v>631</v>
          </cell>
          <cell r="E2002" t="str">
            <v>Maintenance préventive de niveau 1 des installations BT du tunnel de la Courneuve</v>
          </cell>
          <cell r="F2002">
            <v>637.36</v>
          </cell>
        </row>
        <row r="2003">
          <cell r="D2003" t="str">
            <v>632</v>
          </cell>
          <cell r="E2003" t="str">
            <v>Maintenance préventive de niveau 1 des installations BT des tunnels de Bobigny, Lumen et Norton  ainsi que le TGBT des 3 stations de Pompage</v>
          </cell>
          <cell r="F2003">
            <v>9468.83</v>
          </cell>
        </row>
        <row r="2004">
          <cell r="D2004" t="str">
            <v>633</v>
          </cell>
          <cell r="E2004" t="str">
            <v>Maintenance préventive de niveau 1 des installations BT du tunnel de Taverny</v>
          </cell>
          <cell r="F2004">
            <v>812.16</v>
          </cell>
        </row>
        <row r="2005">
          <cell r="D2005" t="str">
            <v>634</v>
          </cell>
          <cell r="E2005" t="str">
            <v>Maintenance préventive de niveau 1 des installations BT du PCTT de Saint Denis</v>
          </cell>
          <cell r="F2005">
            <v>2919.34</v>
          </cell>
        </row>
        <row r="2006">
          <cell r="D2006" t="str">
            <v>635</v>
          </cell>
          <cell r="E2006" t="str">
            <v>Maintenance préventive de niveau 2 des installations BT du tunnel du Landy ainsi que le TGBT de la station de pompage</v>
          </cell>
          <cell r="F2006">
            <v>3624.28</v>
          </cell>
        </row>
        <row r="2007">
          <cell r="D2007" t="str">
            <v>636</v>
          </cell>
          <cell r="E2007" t="str">
            <v>Maintenance préventive de niveau 2 des installations BT du tunnel de la Courneuve</v>
          </cell>
          <cell r="F2007">
            <v>778.84</v>
          </cell>
        </row>
        <row r="2008">
          <cell r="D2008" t="str">
            <v>637</v>
          </cell>
          <cell r="E2008" t="str">
            <v>Maintenance préventive de niveau 2 des installations BT des tunnels de Bobigny, Lumen et Norton  ainsi que le TGBT des 3 stations de Pompage</v>
          </cell>
          <cell r="F2008">
            <v>12592.23</v>
          </cell>
        </row>
        <row r="2009">
          <cell r="D2009" t="str">
            <v>638</v>
          </cell>
          <cell r="E2009" t="str">
            <v>Maintenance préventive de niveau 2 des installations BT du tunnel de Taverny</v>
          </cell>
          <cell r="F2009">
            <v>1033.3</v>
          </cell>
        </row>
        <row r="2010">
          <cell r="D2010" t="str">
            <v>639</v>
          </cell>
          <cell r="E2010" t="str">
            <v>Maintenance préventive de niveau 2 des installations BT du PCTT de Saint Denis</v>
          </cell>
          <cell r="F2010">
            <v>3656.55</v>
          </cell>
        </row>
        <row r="2011">
          <cell r="D2011" t="str">
            <v>640</v>
          </cell>
          <cell r="E2011" t="str">
            <v>Maintenance préventive de niveau 3 des installations BT du tunnel du Landy ainsi que le TGBT de la station de pompage</v>
          </cell>
          <cell r="F2011">
            <v>6915.34</v>
          </cell>
        </row>
        <row r="2012">
          <cell r="D2012" t="str">
            <v>641</v>
          </cell>
          <cell r="E2012" t="str">
            <v>Maintenance préventive de niveau 3 des installations BT du tunnel de la Courneuve</v>
          </cell>
          <cell r="F2012">
            <v>1728.84</v>
          </cell>
        </row>
        <row r="2013">
          <cell r="D2013" t="str">
            <v>642</v>
          </cell>
          <cell r="E2013" t="str">
            <v>Maintenance préventive de niveau 3 des installations BT des tunnels de Bobigny, Lumen et Norton  ainsi que le TGBT des 3 stations de Pompage</v>
          </cell>
          <cell r="F2013">
            <v>20746.009999999998</v>
          </cell>
        </row>
        <row r="2014">
          <cell r="D2014" t="str">
            <v>643</v>
          </cell>
          <cell r="E2014" t="str">
            <v>Maintenance préventive de niveau 3 des installations BT du tunnel de Taverny</v>
          </cell>
          <cell r="F2014">
            <v>1728.84</v>
          </cell>
        </row>
        <row r="2015">
          <cell r="D2015" t="str">
            <v>644</v>
          </cell>
          <cell r="E2015" t="str">
            <v>Maintenance préventive de niveau 3 des installations BT du PCTT de Saint Denis</v>
          </cell>
          <cell r="F2015">
            <v>3457.67</v>
          </cell>
        </row>
        <row r="2016">
          <cell r="D2016" t="str">
            <v>650</v>
          </cell>
          <cell r="E2016" t="str">
            <v>Maintenance préventive de niveau 1  couplage de source BT  (Routeclair, Landy nord et sud et Passoudi)</v>
          </cell>
          <cell r="F2016">
            <v>6278.19</v>
          </cell>
        </row>
        <row r="2017">
          <cell r="D2017" t="str">
            <v>651</v>
          </cell>
          <cell r="E2017" t="str">
            <v>Maintenance préventive de niveau 1  couplage de source BT du tunnel de la Courneuve</v>
          </cell>
          <cell r="F2017">
            <v>1900.06</v>
          </cell>
        </row>
        <row r="2018">
          <cell r="D2018" t="str">
            <v>652</v>
          </cell>
          <cell r="E2018" t="str">
            <v>Maintenance préventive de niveau 1  couplage de source BT des tunnels de Bobigny, Lumen et Norton (Norton, Lumen, Aération, SP1, SP2, SP3, SP4 et SP5)</v>
          </cell>
          <cell r="F2018">
            <v>8154.53</v>
          </cell>
        </row>
        <row r="2019">
          <cell r="D2019" t="str">
            <v>653</v>
          </cell>
          <cell r="E2019" t="str">
            <v>Maintenance préventive de niveau 1  couplage de source BT du tunnel de Taverny</v>
          </cell>
          <cell r="F2019">
            <v>1587.34</v>
          </cell>
        </row>
        <row r="2020">
          <cell r="D2020" t="str">
            <v>654</v>
          </cell>
          <cell r="E2020" t="str">
            <v>Maintenance préventive de niveau 1  couplage de source BT du PCTT de Saint Denis</v>
          </cell>
          <cell r="F2020">
            <v>2525.5100000000002</v>
          </cell>
        </row>
        <row r="2021">
          <cell r="D2021" t="str">
            <v>655</v>
          </cell>
          <cell r="E2021" t="str">
            <v>Maintenance préventive de niveau 2  couplage de source BT (Routeclair, Landy nord et sud et Passoudi)</v>
          </cell>
          <cell r="F2021">
            <v>7870.53</v>
          </cell>
        </row>
        <row r="2022">
          <cell r="D2022" t="str">
            <v>656</v>
          </cell>
          <cell r="E2022" t="str">
            <v>Maintenance préventive de niveau 2  couplage de source BT du tunnel de la Courneuve</v>
          </cell>
          <cell r="F2022">
            <v>2253.91</v>
          </cell>
        </row>
        <row r="2023">
          <cell r="D2023" t="str">
            <v>657</v>
          </cell>
          <cell r="E2023" t="str">
            <v>Maintenance préventive de niveau 2  couplage de source BT des tunnels de Bobigny, Lumen et Norton (Norton, Lumen, Aération, SP1, SP2, SP3, SP4 et SP5)</v>
          </cell>
          <cell r="F2023">
            <v>10277.65</v>
          </cell>
        </row>
        <row r="2024">
          <cell r="D2024" t="str">
            <v>658</v>
          </cell>
          <cell r="E2024" t="str">
            <v>Maintenance préventive de niveau 2  couplage de source BT du tunnel de Taverny</v>
          </cell>
          <cell r="F2024">
            <v>1852.73</v>
          </cell>
        </row>
        <row r="2025">
          <cell r="D2025" t="str">
            <v>659</v>
          </cell>
          <cell r="E2025" t="str">
            <v>Maintenance préventive de niveau 2  couplage de source BT du PCTT de Saint Denis</v>
          </cell>
          <cell r="F2025">
            <v>3056.29</v>
          </cell>
        </row>
        <row r="2026">
          <cell r="D2026" t="str">
            <v>660</v>
          </cell>
          <cell r="E2026" t="str">
            <v>Maintenance préventive de niveau 3 couplage de source BT (Routeclair, Landy nord et sud et Passoudi)</v>
          </cell>
          <cell r="F2026">
            <v>15210.18</v>
          </cell>
        </row>
        <row r="2027">
          <cell r="D2027" t="str">
            <v>661</v>
          </cell>
          <cell r="E2027" t="str">
            <v>Maintenance préventive de niveau 3 couplage de source BT du tunnel de la Courneuve</v>
          </cell>
          <cell r="F2027">
            <v>3884.95</v>
          </cell>
        </row>
        <row r="2028">
          <cell r="D2028" t="str">
            <v>662</v>
          </cell>
          <cell r="E2028" t="str">
            <v>Maintenance préventive de niveau 3 couplage de source BT des tunnels de Bobigny, Lumen et Norton (Norton, Lumen, Aération, SP1, SP2, SP3, SP4 et SP5)</v>
          </cell>
          <cell r="F2028">
            <v>21681.74</v>
          </cell>
        </row>
        <row r="2029">
          <cell r="D2029" t="str">
            <v>663</v>
          </cell>
          <cell r="E2029" t="str">
            <v>Maintenance préventive de niveau 3 couplage de source BT du tunnel de Taverny</v>
          </cell>
          <cell r="F2029">
            <v>3076</v>
          </cell>
        </row>
        <row r="2030">
          <cell r="D2030" t="str">
            <v>664</v>
          </cell>
          <cell r="E2030" t="str">
            <v>Maintenance préventive de niveau 3 couplage de source BT du PCTT de Saint Denis</v>
          </cell>
          <cell r="F2030">
            <v>5502.84</v>
          </cell>
        </row>
        <row r="2031">
          <cell r="D2031" t="str">
            <v>670</v>
          </cell>
          <cell r="E2031" t="str">
            <v>Maintenance préventive PST du tunnel du Landy (Routeclair, Landy nord et sud et Passoudi)</v>
          </cell>
          <cell r="F2031">
            <v>5336.86</v>
          </cell>
        </row>
        <row r="2032">
          <cell r="D2032" t="str">
            <v>671</v>
          </cell>
          <cell r="E2032" t="str">
            <v>Maintenance préventive PST du tunnel de la Courneuve</v>
          </cell>
          <cell r="F2032">
            <v>1258.0999999999999</v>
          </cell>
        </row>
        <row r="2033">
          <cell r="D2033" t="str">
            <v>672</v>
          </cell>
          <cell r="E2033" t="str">
            <v>Maintenance préventive PST des tunnels de Bobigny, Lumen et Norton (Norton, Lumen, Aération, SP1, SP2, SP3, SP4 et SP5)</v>
          </cell>
          <cell r="F2033">
            <v>10930.58</v>
          </cell>
        </row>
        <row r="2034">
          <cell r="D2034" t="str">
            <v>673</v>
          </cell>
          <cell r="E2034" t="str">
            <v>Maintenance préventive PST du tunnel de Taverny</v>
          </cell>
          <cell r="F2034">
            <v>1957.32</v>
          </cell>
        </row>
        <row r="2035">
          <cell r="D2035" t="str">
            <v>701</v>
          </cell>
          <cell r="E2035" t="str">
            <v>Visite d’installation des postes HT et TGBT du tunnel de Nogent (usines du PORT et de la GARE)</v>
          </cell>
          <cell r="F2035">
            <v>2476.94</v>
          </cell>
        </row>
        <row r="2036">
          <cell r="D2036" t="str">
            <v>702</v>
          </cell>
          <cell r="E2036" t="str">
            <v>Visite d’installation des postes HT et TGBT du tunnel de Champigny (BRY et BOULLEREAUX)</v>
          </cell>
          <cell r="F2036">
            <v>2476.94</v>
          </cell>
        </row>
        <row r="2037">
          <cell r="D2037" t="str">
            <v>703</v>
          </cell>
          <cell r="E2037" t="str">
            <v>Visite d’installation des postes HT et TGBT des tunnels de THIAIS (CD60, PS1 et PS2)</v>
          </cell>
          <cell r="F2037">
            <v>3619.35</v>
          </cell>
        </row>
        <row r="2038">
          <cell r="D2038" t="str">
            <v>704</v>
          </cell>
          <cell r="E2038" t="str">
            <v>Visite d’installation du poste HT et TGBT du tunnel de Boissy saint léger</v>
          </cell>
          <cell r="F2038">
            <v>1238.48</v>
          </cell>
        </row>
        <row r="2039">
          <cell r="D2039" t="str">
            <v>710</v>
          </cell>
          <cell r="E2039" t="str">
            <v>Maintenance préventive de niveau 1 des postes HT du tunnel de Nogent (usines du PORT et de la GARE)</v>
          </cell>
          <cell r="F2039">
            <v>3795.85</v>
          </cell>
        </row>
        <row r="2040">
          <cell r="D2040" t="str">
            <v>711</v>
          </cell>
          <cell r="E2040" t="str">
            <v>Maintenance préventive de niveau 1 des postes HT du tunnel de Champigny (BRY et BOULLEREAUX)</v>
          </cell>
          <cell r="F2040">
            <v>3795.85</v>
          </cell>
        </row>
        <row r="2041">
          <cell r="D2041" t="str">
            <v>712</v>
          </cell>
          <cell r="E2041" t="str">
            <v>Maintenance préventive de niveau 1 des postes HT des tunnels de Thiais (CD60, PS1 et PS2)</v>
          </cell>
          <cell r="F2041">
            <v>5517.27</v>
          </cell>
        </row>
        <row r="2042">
          <cell r="D2042" t="str">
            <v>713</v>
          </cell>
          <cell r="E2042" t="str">
            <v>Maintenance préventive de niveau 1 du poste HT du tunnel de Boissy Saint Léger</v>
          </cell>
          <cell r="F2042">
            <v>1897.94</v>
          </cell>
        </row>
        <row r="2043">
          <cell r="D2043" t="str">
            <v>714</v>
          </cell>
          <cell r="E2043" t="str">
            <v>Maintenance préventive de niveau 2 des postes HT du tunnel de Nogent (usines du PORT et de la GARE)</v>
          </cell>
          <cell r="F2043">
            <v>6762.21</v>
          </cell>
        </row>
        <row r="2044">
          <cell r="D2044" t="str">
            <v>715</v>
          </cell>
          <cell r="E2044" t="str">
            <v>Maintenance préventive de niveau 2 des postes HT du tunnel de Champigny (BRY et BOULLEREAUX)</v>
          </cell>
          <cell r="F2044">
            <v>6762.21</v>
          </cell>
        </row>
        <row r="2045">
          <cell r="D2045" t="str">
            <v>716</v>
          </cell>
          <cell r="E2045" t="str">
            <v>Maintenance préventive de niveau 2 des postes HT des tunnels de Thiais (CD60, PS1 et PS2)</v>
          </cell>
          <cell r="F2045">
            <v>7730.99</v>
          </cell>
        </row>
        <row r="2046">
          <cell r="D2046" t="str">
            <v>717</v>
          </cell>
          <cell r="E2046" t="str">
            <v>Maintenance préventive de niveau 2 du poste HT du tunnel de Boissy Saint Léger</v>
          </cell>
          <cell r="F2046">
            <v>3439.97</v>
          </cell>
        </row>
        <row r="2047">
          <cell r="D2047" t="str">
            <v>718</v>
          </cell>
          <cell r="E2047" t="str">
            <v>Maintenance préventive de niveau 3 des postes HT du tunnel de Nogent (usines du PORT et de la GARE)</v>
          </cell>
          <cell r="F2047">
            <v>10006.64</v>
          </cell>
        </row>
        <row r="2048">
          <cell r="D2048" t="str">
            <v>719</v>
          </cell>
          <cell r="E2048" t="str">
            <v>Maintenance préventive de niveau 3 des postes HT du tunnel de Champigny (BRY et BOULLEREAUX)</v>
          </cell>
          <cell r="F2048">
            <v>10006.64</v>
          </cell>
        </row>
        <row r="2049">
          <cell r="D2049" t="str">
            <v>720</v>
          </cell>
          <cell r="E2049" t="str">
            <v>Maintenance préventive de niveau 3 des postes HT des tunnels de Thiais (CD60, PS1 et PS2)</v>
          </cell>
          <cell r="F2049">
            <v>13683.76</v>
          </cell>
        </row>
        <row r="2050">
          <cell r="D2050" t="str">
            <v>721</v>
          </cell>
          <cell r="E2050" t="str">
            <v>Maintenance préventive de niveau 3 du poste HT du tunnel de Boissy Saint Léger</v>
          </cell>
          <cell r="F2050">
            <v>5003.33</v>
          </cell>
        </row>
        <row r="2051">
          <cell r="D2051" t="str">
            <v>730</v>
          </cell>
          <cell r="E2051" t="str">
            <v>Maintenance préventive de niveau 1  des installations BT  (y compris armoires en tunnel) du tunnel de Nogent</v>
          </cell>
          <cell r="F2051">
            <v>2476.94</v>
          </cell>
        </row>
        <row r="2052">
          <cell r="D2052" t="str">
            <v>731</v>
          </cell>
          <cell r="E2052" t="str">
            <v>Maintenance préventive  de niveau 1 des installations BT  (y compris armoires en tunnel) du tunnel de Champigny</v>
          </cell>
          <cell r="F2052">
            <v>2418.1</v>
          </cell>
        </row>
        <row r="2053">
          <cell r="D2053" t="str">
            <v>732</v>
          </cell>
          <cell r="E2053" t="str">
            <v>Maintenance préventive de niveau 1 des installations BT  (y compris armoires en tunnel) du tunnel de Thiais</v>
          </cell>
          <cell r="F2053">
            <v>3715.41</v>
          </cell>
        </row>
        <row r="2054">
          <cell r="D2054" t="str">
            <v>733</v>
          </cell>
          <cell r="E2054" t="str">
            <v>Maintenance préventive de niveau 1 des installations BT  (y compris armoires en tunnel) du tunnel de Boissy Saint Léger</v>
          </cell>
          <cell r="F2054">
            <v>1334.55</v>
          </cell>
        </row>
        <row r="2055">
          <cell r="D2055" t="str">
            <v>734</v>
          </cell>
          <cell r="E2055" t="str">
            <v>Maintenance préventive de niveau 1 d’un coffret BT (y compris armoires en tunnel) du tunnel de Nogent, Champigny, Thiais ou Boissy</v>
          </cell>
          <cell r="F2055">
            <v>747.33</v>
          </cell>
        </row>
        <row r="2056">
          <cell r="D2056" t="str">
            <v>735</v>
          </cell>
          <cell r="E2056" t="str">
            <v>Maintenance préventive de niveau 1 de 5 coffret BT (y compris armoires en tunnel) du tunnel de Nogent, Champigny, Thiais ou Boissy</v>
          </cell>
          <cell r="F2056">
            <v>939.47</v>
          </cell>
        </row>
        <row r="2057">
          <cell r="D2057" t="str">
            <v>736</v>
          </cell>
          <cell r="E2057" t="str">
            <v>Maintenance préventive de niveau 1 des installations BT du PCTT de Champigny</v>
          </cell>
          <cell r="F2057">
            <v>1110.3800000000001</v>
          </cell>
        </row>
        <row r="2058">
          <cell r="D2058" t="str">
            <v>737</v>
          </cell>
          <cell r="E2058" t="str">
            <v>Maintenance préventive de niveau 2  des installations BT  (y compris armoires en tunnel) du tunnel de Nogent</v>
          </cell>
          <cell r="F2058">
            <v>5162.21</v>
          </cell>
        </row>
        <row r="2059">
          <cell r="D2059" t="str">
            <v>738</v>
          </cell>
          <cell r="E2059" t="str">
            <v>Maintenance préventive de niveau 2 des installations BT  (y compris armoires en tunnel) du tunnel de Champigny</v>
          </cell>
          <cell r="F2059">
            <v>6026.83</v>
          </cell>
        </row>
        <row r="2060">
          <cell r="D2060" t="str">
            <v>739</v>
          </cell>
          <cell r="E2060" t="str">
            <v>Maintenance préventive de niveau 2 des installations BT  (y compris armoires en tunnel) du tunnel de Thiais</v>
          </cell>
          <cell r="F2060">
            <v>6699.31</v>
          </cell>
        </row>
        <row r="2061">
          <cell r="D2061" t="str">
            <v>740</v>
          </cell>
          <cell r="E2061" t="str">
            <v>Maintenance préventive de niveau 2 des installations BT  (y compris armoires en tunnel) du tunnel de Boissy Saint Léger</v>
          </cell>
          <cell r="F2061">
            <v>2280.19</v>
          </cell>
        </row>
        <row r="2062">
          <cell r="D2062" t="str">
            <v>741</v>
          </cell>
          <cell r="E2062" t="str">
            <v>Maintenance préventive de niveau 2 d’un coffret BT (y compris armoires en tunnel) du tunnel de Nogent, Champigny, Thiais ou Boissy</v>
          </cell>
          <cell r="F2062">
            <v>159.16</v>
          </cell>
        </row>
        <row r="2063">
          <cell r="D2063" t="str">
            <v>742</v>
          </cell>
          <cell r="E2063" t="str">
            <v>Maintenance préventive de niveau 2 de 5 coffrets BT (y compris armoires en tunnel) du tunnel de Boissy Nogent</v>
          </cell>
          <cell r="F2063">
            <v>607.47</v>
          </cell>
        </row>
        <row r="2064">
          <cell r="D2064" t="str">
            <v>743</v>
          </cell>
          <cell r="E2064" t="str">
            <v>Maintenance préventive de niveau 2 des installations BT du PCTT de Champigny</v>
          </cell>
          <cell r="F2064">
            <v>2280.19</v>
          </cell>
        </row>
        <row r="2065">
          <cell r="D2065" t="str">
            <v>744</v>
          </cell>
          <cell r="E2065" t="str">
            <v>Maintenance préventive de niveau 3  des installations BT  (y compris armoires en tunnel) du tunnel de Nogent</v>
          </cell>
          <cell r="F2065">
            <v>3171.02</v>
          </cell>
        </row>
        <row r="2066">
          <cell r="D2066" t="str">
            <v>745</v>
          </cell>
          <cell r="E2066" t="str">
            <v>Maintenance préventive de niveau 3 des installations BT  (y compris armoires en tunnel) du tunnel de Champigny</v>
          </cell>
          <cell r="F2066">
            <v>3171.02</v>
          </cell>
        </row>
        <row r="2067">
          <cell r="D2067" t="str">
            <v>746</v>
          </cell>
          <cell r="E2067" t="str">
            <v>Maintenance préventive de niveau 3 des installations BT  (y compris armoires en tunnel) du tunnel de Thiais</v>
          </cell>
          <cell r="F2067">
            <v>4756.5200000000004</v>
          </cell>
        </row>
        <row r="2068">
          <cell r="D2068" t="str">
            <v>747</v>
          </cell>
          <cell r="E2068" t="str">
            <v>Maintenance préventive de niveau 3 des installations BT  (y compris armoires en tunnel) du tunnel de Boissy Saint Léger</v>
          </cell>
          <cell r="F2068">
            <v>1585.51</v>
          </cell>
        </row>
        <row r="2069">
          <cell r="D2069" t="str">
            <v>748</v>
          </cell>
          <cell r="E2069" t="str">
            <v>Maintenance préventive de niveau 3 d’un coffret BT (y compris armoires en tunnel) du tunnel de Nogent, Champigny, Thiais ou Boissy</v>
          </cell>
          <cell r="F2069">
            <v>1585.51</v>
          </cell>
        </row>
        <row r="2070">
          <cell r="D2070" t="str">
            <v>749</v>
          </cell>
          <cell r="E2070" t="str">
            <v>Maintenance préventive de niveau 3 de 5 coffrets BT (y compris armoires en tunnel) du tunnel de Nogent, Champigny, Thiais ou Boissy</v>
          </cell>
          <cell r="F2070">
            <v>7927.53</v>
          </cell>
        </row>
        <row r="2071">
          <cell r="D2071" t="str">
            <v>750</v>
          </cell>
          <cell r="E2071" t="str">
            <v>Maintenance préventive de niveau 3 des installations BT du PCTT de Champigny</v>
          </cell>
          <cell r="F2071">
            <v>1585.51</v>
          </cell>
        </row>
        <row r="2072">
          <cell r="D2072" t="str">
            <v>760</v>
          </cell>
          <cell r="E2072" t="str">
            <v>Maintenance préventive de niveau 1  couplage de source BT  (y compris armoires en tunnel) du tunnel de Nogent</v>
          </cell>
          <cell r="F2072">
            <v>3923.17</v>
          </cell>
        </row>
        <row r="2073">
          <cell r="D2073" t="str">
            <v>761</v>
          </cell>
          <cell r="E2073" t="str">
            <v>Maintenance préventive de niveau 1 couplage de source BT  (y compris armoires en tunnel) du tunnel de Champigny</v>
          </cell>
          <cell r="F2073">
            <v>3923.17</v>
          </cell>
        </row>
        <row r="2074">
          <cell r="D2074" t="str">
            <v>762</v>
          </cell>
          <cell r="E2074" t="str">
            <v>Maintenance préventive de niveau 1 couplage de source BT  (y compris armoires en tunnel) du tunnel de Thiais</v>
          </cell>
          <cell r="F2074">
            <v>5548.52</v>
          </cell>
        </row>
        <row r="2075">
          <cell r="D2075" t="str">
            <v>763</v>
          </cell>
          <cell r="E2075" t="str">
            <v>Maintenance préventive de niveau 1 couplage de source BT  (y compris armoires en tunnel) du tunnel de Boissy Saint Léger</v>
          </cell>
          <cell r="F2075">
            <v>4403.54</v>
          </cell>
        </row>
        <row r="2076">
          <cell r="D2076" t="str">
            <v>764</v>
          </cell>
          <cell r="E2076" t="str">
            <v>Maintenance préventive de niveau 1 couplage de source BT du secteur du PCTT de Champigny</v>
          </cell>
          <cell r="F2076">
            <v>2386.1</v>
          </cell>
        </row>
        <row r="2077">
          <cell r="D2077" t="str">
            <v>765</v>
          </cell>
          <cell r="E2077" t="str">
            <v>Maintenance préventive de niveau 2  couplage de source BT  (y compris armoires en tunnel) du tunnel de Nogent</v>
          </cell>
          <cell r="F2077">
            <v>5006.7299999999996</v>
          </cell>
        </row>
        <row r="2078">
          <cell r="D2078" t="str">
            <v>766</v>
          </cell>
          <cell r="E2078" t="str">
            <v>Maintenance préventive de niveau 2 couplage de source BT  (y compris armoires en tunnel) du tunnel de Champigny</v>
          </cell>
          <cell r="F2078">
            <v>5006.7299999999996</v>
          </cell>
        </row>
        <row r="2079">
          <cell r="D2079" t="str">
            <v>767</v>
          </cell>
          <cell r="E2079" t="str">
            <v>Maintenance préventive de niveau 2 couplage de source BT  (y compris armoires en tunnel) du tunnel de Thiais</v>
          </cell>
          <cell r="F2079">
            <v>7173.87</v>
          </cell>
        </row>
        <row r="2080">
          <cell r="D2080" t="str">
            <v>768</v>
          </cell>
          <cell r="E2080" t="str">
            <v>Maintenance préventive de niveau 2 couplage de source BT  (y compris armoires en tunnel) du tunnel de Boissy Saint Léger</v>
          </cell>
          <cell r="F2080">
            <v>2957.3</v>
          </cell>
        </row>
        <row r="2081">
          <cell r="D2081" t="str">
            <v>769</v>
          </cell>
          <cell r="E2081" t="str">
            <v>Maintenance préventive de niveau 2 couplage de source BT du secteur du PCTT de Champigny</v>
          </cell>
          <cell r="F2081">
            <v>2386.1</v>
          </cell>
        </row>
        <row r="2082">
          <cell r="D2082" t="str">
            <v>770</v>
          </cell>
          <cell r="E2082" t="str">
            <v>Maintenance préventive de niveau 3  couplage de source BT  (y compris armoires en tunnel) du tunnel de Nogent</v>
          </cell>
          <cell r="F2082">
            <v>36406.839999999997</v>
          </cell>
        </row>
        <row r="2083">
          <cell r="D2083" t="str">
            <v>771</v>
          </cell>
          <cell r="E2083" t="str">
            <v>Maintenance préventive de niveau 3 couplage de source BT  (y compris armoires en tunnel) du tunnel de Champigny</v>
          </cell>
          <cell r="F2083">
            <v>9994.49</v>
          </cell>
        </row>
        <row r="2084">
          <cell r="D2084" t="str">
            <v>772</v>
          </cell>
          <cell r="E2084" t="str">
            <v>Maintenance préventive de niveau 3 couplage de source BT  (y compris armoires en tunnel) du tunnel de Thiais</v>
          </cell>
          <cell r="F2084">
            <v>37960.51</v>
          </cell>
        </row>
        <row r="2085">
          <cell r="D2085" t="str">
            <v>773</v>
          </cell>
          <cell r="E2085" t="str">
            <v>Maintenance préventive de niveau. 3 couplage de source BT  (y compris armoires en tunnel) du tunnel de Boissy Saint Léger</v>
          </cell>
          <cell r="F2085">
            <v>5333.49</v>
          </cell>
        </row>
        <row r="2086">
          <cell r="D2086" t="str">
            <v>774</v>
          </cell>
          <cell r="E2086" t="str">
            <v>Maintenance préventive de niveau 3 couplage de source BT du PCTT de Champigny</v>
          </cell>
          <cell r="F2086">
            <v>2226.15</v>
          </cell>
        </row>
        <row r="2087">
          <cell r="D2087" t="str">
            <v>775</v>
          </cell>
          <cell r="E2087" t="str">
            <v>Maintenance préventive de niveau 3 couplage de source BT d’un Système de Transfert Statique quelque soit la puissance</v>
          </cell>
          <cell r="F2087">
            <v>1924.47</v>
          </cell>
        </row>
        <row r="2088">
          <cell r="D2088" t="str">
            <v>776</v>
          </cell>
          <cell r="E2088" t="str">
            <v>Maintenance préventive de niveau 3 couplage de source BT d’une armoire de filtres actifs quelque soit la puissance</v>
          </cell>
          <cell r="F2088">
            <v>2277.5</v>
          </cell>
        </row>
        <row r="2089">
          <cell r="D2089" t="str">
            <v>780</v>
          </cell>
          <cell r="E2089" t="str">
            <v>Maintenance préventive PST du tunnel de Nogent</v>
          </cell>
          <cell r="F2089">
            <v>4480.08</v>
          </cell>
        </row>
        <row r="2090">
          <cell r="D2090" t="str">
            <v>781</v>
          </cell>
          <cell r="E2090" t="str">
            <v>Maintenance préventive des PST du tunnel de Champigny</v>
          </cell>
          <cell r="F2090">
            <v>3358.59</v>
          </cell>
        </row>
        <row r="2091">
          <cell r="D2091" t="str">
            <v>782</v>
          </cell>
          <cell r="E2091" t="str">
            <v>Maintenance préventive des PST des tunnels de Bicêtre et d’Italie</v>
          </cell>
          <cell r="F2091">
            <v>2950.78</v>
          </cell>
        </row>
        <row r="2092">
          <cell r="D2092" t="str">
            <v>783</v>
          </cell>
          <cell r="E2092" t="str">
            <v>Maintenance préventive des PST du tunnel de Boissy Saint Léger</v>
          </cell>
          <cell r="F2092">
            <v>2135.15</v>
          </cell>
        </row>
        <row r="2093">
          <cell r="D2093" t="str">
            <v>801</v>
          </cell>
          <cell r="E2093" t="str">
            <v>Visite d’installation des postes HT du tunnel d’Antony (Léon Blum, complexe 1, 2 et 3)</v>
          </cell>
          <cell r="F2093">
            <v>2476.94</v>
          </cell>
        </row>
        <row r="2094">
          <cell r="D2094" t="str">
            <v>802</v>
          </cell>
          <cell r="E2094" t="str">
            <v>Visite d’installation du poste HT du tunnel de Fresnes (DANIELE)</v>
          </cell>
          <cell r="F2094">
            <v>854.2</v>
          </cell>
        </row>
        <row r="2095">
          <cell r="D2095" t="str">
            <v>803</v>
          </cell>
          <cell r="E2095" t="str">
            <v>Visite d’installation des postes HT des tunnels de Bicêtre et d’Italie (BLANCHE, EMBOUCHE et POTERNE)</v>
          </cell>
          <cell r="F2095">
            <v>2476.94</v>
          </cell>
        </row>
        <row r="2096">
          <cell r="D2096" t="str">
            <v>804</v>
          </cell>
          <cell r="E2096" t="str">
            <v>Visite d’installation du poste HT du tunnel d’Orly</v>
          </cell>
          <cell r="F2096">
            <v>1046.3399999999999</v>
          </cell>
        </row>
        <row r="2097">
          <cell r="D2097" t="str">
            <v>805</v>
          </cell>
          <cell r="E2097" t="str">
            <v>Visite d’installation du poste HT et TGBT du PCTT d’Arcueil</v>
          </cell>
          <cell r="F2097">
            <v>854.2</v>
          </cell>
        </row>
        <row r="2098">
          <cell r="D2098" t="str">
            <v>810</v>
          </cell>
          <cell r="E2098" t="str">
            <v>Maintenance préventive de niveau 1 des postes HT du tunnel d’Antony (Léon Blum, complexe 1, 2 et 3)</v>
          </cell>
          <cell r="F2098">
            <v>3795.85</v>
          </cell>
        </row>
        <row r="2099">
          <cell r="D2099" t="str">
            <v>811</v>
          </cell>
          <cell r="E2099" t="str">
            <v>Maintenance préventive de niveau 1 du poste HT du tunnel de Fresnes (DANIELE)</v>
          </cell>
          <cell r="F2099">
            <v>2162.71</v>
          </cell>
        </row>
        <row r="2100">
          <cell r="D2100" t="str">
            <v>812</v>
          </cell>
          <cell r="E2100" t="str">
            <v>Maintenance préventive de niveau 1  des postes HT des tunnels de Bicêtre et d’Italie (BLANCHE, EMBOUCHE et POTERNE)</v>
          </cell>
          <cell r="F2100">
            <v>3795.85</v>
          </cell>
        </row>
        <row r="2101">
          <cell r="D2101" t="str">
            <v>813</v>
          </cell>
          <cell r="E2101" t="str">
            <v>Maintenance préventive de niveau 1 du poste HT du tunnel d’Orly</v>
          </cell>
          <cell r="F2101">
            <v>2162.71</v>
          </cell>
        </row>
        <row r="2102">
          <cell r="D2102" t="str">
            <v>814</v>
          </cell>
          <cell r="E2102" t="str">
            <v>Maintenance préventive de niveau 1 du poste HT du PCTT d’Arcueil</v>
          </cell>
          <cell r="F2102">
            <v>1473.83</v>
          </cell>
        </row>
        <row r="2103">
          <cell r="D2103" t="str">
            <v>815</v>
          </cell>
          <cell r="E2103" t="str">
            <v>Maintenance préventive de niveau 2 des postes HT du tunnel d’Antony (Léon Blum, complexe 1, 2 et 3)</v>
          </cell>
          <cell r="F2103">
            <v>5114.76</v>
          </cell>
        </row>
        <row r="2104">
          <cell r="D2104" t="str">
            <v>816</v>
          </cell>
          <cell r="E2104" t="str">
            <v>Maintenance préventive de niveau 2 du poste HT du tunnel de Fresnes (DANIELE)</v>
          </cell>
          <cell r="F2104">
            <v>2969.27</v>
          </cell>
        </row>
        <row r="2105">
          <cell r="D2105" t="str">
            <v>817</v>
          </cell>
          <cell r="E2105" t="str">
            <v>Maintenance préventive de niveau 2  des postes HT des tunnels de Bicêtre et d’Italie (BLANCHE, EMBOUCHE et POTERNE)</v>
          </cell>
          <cell r="F2105">
            <v>6173.84</v>
          </cell>
        </row>
        <row r="2106">
          <cell r="D2106" t="str">
            <v>818</v>
          </cell>
          <cell r="E2106" t="str">
            <v>Maintenance préventive de niveau 2 du poste HT du tunnel d’Orly</v>
          </cell>
          <cell r="F2106">
            <v>2969.27</v>
          </cell>
        </row>
        <row r="2107">
          <cell r="D2107" t="str">
            <v>819</v>
          </cell>
          <cell r="E2107" t="str">
            <v>Maintenance préventive de niveau 2 du poste HT du PCTT d’Arcueil</v>
          </cell>
          <cell r="F2107">
            <v>2969.27</v>
          </cell>
        </row>
        <row r="2108">
          <cell r="D2108" t="str">
            <v>820</v>
          </cell>
          <cell r="E2108" t="str">
            <v>Maintenance préventive de niveau 3/4 des postes HT du tunnel d’Antony (Léon Blum, complexe 1, 2 et 3)</v>
          </cell>
          <cell r="F2108">
            <v>16034.69</v>
          </cell>
        </row>
        <row r="2109">
          <cell r="D2109" t="str">
            <v>821</v>
          </cell>
          <cell r="E2109" t="str">
            <v>Maintenance préventive de niveau 3/4 du poste HT du tunnel de Fresnes (DANIELE)</v>
          </cell>
          <cell r="F2109">
            <v>3677.13</v>
          </cell>
        </row>
        <row r="2110">
          <cell r="D2110" t="str">
            <v>822</v>
          </cell>
          <cell r="E2110" t="str">
            <v>Maintenance préventive de niveau 3/4  des postes HT des tunnels de Bicêtre et d’Italie (BLANCHE, EMBOUCHE et POTERNE)</v>
          </cell>
          <cell r="F2110">
            <v>13683.76</v>
          </cell>
        </row>
        <row r="2111">
          <cell r="D2111" t="str">
            <v>823</v>
          </cell>
          <cell r="E2111" t="str">
            <v>Maintenance préventive de niveau 3/4 du poste HT du tunnel d’Orly</v>
          </cell>
          <cell r="F2111">
            <v>10006.64</v>
          </cell>
        </row>
        <row r="2112">
          <cell r="D2112" t="str">
            <v>824</v>
          </cell>
          <cell r="E2112" t="str">
            <v>Maintenance préventive de niveau 3/4 du poste HT du PCTT d’Arcueil</v>
          </cell>
          <cell r="F2112">
            <v>5003.33</v>
          </cell>
        </row>
        <row r="2113">
          <cell r="D2113" t="str">
            <v>830</v>
          </cell>
          <cell r="E2113" t="str">
            <v>Maintenance préventive de niveau 1 des installations BT du tunnel d’Antony (Léon Blum, complexe 1, 2 et 3</v>
          </cell>
          <cell r="F2113">
            <v>3384</v>
          </cell>
        </row>
        <row r="2114">
          <cell r="D2114" t="str">
            <v>831</v>
          </cell>
          <cell r="E2114" t="str">
            <v>Maintenance préventive de niveau 1 des installations BT du tunnel de Fresnes (DANIELE)</v>
          </cell>
          <cell r="F2114">
            <v>1334.55</v>
          </cell>
        </row>
        <row r="2115">
          <cell r="D2115" t="str">
            <v>832</v>
          </cell>
          <cell r="E2115" t="str">
            <v>Maintenance préventive de niveau 1  des installations BT des tunnels de Bicêtre et d’Italie (BLANCHE, EMBOUCHE et POTERNE)</v>
          </cell>
          <cell r="F2115">
            <v>3384</v>
          </cell>
        </row>
        <row r="2116">
          <cell r="D2116" t="str">
            <v>833</v>
          </cell>
          <cell r="E2116" t="str">
            <v>Maintenance préventive de niveau 1 des installations BT du tunnel d’Orly</v>
          </cell>
          <cell r="F2116">
            <v>1334.55</v>
          </cell>
        </row>
        <row r="2117">
          <cell r="D2117" t="str">
            <v>834</v>
          </cell>
          <cell r="E2117" t="str">
            <v>Maintenance préventive de niveau 1 des installations BT du PCTT d’Arcueil</v>
          </cell>
          <cell r="F2117">
            <v>1334.55</v>
          </cell>
        </row>
        <row r="2118">
          <cell r="D2118" t="str">
            <v>835</v>
          </cell>
          <cell r="E2118" t="str">
            <v>Maintenance préventive de niveau 2 des installations BT du tunnel d’Antony (Léon Blum, complexe 1, 2 et 3</v>
          </cell>
          <cell r="F2118">
            <v>6699.31</v>
          </cell>
        </row>
        <row r="2119">
          <cell r="D2119" t="str">
            <v>836</v>
          </cell>
          <cell r="E2119" t="str">
            <v>Maintenance préventive de niveau 2 des installations BT du tunnel de Fresnes (DANIELE)</v>
          </cell>
          <cell r="F2119">
            <v>2280.19</v>
          </cell>
        </row>
        <row r="2120">
          <cell r="D2120" t="str">
            <v>837</v>
          </cell>
          <cell r="E2120" t="str">
            <v>Maintenance préventive de niveau 2  des installations BT des tunnels de Bicêtre et d’Italie (BLANCHE, EMBOUCHE et POTERNE)</v>
          </cell>
          <cell r="F2120">
            <v>6699.31</v>
          </cell>
        </row>
        <row r="2121">
          <cell r="D2121" t="str">
            <v>838</v>
          </cell>
          <cell r="E2121" t="str">
            <v>Maintenance préventive de niveau 2 des installations BT du tunnel d’Orly</v>
          </cell>
          <cell r="F2121">
            <v>2280.19</v>
          </cell>
        </row>
        <row r="2122">
          <cell r="D2122" t="str">
            <v>839</v>
          </cell>
          <cell r="E2122" t="str">
            <v>Maintenance préventive de niveau 2 des installations BT du PCTT d’Arcueil</v>
          </cell>
          <cell r="F2122">
            <v>2280.19</v>
          </cell>
        </row>
        <row r="2123">
          <cell r="D2123" t="str">
            <v>840</v>
          </cell>
          <cell r="E2123" t="str">
            <v>Maintenance préventive de niveau 3 des installations BT du tunnel d’Antony (Léon Blum, complexe 1, 2 et 3</v>
          </cell>
          <cell r="F2123">
            <v>6342.03</v>
          </cell>
        </row>
        <row r="2124">
          <cell r="D2124" t="str">
            <v>841</v>
          </cell>
          <cell r="E2124" t="str">
            <v>Maintenance préventive de niveau 3 des installations BT de Fresnes (DANIELE)</v>
          </cell>
          <cell r="F2124">
            <v>1585.51</v>
          </cell>
        </row>
        <row r="2125">
          <cell r="D2125" t="str">
            <v>842</v>
          </cell>
          <cell r="E2125" t="str">
            <v>Maintenance préventive de niveau 3  des installations BT des tunnels de Bicêtre et d’Italie (BLANCHE, EMBOUCHE et POTERNE)</v>
          </cell>
          <cell r="F2125">
            <v>4756.5200000000004</v>
          </cell>
        </row>
        <row r="2126">
          <cell r="D2126" t="str">
            <v>843</v>
          </cell>
          <cell r="E2126" t="str">
            <v>Maintenance préventive de niveau 3 des installations BT du tunnel d’Orly</v>
          </cell>
          <cell r="F2126">
            <v>1585.51</v>
          </cell>
        </row>
        <row r="2127">
          <cell r="D2127" t="str">
            <v>844</v>
          </cell>
          <cell r="E2127" t="str">
            <v>Maintenance préventive de niveau 3 des installations BT du PCTT d’Arcueil</v>
          </cell>
          <cell r="F2127">
            <v>1585.51</v>
          </cell>
        </row>
        <row r="2128">
          <cell r="D2128" t="str">
            <v>850</v>
          </cell>
          <cell r="E2128" t="str">
            <v>Maintenance préventive de niveau 1 couplage de source BT du tunnel d’Antony (Léon Blum, complexe 1, 2 et 3</v>
          </cell>
          <cell r="F2128">
            <v>5460.27</v>
          </cell>
        </row>
        <row r="2129">
          <cell r="D2129" t="str">
            <v>851</v>
          </cell>
          <cell r="E2129" t="str">
            <v>Maintenance préventive de niveau 1 couplage de source BT du tunnel de Fresnes (DANIELE)</v>
          </cell>
          <cell r="F2129">
            <v>2386.1</v>
          </cell>
        </row>
        <row r="2130">
          <cell r="D2130" t="str">
            <v>852</v>
          </cell>
          <cell r="E2130" t="str">
            <v>Maintenance préventive de niveau 1  couplage de source BT des tunnels de Bicêtre et d’Italie (BLANCHE, EMBOUCHE et POTERNE)</v>
          </cell>
          <cell r="F2130">
            <v>5460.27</v>
          </cell>
        </row>
        <row r="2131">
          <cell r="D2131" t="str">
            <v>853</v>
          </cell>
          <cell r="E2131" t="str">
            <v>Maintenance préventive de niveau 1 couplage de source BT du tunnel d’Orly</v>
          </cell>
          <cell r="F2131">
            <v>3923.17</v>
          </cell>
        </row>
        <row r="2132">
          <cell r="D2132" t="str">
            <v>854</v>
          </cell>
          <cell r="E2132" t="str">
            <v>Maintenance préventive de niveau 1 couplage de source BT du PCTT d’Arcueil</v>
          </cell>
          <cell r="F2132">
            <v>1814.89</v>
          </cell>
        </row>
        <row r="2133">
          <cell r="D2133" t="str">
            <v>855</v>
          </cell>
          <cell r="E2133" t="str">
            <v>Maintenance préventive de niveau 2 couplage de source BT du tunnel d’Antony (Léon Blum, complexe 1, 2 et 3</v>
          </cell>
          <cell r="F2133">
            <v>7056.19</v>
          </cell>
        </row>
        <row r="2134">
          <cell r="D2134" t="str">
            <v>856</v>
          </cell>
          <cell r="E2134" t="str">
            <v>Maintenance préventive de niveau 2 couplage de source BT du tunnel de Fresnes (DANIELE)</v>
          </cell>
          <cell r="F2134">
            <v>2957.3</v>
          </cell>
        </row>
        <row r="2135">
          <cell r="D2135" t="str">
            <v>857</v>
          </cell>
          <cell r="E2135" t="str">
            <v>Maintenance préventive de niveau 2  couplage de source BT des tunnels de Bicêtre et d’Italie (BLANCHE, EMBOUCHE et POTERNE)</v>
          </cell>
          <cell r="F2135">
            <v>7056.19</v>
          </cell>
        </row>
        <row r="2136">
          <cell r="D2136" t="str">
            <v>858</v>
          </cell>
          <cell r="E2136" t="str">
            <v>Maintenance préventive de niveau 2 couplage de source BT du tunnel d’Orly</v>
          </cell>
          <cell r="F2136">
            <v>5006.7299999999996</v>
          </cell>
        </row>
        <row r="2137">
          <cell r="D2137" t="str">
            <v>859</v>
          </cell>
          <cell r="E2137" t="str">
            <v>Maintenance préventive de niveau 2 couplage de source BT du PCTT d’Arcueil</v>
          </cell>
          <cell r="F2137">
            <v>2097.89</v>
          </cell>
        </row>
        <row r="2138">
          <cell r="D2138" t="str">
            <v>860</v>
          </cell>
          <cell r="E2138" t="str">
            <v>Maintenance préventive de niveau 3 couplage de source BT du tunnel d’Antony (Léon Blum, complexe 1, 2 et 3</v>
          </cell>
          <cell r="F2138">
            <v>28638.5</v>
          </cell>
        </row>
        <row r="2139">
          <cell r="D2139" t="str">
            <v>861</v>
          </cell>
          <cell r="E2139" t="str">
            <v>Maintenance préventive de niveau 3 couplage de source BT du tunnel de Fresnes (DANIELE)</v>
          </cell>
          <cell r="F2139">
            <v>7663.99</v>
          </cell>
        </row>
        <row r="2140">
          <cell r="D2140" t="str">
            <v>862</v>
          </cell>
          <cell r="E2140" t="str">
            <v>Maintenance préventive de niveau 3  couplage de source BT des tunnels de Bicêtre et d’Italie (BLANCHE, EMBOUCHE et POTERNE)</v>
          </cell>
          <cell r="F2140">
            <v>24754.33</v>
          </cell>
        </row>
        <row r="2141">
          <cell r="D2141" t="str">
            <v>863</v>
          </cell>
          <cell r="E2141" t="str">
            <v>Maintenance préventive de niveau 3 couplage de source BT du tunnel d’Orly</v>
          </cell>
          <cell r="F2141">
            <v>12324.99</v>
          </cell>
        </row>
        <row r="2142">
          <cell r="D2142" t="str">
            <v>864</v>
          </cell>
          <cell r="E2142" t="str">
            <v>Maintenance préventive de niveau 3 couplage de source BT du PCTT d’Arcueil</v>
          </cell>
          <cell r="F2142">
            <v>1449.32</v>
          </cell>
        </row>
        <row r="2143">
          <cell r="D2143" t="str">
            <v>870</v>
          </cell>
          <cell r="E2143" t="str">
            <v>Maintenance préventive des PST du tunnel d’Antony</v>
          </cell>
          <cell r="F2143">
            <v>1727.33</v>
          </cell>
        </row>
        <row r="2144">
          <cell r="D2144" t="str">
            <v>871</v>
          </cell>
          <cell r="E2144" t="str">
            <v>Maintenance préventive des PST du tunnel de Fresnes</v>
          </cell>
          <cell r="F2144">
            <v>2441.0100000000002</v>
          </cell>
        </row>
        <row r="2145">
          <cell r="D2145" t="str">
            <v>872</v>
          </cell>
          <cell r="E2145" t="str">
            <v>Maintenance préventive des PST des tunnels de Bicêtre et d’Italie</v>
          </cell>
          <cell r="F2145">
            <v>2950.78</v>
          </cell>
        </row>
        <row r="2146">
          <cell r="D2146" t="str">
            <v>873</v>
          </cell>
          <cell r="E2146" t="str">
            <v>Maintenance préventive des PST du tunnel d’Orly</v>
          </cell>
          <cell r="F2146">
            <v>1727.33</v>
          </cell>
        </row>
        <row r="2147">
          <cell r="D2147" t="str">
            <v>901</v>
          </cell>
          <cell r="E2147" t="str">
            <v>Visite d’installation des postes HT du tunnel d’A14 secteur Défense (A1 à A11)</v>
          </cell>
          <cell r="F2147">
            <v>7665.79</v>
          </cell>
        </row>
        <row r="2148">
          <cell r="D2148" t="str">
            <v>902</v>
          </cell>
          <cell r="E2148" t="str">
            <v>Visite d’installation des postes HT du tunnel d’A14 secteur Arche (B, C, D et X)</v>
          </cell>
          <cell r="F2148">
            <v>6635.47</v>
          </cell>
        </row>
        <row r="2149">
          <cell r="D2149" t="str">
            <v>903</v>
          </cell>
          <cell r="E2149" t="str">
            <v>Visite d’installation des postes HT de l’échangeur A14/A86 et du tunnel d’A86 Nanterre (B1, B3,B5, Hoche, A.FRANCE, Faidherbe et J.QUENTIN)</v>
          </cell>
          <cell r="F2149">
            <v>6854.25</v>
          </cell>
        </row>
        <row r="2150">
          <cell r="D2150" t="str">
            <v>904</v>
          </cell>
          <cell r="E2150" t="str">
            <v>Visite d’installation des postes HT du tunnel de Neuilly (postes EST et OUEST)</v>
          </cell>
          <cell r="F2150">
            <v>1582.62</v>
          </cell>
        </row>
        <row r="2151">
          <cell r="D2151" t="str">
            <v>905</v>
          </cell>
          <cell r="E2151" t="str">
            <v>Visite d’installation des postes HT du tunnel des Sévines</v>
          </cell>
          <cell r="F2151">
            <v>1072.52</v>
          </cell>
        </row>
        <row r="2152">
          <cell r="D2152" t="str">
            <v>906</v>
          </cell>
          <cell r="E2152" t="str">
            <v>Visite d’installation des postes HT du tunnel de Bellerive (Acacia, Bréguet, Stade)</v>
          </cell>
          <cell r="F2152">
            <v>2923.87</v>
          </cell>
        </row>
        <row r="2153">
          <cell r="D2153" t="str">
            <v>907</v>
          </cell>
          <cell r="E2153" t="str">
            <v>Visite d’installation du poste HT et TGBT du PCTT de Nanterre</v>
          </cell>
          <cell r="F2153">
            <v>1425.67</v>
          </cell>
        </row>
        <row r="2154">
          <cell r="D2154" t="str">
            <v>910</v>
          </cell>
          <cell r="E2154" t="str">
            <v>Maintenance préventive de niveau 1 des postes HT du tunnel d’A14 secteur Défense (A1 à A11)</v>
          </cell>
          <cell r="F2154">
            <v>14015.04</v>
          </cell>
        </row>
        <row r="2155">
          <cell r="D2155" t="str">
            <v>911</v>
          </cell>
          <cell r="E2155" t="str">
            <v>Maintenance préventive de niveau 1 des postes HT du tunnel d’A14 secteur Arche (B, C, D et X)</v>
          </cell>
          <cell r="F2155">
            <v>12194.67</v>
          </cell>
        </row>
        <row r="2156">
          <cell r="D2156" t="str">
            <v>912</v>
          </cell>
          <cell r="E2156" t="str">
            <v>Maintenance préventive de niveau 1 des postes HT de l’échangeur A14/A86 et du tunnel d’A86 Nanterre (B1, B3,B5, Hoche, A.FRANCE, Faidherbe et J.QUENTIN)</v>
          </cell>
          <cell r="F2156">
            <v>11132.89</v>
          </cell>
        </row>
        <row r="2157">
          <cell r="D2157" t="str">
            <v>913</v>
          </cell>
          <cell r="E2157" t="str">
            <v>Maintenance préventive de niveau 1 des postes HT  du tunnel de Neuilly (postes EST et OUEST)</v>
          </cell>
          <cell r="F2157">
            <v>3039.17</v>
          </cell>
        </row>
        <row r="2158">
          <cell r="D2158" t="str">
            <v>914</v>
          </cell>
          <cell r="E2158" t="str">
            <v>Maintenance préventive de niveau 1 du poste HT  du tunnel des Sévines</v>
          </cell>
          <cell r="F2158">
            <v>2198.7600000000002</v>
          </cell>
        </row>
        <row r="2159">
          <cell r="D2159" t="str">
            <v>915</v>
          </cell>
          <cell r="E2159" t="str">
            <v>Maintenance préventive de niveau 1 des postes HT du tunnel de Bellerive (Acacia, Bréguet, Stade)</v>
          </cell>
          <cell r="F2159">
            <v>4990.3100000000004</v>
          </cell>
        </row>
        <row r="2160">
          <cell r="D2160" t="str">
            <v>916</v>
          </cell>
          <cell r="E2160" t="str">
            <v>Maintenance préventive de niveau 1 du poste HT du secteur du PCTT de Nanterre</v>
          </cell>
          <cell r="F2160">
            <v>1752.63</v>
          </cell>
        </row>
        <row r="2161">
          <cell r="D2161" t="str">
            <v>917</v>
          </cell>
          <cell r="E2161" t="str">
            <v>Maintenance préventive de niveau 2 des postes HT du tunnel d’A14 secteur Défense (A1 à A11)</v>
          </cell>
          <cell r="F2161">
            <v>19572.669999999998</v>
          </cell>
        </row>
        <row r="2162">
          <cell r="D2162" t="str">
            <v>918</v>
          </cell>
          <cell r="E2162" t="str">
            <v>Maintenance préventive de niveau 2 des postes HT du tunnel d’A14 secteur Arche (B, C, D et X)</v>
          </cell>
          <cell r="F2162">
            <v>17273.060000000001</v>
          </cell>
        </row>
        <row r="2163">
          <cell r="D2163" t="str">
            <v>919</v>
          </cell>
          <cell r="E2163" t="str">
            <v>Maintenance préventive de niveau 2 des postes HT de l’échangeur A14/A86 et du tunnel d’A86 Nanterre (B1, B3,B5, Hoche, A.FRANCE, Faidherbe et J.QUENTIN)</v>
          </cell>
          <cell r="F2163">
            <v>15916.35</v>
          </cell>
        </row>
        <row r="2164">
          <cell r="D2164" t="str">
            <v>920</v>
          </cell>
          <cell r="E2164" t="str">
            <v>Maintenance préventive de niveau 2 des postes HT  du tunnel de Neuilly (postes EST et OUEST)</v>
          </cell>
          <cell r="F2164">
            <v>4102.16</v>
          </cell>
        </row>
        <row r="2165">
          <cell r="D2165" t="str">
            <v>921</v>
          </cell>
          <cell r="E2165" t="str">
            <v>Maintenance préventive de niveau 2 du poste HT  du tunnel des Sévines</v>
          </cell>
          <cell r="F2165">
            <v>2641.08</v>
          </cell>
        </row>
        <row r="2166">
          <cell r="D2166" t="str">
            <v>922</v>
          </cell>
          <cell r="E2166" t="str">
            <v>Maintenance préventive de niveau 2 des postes HT du tunnel de Bellerive (Acacia, Bréguet, Stade)</v>
          </cell>
          <cell r="F2166">
            <v>7137.78</v>
          </cell>
        </row>
        <row r="2167">
          <cell r="D2167" t="str">
            <v>923</v>
          </cell>
          <cell r="E2167" t="str">
            <v>Maintenance préventive de niveau 2 du poste HT du secteur du PCTT de Nanterre</v>
          </cell>
          <cell r="F2167">
            <v>2568.3000000000002</v>
          </cell>
        </row>
        <row r="2168">
          <cell r="D2168" t="str">
            <v>924</v>
          </cell>
          <cell r="E2168" t="str">
            <v>Maintenance préventive de niveau 3 / 4 des postes HT du tunnel d’A14 secteur Défense (A1 à A11)</v>
          </cell>
          <cell r="F2168">
            <v>42718.52</v>
          </cell>
        </row>
        <row r="2169">
          <cell r="D2169" t="str">
            <v>925</v>
          </cell>
          <cell r="E2169" t="str">
            <v>Maintenance préventive de niveau 3 / 4 des postes HT du tunnel d’A14 secteur Arche (B, C, D et X)</v>
          </cell>
          <cell r="F2169">
            <v>37972.01</v>
          </cell>
        </row>
        <row r="2170">
          <cell r="D2170" t="str">
            <v>926</v>
          </cell>
          <cell r="E2170" t="str">
            <v>Maintenance préventive de niveau 3 / 4 des postes HT de l’échangeur A14/A86 et du tunnel d’A86 Nanterre (B1, B3,B5, Hoche, A.FRANCE, Faidherbe et J.QUENTIN)</v>
          </cell>
          <cell r="F2170">
            <v>42718.52</v>
          </cell>
        </row>
        <row r="2171">
          <cell r="D2171" t="str">
            <v>927</v>
          </cell>
          <cell r="E2171" t="str">
            <v>Maintenance préventive de niveau 3 / 4 des postes HT  du tunnel de Neuilly (postes EST et OUEST)</v>
          </cell>
          <cell r="F2171">
            <v>9493.01</v>
          </cell>
        </row>
        <row r="2172">
          <cell r="D2172" t="str">
            <v>928</v>
          </cell>
          <cell r="E2172" t="str">
            <v>Maintenance préventive de niveau 3 / 4 du poste HT  du tunnel des Sévines</v>
          </cell>
          <cell r="F2172">
            <v>4746.51</v>
          </cell>
        </row>
        <row r="2173">
          <cell r="D2173" t="str">
            <v>929</v>
          </cell>
          <cell r="E2173" t="str">
            <v>Maintenance préventive de niveau 3 / 4 des postes HT du tunnel de Bellerive (Acacia, Bréguet, Stade)</v>
          </cell>
          <cell r="F2173">
            <v>14239.51</v>
          </cell>
        </row>
        <row r="2174">
          <cell r="D2174" t="str">
            <v>930</v>
          </cell>
          <cell r="E2174" t="str">
            <v>Maintenance préventive de niveau 3 / 4 du poste HT du secteur du PCTT de Nanterre</v>
          </cell>
          <cell r="F2174">
            <v>4746.51</v>
          </cell>
        </row>
        <row r="2175">
          <cell r="D2175" t="str">
            <v>940</v>
          </cell>
          <cell r="E2175" t="str">
            <v>Maintenance préventive de niveau 1 des installations BT du tunnel d’A14 secteur Défense</v>
          </cell>
          <cell r="F2175">
            <v>12839.66</v>
          </cell>
        </row>
        <row r="2176">
          <cell r="D2176" t="str">
            <v>941</v>
          </cell>
          <cell r="E2176" t="str">
            <v>Maintenance préventive de niveau 1 des installations BT du tunnel d’A14 secteur Arche</v>
          </cell>
          <cell r="F2176">
            <v>8195.08</v>
          </cell>
        </row>
        <row r="2177">
          <cell r="D2177" t="str">
            <v>942</v>
          </cell>
          <cell r="E2177" t="str">
            <v>Maintenance préventive de niveau 1 des installations BT de l’échangeur A14/A86 et du tunnel d’A86 Nanterre</v>
          </cell>
          <cell r="F2177">
            <v>7309.4</v>
          </cell>
        </row>
        <row r="2178">
          <cell r="D2178" t="str">
            <v>943</v>
          </cell>
          <cell r="E2178" t="str">
            <v>Maintenance préventive de niveau 1 des installations BT du tunnel de Neuilly</v>
          </cell>
          <cell r="F2178">
            <v>1624.32</v>
          </cell>
        </row>
        <row r="2179">
          <cell r="D2179" t="str">
            <v>944</v>
          </cell>
          <cell r="E2179" t="str">
            <v>Maintenance préventive  de niveau 1 des installations BT du tunnel des Sévines</v>
          </cell>
          <cell r="F2179">
            <v>925.12</v>
          </cell>
        </row>
        <row r="2180">
          <cell r="D2180" t="str">
            <v>945</v>
          </cell>
          <cell r="E2180" t="str">
            <v>Maintenance préventive de niveau 1 des installations BT du tunnel de Bellerive (Acacia, Bréguet, Stade)</v>
          </cell>
          <cell r="F2180">
            <v>2436.4699999999998</v>
          </cell>
        </row>
        <row r="2181">
          <cell r="D2181" t="str">
            <v>946</v>
          </cell>
          <cell r="E2181" t="str">
            <v>Maintenance préventive de niveau 1 des installations BT du secteur du PCTT de Nanterre</v>
          </cell>
          <cell r="F2181">
            <v>2624.46</v>
          </cell>
        </row>
        <row r="2182">
          <cell r="D2182" t="str">
            <v>947</v>
          </cell>
          <cell r="E2182" t="str">
            <v>Maintenance préventive de niveau 2 des installations BT du tunnel d’A14 secteur Défense</v>
          </cell>
          <cell r="F2182">
            <v>15271.1</v>
          </cell>
        </row>
        <row r="2183">
          <cell r="D2183" t="str">
            <v>948</v>
          </cell>
          <cell r="E2183" t="str">
            <v>Maintenance préventive de niveau 2 des installations BT du tunnel d’A14 secteur Arche</v>
          </cell>
          <cell r="F2183">
            <v>10404.31</v>
          </cell>
        </row>
        <row r="2184">
          <cell r="D2184" t="str">
            <v>949</v>
          </cell>
          <cell r="E2184" t="str">
            <v>Maintenance préventive de niveau 2 des installations BT de l’échangeur A14/A86 et du tunnel d’A86 Nanterre</v>
          </cell>
          <cell r="F2184">
            <v>9299.7000000000007</v>
          </cell>
        </row>
        <row r="2185">
          <cell r="D2185" t="str">
            <v>950</v>
          </cell>
          <cell r="E2185" t="str">
            <v>Maintenance préventive de niveau 2 des installations BT du tunnel de Neuilly</v>
          </cell>
          <cell r="F2185">
            <v>2066.6</v>
          </cell>
        </row>
        <row r="2186">
          <cell r="D2186" t="str">
            <v>951</v>
          </cell>
          <cell r="E2186" t="str">
            <v>Maintenance préventive  de niveau 2 des installations BT du tunnel des Sévines</v>
          </cell>
          <cell r="F2186">
            <v>1048.76</v>
          </cell>
        </row>
        <row r="2187">
          <cell r="D2187" t="str">
            <v>952</v>
          </cell>
          <cell r="E2187" t="str">
            <v>Maintenance préventive de niveau. 2 des installations BT du tunnel de Bellerive (Acacia, Bréguet, Stade)</v>
          </cell>
          <cell r="F2187">
            <v>3099.9</v>
          </cell>
        </row>
        <row r="2188">
          <cell r="D2188" t="str">
            <v>953</v>
          </cell>
          <cell r="E2188" t="str">
            <v>Maintenance préventive de niveau 2 des installations BT du secteur du PCTT de Nanterre</v>
          </cell>
          <cell r="F2188">
            <v>3287.95</v>
          </cell>
        </row>
        <row r="2189">
          <cell r="D2189" t="str">
            <v>954</v>
          </cell>
          <cell r="E2189" t="str">
            <v>Maintenance préventive de niveau 3 des installations BT du tunnel d’A14 secteur Défense</v>
          </cell>
          <cell r="F2189">
            <v>16739.05</v>
          </cell>
        </row>
        <row r="2190">
          <cell r="D2190" t="str">
            <v>955</v>
          </cell>
          <cell r="E2190" t="str">
            <v>Maintenance préventive de niveau 3 des installations BT du tunnel d’A14 secteur Arche</v>
          </cell>
          <cell r="F2190">
            <v>13830.68</v>
          </cell>
        </row>
        <row r="2191">
          <cell r="D2191" t="str">
            <v>956</v>
          </cell>
          <cell r="E2191" t="str">
            <v>Maintenance préventive de niveau 3 des installations BT de l’échangeur A14/A86 et du tunnel d’A86 Nanterre</v>
          </cell>
          <cell r="F2191">
            <v>10373.01</v>
          </cell>
        </row>
        <row r="2192">
          <cell r="D2192" t="str">
            <v>957</v>
          </cell>
          <cell r="E2192" t="str">
            <v>Maintenance préventive de niveau 3 des installations BT du tunnel de Neuilly</v>
          </cell>
          <cell r="F2192">
            <v>3457.67</v>
          </cell>
        </row>
        <row r="2193">
          <cell r="D2193" t="str">
            <v>958</v>
          </cell>
          <cell r="E2193" t="str">
            <v>Maintenance préventive  de niveau 3 des installations BT du tunnel des Sévines</v>
          </cell>
          <cell r="F2193">
            <v>1728.84</v>
          </cell>
        </row>
        <row r="2194">
          <cell r="D2194" t="str">
            <v>959</v>
          </cell>
          <cell r="E2194" t="str">
            <v>Maintenance préventive de niveau 3 des installations BT du tunnel de Bellerive (Acacia, Bréguet, Stade)</v>
          </cell>
          <cell r="F2194">
            <v>5186.51</v>
          </cell>
        </row>
        <row r="2195">
          <cell r="D2195" t="str">
            <v>960</v>
          </cell>
          <cell r="E2195" t="str">
            <v>Maintenance préventive de niveau 3 des installations BT du PCTT de Nanterre</v>
          </cell>
          <cell r="F2195">
            <v>3457.67</v>
          </cell>
        </row>
        <row r="2196">
          <cell r="D2196" t="str">
            <v>961</v>
          </cell>
          <cell r="E2196" t="str">
            <v>Maintenance préventive de niveau 1 couplage de source BT du tunnel d’A14 secteur Défense</v>
          </cell>
          <cell r="F2196">
            <v>17536.240000000002</v>
          </cell>
        </row>
        <row r="2197">
          <cell r="D2197" t="str">
            <v>962</v>
          </cell>
          <cell r="E2197" t="str">
            <v>Maintenance préventive de niveau 1 couplage de source BT du tunnel d’A14 secteur Arche</v>
          </cell>
          <cell r="F2197">
            <v>15659.9</v>
          </cell>
        </row>
        <row r="2198">
          <cell r="D2198" t="str">
            <v>963</v>
          </cell>
          <cell r="E2198" t="str">
            <v>Maintenance préventive de niveau 1 couplage de source BT de l’échangeur A14/A86 et du tunnel d’A86 Nanterre</v>
          </cell>
          <cell r="F2198">
            <v>17536.240000000002</v>
          </cell>
        </row>
        <row r="2199">
          <cell r="D2199" t="str">
            <v>964</v>
          </cell>
          <cell r="E2199" t="str">
            <v>Maintenance préventive de niveau 1 couplage de source BT du tunnel de Neuilly</v>
          </cell>
          <cell r="F2199">
            <v>4401.8500000000004</v>
          </cell>
        </row>
        <row r="2200">
          <cell r="D2200" t="str">
            <v>965</v>
          </cell>
          <cell r="E2200" t="str">
            <v>Maintenance préventive de niveau 1 couplage de source BT du tunnel des Sévines</v>
          </cell>
          <cell r="F2200">
            <v>1900.06</v>
          </cell>
        </row>
        <row r="2201">
          <cell r="D2201" t="str">
            <v>966</v>
          </cell>
          <cell r="E2201" t="str">
            <v>Maintenance préventive de niveau 1 couplage de source BT du tunnel de Bellerive (Acacia, Bréguet, Stade)</v>
          </cell>
          <cell r="F2201">
            <v>6278.19</v>
          </cell>
        </row>
        <row r="2202">
          <cell r="D2202" t="str">
            <v>967</v>
          </cell>
          <cell r="E2202" t="str">
            <v>Maintenance préventive de niveau 2 couplage de source BT du tunnel d’A14 secteur Défense</v>
          </cell>
          <cell r="F2202">
            <v>22313.27</v>
          </cell>
        </row>
        <row r="2203">
          <cell r="D2203" t="str">
            <v>968</v>
          </cell>
          <cell r="E2203" t="str">
            <v>Maintenance préventive de niveau 2 couplage de source BT du tunnel d’A14 secteur Arche</v>
          </cell>
          <cell r="F2203">
            <v>19906.14</v>
          </cell>
        </row>
        <row r="2204">
          <cell r="D2204" t="str">
            <v>969</v>
          </cell>
          <cell r="E2204" t="str">
            <v>Maintenance préventive de niveau 2 couplage de source BT de l’échangeur A14/A86 et du tunnel d’A86 Nanterre</v>
          </cell>
          <cell r="F2204">
            <v>22313.27</v>
          </cell>
        </row>
        <row r="2205">
          <cell r="D2205" t="str">
            <v>970</v>
          </cell>
          <cell r="E2205" t="str">
            <v>Maintenance préventive de niveau 2 couplage de source BT du tunnel de Neuilly</v>
          </cell>
          <cell r="F2205">
            <v>5463.41</v>
          </cell>
        </row>
        <row r="2206">
          <cell r="D2206" t="str">
            <v>971</v>
          </cell>
          <cell r="E2206" t="str">
            <v>Maintenance préventive de niveau 2 couplage de source BT du tunnel des Sevines</v>
          </cell>
          <cell r="F2206">
            <v>2253.91</v>
          </cell>
        </row>
        <row r="2207">
          <cell r="D2207" t="str">
            <v>972</v>
          </cell>
          <cell r="E2207" t="str">
            <v>Maintenance préventive de niveau 2 couplage de source BT du tunnel de Bellerive (Acacia, Bréguet, Stade)</v>
          </cell>
          <cell r="F2207">
            <v>7870.53</v>
          </cell>
        </row>
        <row r="2208">
          <cell r="D2208" t="str">
            <v>973</v>
          </cell>
          <cell r="E2208" t="str">
            <v>Maintenance préventive de niveau 3 couplage de source BT du tunnel d’A14 secteur défense</v>
          </cell>
          <cell r="F2208">
            <v>44332.2</v>
          </cell>
        </row>
        <row r="2209">
          <cell r="D2209" t="str">
            <v>974</v>
          </cell>
          <cell r="E2209" t="str">
            <v>Maintenance préventive de niveau 3 couplage de source BT du tunnel d’A14 secteur Arche</v>
          </cell>
          <cell r="F2209">
            <v>39478.53</v>
          </cell>
        </row>
        <row r="2210">
          <cell r="D2210" t="str">
            <v>975</v>
          </cell>
          <cell r="E2210" t="str">
            <v>Maintenance préventive de niveau 3 couplage de source BT de l’échangeur A14/A86 et du tunnel d’A86 Nanterre</v>
          </cell>
          <cell r="F2210">
            <v>44332.2</v>
          </cell>
        </row>
        <row r="2211">
          <cell r="D2211" t="str">
            <v>976</v>
          </cell>
          <cell r="E2211" t="str">
            <v>Maintenance préventive de niveau 3 couplage de source BT du tunnel de Neuilly</v>
          </cell>
          <cell r="F2211">
            <v>10356.51</v>
          </cell>
        </row>
        <row r="2212">
          <cell r="D2212" t="str">
            <v>977</v>
          </cell>
          <cell r="E2212" t="str">
            <v>Maintenance préventive de niveau 3 couplage de source BT du tunnel des Sevines</v>
          </cell>
          <cell r="F2212">
            <v>3884.95</v>
          </cell>
        </row>
        <row r="2213">
          <cell r="D2213" t="str">
            <v>978</v>
          </cell>
          <cell r="E2213" t="str">
            <v>Maintenance préventive de niveau 3 couplage de source BT du tunnel de Bellerive (Acacia, Bréguet, Stade)</v>
          </cell>
          <cell r="F2213">
            <v>15210.18</v>
          </cell>
        </row>
        <row r="2214">
          <cell r="D2214" t="str">
            <v>980</v>
          </cell>
          <cell r="E2214" t="str">
            <v xml:space="preserve">Maintenance préventive des PST du tunnel d’A14 secteur DEFENSE  </v>
          </cell>
          <cell r="F2214">
            <v>5943.34</v>
          </cell>
        </row>
        <row r="2215">
          <cell r="D2215" t="str">
            <v>981</v>
          </cell>
          <cell r="E2215" t="str">
            <v>Maintenance préventive PST du tunnel d’A14 secteur ARCHE</v>
          </cell>
          <cell r="F2215">
            <v>8623.66</v>
          </cell>
        </row>
        <row r="2216">
          <cell r="D2216" t="str">
            <v>982</v>
          </cell>
          <cell r="E2216" t="str">
            <v>Maintenance préventive PST du tunnel d’A86 Nanterre</v>
          </cell>
          <cell r="F2216">
            <v>4078.76</v>
          </cell>
        </row>
        <row r="2217">
          <cell r="D2217" t="str">
            <v>983</v>
          </cell>
          <cell r="E2217" t="str">
            <v>Maintenance préventive PST du tunnel de Neuilly</v>
          </cell>
          <cell r="F2217">
            <v>1631.51</v>
          </cell>
        </row>
        <row r="2218">
          <cell r="D2218" t="str">
            <v>984</v>
          </cell>
          <cell r="E2218" t="str">
            <v>Maintenance préventive PST du tunnel des SEVINES</v>
          </cell>
          <cell r="F2218">
            <v>1048.83</v>
          </cell>
        </row>
        <row r="2219">
          <cell r="D2219" t="str">
            <v>985</v>
          </cell>
          <cell r="E2219" t="str">
            <v>Maintenance préventive PST de l’échangeur A14/A86</v>
          </cell>
          <cell r="F2219">
            <v>4661.4399999999996</v>
          </cell>
        </row>
        <row r="2220">
          <cell r="D2220" t="str">
            <v>986</v>
          </cell>
          <cell r="E2220" t="str">
            <v>Maintenance préventive PST du tunnel de Bellerive (Acacia, Bréguet, Stade)</v>
          </cell>
          <cell r="F2220">
            <v>4777.9799999999996</v>
          </cell>
        </row>
        <row r="2221">
          <cell r="D2221" t="str">
            <v>IND1</v>
          </cell>
          <cell r="E2221" t="str">
            <v>Indemnité pour annulation d’intervention prévenue après 12h</v>
          </cell>
          <cell r="F2221">
            <v>1000</v>
          </cell>
        </row>
        <row r="2222">
          <cell r="D2222" t="str">
            <v>IND2</v>
          </cell>
          <cell r="E2222" t="str">
            <v>Plus-value au prix IND1 par camion ou engin mobilisé</v>
          </cell>
          <cell r="F2222">
            <v>500</v>
          </cell>
        </row>
        <row r="2223">
          <cell r="D2223" t="str">
            <v>101</v>
          </cell>
          <cell r="E2223" t="str">
            <v>Prise en charge initiale selon fiche CCTP N°1</v>
          </cell>
          <cell r="F2223">
            <v>56925.279999999999</v>
          </cell>
        </row>
        <row r="2224">
          <cell r="D2224" t="str">
            <v>102</v>
          </cell>
          <cell r="E2224" t="str">
            <v>Restitution selon fiche CCTP N°8</v>
          </cell>
          <cell r="F2224">
            <v>8716.68</v>
          </cell>
        </row>
        <row r="2225">
          <cell r="D2225" t="str">
            <v>103</v>
          </cell>
          <cell r="E2225" t="str">
            <v>Formation du repreneur selon fiche CCTP N°8</v>
          </cell>
          <cell r="F2225">
            <v>12452.41</v>
          </cell>
        </row>
        <row r="2226">
          <cell r="D2226" t="str">
            <v>104</v>
          </cell>
          <cell r="E2226" t="str">
            <v>10 assistance ponctuelles selon fiche CCTP N°8</v>
          </cell>
          <cell r="F2226">
            <v>1185.95</v>
          </cell>
        </row>
        <row r="2227">
          <cell r="D2227" t="str">
            <v>105</v>
          </cell>
          <cell r="E2227" t="str">
            <v>Suivi annuel du lot de rechange selon fiche CCTP N°4</v>
          </cell>
          <cell r="F2227">
            <v>4269.3999999999996</v>
          </cell>
        </row>
        <row r="2228">
          <cell r="D2228" t="str">
            <v>106</v>
          </cell>
          <cell r="E2228" t="str">
            <v>Pose d'une charge 50 Ohms (nacelle non incluse)</v>
          </cell>
          <cell r="F2228">
            <v>106.4</v>
          </cell>
        </row>
        <row r="2229">
          <cell r="D2229" t="str">
            <v>107</v>
          </cell>
          <cell r="E2229" t="str">
            <v>Location d’une nacelle</v>
          </cell>
          <cell r="F2229">
            <v>370.61</v>
          </cell>
        </row>
        <row r="2230">
          <cell r="D2230" t="str">
            <v>108</v>
          </cell>
          <cell r="E2230" t="str">
            <v>Plus value pour l’exécution d’une prestation de nuit entre 22h00 et 06h00, les dimanches et les jours fériés</v>
          </cell>
          <cell r="F2230">
            <v>1</v>
          </cell>
        </row>
        <row r="2231">
          <cell r="D2231" t="str">
            <v>201</v>
          </cell>
          <cell r="E2231" t="str">
            <v>Une mesure du niveau de réception FM pour un tunnel</v>
          </cell>
          <cell r="F2231">
            <v>799.69</v>
          </cell>
        </row>
        <row r="2232">
          <cell r="D2232" t="str">
            <v>202</v>
          </cell>
          <cell r="E2232" t="str">
            <v>Un contrôle des messages de sécurité dans un tunnel</v>
          </cell>
          <cell r="F2232">
            <v>337.19</v>
          </cell>
        </row>
        <row r="2233">
          <cell r="D2233" t="str">
            <v>301</v>
          </cell>
          <cell r="E2233" t="str">
            <v>Recherche de défaut sur câble rayonnant</v>
          </cell>
          <cell r="F2233">
            <v>1111.8800000000001</v>
          </cell>
        </row>
        <row r="2234">
          <cell r="D2234" t="str">
            <v>302</v>
          </cell>
          <cell r="E2234" t="str">
            <v>Recherche de défaut sur fibre optique</v>
          </cell>
          <cell r="F2234">
            <v>2022.5</v>
          </cell>
        </row>
        <row r="2235">
          <cell r="D2235" t="str">
            <v>303</v>
          </cell>
          <cell r="E2235" t="str">
            <v>Dévoiement de câbles</v>
          </cell>
          <cell r="F2235">
            <v>29.38</v>
          </cell>
        </row>
        <row r="2236">
          <cell r="D2236" t="str">
            <v>304</v>
          </cell>
          <cell r="E2236" t="str">
            <v>Remplacement de câbles rayonnants génériques 1-1/4“</v>
          </cell>
          <cell r="F2236">
            <v>21.25</v>
          </cell>
        </row>
        <row r="2237">
          <cell r="D2237" t="str">
            <v>305</v>
          </cell>
          <cell r="E2237" t="str">
            <v>Remplacement de câbles rayonnants génériques 1-5/8“</v>
          </cell>
          <cell r="F2237">
            <v>25</v>
          </cell>
        </row>
        <row r="2238">
          <cell r="D2238" t="str">
            <v>306</v>
          </cell>
          <cell r="E2238" t="str">
            <v>Remplacement de câbles rayonnants génériques 7/8“</v>
          </cell>
          <cell r="F2238">
            <v>17.5</v>
          </cell>
        </row>
        <row r="2239">
          <cell r="D2239" t="str">
            <v>307</v>
          </cell>
          <cell r="E2239" t="str">
            <v>Remplacement de câbles rayonnants RAY114-50JFLA  ou équivalent</v>
          </cell>
          <cell r="F2239">
            <v>21.25</v>
          </cell>
        </row>
        <row r="2240">
          <cell r="D2240" t="str">
            <v>308</v>
          </cell>
          <cell r="E2240" t="str">
            <v>Remplacement de câbles rayonnants RADIAFLEX RLKU114-50JFLA ou équivalent</v>
          </cell>
          <cell r="F2240">
            <v>21.25</v>
          </cell>
        </row>
        <row r="2241">
          <cell r="D2241" t="str">
            <v>309</v>
          </cell>
          <cell r="E2241" t="str">
            <v>Remplacement de câbles rayonnants RFS RAY 114   ou équivalent</v>
          </cell>
          <cell r="F2241">
            <v>21.25</v>
          </cell>
        </row>
        <row r="2242">
          <cell r="D2242" t="str">
            <v>310</v>
          </cell>
          <cell r="E2242" t="str">
            <v>Remplacement de câbles rayonnants RMC12-T-HLFRC ou équivalent</v>
          </cell>
          <cell r="F2242">
            <v>11.25</v>
          </cell>
        </row>
        <row r="2243">
          <cell r="D2243" t="str">
            <v>311</v>
          </cell>
          <cell r="E2243" t="str">
            <v>Remplacement de câbles rayonnants RMC78-T-A ou équivalent</v>
          </cell>
          <cell r="F2243">
            <v>17.5</v>
          </cell>
        </row>
        <row r="2244">
          <cell r="D2244" t="str">
            <v>312</v>
          </cell>
          <cell r="E2244" t="str">
            <v>Remplacement de câble coaxial EC5-50-A-FRC ou équivalent</v>
          </cell>
          <cell r="F2244">
            <v>59.3</v>
          </cell>
        </row>
        <row r="2245">
          <cell r="D2245" t="str">
            <v>313</v>
          </cell>
          <cell r="E2245" t="str">
            <v>Pose de 10 fixations</v>
          </cell>
          <cell r="F2245">
            <v>181.09</v>
          </cell>
        </row>
        <row r="2246">
          <cell r="D2246" t="str">
            <v>RAD CC 01</v>
          </cell>
          <cell r="E2246" t="str">
            <v>etude : elaboration et fourniture d'un dossier d'execution pour l'etude de realisation d'une station pre-Sirius quelque soit son nombre de boucles et de voies, conformement au CCTP.</v>
          </cell>
          <cell r="F2246">
            <v>586.41999999999996</v>
          </cell>
        </row>
        <row r="2247">
          <cell r="D2247" t="str">
            <v>RAD CC 02</v>
          </cell>
          <cell r="E2247" t="str">
            <v>Moins-value aux prix RAD CC 04 a RAD CC 22 pour la realisation de ces prestations, de jour entre 6h et 22h</v>
          </cell>
          <cell r="F2247">
            <v>0.3</v>
          </cell>
        </row>
        <row r="2248">
          <cell r="D2248" t="str">
            <v>RAD CC 03</v>
          </cell>
          <cell r="E2248" t="str">
            <v>Plus-value aux prix RAD CC 04 a RAD CC 22 pour la realisation de capteurs (boucles...) sur chaussee enrobee amiantee (inclus tous les moyens en outillages supplementaires et de protection pour le personnel et l'environnement)</v>
          </cell>
          <cell r="F2248">
            <v>8158.97</v>
          </cell>
        </row>
        <row r="2249">
          <cell r="D2249" t="str">
            <v>RAD CC 04</v>
          </cell>
          <cell r="E2249" t="str">
            <v>Ce prix remunere la mise en place d'une (1) boucle, de nuit</v>
          </cell>
          <cell r="F2249">
            <v>1231.51</v>
          </cell>
        </row>
        <row r="2250">
          <cell r="D2250" t="str">
            <v>RAD CC 05</v>
          </cell>
          <cell r="E2250" t="str">
            <v>Ce prix remunere la mise en place de deux (2) boucles, de nuit</v>
          </cell>
          <cell r="F2250">
            <v>1770.06</v>
          </cell>
        </row>
        <row r="2251">
          <cell r="D2251" t="str">
            <v>RAD CC 06</v>
          </cell>
          <cell r="E2251" t="str">
            <v>Ce prix remunere la mise en place de trois (3) boucles, de nuit</v>
          </cell>
          <cell r="F2251">
            <v>2150.09</v>
          </cell>
        </row>
        <row r="2252">
          <cell r="D2252" t="str">
            <v>RAD CC 07</v>
          </cell>
          <cell r="E2252" t="str">
            <v>Ce prix remunere la mise en place de quatre (4) boucles, de nuit</v>
          </cell>
          <cell r="F2252">
            <v>2719.71</v>
          </cell>
        </row>
        <row r="2253">
          <cell r="D2253" t="str">
            <v>RAD CC 08</v>
          </cell>
          <cell r="E2253" t="str">
            <v>Ce prix remunere la mise en place de cinq (5) boucles, de nuit</v>
          </cell>
          <cell r="F2253">
            <v>2848.05</v>
          </cell>
        </row>
        <row r="2254">
          <cell r="D2254" t="str">
            <v>RAD CC 09</v>
          </cell>
          <cell r="E2254" t="str">
            <v>Ce prix remunere la mise en place de deux (2) boucles sur une voie de nuit</v>
          </cell>
          <cell r="F2254">
            <v>1727.57</v>
          </cell>
        </row>
        <row r="2255">
          <cell r="D2255" t="str">
            <v>RAD CC 10</v>
          </cell>
          <cell r="E2255" t="str">
            <v>Ce prix remunere la mise en place de quatre (4) boucles sur deux voies de nuit</v>
          </cell>
          <cell r="F2255">
            <v>2719.71</v>
          </cell>
        </row>
        <row r="2256">
          <cell r="D2256" t="str">
            <v>RAD CC 11</v>
          </cell>
          <cell r="E2256" t="str">
            <v>Ce prix remunere la mise en place de six (6) boucles sur trois voies de nuit</v>
          </cell>
          <cell r="F2256">
            <v>3951.37</v>
          </cell>
        </row>
        <row r="2257">
          <cell r="D2257" t="str">
            <v>RAD CC 12</v>
          </cell>
          <cell r="E2257" t="str">
            <v>Ce prix remunere la mise en place de huit (8) boucles sur quatre voies de nuit</v>
          </cell>
          <cell r="F2257">
            <v>4208.05</v>
          </cell>
        </row>
        <row r="2258">
          <cell r="D2258" t="str">
            <v>RAD CC 13</v>
          </cell>
          <cell r="E2258" t="str">
            <v>Ce prix remunere la mise en place de dix (10) boucles sur cinq voies de nuit</v>
          </cell>
          <cell r="F2258">
            <v>5638.09</v>
          </cell>
        </row>
        <row r="2259">
          <cell r="D2259" t="str">
            <v>RAD CC 14</v>
          </cell>
          <cell r="E2259" t="str">
            <v>Ce prix remunere la mise en place de trois (3) boucles sur une meme voie, de nuit</v>
          </cell>
          <cell r="F2259">
            <v>2175.08</v>
          </cell>
        </row>
        <row r="2260">
          <cell r="D2260" t="str">
            <v>RAD CC 15</v>
          </cell>
          <cell r="E2260" t="str">
            <v>Ce prix remunere la mise en place de six (6) boucles sur 2 voies, de nuit</v>
          </cell>
          <cell r="F2260">
            <v>3997.02</v>
          </cell>
        </row>
        <row r="2261">
          <cell r="D2261" t="str">
            <v>RAD CC 16</v>
          </cell>
          <cell r="E2261" t="str">
            <v>Ce prix remunere la mise en place de neuf (9) boucles sur 3 voies, de nuit</v>
          </cell>
          <cell r="F2261">
            <v>4404.8999999999996</v>
          </cell>
        </row>
        <row r="2262">
          <cell r="D2262" t="str">
            <v>RAD CC 17</v>
          </cell>
          <cell r="E2262" t="str">
            <v>Ce prix remunere la mise en place de douze (12) boucles sur 4 voies, de nuit</v>
          </cell>
          <cell r="F2262">
            <v>5937.05</v>
          </cell>
        </row>
        <row r="2263">
          <cell r="D2263" t="str">
            <v>RAD CC 18</v>
          </cell>
          <cell r="E2263" t="str">
            <v>Ce prix remunere la mise en place de quinze (15) boucles sur 5 voies, de nuit</v>
          </cell>
          <cell r="F2263">
            <v>6154.22</v>
          </cell>
        </row>
        <row r="2264">
          <cell r="D2264" t="str">
            <v>RAD CC 19</v>
          </cell>
          <cell r="E2264" t="str">
            <v>Ce prix remunere la mise en place d'une (1) boucle, de nuit</v>
          </cell>
          <cell r="F2264">
            <v>1231.52</v>
          </cell>
        </row>
        <row r="2265">
          <cell r="D2265" t="str">
            <v>RAD CC 20</v>
          </cell>
          <cell r="E2265" t="str">
            <v>Ce prix remunere la mise en place de deux (2) boucles, de nuit</v>
          </cell>
          <cell r="F2265">
            <v>1770.17</v>
          </cell>
        </row>
        <row r="2266">
          <cell r="D2266" t="str">
            <v>RAD CC 21</v>
          </cell>
          <cell r="E2266" t="str">
            <v>Ce prix remunere la mise en place d'un capteur magnetometre, de nuit.</v>
          </cell>
          <cell r="F2266">
            <v>503.06</v>
          </cell>
        </row>
        <row r="2267">
          <cell r="D2267" t="str">
            <v>RAD CC 22</v>
          </cell>
          <cell r="E2267" t="str">
            <v>Plus-value au prix RAD CC 21 pour la realisation d'un capteur magnetometre supplementaire, de nuit.</v>
          </cell>
          <cell r="F2267">
            <v>379.83</v>
          </cell>
        </row>
        <row r="2268">
          <cell r="D2268" t="str">
            <v>RAD CCGC 01</v>
          </cell>
          <cell r="E2268" t="str">
            <v>Moins-value aux RAD CCGC 02 a RAD CCGC 18 pour la realisation de ces prestations, de jour entre 6h et 22h</v>
          </cell>
          <cell r="F2268">
            <v>0.3</v>
          </cell>
        </row>
        <row r="2269">
          <cell r="D2269" t="str">
            <v>RAD CCGC 02</v>
          </cell>
          <cell r="E2269" t="str">
            <v>Passage d'un caniveau genre SATUJO ou autre, quel que soit le nombre de boucles ou de retours.</v>
          </cell>
          <cell r="F2269">
            <v>164.3</v>
          </cell>
        </row>
        <row r="2270">
          <cell r="D2270" t="str">
            <v>RAD CCGC 03</v>
          </cell>
          <cell r="E2270" t="str">
            <v>Passage d'une GBA ou DBA de nuit, quel que soit le nombre de boucles ou de retours.</v>
          </cell>
          <cell r="F2270">
            <v>170.61</v>
          </cell>
        </row>
        <row r="2271">
          <cell r="D2271" t="str">
            <v>RAD CCGC 04</v>
          </cell>
          <cell r="E2271" t="str">
            <v>Passage de nuit d'un TPC equipe d'un regard de visite permettant une reprise ulterieure, quel que soit le nombre de boucles ou de retours.</v>
          </cell>
          <cell r="F2271">
            <v>268.20999999999998</v>
          </cell>
        </row>
        <row r="2272">
          <cell r="D2272" t="str">
            <v>RAD CCGC 05</v>
          </cell>
          <cell r="E2272" t="str">
            <v>Passage d'une zone en materiaux meubles de nuit, sous conduit, y compris fourniture et pose de grillage avertisseur, quel que soit le nombre de boucles ou de retours.</v>
          </cell>
          <cell r="F2272">
            <v>108.61</v>
          </cell>
        </row>
        <row r="2273">
          <cell r="D2273" t="str">
            <v>RAD CCGC 06</v>
          </cell>
          <cell r="E2273" t="str">
            <v>Fourniture et la pose d'un regard de nuit, avec son tampon, type L1T, y compris percement.</v>
          </cell>
          <cell r="F2273">
            <v>520.27</v>
          </cell>
        </row>
        <row r="2274">
          <cell r="D2274" t="str">
            <v>RAD CCGC 07</v>
          </cell>
          <cell r="E2274" t="str">
            <v>Fourniture et la pose d'un regard de nuit, avec son tampon, type L0T, y compris percement.</v>
          </cell>
          <cell r="F2274">
            <v>388.97</v>
          </cell>
        </row>
        <row r="2275">
          <cell r="D2275" t="str">
            <v>RAD CCGC 08</v>
          </cell>
          <cell r="E2275" t="str">
            <v>Fourniture, pose et raccordement de nuit d'une boite de raccordement de type SCOTCHCAST (type modele 3M 99d1, 3M 99D2, 3M 92MAO...). Dans le cadre d'une refection de capteur, cette prestation est deja inclusive a celle-ci.</v>
          </cell>
          <cell r="F2275">
            <v>131.43</v>
          </cell>
        </row>
        <row r="2276">
          <cell r="D2276" t="str">
            <v>RAD CCGC 09</v>
          </cell>
          <cell r="E2276" t="str">
            <v>Fourniture et la pose de nuit de cable de type MKE 2x 1,91 mm2 et de son tube aluminium, avec la realisation d'un sciage de profondeur 8 (huit) cm.</v>
          </cell>
          <cell r="F2276">
            <v>54.82</v>
          </cell>
        </row>
        <row r="2277">
          <cell r="D2277" t="str">
            <v>RAD CCGC 10</v>
          </cell>
          <cell r="E2277" t="str">
            <v>Fourniture et la pose de nuit de cable de type MKE 2x 1,91 mm2 et de son tube aluminium, avec la realisation d'un sciage de profondeur 12 (douze) cm.</v>
          </cell>
          <cell r="F2277">
            <v>87.49</v>
          </cell>
        </row>
        <row r="2278">
          <cell r="D2278" t="str">
            <v>RAD CCGC 11</v>
          </cell>
          <cell r="E2278" t="str">
            <v>Fourniture et la pose de nuit de cable MKE2*1,91 mm2 en sciage ou sous fourreau.</v>
          </cell>
          <cell r="F2278">
            <v>9.91</v>
          </cell>
        </row>
        <row r="2279">
          <cell r="D2279" t="str">
            <v>RAD CCGC 12</v>
          </cell>
          <cell r="E2279" t="str">
            <v>Ce prix remunere la realisation de nuit d'un sciage de profondeur 8 (huit) cm</v>
          </cell>
          <cell r="F2279">
            <v>44.66</v>
          </cell>
        </row>
        <row r="2280">
          <cell r="D2280" t="str">
            <v>RAD CCGC 13</v>
          </cell>
          <cell r="E2280" t="str">
            <v>Ce prix remunere la realisation de nuit d'un sciage de profondeur 12 (douze) cm</v>
          </cell>
          <cell r="F2280">
            <v>22.99</v>
          </cell>
        </row>
        <row r="2281">
          <cell r="D2281" t="str">
            <v>RAD CCGC 14</v>
          </cell>
          <cell r="E2281" t="str">
            <v>Ce prix remunere le piquetage de nuit de site de boucles isole.</v>
          </cell>
          <cell r="F2281">
            <v>431.05</v>
          </cell>
        </row>
        <row r="2282">
          <cell r="D2282" t="str">
            <v>RAD CCGC 15</v>
          </cell>
          <cell r="E2282" t="str">
            <v xml:space="preserve">Controle de cable, de nuit. Cette prestation consiste a donner les caracteristiques electriques (continuite, isolement, resistance...) et a valider ou non les performances intrinseques d'un cable type MKE, faisant fonction de retour de queue de boucles sur de plus grande distance entre le point de mesure et le detecteur en chambre, en armoire ou en site technique. </v>
          </cell>
          <cell r="F2282">
            <v>547.99</v>
          </cell>
        </row>
        <row r="2283">
          <cell r="D2283" t="str">
            <v>RAD CCGC 16</v>
          </cell>
          <cell r="E2283" t="str">
            <v>Fourniture et pose d'un regard 40x40  avec tampon verrouillage 400kN, de nuit</v>
          </cell>
          <cell r="F2283">
            <v>551.86</v>
          </cell>
        </row>
        <row r="2284">
          <cell r="D2284" t="str">
            <v>RAD CCGC 17</v>
          </cell>
          <cell r="E2284" t="str">
            <v>Fourniture et pose d'un regard fonte 250kN pour chambre LT, de nuit</v>
          </cell>
          <cell r="F2284">
            <v>1286.76</v>
          </cell>
        </row>
        <row r="2285">
          <cell r="D2285" t="str">
            <v>RAD CCGC 18</v>
          </cell>
          <cell r="E2285" t="str">
            <v>Mise a disposition d'un camion grue avec chauffeur, de nuit</v>
          </cell>
          <cell r="F2285">
            <v>1420.74</v>
          </cell>
        </row>
        <row r="2286">
          <cell r="D2286" t="str">
            <v>RAD MAP CON 01</v>
          </cell>
          <cell r="E2286" t="str">
            <v>Plus-value aux prix RAD MAP CON 02 a RAD MAP CON 05 pour les prestations de nuit entre 22h et 06h</v>
          </cell>
          <cell r="F2286">
            <v>0.85</v>
          </cell>
        </row>
        <row r="2287">
          <cell r="D2287" t="str">
            <v>RAD MAP CON 02</v>
          </cell>
          <cell r="E2287" t="str">
            <v>Configuration d'une station RAD type Sirius Ouest (y compris firmware, OS, logiciels si necessaire), incluant le deplacement sur site</v>
          </cell>
          <cell r="F2287">
            <v>309.06</v>
          </cell>
        </row>
        <row r="2288">
          <cell r="D2288" t="str">
            <v>RAD MAP CON 03</v>
          </cell>
          <cell r="E2288" t="str">
            <v>Configuration d'une station RAD de type comptage video et/ou a frequence (Eaglevia, Smartsensor HD, SX300...), y compris firmware, OS, logiciels si necessaire, incluant deplacement sur site.</v>
          </cell>
          <cell r="F2288">
            <v>309.06</v>
          </cell>
        </row>
        <row r="2289">
          <cell r="D2289" t="str">
            <v>RAD MAP CON 04</v>
          </cell>
          <cell r="E2289" t="str">
            <v>Configuration d'une station RAD type Siredo (y compris firmware, OS, logiciels si necessaire), incluant le deplacement sur site et tous moyens d'accessibilite.</v>
          </cell>
          <cell r="F2289">
            <v>271.97000000000003</v>
          </cell>
        </row>
        <row r="2290">
          <cell r="D2290" t="str">
            <v>RAD MAP CON 05</v>
          </cell>
          <cell r="E2290" t="str">
            <v>Configuration d'une station RAD type UMT sur IP/LCR ou RAD IP enterrable (y compris firmware, OS, logiciels...si necessaire), incluant le deplacement sur site.</v>
          </cell>
          <cell r="F2290">
            <v>271.45999999999998</v>
          </cell>
        </row>
        <row r="2291">
          <cell r="D2291" t="str">
            <v>RAD MAP CON 06</v>
          </cell>
          <cell r="E2291" t="str">
            <v>Configuration d'une station RAD type Sirius Ouest (y compris firmware, OS, logiciels si necessaire), effectuee depuis un poste de controle type supervision, navigateur web...</v>
          </cell>
          <cell r="F2291">
            <v>208.04</v>
          </cell>
        </row>
        <row r="2292">
          <cell r="D2292" t="str">
            <v>RAD MAP CON 07</v>
          </cell>
          <cell r="E2292" t="str">
            <v>Configuration d'une station RAD type UMT sur IP/LCR ou RAD IP enterrable (y compris firmware, OS, logiciels si necessaire), effectuee depuis un poste de controle type supervision, navigateur web...</v>
          </cell>
          <cell r="F2292">
            <v>208.04</v>
          </cell>
        </row>
        <row r="2293">
          <cell r="D2293" t="str">
            <v>RAD MAP CON 08</v>
          </cell>
          <cell r="E2293" t="str">
            <v>Configuration d'une station RAD type Sterela (y compris firmware, OS, logiciels si necessaire), effectuee depuis un poste de controle type supervision, navigateur web...</v>
          </cell>
          <cell r="F2293">
            <v>208.04</v>
          </cell>
        </row>
        <row r="2294">
          <cell r="D2294" t="str">
            <v>RAD MAP CON 09</v>
          </cell>
          <cell r="E2294" t="str">
            <v>Configuration d'une station RAD type Sterela (y compris firmware, OS, logiciels si necessaire), incluant le deplacement sur site en PCTT</v>
          </cell>
          <cell r="F2294">
            <v>271.95999999999998</v>
          </cell>
        </row>
        <row r="2295">
          <cell r="D2295" t="str">
            <v>RAD MAP DEP 01</v>
          </cell>
          <cell r="E2295" t="str">
            <v>Plus-value aux RAD MAP DEP 02 a RAD MAP DEP 10pour les prestations de nuit entre 22h et 06h</v>
          </cell>
          <cell r="F2295">
            <v>0.85</v>
          </cell>
        </row>
        <row r="2296">
          <cell r="D2296" t="str">
            <v>RAD MAP DEP 02</v>
          </cell>
          <cell r="E2296" t="str">
            <v xml:space="preserve">Depose d'un systeme de comptage type video (autoscope) ou radar sur une structure type PPHM (quelle que soit sa hauteur), y compris la depose de toutes ses interfaces electroniques, supports divers, cable electrique d'alimentation jusqu'au depart energie situe dans l'armoire positionnee sur le PPHM lui-meme ou en pied de celui-ci, et son cable de transmission jusqu'a la jonction avec le cable principal du reseau (type AD) </v>
          </cell>
          <cell r="F2296">
            <v>192.09</v>
          </cell>
        </row>
        <row r="2297">
          <cell r="D2297" t="str">
            <v>RAD MAP DEP 03</v>
          </cell>
          <cell r="E2297" t="str">
            <v>Depose d'un systeme de comptage de technologie magnetique filaire Magsys. Cela consiste a deposer les cables multipaires depuis l'armoire situee en bord de route jusqu'en entree du tube aluminium (situe sous la chaussee), ainsi que les cables et capteurs magnetiques situes sous la chaussee, ainsi que toutes les boites de jonction/derivation.</v>
          </cell>
          <cell r="F2297">
            <v>261.92</v>
          </cell>
        </row>
        <row r="2298">
          <cell r="D2298" t="str">
            <v>RAD MAP DEP 04</v>
          </cell>
          <cell r="E2298" t="str">
            <v xml:space="preserve">Depose d'une armoire de comptage (harmonique, siredo...), avec mise en protection de tous les cables d'alimentation et de transmission, arasement de toutes les parties depassant du niveau du sol et mise en proprete du site </v>
          </cell>
          <cell r="F2298">
            <v>274</v>
          </cell>
        </row>
        <row r="2299">
          <cell r="D2299" t="str">
            <v>RAD MAP DEP 05</v>
          </cell>
          <cell r="E2299" t="str">
            <v xml:space="preserve">Depose d'1 chambre L1T avec son detecteur quel que soit le modele, y compris la mise en protection de tous ses cables, le rebouchage du trou et l'evacuation des dechets. </v>
          </cell>
          <cell r="F2299">
            <v>265.56</v>
          </cell>
        </row>
        <row r="2300">
          <cell r="D2300" t="str">
            <v>RAD MAP DEP 06</v>
          </cell>
          <cell r="E2300" t="str">
            <v xml:space="preserve">Depose d'un rack 3U 19 d'acquisition/compression/multiplexage quelles que soient sa technologie de RAD et sa situation geographique, y compris la depose des cables electriques et de transmission jusqu'au reglettes et borniers. </v>
          </cell>
          <cell r="F2300">
            <v>117.08</v>
          </cell>
        </row>
        <row r="2301">
          <cell r="D2301" t="str">
            <v>RAD MAP DEP 07</v>
          </cell>
          <cell r="E2301" t="str">
            <v>Depose d'un rack 3U 19 de comptage/visualisation quelles que soient sa technologie de RAD et sa situation geographique, y compris la depose des cables electriques et de transmission jusqu'aux reglettes et borniers.</v>
          </cell>
          <cell r="F2301">
            <v>77.569999999999993</v>
          </cell>
        </row>
        <row r="2302">
          <cell r="D2302" t="str">
            <v>RAD MAP DEP 08</v>
          </cell>
          <cell r="E2302" t="str">
            <v xml:space="preserve">Depose d'un systeme de comptage video et/ou a frequence (Autoscope, Eaglevia, Deep Blue...) y compris ses interfaces electroniques, la depose des cables de desserte locale (transmission et energie), la mise en protection des extremites des cables et la depose du mat (quelque soit la hauteur) et du massif. </v>
          </cell>
          <cell r="F2302">
            <v>904.87</v>
          </cell>
        </row>
        <row r="2303">
          <cell r="D2303" t="str">
            <v>RAD MAP DEP 09</v>
          </cell>
          <cell r="E2303" t="str">
            <v>Moins value au prix RAD MAP DEP 08 pour conservation sur site du mat et du massif, suite a la depose du systeme de comptage video et/ou a frequence.</v>
          </cell>
          <cell r="F2303">
            <v>460.19</v>
          </cell>
        </row>
        <row r="2304">
          <cell r="D2304" t="str">
            <v>RAD MAP DEP 10</v>
          </cell>
          <cell r="E2304" t="str">
            <v>Depose d'une dalle de beton ou d'un massif hors sol ou semi-enterre, quelles que soient sa surface et sa taille, avec son transport vers le lieu de retraitement et son recyclage.</v>
          </cell>
          <cell r="F2304">
            <v>478.4</v>
          </cell>
        </row>
        <row r="2305">
          <cell r="D2305" t="str">
            <v>RAD MAP DEP 11</v>
          </cell>
          <cell r="E2305" t="str">
            <v>Depose seule d’une station enterree RAD (Sirius Ouest ou IP) quelle que soit la situation (en chambre, sur mur ou sur chaise), incluant le manchonnage de tous les cables s’y connectant.</v>
          </cell>
          <cell r="F2305">
            <v>215.13</v>
          </cell>
        </row>
        <row r="2306">
          <cell r="D2306" t="str">
            <v>RAD MAP DIV 01</v>
          </cell>
          <cell r="E2306" t="str">
            <v>Plus-value aux prix RAD MAP DIV 12 a RAD MAP DIV 10 pour les prestations de nuit entre 22h et 06h</v>
          </cell>
          <cell r="F2306">
            <v>0.85</v>
          </cell>
        </row>
        <row r="2307">
          <cell r="D2307" t="str">
            <v>RAD MAP DIV 02</v>
          </cell>
          <cell r="E2307" t="str">
            <v>Fourniture et pose d'une plaque d'identification Tatouage (conforme a la specification Sirius) sur ou dans une armoire de comptage RAD.</v>
          </cell>
          <cell r="F2307">
            <v>17.149999999999999</v>
          </cell>
        </row>
        <row r="2308">
          <cell r="D2308" t="str">
            <v>RAD MAP DIV 03</v>
          </cell>
          <cell r="E2308" t="str">
            <v>Fourniture et pose d'une plaque d'identification Tatouage (conforme a la specification Sirius) sur le bord d'une chambre type L1T (ou autres) comportant une station de comptage RAD ou bien sur une des parois interieures de la chambre L1T (ou autres).</v>
          </cell>
          <cell r="F2308">
            <v>29</v>
          </cell>
        </row>
        <row r="2309">
          <cell r="D2309" t="str">
            <v>RAD MAP DIV 04</v>
          </cell>
          <cell r="E2309" t="str">
            <v>Fourniture et mise en oeuvre d'une nouvelle serrure type 1242E sur une armoire de comptage RAD.</v>
          </cell>
          <cell r="F2309">
            <v>59.8</v>
          </cell>
        </row>
        <row r="2310">
          <cell r="D2310" t="str">
            <v>RAD MAP DIV 05</v>
          </cell>
          <cell r="E2310" t="str">
            <v>Plus-value au prix RAD MAP DIV 04 pour fourniture et mise en oeuvre d'une tringlerie de porte sur une armoire de comptage RAD</v>
          </cell>
          <cell r="F2310">
            <v>88.8</v>
          </cell>
        </row>
        <row r="2311">
          <cell r="D2311" t="str">
            <v>RAD MAP DIV 06</v>
          </cell>
          <cell r="E2311" t="str">
            <v>Fourniture et mise en oeuvre d'une enveloppe en polyester type Thalassa PLA (avec socle, auvent, cadre de fixation...) de taille environ 750*750*420, en sur-implantation d'une armoire RAD existante.</v>
          </cell>
          <cell r="F2311">
            <v>1473.37</v>
          </cell>
        </row>
        <row r="2312">
          <cell r="D2312" t="str">
            <v>RAD MAP DIV 07</v>
          </cell>
          <cell r="E2312" t="str">
            <v>Fourniture et mise en oeuvre d'une enveloppe en polyester type Thalassa PLA (avec socle, auvent, cadre de fixation...) de taille environ 1250*750*420, en sur-implantation d'une armoire RAD existante.</v>
          </cell>
          <cell r="F2312">
            <v>2023.28</v>
          </cell>
        </row>
        <row r="2313">
          <cell r="D2313" t="str">
            <v>RAD MAP DIV 08</v>
          </cell>
          <cell r="E2313" t="str">
            <v>Fourniture et mise en oeuvre d'une enveloppe en polyester type Thalassa PLA (avec socle, auvent, cadre de fixation...) de taille environ 1500*100*420, en sur-implantation d'une armoire RAD existante.</v>
          </cell>
          <cell r="F2313">
            <v>2323.71</v>
          </cell>
        </row>
        <row r="2314">
          <cell r="D2314" t="str">
            <v>RAD MAP DIV 09</v>
          </cell>
          <cell r="E2314" t="str">
            <v>Remplacement d'une enveloppe en polyester pour un boitier systeme (hors fourniture) d'une station RAD de technologie non intrusive: Eagle Via, SX300, Smartsensor HD, magnetometre S-Count...</v>
          </cell>
          <cell r="F2314">
            <v>224.71</v>
          </cell>
        </row>
        <row r="2315">
          <cell r="D2315" t="str">
            <v>RAD MAP DIV 10</v>
          </cell>
          <cell r="E2315" t="str">
            <v xml:space="preserve">Remplacement d'une enveloppe en inox avec son panneau photovoltaique integre pour station solaire PRMX Sferiel (hors fourniture) </v>
          </cell>
          <cell r="F2315">
            <v>249.35</v>
          </cell>
        </row>
        <row r="2316">
          <cell r="D2316" t="str">
            <v>RAD MAP DIV 11</v>
          </cell>
          <cell r="E2316" t="str">
            <v>Modification (ou creation) du jarretierage d'une station RAD dans un local type LC, ST, SC ou PCTT, quels que soient le type de station et son nombre de voie ou bien sa technologie, y compris la mise a jour de la documentation (Repart ou autres).</v>
          </cell>
          <cell r="F2316">
            <v>267.37</v>
          </cell>
        </row>
        <row r="2317">
          <cell r="D2317" t="str">
            <v>RAD MAP DIV 12</v>
          </cell>
          <cell r="E2317" t="str">
            <v>Plus-value au prix RAD MAP DIV 11 pour modification (ou creation) supplementaire d'une jarretierage de station RAD dans un meme local type LC, ST, SC ou PCTT, quels que soient le type de station et son nombre de voie ou bien sa technologie, y compris la mise a jour de la documentation (Repart ou autres).</v>
          </cell>
          <cell r="F2317">
            <v>249.55</v>
          </cell>
        </row>
        <row r="2318">
          <cell r="D2318" t="str">
            <v>RAD MAP DOC 01</v>
          </cell>
          <cell r="E2318" t="str">
            <v>Mise a jour de la documentation pour une station RAD quelles que soient sa situation et sa technologie sur tous les documents, plans et les bases de donnees la nommant : documents local site, plan de situation (au format gauss, autocad...), synoptique de cablage, plan de cablage, Repart, schema electrique, base tatouage...)</v>
          </cell>
          <cell r="F2318">
            <v>832.14</v>
          </cell>
        </row>
        <row r="2319">
          <cell r="D2319" t="str">
            <v>RAD MAP DOC 02</v>
          </cell>
          <cell r="E2319" t="str">
            <v>Mise a jour de la documentation Constructeur pour une station RAD quelles que soient sa situation et sa technologie sur tous les documents, plans et bases de donnees, afin d'y apporter le complement d'information manquant pour celle-ci.</v>
          </cell>
          <cell r="F2319">
            <v>475.51</v>
          </cell>
        </row>
        <row r="2320">
          <cell r="D2320" t="str">
            <v>RAD MAP DOC 03</v>
          </cell>
          <cell r="E2320" t="str">
            <v>Mise a jour de la documentation Systeme pour une station RAD quelles que soient sa situation et sa technologie sur tous les documents, plans et bases de donnees, afin d'y apporter le complement d'information manquant pour celle-ci.</v>
          </cell>
          <cell r="F2320">
            <v>475.52</v>
          </cell>
        </row>
        <row r="2321">
          <cell r="D2321" t="str">
            <v>RAD MAP DOC 04</v>
          </cell>
          <cell r="E2321" t="str">
            <v>Realisation d'une etude dont la commande sera un cahier des charges, pour la realisation de prestations simples et localisees de modernisation/renovation.</v>
          </cell>
          <cell r="F2321">
            <v>772.99</v>
          </cell>
        </row>
        <row r="2322">
          <cell r="D2322" t="str">
            <v>RAD MAP ELEC 01</v>
          </cell>
          <cell r="E2322" t="str">
            <v>Plus-value aux prix RAD MAP ELEC 02 a RAD MAP ELEC 14 pour les prestations de nuit entre 22h et 06h</v>
          </cell>
          <cell r="F2322">
            <v>0.85</v>
          </cell>
        </row>
        <row r="2323">
          <cell r="D2323" t="str">
            <v>RAD MAP ELEC 02</v>
          </cell>
          <cell r="E2323" t="str">
            <v>Fourniture, mise en oeuvre et raccordement d'une cordon avec prises Marechal DSN1 IP68 32A sectionnable sous tension, option Z2422 (poignee 511P025P), pour une station RAD type Sirius Ouest ou IP enterrable. Cela comprend aussi la prise male et la prise femelle et une longueur de cable de 1.5m a l'exterieur de la prise, recouvert d'une gaine thermo-retractable. Le cable est de type AD8 en H07RNF 5G2.5 (H07RN-F Xtrem AD8 de chez CIC ou H07RN-F Titanex Premium de chez Nexans)</v>
          </cell>
          <cell r="F2323">
            <v>386.36</v>
          </cell>
        </row>
        <row r="2324">
          <cell r="D2324" t="str">
            <v>RAD MAP ELEC 03</v>
          </cell>
          <cell r="E2324" t="str">
            <v>Plus-value au prix RAD MAP ELEC 02 pour le raccordement supplementaire d'une prise Marechal DSN1 IP68 32A, pour une station RAD supplementaire et dans un perimetre inferieur a 5km de la precedente.</v>
          </cell>
          <cell r="F2324">
            <v>413.42</v>
          </cell>
        </row>
        <row r="2325">
          <cell r="D2325" t="str">
            <v>RAD MAP ELEC 04</v>
          </cell>
          <cell r="E2325" t="str">
            <v>Fourniture, mise en oeuvre et raccordement d'une cordon avec prises Souriau UTO1619 cables avec 8 contacts conformement aux specifications Souriau afin de valider la connectique en categorie 5 (IP-RJ45), pour une station RAD type Sirius Ouest ou IP enterrable. Cela comprend aussi la prise male et la prise femelle et une longueur de cable de 1.5m a l'exterieur de la prise, recouvert d'une gaine thermo-retractable. Le cable est de type CATline 6a S de chez Cablerie SAB.</v>
          </cell>
          <cell r="F2325">
            <v>128.88</v>
          </cell>
        </row>
        <row r="2326">
          <cell r="D2326" t="str">
            <v>RAD MAP ELEC 05</v>
          </cell>
          <cell r="E2326" t="str">
            <v>Plus-value au prix RAD MAP ELEC 04 pour le raccordement supplementaire d'une prise Souriau UTO1619, pour une station RAD supplementaire et dans un perimetre inferieur a 5km de la precedente.</v>
          </cell>
          <cell r="F2326">
            <v>112</v>
          </cell>
        </row>
        <row r="2327">
          <cell r="D2327" t="str">
            <v>RAD MAP ELEC 06</v>
          </cell>
          <cell r="E2327" t="str">
            <v>Fourniture, mise en oeuvre et raccordement d'une cordon avec prises Souriau UTO2238 pour le raccordement de boucles, pour une station RAD type Sirius Ouest ou IP enterrable. Cela comprend aussi la prise male et la prise femelle et une longueur de cable de 1.5m a l'exterieur de la prise, recouvert d'une gaine thermo-retractable. Le cable est de type SD200 C TP de chez Cablerie SAB (18*2 fils en 0.5mm2)</v>
          </cell>
          <cell r="F2327">
            <v>121.64</v>
          </cell>
        </row>
        <row r="2328">
          <cell r="D2328" t="str">
            <v>RAD MAP ELEC 07</v>
          </cell>
          <cell r="E2328" t="str">
            <v>Plus-value au prix RAD MAP ELEC 06 pour le raccordement supplementaire d'une prise Souriau UTO2238, pour une station RAD supplementaire et dans un perimetre inferieur a 5km de la precedente.</v>
          </cell>
          <cell r="F2328">
            <v>104.75</v>
          </cell>
        </row>
        <row r="2329">
          <cell r="D2329" t="str">
            <v>RAD MAP ELEC 08</v>
          </cell>
          <cell r="E2329" t="str">
            <v>Fourniture, mise en oeuvre et raccordement d'une cordon avec prises Souriau UTO1419 pour le raccordement des detecteurs deportes, pour une station RAD type Sirius Ouest ou IP enterrable. Cela comprend aussi la prise male et la prise femelle et une longueur de cable de 1.5m a l'exterieur de la prise, recouvert d'une gaine thermo-retractable. Le cable est de type SD200 C TP de chez Cablerie SAB (7*2 fils en 0.5mm2)</v>
          </cell>
          <cell r="F2329">
            <v>99.89</v>
          </cell>
        </row>
        <row r="2330">
          <cell r="D2330" t="str">
            <v>RAD MAP ELEC 09</v>
          </cell>
          <cell r="E2330" t="str">
            <v>Plus-value au prix RAD MAP ELEC 08 pour le raccordement supplementaire d'une prise Souriau UTO1419, pour une station RAD supplementaire et dans un perimetre inferieur a 5km de la precedente.</v>
          </cell>
          <cell r="F2330">
            <v>82.13</v>
          </cell>
        </row>
        <row r="2331">
          <cell r="D2331" t="str">
            <v>RAD MAP ELEC 10</v>
          </cell>
          <cell r="E2331" t="str">
            <v>La prestation de mise en oeuvre de moyen autonome en energie comprend pour une station de comptage RAD:
- La pose, le raccordement et la mise en service d'un panneau solaire photovoltaique (sans sa fourniture) sur un mat, y compris les moyens d'interventions.
- La pose, le raccordement et la mise en service d'un regulateur et d'une batterie (sans leur fourniture), ainsi que toute la fourniture electrique</v>
          </cell>
          <cell r="F2331">
            <v>435.06</v>
          </cell>
        </row>
        <row r="2332">
          <cell r="D2332" t="str">
            <v>RAD MAP ELEC 11</v>
          </cell>
          <cell r="E2332" t="str">
            <v xml:space="preserve">Installation d'un coffre de batterie pour systeme autonome en energie avec la mise en place des batteries et des raccordements sur le systeme de comptage (hors fourniture du coffre et des batteries mais incluant les fournitures de raccordement) </v>
          </cell>
          <cell r="F2332">
            <v>339.96</v>
          </cell>
        </row>
        <row r="2333">
          <cell r="D2333" t="str">
            <v>RAD MAP ELEC 12</v>
          </cell>
          <cell r="E2333" t="str">
            <v>Remplacement ou installation d'un kit photovoltaique sur le haut d'une armoire de comptage type Siredo (Fareco, Sferiel...) quelque soit le nombre de boucles, la marque et le modele de l'armoire Siredo  (hors fourniture du kit photovoltaique)</v>
          </cell>
          <cell r="F2333">
            <v>242.11</v>
          </cell>
        </row>
        <row r="2334">
          <cell r="D2334" t="str">
            <v>RAD MAP ELEC 13</v>
          </cell>
          <cell r="E2334" t="str">
            <v>Remplacement d'une batterie de station RAD de technologie Eagle Via, SX300, magnetometres S-Count ou autres, n'incluant pas la fourniture de la batterie neuve, mais sa mise en charge, son installation, l'evacuation et le recyclage de l'ancienne batterie.</v>
          </cell>
          <cell r="F2334">
            <v>132.41</v>
          </cell>
        </row>
        <row r="2335">
          <cell r="D2335" t="str">
            <v>RAD MAP ELEC 14</v>
          </cell>
          <cell r="E2335" t="str">
            <v>Plus-value au prix RAD MAP ELEC 13 pour le remplacement supplementaire d'une batterie sur une station RAD situee dans un perimetre de 5km, n'incluant pas la fourniture de la batterie neuve, mais sa mise en charge, son installation, l'evacuation et recyclage de l'ancienne batterie.</v>
          </cell>
          <cell r="F2335">
            <v>180.5</v>
          </cell>
        </row>
        <row r="2336">
          <cell r="D2336" t="str">
            <v>RAD MAP ENV 01</v>
          </cell>
          <cell r="E2336" t="str">
            <v>Plus-value aux RAD MAP ENV 02 a RAD MAP ENV 09 pour les prestations de nuit entre 22h et 06h</v>
          </cell>
          <cell r="F2336">
            <v>0.85</v>
          </cell>
        </row>
        <row r="2337">
          <cell r="D2337" t="str">
            <v>RAD MAP ENV 02</v>
          </cell>
          <cell r="E2337" t="str">
            <v>Ce prix remunere le debroussaillage et l'elagage autour d'une chambre type L1T contenant une station de comptage RAD quelle que soit sa technologie, dans un diametre de 3 metres autour de celle-ci, et sur une hauteur de 2 metres.</v>
          </cell>
          <cell r="F2337">
            <v>224.71</v>
          </cell>
        </row>
        <row r="2338">
          <cell r="D2338" t="str">
            <v>RAD MAP ENV 03</v>
          </cell>
          <cell r="E2338" t="str">
            <v>Mise hors d'eau d'une chambre type L1T ou est installe un detecteur grace a la mise en place d'un drainage adapte: per??age du fond de chambre, mise en place d'un geotextile avec gravier....</v>
          </cell>
          <cell r="F2338">
            <v>246.46</v>
          </cell>
        </row>
        <row r="2339">
          <cell r="D2339" t="str">
            <v>RAD MAP ENV 04</v>
          </cell>
          <cell r="E2339" t="str">
            <v>Nettoyage (enlevement des detritus de toute sorte, enlevement de la terre, du sable, des gravas s'y trouvant) d'une chambre type L1T comportant un detecteur RAD</v>
          </cell>
          <cell r="F2339">
            <v>80.650000000000006</v>
          </cell>
        </row>
        <row r="2340">
          <cell r="D2340" t="str">
            <v>RAD MAP ENV 05</v>
          </cell>
          <cell r="E2340" t="str">
            <v>Nettoyage (enlevement des detritus de toute sorte, enlevement de la terre, du sable, des gravas s'y trouvant) d'une chambre type L2T.</v>
          </cell>
          <cell r="F2340">
            <v>230.15</v>
          </cell>
        </row>
        <row r="2341">
          <cell r="D2341" t="str">
            <v>RAD MAP ENV 06</v>
          </cell>
          <cell r="E2341" t="str">
            <v>Nettoyage (enlevement des detritus de toute sorte, enlevement de la terre, du sable, des gravas s'y trouvant) d'une chambre type L3T.</v>
          </cell>
          <cell r="F2341">
            <v>299</v>
          </cell>
        </row>
        <row r="2342">
          <cell r="D2342" t="str">
            <v>RAD MAP ENV 07</v>
          </cell>
          <cell r="E2342" t="str">
            <v>Ce prix remunere le debroussaillage et l'elagage autour d'une armoire de comptage RAD (harmonique, siredo...) dans un diametre de 3 metres autour de celle-ci, et sur une hauteur de 2 metres.</v>
          </cell>
          <cell r="F2342">
            <v>228.33</v>
          </cell>
        </row>
        <row r="2343">
          <cell r="D2343" t="str">
            <v>RAD MAP ENV 08</v>
          </cell>
          <cell r="E2343" t="str">
            <v xml:space="preserve">Degagement des detritus de toute sorte, l'enlevement de la terre, du sable, des gravas se trouvant au-dessus d'une chambre type L1T comportant un detecteur RAD, et dans un diametre de 2 metres autour de celle-ci. </v>
          </cell>
          <cell r="F2343">
            <v>130.47999999999999</v>
          </cell>
        </row>
        <row r="2344">
          <cell r="D2344" t="str">
            <v>RAD MAP ENV 09</v>
          </cell>
          <cell r="E2344" t="str">
            <v>Ce prix remunere l'enlevement des graffiti et des affiches se trouvant sur une armoire de comptage RAD (harmonique, siredo...)</v>
          </cell>
          <cell r="F2344">
            <v>188.47</v>
          </cell>
        </row>
        <row r="2345">
          <cell r="D2345" t="str">
            <v>RAD MAP GC 01</v>
          </cell>
          <cell r="E2345" t="str">
            <v>Plus-value aux RAD MAP GC 02 a RAD MAP GC 13 pour les prestations de nuit entre 22h et 06h</v>
          </cell>
          <cell r="F2345">
            <v>0.85</v>
          </cell>
        </row>
        <row r="2346">
          <cell r="D2346" t="str">
            <v>RAD MAP GC 02</v>
          </cell>
          <cell r="E2346" t="str">
            <v>Fourniture et pose d'un tampon pour chambre L1T contenant une station RAD quelle que soit sa technologie.</v>
          </cell>
          <cell r="F2346">
            <v>184.69</v>
          </cell>
        </row>
        <row r="2347">
          <cell r="D2347" t="str">
            <v>RAD MAP GC 03</v>
          </cell>
          <cell r="E2347" t="str">
            <v>Fourniture et mise en oeuvre d'une dalle de beton de 4 m2, stabilise sur un lit de gravier, armee, d'une epaisseur minimum de 5cm pour constituer une surface de proprete autour d'une armoire de comptage RAD ou autour d'une chambre type L1T.</v>
          </cell>
          <cell r="F2347">
            <v>392.87</v>
          </cell>
        </row>
        <row r="2348">
          <cell r="D2348" t="str">
            <v>RAD MAP GC 04</v>
          </cell>
          <cell r="E2348" t="str">
            <v>Plus-value au prix RAD MAP GC 03 pour fourniture et mise en oeuvre de m2 supplementaire.</v>
          </cell>
          <cell r="F2348">
            <v>113.09</v>
          </cell>
        </row>
        <row r="2349">
          <cell r="D2349" t="str">
            <v>RAD MAP GC 05</v>
          </cell>
          <cell r="E2349" t="str">
            <v>Fourniture et mise en oeuvre d'un massif pour fondation, coule, ferraille, en beton arme, pour fixer un mat d'une hauteur maximum de 12 metres, dedie a un systeme de RAD non intrusif (ou semi-intrusif) et ses peripheriques, ou bien dedie a un support avec ses panneaux photovoltaiques. Cette prestation comprend son etude technique et la fourniture de la note de calculs, la fourniture et le reglage du gabarit et des tiges d'ancrage, la fourniture et la pose de fourreaux a travers le massif.</v>
          </cell>
          <cell r="F2349">
            <v>456.67</v>
          </cell>
        </row>
        <row r="2350">
          <cell r="D2350" t="str">
            <v>RAD MAP GC 06</v>
          </cell>
          <cell r="E2350" t="str">
            <v>Fourniture et remplacement (ou mise en place) d'un mat octogonal de 12m sur un massif existant, pour un systeme de RAD non intrusif, ou bien pour un support avec ses panneaux photovoltaiques.</v>
          </cell>
          <cell r="F2350">
            <v>1417.83</v>
          </cell>
        </row>
        <row r="2351">
          <cell r="D2351" t="str">
            <v>RAD MAP GC 07</v>
          </cell>
          <cell r="E2351" t="str">
            <v>Fourniture et remplacement (ou mise en place) d'un mat octogonal de 10m sur un massif existant, pour un systeme de RAD non intrusif, ou bien pour un support avec ses panneaux photovoltaiques.</v>
          </cell>
          <cell r="F2351">
            <v>1294.5999999999999</v>
          </cell>
        </row>
        <row r="2352">
          <cell r="D2352" t="str">
            <v>RAD MAP GC 08</v>
          </cell>
          <cell r="E2352" t="str">
            <v>Fourniture et remplacement (ou mise en place) d'un mat octogonal de 8m sur un massif existant, pour un systeme de RAD non intrusif, ou bien pour un support avec ses panneaux photovoltaiques.</v>
          </cell>
          <cell r="F2352">
            <v>1180.07</v>
          </cell>
        </row>
        <row r="2353">
          <cell r="D2353" t="str">
            <v>RAD MAP GC 09</v>
          </cell>
          <cell r="E2353" t="str">
            <v>Fourniture et remplacement (ou mise en place) d'un mat octogonal de 6m sur un massif existant, pour un systeme de RAD non intrusif, ou bien pour un support avec ses panneaux photovoltaiques.</v>
          </cell>
          <cell r="F2353">
            <v>633.53</v>
          </cell>
        </row>
        <row r="2354">
          <cell r="D2354" t="str">
            <v>RAD MAP GC 10</v>
          </cell>
          <cell r="E2354" t="str">
            <v>Fourniture et remplacement (ou mise en place) d'un mat octogonal de 12m Conimast Europe 6120 poids : 222kg section pied : 130*150, acier galva S235 sur un massif existant, pour un systeme de RAD type EagleVia.</v>
          </cell>
          <cell r="F2354">
            <v>1249.6500000000001</v>
          </cell>
        </row>
        <row r="2355">
          <cell r="D2355" t="str">
            <v>RAD MAP GC 11</v>
          </cell>
          <cell r="E2355" t="str">
            <v>Fourniture et remplacement (ou mise en place) d'un mat octogonal de 10m Conimast Europe 6100 poids : 189kg section pied : 130*147, acier galva S235sur un massif existant, pour un systeme de RAD type EagleVia</v>
          </cell>
          <cell r="F2355">
            <v>1148.17</v>
          </cell>
        </row>
        <row r="2356">
          <cell r="D2356" t="str">
            <v>RAD MAP GC 12</v>
          </cell>
          <cell r="E2356" t="str">
            <v>Fourniture et mise en oeuvre sur site d'un massif prefabrique type Stradal M3002600 Elargi Arc les gray Est, de taille 1.8*1.8*1.260 et de poids 3310 daN, hors sol ou semi-enterree pour fixer un mat d'une hauteur maximum de 12 metres avec son systeme de RAD type EagleVia. Cette prestation comprend la fourniture et le reglage du gabarit et des tiges d'ancrage.</v>
          </cell>
          <cell r="F2356">
            <v>1188.6300000000001</v>
          </cell>
        </row>
        <row r="2357">
          <cell r="D2357" t="str">
            <v>RAD MAP GC 13</v>
          </cell>
          <cell r="E2357" t="str">
            <v>Fourniture et mise en oeuvre sur site d'un massif prefabrique type Stradal Regard Fontenay/Loing, de taille 1.5*1.5*0.7 et de poids 3937 daN, hors sol ou semi-enterree pour fixer un mat d'une hauteur maximum de 12 metres avec son RAD type EagleVia. Cette prestation comprend la fourniture et le reglage du gabarit et des tiges d'ancrage.</v>
          </cell>
          <cell r="F2357">
            <v>978.56</v>
          </cell>
        </row>
        <row r="2358">
          <cell r="D2358" t="str">
            <v>RAD MAP ING 01</v>
          </cell>
          <cell r="E2358" t="str">
            <v>Plus-value aux prix RAD MAP ING 02 a RAD MAP ING 06 pour les prestations de nuit entre 22h et 06h</v>
          </cell>
          <cell r="F2358">
            <v>0.85</v>
          </cell>
        </row>
        <row r="2359">
          <cell r="D2359" t="str">
            <v>RAD MAP ING 02</v>
          </cell>
          <cell r="E2359" t="str">
            <v>Operation de Reception de nouveaux equipements sur le terrain, de technologie differente a celle deja en maintenance, incluant l'evaluation des moyens necessaires a la maintenance (materiels, documentations, humains, lot de rechange, procedure, accessibilite...) et les tests terrains, avec production d'un rapport.</v>
          </cell>
          <cell r="F2359">
            <v>310.24</v>
          </cell>
        </row>
        <row r="2360">
          <cell r="D2360" t="str">
            <v>RAD MAP ING 03</v>
          </cell>
          <cell r="E2360" t="str">
            <v>Plus-value au prix RAD MAP ING 02 pour realiser les Operations de Reception d'un equipement supplementaire.</v>
          </cell>
          <cell r="F2360">
            <v>226.16</v>
          </cell>
        </row>
        <row r="2361">
          <cell r="D2361" t="str">
            <v>RAD MAP ING 04</v>
          </cell>
          <cell r="E2361" t="str">
            <v xml:space="preserve">Qualification d'une station RAD simple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1">
            <v>155.12</v>
          </cell>
        </row>
        <row r="2362">
          <cell r="D2362" t="str">
            <v>RAD MAP ING 05</v>
          </cell>
          <cell r="E2362" t="str">
            <v xml:space="preserve">Qualification d'une station RAD double (vitesse)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2">
            <v>192.09</v>
          </cell>
        </row>
        <row r="2363">
          <cell r="D2363" t="str">
            <v>RAD MAP ING 06</v>
          </cell>
          <cell r="E2363" t="str">
            <v xml:space="preserve">Qualification d'une station RAD silhouette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3">
            <v>226.16</v>
          </cell>
        </row>
        <row r="2364">
          <cell r="D2364" t="str">
            <v>RAD MAP ING 07</v>
          </cell>
          <cell r="E2364" t="str">
            <v>Reconditionnement (controle/reparation/reglages/tests/nettoyage/saisi dans la GMAO) d'1 piece en atelier des pieces fournies par la DIRIF. Cette prestation ne concerne pas les pieces neuves livrees dans le cadre d'un approvisionnement constructeur.</v>
          </cell>
          <cell r="F2364">
            <v>147.88</v>
          </cell>
        </row>
        <row r="2365">
          <cell r="D2365" t="str">
            <v>RAD MAP ING 08</v>
          </cell>
          <cell r="E2365" t="str">
            <v>Reconditionnement (controle/reparation/reglages/tests/nettoyage/saisi dans la GMAO) de 4 pieces en atelier des pieces fournies par la DIRIF. Cette prestation ne concerne pas les pieces neuves livrees dans le cadre d'un approvisionnement constructeur.</v>
          </cell>
          <cell r="F2365">
            <v>532.04999999999995</v>
          </cell>
        </row>
        <row r="2366">
          <cell r="D2366" t="str">
            <v>RAD MAP ING 09</v>
          </cell>
          <cell r="E2366" t="str">
            <v>Reconditionnement (controle/reparation/reglages/tests/nettoyage/saisi dans la GMAO) de 8 pieces en atelier des pieces fournies par la DIRIF. Cette prestation ne concerne pas les pieces neuves livrees dans le cadre d'un approvisionnement constructeur.</v>
          </cell>
          <cell r="F2366">
            <v>945.21</v>
          </cell>
        </row>
        <row r="2367">
          <cell r="D2367" t="str">
            <v>RAD MAP MOE 01</v>
          </cell>
          <cell r="E2367" t="str">
            <v>Plus-value aux prix RAD MAP MOE 02 a RAD MAP MOE 17 pour les prestations de nuit entre 22h et 06h</v>
          </cell>
          <cell r="F2367">
            <v>0.85</v>
          </cell>
        </row>
        <row r="2368">
          <cell r="D2368" t="str">
            <v>RAD MAP MOE 02</v>
          </cell>
          <cell r="E2368" t="str">
            <v>Fourniture et installation d'une chambre type L1T avec son detecteur de comptage (fourniture non inclus dans le prix), ses raccordements (cote boucles et cote cable de transmission) et sans sa configuration. La chambre sera sans fond et equipee d'un drainage autour de celle-ci: drain annele, lit de gravier (5cm) et geotextile.</v>
          </cell>
          <cell r="F2368">
            <v>409.75</v>
          </cell>
        </row>
        <row r="2369">
          <cell r="D2369" t="str">
            <v>RAD MAP MOE 03</v>
          </cell>
          <cell r="E2369" t="str">
            <v>Fourniture et installation d'une chambre type L3T avec sa station de comptage (fourniture non inclus dans le prix), ses raccordements (cote boucles, transmission, energie et deport) et sans sa configuration. La chambre sera sans fond et equipee d'un drainage autour de celle-ci: drain annele, lit de gravier (5cm) et geotextile.</v>
          </cell>
          <cell r="F2369">
            <v>942.32</v>
          </cell>
        </row>
        <row r="2370">
          <cell r="D2370" t="str">
            <v>RAD MAP MOE 04</v>
          </cell>
          <cell r="E2370" t="str">
            <v>Plus-value aux prix RAD MAP MOE 02 a RAD MAP MOE 03 pour mise en place d'un dispositif de soutenement de terre autour du regard ou de la chambre au moyen de parpaings recouverts d'un enduit ciment, incluant la mise en oeuvre de la fondation ferraillee, d'un drain avec geotextile et barbacanes, et d'un enduit bitumeux cote remblai.</v>
          </cell>
          <cell r="F2370">
            <v>159.47</v>
          </cell>
        </row>
        <row r="2371">
          <cell r="D2371" t="str">
            <v>RAD MAP MOE 05</v>
          </cell>
          <cell r="E2371" t="str">
            <v>Fourniture et installation d'une armoire de comptage avec sa distribution electrique (servitude, transmission, racks de comptage...), ses raccordements electriques et de transmission, mais sans la fourniture du rack de comptage.</v>
          </cell>
          <cell r="F2371">
            <v>2180.37</v>
          </cell>
        </row>
        <row r="2372">
          <cell r="D2372" t="str">
            <v>RAD MAP MOE 06</v>
          </cell>
          <cell r="E2372" t="str">
            <v>Mise en place d'un rack 3U 19 type UMT de technologie IP et de langage LCR en local technique (ou une armoire) avec ses raccordements (electrique, transmission...), sa configuration et sa mise en service (sans la fourniture du rack de comptage)</v>
          </cell>
          <cell r="F2372">
            <v>223.62</v>
          </cell>
        </row>
        <row r="2373">
          <cell r="D2373" t="str">
            <v>RAD MAP MOE 07</v>
          </cell>
          <cell r="E2373" t="str">
            <v>Mise en place d'une carte TOR (Tout Ou Rien) dans une armoire de comptage pour un systeme magnetometre S-Count, incluant tout son cablage et sa mise en service, a l'exception de la fourniture de la carte TOR.</v>
          </cell>
          <cell r="F2373">
            <v>78.290000000000006</v>
          </cell>
        </row>
        <row r="2374">
          <cell r="D2374" t="str">
            <v>RAD MAP MOE 08</v>
          </cell>
          <cell r="E2374" t="str">
            <v>Mise en place d'une UMT IP dans une armoire de comptage pour un systeme magnetometre S-Count, incluant tout son cablage et sa mise en service, a l'exception de la fourniture de la carte UMT IP.</v>
          </cell>
          <cell r="F2374">
            <v>226.16</v>
          </cell>
        </row>
        <row r="2375">
          <cell r="D2375" t="str">
            <v>RAD MAP MOE 09</v>
          </cell>
          <cell r="E2375" t="str">
            <v>Fourniture, installation, raccordement et configuration d'un prolongateur Ethernet cuivre SHDSL type Westermo DDW120 en armoire de comptage, avec son alimentation BT/TBT, son disjoncteur differentiel de protection, ses cables, ses borniers, son rail Din. (hors fourniture du prolongateur Ethernet)</v>
          </cell>
          <cell r="F2375">
            <v>214.56</v>
          </cell>
        </row>
        <row r="2376">
          <cell r="D2376" t="str">
            <v>RAD MAP MOE 10</v>
          </cell>
          <cell r="E2376" t="str">
            <v>Fourniture, installation, raccordement et configuration d'un modem 3G/4G type Robustel R3000-4L (ou click Mivisu - calculateur Moxa UC-8112-LX) en armoire de comptage, avec son alimentation BT/TBT, son disjoncteur differentiel de protection, ses cables, ses borniers, son rail Din, son antenne. (hors fourniture du modem 3G/4G)</v>
          </cell>
          <cell r="F2376">
            <v>298.64</v>
          </cell>
        </row>
        <row r="2377">
          <cell r="D2377" t="str">
            <v>RAD MAP MOE 11</v>
          </cell>
          <cell r="E2377" t="str">
            <v>Fourniture, installation, raccordement et configuration d'un rack de prolongateurs Ethernet cuivre SHDSL type Westermo DDW120 dans un emplacement 3U d'une baie d'un local technique, avec son alimentation BT/TBT, son disjoncteur differentiel de protection, ses cables (electrique, transmission, reseau), ses borniers, ses reglettes, son rail Din, ses plastrons. (hors fourniture du prolongateur Ethernet)</v>
          </cell>
          <cell r="F2377">
            <v>250.08</v>
          </cell>
        </row>
        <row r="2378">
          <cell r="D2378" t="str">
            <v>RAD MAP MOE 12</v>
          </cell>
          <cell r="E2378" t="str">
            <v>Fourniture, installation, raccordement et configuration d'un prolongateur Ethernet cuivre SHDSL type Westermo DDW120 dans un rack existant de prolongateur Ethernet, avec tout son cablage (electrique, reseau...). (hors fourniture du prolongateur Ethernet)</v>
          </cell>
          <cell r="F2378">
            <v>250.08</v>
          </cell>
        </row>
        <row r="2379">
          <cell r="D2379" t="str">
            <v>RAD MAP MOE 13</v>
          </cell>
          <cell r="E2379" t="str">
            <v>Pose, raccordement et mise en service d'une station Siredo 8 boucles (sur alimentation secteur), quelque soit le constructeur et le modele (hors genie civil et hors fourniture de la station Siredo)</v>
          </cell>
          <cell r="F2379">
            <v>498.7</v>
          </cell>
        </row>
        <row r="2380">
          <cell r="D2380" t="str">
            <v>RAD MAP MOE 14</v>
          </cell>
          <cell r="E2380" t="str">
            <v>Plus-value au prix RAD MAP MOE 13 pour la pose, raccordement et mise en service d'une station Siredo (sur alimentation secteur), comprise entre 8 boucles et 16 boucles, quelque soit le constructeur et le modele (hors genie civil et hors fourniture de la station Siredo)</v>
          </cell>
          <cell r="F2380">
            <v>285.60000000000002</v>
          </cell>
        </row>
        <row r="2381">
          <cell r="D2381" t="str">
            <v>RAD MAP MOE 15</v>
          </cell>
          <cell r="E2381" t="str">
            <v>Plus-value au prix RAD MAP MOE 13 pour la pose, raccordement et mise en service d'une station Siredo (sur alimentation secteur), comprise entre 16 boucles et 24 boucles, quelque soit le constructeur et le modele (hors genie civil et hors fourniture de la station Siredo)</v>
          </cell>
          <cell r="F2381">
            <v>498.7</v>
          </cell>
        </row>
        <row r="2382">
          <cell r="D2382" t="str">
            <v>RAD MAP MOE 16</v>
          </cell>
          <cell r="E2382" t="str">
            <v>Pose, raccordement et mise en service d'une station Siredo sur alimentation photovoltaique integree, quelque soit le constructeur et le modele (hors genie civil et hors fourniture de la station Siredo)</v>
          </cell>
          <cell r="F2382">
            <v>802.42</v>
          </cell>
        </row>
        <row r="2383">
          <cell r="D2383" t="str">
            <v>RAD MAP MOE 17</v>
          </cell>
          <cell r="E2383" t="str">
            <v>Plus-value aux prix RAD MAP MOE 13 a RAD MAP MOE 15 pour l'integration, le raccordement et la mise en service d'une interface de communication type modem RTC, 3G/4G ou xDSL, parafoudre, conjoncteurs et accessoires dans une station SIREDO (hors fourniture de l'interface de communication)</v>
          </cell>
          <cell r="F2383">
            <v>118.44</v>
          </cell>
        </row>
        <row r="2384">
          <cell r="D2384" t="str">
            <v>RAD MAP MOE 18</v>
          </cell>
          <cell r="E2384" t="str">
            <v>Prestation complete de depose d’une ancienne station RAD enterree, puis repose d’une nouvelle dans une chambre type LxT, incluant sa fixation dans celle-ci et sa mise en service.</v>
          </cell>
          <cell r="F2384">
            <v>603.86</v>
          </cell>
        </row>
        <row r="2385">
          <cell r="D2385" t="str">
            <v>RAD MAP MOE 19</v>
          </cell>
          <cell r="E2385" t="str">
            <v>Ajout d’une carte de gestion (quelle que soit sa fonction : GWS501, carte pilote 17…) dans un rack UMT IP, quel que soit le constructeur du rack</v>
          </cell>
          <cell r="F2385">
            <v>255.6</v>
          </cell>
        </row>
        <row r="2386">
          <cell r="D2386" t="str">
            <v>RAD MAP RAC 01</v>
          </cell>
          <cell r="E2386" t="str">
            <v>Plus-value aux prix RAD MAP RAC 01 a RAD MAP RAC 09pour les prestations de nuit entre 22h et 06h</v>
          </cell>
          <cell r="F2386">
            <v>0.85</v>
          </cell>
        </row>
        <row r="2387">
          <cell r="D2387" t="str">
            <v>RAD MAP RAC 02</v>
          </cell>
          <cell r="E2387" t="str">
            <v>Raccordement d'un ensemble de boucles, pour station RAD de technologie Sirius EST.
(Cette prestation n'est realisable uniquement dans le cas ou les capteurs ne sont pas effectues par le present marche. Sinon c'est inclusif des forfaits curatifs ou de confection de capteurs)</v>
          </cell>
          <cell r="F2387">
            <v>157.31</v>
          </cell>
        </row>
        <row r="2388">
          <cell r="D2388" t="str">
            <v>RAD MAP RAC 03</v>
          </cell>
          <cell r="E2388" t="str">
            <v>Plus-value au prix RAD MAP RAC 02, pour raccordement supplementaire d'un ensemble de boucles, pour une station RAD de technologie Sirius EST dans un perimetre de 5km.</v>
          </cell>
          <cell r="F2388">
            <v>78.290000000000006</v>
          </cell>
        </row>
        <row r="2389">
          <cell r="D2389" t="str">
            <v>RAD MAP RAC 04</v>
          </cell>
          <cell r="E2389" t="str">
            <v>Raccordement d'un ensemble de boucles, pour une station RAD de technologie Sirius Ouest ou IP enterrable.
(Cette prestation n'est realisable uniquement dans le cas ou les capteurs ne sont pas effectues par le present marche. Sinon c'est inclusif des forfaits curatifs ou de confection de capteurs)</v>
          </cell>
          <cell r="F2389">
            <v>157.29</v>
          </cell>
        </row>
        <row r="2390">
          <cell r="D2390" t="str">
            <v>RAD MAP RAC 05</v>
          </cell>
          <cell r="E2390" t="str">
            <v>Plus-value au prix RAD MAP RAC 04, pour raccordement supplementaire d'un ensemble de boucles, pour une station RAD Sirius Ouest ou IP enterrable dans un perimetre de 5km.</v>
          </cell>
          <cell r="F2390">
            <v>78.290000000000006</v>
          </cell>
        </row>
        <row r="2391">
          <cell r="D2391" t="str">
            <v>RAD MAP RAC 06</v>
          </cell>
          <cell r="E2391" t="str">
            <v>Raccordement d'un ensemble de boucles, pour une station RAD (Pre-Sirius, Siredo, UMT IP/LCR...) situe dans une armoire ou un local technique.
(Cette prestation n'est realisable uniquement dans le cas ou les capteurs ne sont pas effectues par le present marche. Sinon c'est inclusif des forfaits curatifs ou de confection de capteurs)</v>
          </cell>
          <cell r="F2391">
            <v>157.31</v>
          </cell>
        </row>
        <row r="2392">
          <cell r="D2392" t="str">
            <v>RAD MAP RAC 07</v>
          </cell>
          <cell r="E2392" t="str">
            <v>Plus-value au prix RAD MAP RAC 06, pour raccordement supplementaire d'un ensemble de boucles, pour station RAD Pre-Sirius, Siredo, UMT IP/LCR dans un perimetre de 5km.</v>
          </cell>
          <cell r="F2392">
            <v>78.290000000000006</v>
          </cell>
        </row>
        <row r="2393">
          <cell r="D2393" t="str">
            <v>RAD MAP RAC 08</v>
          </cell>
          <cell r="E2393" t="str">
            <v>Verification des mesures de comptages, vitesses, longueurs d'un ensemble de capteurs, pour une station RAD a boucles, incluant la fourniture des mesures des caracteristiques physiques des boucles (inductance, resistance, isolement)
(Cette prestation n'est realisable uniquement dans le cas ou les capteurs neufs ne sont pas effectues par le present marche. Sinon c'est inclusif des forfaits curatifs ou de confection de capteurs)</v>
          </cell>
          <cell r="F2393">
            <v>155.13</v>
          </cell>
        </row>
        <row r="2394">
          <cell r="D2394" t="str">
            <v>RAD MAP RAC 09</v>
          </cell>
          <cell r="E2394" t="str">
            <v>Plus-value au prix RAD MAP RAC 08, pour verification supplementaire d'un ensemble de boucles, pour station RAD a boucles dans un perimetre de 5km.</v>
          </cell>
          <cell r="F2394">
            <v>118.16</v>
          </cell>
        </row>
        <row r="2395">
          <cell r="D2395" t="str">
            <v>RAD MC 01</v>
          </cell>
          <cell r="E2395" t="str">
            <v>Forfait 1 : Depannage - 1 intervention</v>
          </cell>
          <cell r="F2395">
            <v>102.16</v>
          </cell>
        </row>
        <row r="2396">
          <cell r="D2396" t="str">
            <v>RAD MC 02</v>
          </cell>
          <cell r="E2396" t="str">
            <v>Forfait 1 : Depannage - 10 intervention</v>
          </cell>
          <cell r="F2396">
            <v>1021.53</v>
          </cell>
        </row>
        <row r="2397">
          <cell r="D2397" t="str">
            <v>RAD-MC 03</v>
          </cell>
          <cell r="E2397" t="str">
            <v>Forfait 1 : Depannage - 20 intervention</v>
          </cell>
          <cell r="F2397">
            <v>2043.05</v>
          </cell>
        </row>
        <row r="2398">
          <cell r="D2398" t="str">
            <v>RAD-MC 04</v>
          </cell>
          <cell r="E2398" t="str">
            <v>Forfait 1 : Depannage - 40 intervention</v>
          </cell>
          <cell r="F2398">
            <v>4086.09</v>
          </cell>
        </row>
        <row r="2399">
          <cell r="D2399" t="str">
            <v>RAD-MC 05</v>
          </cell>
          <cell r="E2399" t="str">
            <v>Forfait 2 : Recherche de defaut - 1 intervention</v>
          </cell>
          <cell r="F2399">
            <v>107.2</v>
          </cell>
        </row>
        <row r="2400">
          <cell r="D2400" t="str">
            <v>RAD-MC 06</v>
          </cell>
          <cell r="E2400" t="str">
            <v>Forfait 2 : Recherche de defaut: 10 interventions</v>
          </cell>
          <cell r="F2400">
            <v>907.58</v>
          </cell>
        </row>
        <row r="2401">
          <cell r="D2401" t="str">
            <v>RAD-MC 07</v>
          </cell>
          <cell r="E2401" t="str">
            <v>Forfait 2 : Recherche de defaut: 20 interventions</v>
          </cell>
          <cell r="F2401">
            <v>1683.64</v>
          </cell>
        </row>
        <row r="2402">
          <cell r="D2402" t="str">
            <v>RAD-MC 08</v>
          </cell>
          <cell r="E2402" t="str">
            <v>Forfait 2 : Recherche de defaut: 40 interventions</v>
          </cell>
          <cell r="F2402">
            <v>3367.27</v>
          </cell>
        </row>
        <row r="2403">
          <cell r="D2403" t="str">
            <v>RAD-MC 09</v>
          </cell>
          <cell r="E2403" t="str">
            <v>Plus-value aux RAD-MC01 a RAD-MC08 pour indemnite suite a un delai de prevenance avant midi pour une intervention a 22h le jour meme.</v>
          </cell>
          <cell r="F2403">
            <v>429.35</v>
          </cell>
        </row>
        <row r="2404">
          <cell r="D2404" t="str">
            <v>RAD MP 01</v>
          </cell>
          <cell r="E2404" t="str">
            <v>Maintenance preventive decrite dans la gamme 769 pour un materiel de type RAD harmonique en local</v>
          </cell>
          <cell r="F2404">
            <v>129.49</v>
          </cell>
        </row>
        <row r="2405">
          <cell r="D2405" t="str">
            <v>RAD MP 02</v>
          </cell>
          <cell r="E2405" t="str">
            <v>Maintenance preventive decrite dans la gamme 770 pour un materiel de type rack UMT en local</v>
          </cell>
          <cell r="F2405">
            <v>110.86</v>
          </cell>
        </row>
        <row r="2406">
          <cell r="D2406" t="str">
            <v>RAD MP 03</v>
          </cell>
          <cell r="E2406" t="str">
            <v>Maintenance preventive decrite dans la gamme 771 pour un materiel de type RAD Sirius Est en local</v>
          </cell>
          <cell r="F2406">
            <v>110.76</v>
          </cell>
        </row>
        <row r="2407">
          <cell r="D2407" t="str">
            <v>RAD MP 04</v>
          </cell>
          <cell r="E2407" t="str">
            <v>Maintenance preventive decrite dans la gamme 783 pour un materiel de type armoire harmonique</v>
          </cell>
          <cell r="F2407">
            <v>148.08000000000001</v>
          </cell>
        </row>
        <row r="2408">
          <cell r="D2408" t="str">
            <v>RAD MP 05</v>
          </cell>
          <cell r="E2408" t="str">
            <v>Maintenance preventive decrite dans la gamme 811 pour un materiel de type armoire Siredo</v>
          </cell>
          <cell r="F2408">
            <v>110.86</v>
          </cell>
        </row>
        <row r="2409">
          <cell r="D2409" t="str">
            <v>RAD MP 06</v>
          </cell>
          <cell r="E2409" t="str">
            <v>Maintenance preventive decrite dans la gamme 812 pour un materiel de type RAD non intrusif (Eagle Via, SX300, Smartsensor HD...)</v>
          </cell>
          <cell r="F2409">
            <v>151.69999999999999</v>
          </cell>
        </row>
        <row r="2410">
          <cell r="D2410" t="str">
            <v>RAD MP 07</v>
          </cell>
          <cell r="E2410" t="str">
            <v>Maintenance preventive decrite dans la gamme 1100 pour un materiel de type armoire UMT</v>
          </cell>
          <cell r="F2410">
            <v>148.22</v>
          </cell>
        </row>
        <row r="2411">
          <cell r="D2411" t="str">
            <v>RAD PA 01</v>
          </cell>
          <cell r="E2411" t="str">
            <v>Pilotage general de l'activite</v>
          </cell>
          <cell r="F2411">
            <v>18005.38</v>
          </cell>
        </row>
        <row r="2412">
          <cell r="D2412" t="str">
            <v>RAD PA 02</v>
          </cell>
          <cell r="E2412" t="str">
            <v>Formation</v>
          </cell>
          <cell r="F2412">
            <v>1507.7</v>
          </cell>
        </row>
        <row r="2413">
          <cell r="D2413" t="str">
            <v>RAD PA 03</v>
          </cell>
          <cell r="E2413" t="str">
            <v>Prise en charge initiale de l'installation</v>
          </cell>
          <cell r="F2413">
            <v>7828.44</v>
          </cell>
        </row>
        <row r="2414">
          <cell r="D2414" t="str">
            <v>RAD PA 04</v>
          </cell>
          <cell r="E2414" t="str">
            <v>Restitution de l'installation</v>
          </cell>
          <cell r="F2414">
            <v>3676.47</v>
          </cell>
        </row>
        <row r="2415">
          <cell r="D2415" t="str">
            <v>IND 01</v>
          </cell>
          <cell r="E2415" t="str">
            <v>Annulation de nuit avec délai de prévenance inférieure à 9h (ou 24h dans le cas d’annulation de nuits successives) pour une équipe de une à deux personnes pour la réalisation de prestations correctives ou préventives</v>
          </cell>
          <cell r="F2415">
            <v>750</v>
          </cell>
        </row>
        <row r="2416">
          <cell r="D2416" t="str">
            <v>IND 02</v>
          </cell>
          <cell r="E2416" t="str">
            <v>Annulation de nuit avec délai de prévenance inférieure à 9h  (ou 24h dans le cas d’annulation de nuits successives) pour une équipe de une à deux personnes pour la réalisation de prestations de type réfection de capteurs, travaux de modernisation et génie civile</v>
          </cell>
          <cell r="F2416">
            <v>1000</v>
          </cell>
        </row>
        <row r="2417">
          <cell r="D2417" t="str">
            <v>RAD CC 01</v>
          </cell>
          <cell r="E2417" t="str">
            <v>Élaboration et fourniture d’un dossier d’exécution pour l’étude de réalisation d’un ou plusieurs capteurs type boucle dédié à un feu de signalisation tricolore ou de contrôle d’accès, autres que les CAC Sirius.</v>
          </cell>
          <cell r="F2417">
            <v>664.14</v>
          </cell>
        </row>
        <row r="2418">
          <cell r="D2418" t="str">
            <v>RAD CC 02</v>
          </cell>
          <cell r="E2418" t="str">
            <v>Moins-value aux prix RAD CC 04 à RAD CC 19 pour la réalisation de ces prestations, de jour entre 6h et 22h</v>
          </cell>
          <cell r="F2418">
            <v>0.56000000000000005</v>
          </cell>
        </row>
        <row r="2419">
          <cell r="D2419" t="str">
            <v>RAD CC 03</v>
          </cell>
          <cell r="E2419" t="str">
            <v>Plus-value aux prix RAD CC 04 à RAD CC 19 pour la réalisation de capteurs (boucles…) sur chaussée enrobée amiantée (inclus tous les moyens en outillages supplémentaires et de protection pour le personnel et l'environnement)</v>
          </cell>
          <cell r="F2419">
            <v>7739.74</v>
          </cell>
        </row>
        <row r="2420">
          <cell r="D2420" t="str">
            <v>RAD CC 04</v>
          </cell>
          <cell r="E2420" t="str">
            <v>Ce prix rémunère la mise en place d'une (1) boucle, de nuit</v>
          </cell>
          <cell r="F2420">
            <v>1626.7</v>
          </cell>
        </row>
        <row r="2421">
          <cell r="D2421" t="str">
            <v>RAD CC 05</v>
          </cell>
          <cell r="E2421" t="str">
            <v>Ce prix rémunère la mise en place de deux (2) boucles, de nuit</v>
          </cell>
          <cell r="F2421">
            <v>1851.08</v>
          </cell>
        </row>
        <row r="2422">
          <cell r="D2422" t="str">
            <v>RAD CC 06</v>
          </cell>
          <cell r="E2422" t="str">
            <v>Ce prix rémunère la mise en place de trois (3) boucles, de nuit</v>
          </cell>
          <cell r="F2422">
            <v>2096.7600000000002</v>
          </cell>
        </row>
        <row r="2423">
          <cell r="D2423" t="str">
            <v>RAD CC 07</v>
          </cell>
          <cell r="E2423" t="str">
            <v>Ce prix rémunère la mise en place de quatre (4) boucles, de nuit</v>
          </cell>
          <cell r="F2423">
            <v>3006.6</v>
          </cell>
        </row>
        <row r="2424">
          <cell r="D2424" t="str">
            <v>RAD CC 08</v>
          </cell>
          <cell r="E2424" t="str">
            <v>Ce prix rémunère la mise en place de cinq (5) boucles, de nuit</v>
          </cell>
          <cell r="F2424">
            <v>3506.95</v>
          </cell>
        </row>
        <row r="2425">
          <cell r="D2425" t="str">
            <v>RAD CC 09</v>
          </cell>
          <cell r="E2425" t="str">
            <v>Ce prix rémunère la mise en place de deux (2) boucles sur une voie de nuit</v>
          </cell>
          <cell r="F2425">
            <v>1824.15</v>
          </cell>
        </row>
        <row r="2426">
          <cell r="D2426" t="str">
            <v>RAD CC 10</v>
          </cell>
          <cell r="E2426" t="str">
            <v>Ce prix rémunère la mise en place de quatre (4) boucles sur deux voies de nuit</v>
          </cell>
          <cell r="F2426">
            <v>2726.13</v>
          </cell>
        </row>
        <row r="2427">
          <cell r="D2427" t="str">
            <v>RAD CC 11</v>
          </cell>
          <cell r="E2427" t="str">
            <v>Ce prix rémunère la mise en place de six (6) boucles sur trois voies de nuit</v>
          </cell>
          <cell r="F2427">
            <v>3981.5</v>
          </cell>
        </row>
        <row r="2428">
          <cell r="D2428" t="str">
            <v>RAD CC 12</v>
          </cell>
          <cell r="E2428" t="str">
            <v>Ce prix rémunère la mise en place de huit (8) boucles sur quatre voies de nuit</v>
          </cell>
          <cell r="F2428">
            <v>5147.1099999999997</v>
          </cell>
        </row>
        <row r="2429">
          <cell r="D2429" t="str">
            <v>RAD CC 13</v>
          </cell>
          <cell r="E2429" t="str">
            <v>Ce prix rémunère la mise en place de dix (10) boucles sur cinq voies de nuit</v>
          </cell>
          <cell r="F2429">
            <v>6245.42</v>
          </cell>
        </row>
        <row r="2430">
          <cell r="D2430" t="str">
            <v>RAD CC 14</v>
          </cell>
          <cell r="E2430" t="str">
            <v>Ce prix rémunère la mise en place d'une (1) boucle, de nuit</v>
          </cell>
          <cell r="F2430">
            <v>1626.7</v>
          </cell>
        </row>
        <row r="2431">
          <cell r="D2431" t="str">
            <v>RAD CC 15</v>
          </cell>
          <cell r="E2431" t="str">
            <v>Ce prix rémunère la mise en place de deux (2) boucles, de nuit</v>
          </cell>
          <cell r="F2431">
            <v>1851.08</v>
          </cell>
        </row>
        <row r="2432">
          <cell r="D2432" t="str">
            <v>RAD CC 16</v>
          </cell>
          <cell r="E2432" t="str">
            <v>Ce prix rémunère la mise en place d'un capteur magnétomètre, de nuit.</v>
          </cell>
          <cell r="F2432">
            <v>1189.18</v>
          </cell>
        </row>
        <row r="2433">
          <cell r="D2433" t="str">
            <v>RAD CC 17</v>
          </cell>
          <cell r="E2433" t="str">
            <v>Plus-value au prix RAD CC 16 pour la réalisation d'un capteur magnétomètre supplémentaire, de nuit.</v>
          </cell>
          <cell r="F2433">
            <v>951.34</v>
          </cell>
        </row>
        <row r="2434">
          <cell r="D2434" t="str">
            <v>RAD CC 18</v>
          </cell>
          <cell r="E2434" t="str">
            <v>Ce prix rémunère la mise en place d'une (1) boucle, de nuit</v>
          </cell>
          <cell r="F2434">
            <v>1626.7</v>
          </cell>
        </row>
        <row r="2435">
          <cell r="D2435" t="str">
            <v>RAD CC 19</v>
          </cell>
          <cell r="E2435" t="str">
            <v>Ce prix rémunère la mise en place de deux (2) boucles, de nuit</v>
          </cell>
          <cell r="F2435">
            <v>1851.08</v>
          </cell>
        </row>
        <row r="2436">
          <cell r="D2436" t="str">
            <v>RAD CCGC 01</v>
          </cell>
          <cell r="E2436" t="str">
            <v>Moins-value aux RAD CCGC 02 à RAD CCGC 20 pour la réalisation de ces prestations, de jour entre 6h et 22h</v>
          </cell>
          <cell r="F2436">
            <v>0.56000000000000005</v>
          </cell>
        </row>
        <row r="2437">
          <cell r="D2437" t="str">
            <v>RAD CCGC 02</v>
          </cell>
          <cell r="E2437" t="str">
            <v>Passage d'un caniveau genre SATUJO ou autre, quel que soit le nombre de boucles ou de retours.</v>
          </cell>
          <cell r="F2437">
            <v>117.8</v>
          </cell>
        </row>
        <row r="2438">
          <cell r="D2438" t="str">
            <v>RAD CCGC 03</v>
          </cell>
          <cell r="E2438" t="str">
            <v>Passage d'une GBA ou DBA de nuit, quel que soit le nombre de boucles ou de retours.</v>
          </cell>
          <cell r="F2438">
            <v>117.8</v>
          </cell>
        </row>
        <row r="2439">
          <cell r="D2439" t="str">
            <v>RAD CCGC 04</v>
          </cell>
          <cell r="E2439" t="str">
            <v>Passage de nuit d'un TPC équipé d'un regard de visite permettant une reprise ultérieure, quel que soit le nombre de boucles ou de retours.</v>
          </cell>
          <cell r="F2439">
            <v>117.8</v>
          </cell>
        </row>
        <row r="2440">
          <cell r="D2440" t="str">
            <v>RAD CCGC 05</v>
          </cell>
          <cell r="E2440" t="str">
            <v>Passage d'une zone en matériaux meubles de nuit, sous conduit, y compris fourniture et pose de grillage avertisseur, quel que soit le nombre de boucles ou de retours.</v>
          </cell>
          <cell r="F2440">
            <v>39.270000000000003</v>
          </cell>
        </row>
        <row r="2441">
          <cell r="D2441" t="str">
            <v>RAD CCGC 06</v>
          </cell>
          <cell r="E2441" t="str">
            <v>Fourniture et la pose d'un regard de nuit, avec son tampon, type L1T, y compris percement.</v>
          </cell>
          <cell r="F2441">
            <v>779.7</v>
          </cell>
        </row>
        <row r="2442">
          <cell r="D2442" t="str">
            <v>RAD CCGC 07</v>
          </cell>
          <cell r="E2442" t="str">
            <v>Fourniture et la pose d'un regard de nuit, avec son tampon, type L0T, y compris percement.</v>
          </cell>
          <cell r="F2442">
            <v>706.77</v>
          </cell>
        </row>
        <row r="2443">
          <cell r="D2443" t="str">
            <v>RAD CCGC 08</v>
          </cell>
          <cell r="E2443" t="str">
            <v>Fourniture, pose et raccordement de nuit d'une boite de raccordement de type SCOTCHCAST (type modèle 3M 99d1, 3M 99D2, 3M 92MAO…). Dans le cadre d'une réfection de capteur, cette prestation est déjà inclusive à celle-ci.</v>
          </cell>
          <cell r="F2443">
            <v>163.79</v>
          </cell>
        </row>
        <row r="2444">
          <cell r="D2444" t="str">
            <v>RAD CCGC 09</v>
          </cell>
          <cell r="E2444" t="str">
            <v>Fourniture et la pose de nuit de câble de type MKE 2x 1,91 mm² et de son tube aluminium, avec la réalisation d’un sciage de profondeur 8 (huit) cm.</v>
          </cell>
          <cell r="F2444">
            <v>29.17</v>
          </cell>
        </row>
        <row r="2445">
          <cell r="D2445" t="str">
            <v>RAD CCGC 10</v>
          </cell>
          <cell r="E2445" t="str">
            <v>Fourniture et la pose de nuit de câble de type MKE 2x 1,91 mm² et de son tube aluminium, avec la réalisation d’un sciage de profondeur 12 (douze) cm.</v>
          </cell>
          <cell r="F2445">
            <v>31.41</v>
          </cell>
        </row>
        <row r="2446">
          <cell r="D2446" t="str">
            <v>RAD CCGC 11</v>
          </cell>
          <cell r="E2446" t="str">
            <v>Fourniture et la pose de nuit de câble MKE2*1,91 mm² en sciage ou sous fourreau.</v>
          </cell>
          <cell r="F2446">
            <v>21.32</v>
          </cell>
        </row>
        <row r="2447">
          <cell r="D2447" t="str">
            <v>RAD CCGC 12</v>
          </cell>
          <cell r="E2447" t="str">
            <v>Ce prix rémunère la réalisation de nuit d'un sciage de profondeur 8 (huit) cm</v>
          </cell>
          <cell r="F2447">
            <v>26.92</v>
          </cell>
        </row>
        <row r="2448">
          <cell r="D2448" t="str">
            <v>RAD CCGC 13</v>
          </cell>
          <cell r="E2448" t="str">
            <v>Ce prix rémunère la réalisation de nuit d'un sciage de profondeur 12 (douze) cm</v>
          </cell>
          <cell r="F2448">
            <v>39.270000000000003</v>
          </cell>
        </row>
        <row r="2449">
          <cell r="D2449" t="str">
            <v>RAD CCGC 14</v>
          </cell>
          <cell r="E2449" t="str">
            <v>Ce prix rémunère le piquetage de nuit de site de boucles isolé.</v>
          </cell>
          <cell r="F2449">
            <v>356.75</v>
          </cell>
        </row>
        <row r="2450">
          <cell r="D2450" t="str">
            <v>RAD CCGC 15</v>
          </cell>
          <cell r="E2450" t="str">
            <v xml:space="preserve">Contrôle de câble, de nuit. Cette prestation consiste à donner les caractéristiques électriques (continuité, isolement, résistance…) et à valider ou non les performances intrinsèques d'un câble type MKE, faisant fonction de retour de queue de boucles sur de plus grande distance entre le point de mesure et le détecteur en chambre, en armoire ou en site technique. </v>
          </cell>
          <cell r="F2450">
            <v>1189.18</v>
          </cell>
        </row>
        <row r="2451">
          <cell r="D2451" t="str">
            <v>RAD CCGC 16</v>
          </cell>
          <cell r="E2451" t="str">
            <v>Fourniture et pose d'un regard 40x40  avec tampon verrouillage 400kN, de nuit</v>
          </cell>
          <cell r="F2451">
            <v>875.05</v>
          </cell>
        </row>
        <row r="2452">
          <cell r="D2452" t="str">
            <v>RAD CCGC 17</v>
          </cell>
          <cell r="E2452" t="str">
            <v>Fourniture et pose d'un regard 30x30  avec tampon verrouillage 400kN, de nuit</v>
          </cell>
          <cell r="F2452">
            <v>686.58</v>
          </cell>
        </row>
        <row r="2453">
          <cell r="D2453" t="str">
            <v>RAD CCGC 18</v>
          </cell>
          <cell r="E2453" t="str">
            <v>Fourniture et pose d'un regard fonte 250kN pour chambre LT, de nuit</v>
          </cell>
          <cell r="F2453">
            <v>337.68</v>
          </cell>
        </row>
        <row r="2454">
          <cell r="D2454" t="str">
            <v>RAD CCGC 19</v>
          </cell>
          <cell r="E2454" t="str">
            <v>Fourniture et pose d’un regard rond 290mm à ouverture articulée 1 sens, 400kN, en fonte, de nuit (modèle BCH 360X360A JUPE PVC 315 400KN – Fonderies Dechaumont)</v>
          </cell>
          <cell r="F2454">
            <v>730.33</v>
          </cell>
        </row>
        <row r="2455">
          <cell r="D2455" t="str">
            <v>RAD CCGC 20</v>
          </cell>
          <cell r="E2455" t="str">
            <v>Mise à disposition d'un camion grue avec chauffeur, de nuit, pour petits travaux : déplacement de GBA, bloc béton sur chambre…</v>
          </cell>
          <cell r="F2455">
            <v>1211.6099999999999</v>
          </cell>
        </row>
        <row r="2456">
          <cell r="D2456" t="str">
            <v>RAD MAP CON 01</v>
          </cell>
          <cell r="E2456" t="str">
            <v>Plus-value aux prix RAD MAP CON 02 à RAD MAP CON 04 pour les prestations de nuit entre 22h et 06h</v>
          </cell>
          <cell r="F2456">
            <v>1</v>
          </cell>
        </row>
        <row r="2457">
          <cell r="D2457" t="str">
            <v>RAD MAP CON 02</v>
          </cell>
          <cell r="E2457" t="str">
            <v>Configuration et/ou mise à jour d'une station RAD de type comptage vidéo et/ou à fréquence (Smartsensor HD…), y compris firmware, OS, logiciels si nécessaire, incluant déplacement sur site.</v>
          </cell>
          <cell r="F2457">
            <v>255.79</v>
          </cell>
        </row>
        <row r="2458">
          <cell r="D2458" t="str">
            <v>RAD MAP CON 03</v>
          </cell>
          <cell r="E2458" t="str">
            <v>Configuration et/ou mise à jour d'une station RAD type Siredo (y compris firmware, OS, logiciels si nécessaire), incluant le déplacement sur site et tous moyens d’accessibilité.</v>
          </cell>
          <cell r="F2458">
            <v>233.35</v>
          </cell>
        </row>
        <row r="2459">
          <cell r="D2459" t="str">
            <v>RAD MAP CON 04</v>
          </cell>
          <cell r="E2459" t="str">
            <v>Configuration et/ou mise à jour d’une station RAD type UMT sur IP/LCR ou RAD IP enterrable (y compris firmware, OS, logiciels… si nécessaire), incluant le déplacement sur site.</v>
          </cell>
          <cell r="F2459">
            <v>233.35</v>
          </cell>
        </row>
        <row r="2460">
          <cell r="D2460" t="str">
            <v>RAD MAP CON 05</v>
          </cell>
          <cell r="E2460" t="str">
            <v>Configuration et/ou mise à jour d'une station RAD type UMT sur IP/LCR ou RAD IP enterrable (y compris firmware, OS, logiciels si nécessaire), effectuée depuis un poste de contrôle type supervision, navigateur web…</v>
          </cell>
          <cell r="F2460">
            <v>278.22000000000003</v>
          </cell>
        </row>
        <row r="2461">
          <cell r="D2461" t="str">
            <v>RAD MAP CON 06</v>
          </cell>
          <cell r="E2461" t="str">
            <v>Configuration d'une station RAD type Sterela (y compris firmware, OS, logiciels si nécessaire), effectuée depuis un poste de contrôle type supervision, navigateur web…</v>
          </cell>
          <cell r="F2461">
            <v>134.62</v>
          </cell>
        </row>
        <row r="2462">
          <cell r="D2462" t="str">
            <v>RAD MAP CON 07</v>
          </cell>
          <cell r="E2462" t="str">
            <v>Configuration d'une station RAD type Sterela (y compris firmware, OS, logiciels si nécessaire), incluant le déplacement sur site en PCTT</v>
          </cell>
          <cell r="F2462">
            <v>233.35</v>
          </cell>
        </row>
        <row r="2463">
          <cell r="D2463" t="str">
            <v>RAD MAP DEP 01</v>
          </cell>
          <cell r="E2463" t="str">
            <v>Plus-value aux RAD MAP DEP 02 à RAD MAP DEP 10 pour les prestations de nuit entre 22h et 06h</v>
          </cell>
          <cell r="F2463">
            <v>1</v>
          </cell>
        </row>
        <row r="2464">
          <cell r="D2464" t="str">
            <v>RAD MAP DEP 02</v>
          </cell>
          <cell r="E2464" t="str">
            <v>Dépose d'un système de comptage type vidéo (autoscope) ou radar sur une structure type PPHM (quelle que soit sa hauteur), y compris la dépose de toutes ses interfaces électroniques, supports divers, câble électrique d'alimentation..., et son câble de transmission jusqu’à la jonction avec le câble principal du réseau (type AD)</v>
          </cell>
          <cell r="F2464">
            <v>498.11</v>
          </cell>
        </row>
        <row r="2465">
          <cell r="D2465" t="str">
            <v>RAD MAP DEP 03</v>
          </cell>
          <cell r="E2465" t="str">
            <v>Dépose d'un système de comptage de technologie magnétique filaire Magsys. Cela consiste à déposer les câbles multipaires depuis l'armoire située en bord de route jusqu’en entrée du tube aluminium (situé sous la chaussée), ainsi que les câbles et capteurs magnétiques situés sous la chaussée, ainsi que toutes les boites de jonction/dérivation.</v>
          </cell>
          <cell r="F2465">
            <v>287.2</v>
          </cell>
        </row>
        <row r="2466">
          <cell r="D2466" t="str">
            <v>RAD MAP DEP 04</v>
          </cell>
          <cell r="E2466" t="str">
            <v>Dépose d'une armoire de comptage (harmonique, siredo…), avec mise en protection de tous les câbles d'alimentation et de transmission, arasement de toutes les parties dépassant du niveau du sol et mise en propreté du site </v>
          </cell>
          <cell r="F2466">
            <v>531.30999999999995</v>
          </cell>
        </row>
        <row r="2467">
          <cell r="D2467" t="str">
            <v>RAD MAP DEP 05</v>
          </cell>
          <cell r="E2467" t="str">
            <v>Dépose d’une chambre L1T avec son détecteur quel que soit le modèle, y compris la mise en protection de tous ses câbles, le rebouchage du trou et l’évacuation des déchets. </v>
          </cell>
          <cell r="F2467">
            <v>574.39</v>
          </cell>
        </row>
        <row r="2468">
          <cell r="D2468" t="str">
            <v>RAD MAP DEP 06</v>
          </cell>
          <cell r="E2468" t="str">
            <v>Dépose d'un rack 3U 19 d'acquisition/compression/multiplexage quelles que soient sa technologie de RAD et sa situation géographique, y compris la dépose des câbles électriques et de transmission jusqu'au réglettes et borniers. </v>
          </cell>
          <cell r="F2468">
            <v>143.6</v>
          </cell>
        </row>
        <row r="2469">
          <cell r="D2469" t="str">
            <v>RAD MAP DEP 07</v>
          </cell>
          <cell r="E2469" t="str">
            <v>Dépose d'un rack 3U 19 de comptage/visualisation quelles que soient sa technologie de RAD et sa situation géographique, y compris la dépose des câbles électriques et de transmission jusqu'aux réglettes et borniers.</v>
          </cell>
          <cell r="F2469">
            <v>143.6</v>
          </cell>
        </row>
        <row r="2470">
          <cell r="D2470" t="str">
            <v>RAD MAP DEP 08</v>
          </cell>
          <cell r="E2470" t="str">
            <v>Dépose d'un système de comptage vidéo et/ou à fréquence (Autoscope, Eaglevia, Deep Blue…) y compris ses interfaces électroniques, la dépose des câbles de desserte locale (transmission et énergie), la mise en protection des extrémités des câbles et la dépose du mât (quelque soit la hauteur) et du massif. </v>
          </cell>
          <cell r="F2470">
            <v>785.3</v>
          </cell>
        </row>
        <row r="2471">
          <cell r="D2471" t="str">
            <v>RAD MAP DEP 09</v>
          </cell>
          <cell r="E2471" t="str">
            <v>Moins value au prix RAD MAP DEP 08 pour conservation sur site du mât et du massif, suite à la dépose du système de comptage vidéo et/ou à fréquence.</v>
          </cell>
          <cell r="F2471">
            <v>-359</v>
          </cell>
        </row>
        <row r="2472">
          <cell r="D2472" t="str">
            <v>RAD MAP DEP 10</v>
          </cell>
          <cell r="E2472" t="str">
            <v>Dépose d'une dalle de béton ou d’un massif hors sol ou semi-enterré, quelles que soient sa surface et sa taille, avec son transport vers le lieu de retraitement et son recyclage.</v>
          </cell>
          <cell r="F2472">
            <v>897.49</v>
          </cell>
        </row>
        <row r="2473">
          <cell r="D2473" t="str">
            <v>RAD MAP DEP 11</v>
          </cell>
          <cell r="E2473" t="str">
            <v>Dépose seule d’une station enterrée RAD (Sirius Ouest ou IP) quelle que soit la situation (en chambre, sur mur ou sur chaise), incluant le manchonnage de tous les câbles s’y connectant.</v>
          </cell>
          <cell r="F2473">
            <v>574.39</v>
          </cell>
        </row>
        <row r="2474">
          <cell r="D2474" t="str">
            <v>RAD MAP DIV 01</v>
          </cell>
          <cell r="E2474" t="str">
            <v>Plus-value aux prix RAD MAP DIV 02 à RAD MAP DIV 10 pour les prestations de nuit entre 22h et 06h</v>
          </cell>
          <cell r="F2474">
            <v>1</v>
          </cell>
        </row>
        <row r="2475">
          <cell r="D2475" t="str">
            <v>RAD MAP DIV 02</v>
          </cell>
          <cell r="E2475" t="str">
            <v>Fourniture et pose d'une plaque d'identification Tatouage (conforme à la spécification Sirius) sur ou dans une armoire de comptage RAD.</v>
          </cell>
          <cell r="F2475">
            <v>62.82</v>
          </cell>
        </row>
        <row r="2476">
          <cell r="D2476" t="str">
            <v>RAD MAP DIV 03</v>
          </cell>
          <cell r="E2476" t="str">
            <v>Fourniture et pose d'une plaque d'identification Tatouage (conforme à la spécification Sirius) sur le bord d'une chambre type L1T (ou autres) comportant une station de comptage RAD ou bien sur une des parois intérieures de la chambre L1T (ou autres).</v>
          </cell>
          <cell r="F2476">
            <v>62.82</v>
          </cell>
        </row>
        <row r="2477">
          <cell r="D2477" t="str">
            <v>RAD MAP DIV 04</v>
          </cell>
          <cell r="E2477" t="str">
            <v>Fourniture et mise en œuvre d'une nouvelle serrure type 1242E sur une armoire de comptage RAD.</v>
          </cell>
          <cell r="F2477">
            <v>49.59</v>
          </cell>
        </row>
        <row r="2478">
          <cell r="D2478" t="str">
            <v>RAD MAP DIV 05</v>
          </cell>
          <cell r="E2478" t="str">
            <v>Plus-value au prix RAD MAP DIV 04 pour fourniture et mise en œuvre d’une tringlerie de porte sur une armoire de comptage RAD</v>
          </cell>
          <cell r="F2478">
            <v>103.21</v>
          </cell>
        </row>
        <row r="2479">
          <cell r="D2479" t="str">
            <v>RAD MAP DIV 06</v>
          </cell>
          <cell r="E2479" t="str">
            <v>Fourniture et mise en œuvre d'une enveloppe en polyester type Thalassa PLA (avec socle, auvent, cadre de fixation…) de taille environ 750*750*420, en sur-implantation d'une armoire RAD existante.</v>
          </cell>
          <cell r="F2479">
            <v>1391.11</v>
          </cell>
        </row>
        <row r="2480">
          <cell r="D2480" t="str">
            <v>RAD MAP DIV 07</v>
          </cell>
          <cell r="E2480" t="str">
            <v>Fourniture et mise en œuvre d'une enveloppe en polyester type Thalassa PLA (avec socle, auvent, cadre de fixation...) de taille environ 1250*750*420, en sur-implantation d'une armoire RAD existante.</v>
          </cell>
          <cell r="F2480">
            <v>1615.48</v>
          </cell>
        </row>
        <row r="2481">
          <cell r="D2481" t="str">
            <v>RAD MAP DIV 08</v>
          </cell>
          <cell r="E2481" t="str">
            <v>Fourniture et mise en œuvre d'une enveloppe en polyester type Thalassa PLA (avec socle, auvent, cadre de fixation...) de taille environ 1500*100*420, en sur-implantation d'une armoire RAD existante.</v>
          </cell>
          <cell r="F2481">
            <v>1839.85</v>
          </cell>
        </row>
        <row r="2482">
          <cell r="D2482" t="str">
            <v>RAD MAP DIV 09</v>
          </cell>
          <cell r="E2482" t="str">
            <v>Remplacement d'une enveloppe en polyester pour un boitier système (hors fourniture) d’une station RAD de technologie non intrusive : Smartsensor HD, magnétomètre S-Count...</v>
          </cell>
          <cell r="F2482">
            <v>574.39</v>
          </cell>
        </row>
        <row r="2483">
          <cell r="D2483" t="str">
            <v>RAD MAP DIV 10</v>
          </cell>
          <cell r="E2483" t="str">
            <v xml:space="preserve">Remplacement d'une enveloppe en inox avec son panneau photovoltaïque intégré pour station solaire PRMX Sferiel (hors fourniture) </v>
          </cell>
          <cell r="F2483">
            <v>646.19000000000005</v>
          </cell>
        </row>
        <row r="2484">
          <cell r="D2484" t="str">
            <v>RAD MAP DIV 11</v>
          </cell>
          <cell r="E2484" t="str">
            <v>Modification (ou création) du jarretièrage d'une station RAD dans un local type LC, ST, SC ou PCTT, quels que soient le type de station et son nombre de voie ou bien sa technologie, y compris la mise à jour de la documentation (Repart ou autres).</v>
          </cell>
          <cell r="F2484">
            <v>237.84</v>
          </cell>
        </row>
        <row r="2485">
          <cell r="D2485" t="str">
            <v>RAD MAP DIV 12</v>
          </cell>
          <cell r="E2485" t="str">
            <v>Plus-value au prix RAD MAP DIV 11 pour modification (ou création) supplémentaire d'une jarretièrage de station RAD dans un même local type LC, ST, SC ou PCTT, quels que soient le type de station et son nombre de voie ou bien sa technologie, y compris la mise à jour de la documentation (Repart ou autres).</v>
          </cell>
          <cell r="F2485">
            <v>94.24</v>
          </cell>
        </row>
        <row r="2486">
          <cell r="D2486" t="str">
            <v>RAD MAP DOC 01</v>
          </cell>
          <cell r="E2486" t="str">
            <v>Mise à jour de la documentation pour une station RAD quelles que soient sa situation et sa technologie sur tous les documents, plans et les bases de données la nommant : documents local site, plan de situation (au format gauss, autocad...), synoptique de câblage, plan de câblage, Repart, schéma électrique, base tatouage…)</v>
          </cell>
          <cell r="F2486">
            <v>628.24</v>
          </cell>
        </row>
        <row r="2487">
          <cell r="D2487" t="str">
            <v>RAD MAP DOC 02</v>
          </cell>
          <cell r="E2487" t="str">
            <v>Mise à jour de la documentation Constructeur pour une station RAD quelles que soient sa situation et sa technologie sur tous les documents, plans et bases de données, afin d'y apporter le complément d'information manquant pour celle-ci.</v>
          </cell>
          <cell r="F2487">
            <v>717.99</v>
          </cell>
        </row>
        <row r="2488">
          <cell r="D2488" t="str">
            <v>RAD MAP DOC 03</v>
          </cell>
          <cell r="E2488" t="str">
            <v>Mise à jour de la documentation Système pour une station RAD quelles que soient sa situation et sa technologie sur tous les documents, plans et bases de données, afin d'y apporter le complément d'information manquant pour celle-ci.</v>
          </cell>
          <cell r="F2488">
            <v>897.49</v>
          </cell>
        </row>
        <row r="2489">
          <cell r="D2489" t="str">
            <v>RAD MAP DOC 04</v>
          </cell>
          <cell r="E2489" t="str">
            <v>Réalisation d’une étude dont la commande sera un cahier des charges, pour la réalisation de prestations simples et localisées de modernisation/rénovation.</v>
          </cell>
          <cell r="F2489">
            <v>1489.84</v>
          </cell>
        </row>
        <row r="2490">
          <cell r="D2490" t="str">
            <v>RAD MAP ELEC 01</v>
          </cell>
          <cell r="E2490" t="str">
            <v>Plus-value aux prix RAD MAP ELEC 02 à RAD MAP ELEC 14 pour les prestations de nuit entre 22h et 06h</v>
          </cell>
          <cell r="F2490">
            <v>1</v>
          </cell>
        </row>
        <row r="2491">
          <cell r="D2491" t="str">
            <v>RAD MAP ELEC 02</v>
          </cell>
          <cell r="E2491" t="str">
            <v>Fourniture, mise en œuvre et raccordement d’un cordon avec prises Maréchal DSN1 IP68 32A sectionnable sous tension, option Z2422 (poignée 511P025P), pour une station RAD type IP enterrable. Cela comprend aussi la prise mâle et la prise femelle et une longueur de câble de 1.5m à l'extérieur de la prise, recouvert d'une gaine thermo-rétractable.</v>
          </cell>
          <cell r="F2491">
            <v>345.54</v>
          </cell>
        </row>
        <row r="2492">
          <cell r="D2492" t="str">
            <v>RAD MAP ELEC 03</v>
          </cell>
          <cell r="E2492" t="str">
            <v>Plus-value au prix RAD MAP ELEC 02 pour la fourniture et le raccordement supplémentaire d’une prise Maréchal DSN1 IP68 32A, pour une station RAD supplémentaire et dans un périmètre inférieur à 5km de la précédente.</v>
          </cell>
          <cell r="F2492">
            <v>273.74</v>
          </cell>
        </row>
        <row r="2493">
          <cell r="D2493" t="str">
            <v>RAD MAP ELEC 04</v>
          </cell>
          <cell r="E2493" t="str">
            <v>Fourniture, mise en œuvre et raccordement d’un cordon avec prises Souriau UTO1619 câblés avec 8 contacts conformément aux spécifications Souriau afin de valider la connectique en catégorie 5 (IP-RJ45), pour une station RAD type IP enterrable. Cela comprend aussi la prise mâle et la prise femelle et une longueur de câble de 1.5m à l'extérieur de la prise, recouvert d'une gaine thermo-rétractable.</v>
          </cell>
          <cell r="F2493">
            <v>116.67</v>
          </cell>
        </row>
        <row r="2494">
          <cell r="D2494" t="str">
            <v>RAD MAP ELEC 05</v>
          </cell>
          <cell r="E2494" t="str">
            <v>Plus-value au prix RAD MAP ELEC 04 pour la fourniture et le raccordement supplémentaire d’une prise Souriau UTO1619, pour une station RAD supplémentaire et dans un périmètre inférieur à 5km de la précédente.</v>
          </cell>
          <cell r="F2494">
            <v>80.77</v>
          </cell>
        </row>
        <row r="2495">
          <cell r="D2495" t="str">
            <v>RAD MAP ELEC 06</v>
          </cell>
          <cell r="E2495" t="str">
            <v>Fourniture, mise en œuvre et raccordement d’un cordon avec prises Souriau UTO2238 pour le raccordement de boucles, pour une station RAD type IP enterrable. Cela comprend aussi la prise mâle et la prise femelle et une longueur de câble de 1.5m à l'extérieur de la prise, recouvert d'une gaine thermo-rétractable.</v>
          </cell>
          <cell r="F2495">
            <v>116.67</v>
          </cell>
        </row>
        <row r="2496">
          <cell r="D2496" t="str">
            <v>RAD MAP ELEC 07</v>
          </cell>
          <cell r="E2496" t="str">
            <v>Plus-value au prix RAD MAP ELEC 06 pour la fourniture et le raccordement supplémentaire d’une prise Souriau UTO2238, pour une station RAD supplémentaire et dans un périmètre inférieur à 5km de la précédente.</v>
          </cell>
          <cell r="F2496">
            <v>80.77</v>
          </cell>
        </row>
        <row r="2497">
          <cell r="D2497" t="str">
            <v>RAD MAP ELEC 08</v>
          </cell>
          <cell r="E2497" t="str">
            <v>Fourniture, mise en œuvre et raccordement d’un cordon avec prises Souriau UTO1419 pour le raccordement des détecteurs déportés, pour une station RAD IP enterrable. Cela comprend aussi la prise mâle et la prise femelle et une longueur de câble de 1.5m à l'extérieur de la prise, recouvert d'une gaine thermo-rétractable.</v>
          </cell>
          <cell r="F2497">
            <v>116.67</v>
          </cell>
        </row>
        <row r="2498">
          <cell r="D2498" t="str">
            <v>RAD MAP ELEC 09</v>
          </cell>
          <cell r="E2498" t="str">
            <v>Plus-value au prix RAD MAP ELEC 08 pour la fourniture et le raccordement supplémentaire d’une prise Souriau UTO1419, pour une station RAD supplémentaire et dans un périmètre inférieur à 5km de la précédente.</v>
          </cell>
          <cell r="F2498">
            <v>80.77</v>
          </cell>
        </row>
        <row r="2499">
          <cell r="D2499" t="str">
            <v>RAD MAP ELEC 10</v>
          </cell>
          <cell r="E2499" t="str">
            <v>La prestation de mise en œuvre de moyen autonome en énergie comprend pour une station de comptage RAD: - La pose, le raccordement et la mise en service d’un panneau solaire photovoltaïque (sans sa fourniture) sur un mât... - La pose, le raccordement et la mise en service d'un régulateur et d'une batterie (sans leur fourniture), ainsi que toute la fourniture électrique…, en armoire.</v>
          </cell>
          <cell r="F2499">
            <v>1687.29</v>
          </cell>
        </row>
        <row r="2500">
          <cell r="D2500" t="str">
            <v>RAD MAP ELEC 11</v>
          </cell>
          <cell r="E2500" t="str">
            <v xml:space="preserve">Installation d'un coffre de batterie pour système autonome en énergie avec la mise en place des batteries et des raccordements sur le système de comptage (hors fourniture du coffre et des batteries mais incluant les fournitures de raccordement) </v>
          </cell>
          <cell r="F2500">
            <v>717.99</v>
          </cell>
        </row>
        <row r="2501">
          <cell r="D2501" t="str">
            <v>RAD MAP ELEC 12</v>
          </cell>
          <cell r="E2501" t="str">
            <v>Remplacement ou installation d'un kit photovoltaïque sur le haut d'une armoire de comptage type Siredo (Fareco, Sferiel...) quel que soit le nombre de boucles, la marque et le modèle de l'armoire Siredo  (hors fourniture du kit photovoltaïque)</v>
          </cell>
          <cell r="F2501">
            <v>717.99</v>
          </cell>
        </row>
        <row r="2502">
          <cell r="D2502" t="str">
            <v>RAD MAP ELEC 13</v>
          </cell>
          <cell r="E2502" t="str">
            <v>Remplacement d’une batterie de station RAD quelle que soit sa technologie, n’incluant pas la fourniture de la batterie neuve, mais sa mise en charge, son installation, l’évacuation et le recyclage de l’ancienne batterie.</v>
          </cell>
          <cell r="F2502">
            <v>717.99</v>
          </cell>
        </row>
        <row r="2503">
          <cell r="D2503" t="str">
            <v>RAD MAP ELEC 14</v>
          </cell>
          <cell r="E2503" t="str">
            <v>Plus-value au prix RAD MAP ELEC 13 pour le remplacement supplémentaire d’une batterie sur une station RAD située dans un périmètre de 5 km, n’incluant pas la fourniture de la batterie neuve, mais sa mise en charge, son installation, l’évacuation et recyclage de l’ancienne batterie.</v>
          </cell>
          <cell r="F2503">
            <v>430.8</v>
          </cell>
        </row>
        <row r="2504">
          <cell r="D2504" t="str">
            <v>RAD MAP ENV 01</v>
          </cell>
          <cell r="E2504" t="str">
            <v>Plus-value aux RAD MAP ENV 02 à RAD MAP ENV 09 pour les prestations de nuit entre 22h et 06h</v>
          </cell>
          <cell r="F2504">
            <v>1</v>
          </cell>
        </row>
        <row r="2505">
          <cell r="D2505" t="str">
            <v>RAD MAP ENV 02</v>
          </cell>
          <cell r="E2505" t="str">
            <v>Ce prix rémunère le débroussaillage et l'élagage autour d'une chambre type L1T contenant une station de comptage RAD quelle que soit sa technologie, dans un diamètre de 3 mètres autour de celle-ci, et sur une hauteur de 2 mètres.</v>
          </cell>
          <cell r="F2505">
            <v>908.71</v>
          </cell>
        </row>
        <row r="2506">
          <cell r="D2506" t="str">
            <v>RAD MAP ENV 03</v>
          </cell>
          <cell r="E2506" t="str">
            <v>Mise hors d'eau d'une chambre type L1T où est installé un détecteur grâce à la mise en place d'un drainage adapté: perçage du fond de chambre, mise en place d'un géotextile avec gravier…</v>
          </cell>
          <cell r="F2506">
            <v>1947.56</v>
          </cell>
        </row>
        <row r="2507">
          <cell r="D2507" t="str">
            <v>RAD MAP ENV 04</v>
          </cell>
          <cell r="E2507" t="str">
            <v>Nettoyage (enlèvement des détritus de toute sorte, enlèvement de la terre, du sable, des gravas s'y trouvant) d'une chambre type L1T comportant un détecteur RAD</v>
          </cell>
          <cell r="F2507">
            <v>224.37</v>
          </cell>
        </row>
        <row r="2508">
          <cell r="D2508" t="str">
            <v>RAD MAP ENV 05</v>
          </cell>
          <cell r="E2508" t="str">
            <v>Nettoyage (enlèvement des détritus de toute sorte, enlèvement de la terre, du sable, des gravas s'y trouvant) d'une chambre type L2T.</v>
          </cell>
          <cell r="F2508">
            <v>280.47000000000003</v>
          </cell>
        </row>
        <row r="2509">
          <cell r="D2509" t="str">
            <v>RAD MAP ENV 06</v>
          </cell>
          <cell r="E2509" t="str">
            <v>Nettoyage (enlèvement des détritus de toute sorte, enlèvement de la terre, du sable, des gravas s'y trouvant) d'une chambre type L3T.</v>
          </cell>
          <cell r="F2509">
            <v>392.65</v>
          </cell>
        </row>
        <row r="2510">
          <cell r="D2510" t="str">
            <v>RAD MAP ENV 07</v>
          </cell>
          <cell r="E2510" t="str">
            <v>Ce prix rémunère le débroussaillage et l'élagage autour d'une armoire de comptage RAD ( siredo, sirius…) dans un diamètre de 3 mètres autour de celle-ci, et sur une hauteur de 2 mètres.</v>
          </cell>
          <cell r="F2510">
            <v>875.05</v>
          </cell>
        </row>
        <row r="2511">
          <cell r="D2511" t="str">
            <v>RAD MAP ENV 08</v>
          </cell>
          <cell r="E2511" t="str">
            <v>Dégagement des détritus de toute sorte, l'enlèvement de la terre, du sable, des gravas se trouvant au-dessus d'une chambre type L1T comportant un détecteur RAD, et dans un diamètre de 2 mètres autour de celle-ci. </v>
          </cell>
          <cell r="F2511">
            <v>1247.51</v>
          </cell>
        </row>
        <row r="2512">
          <cell r="D2512" t="str">
            <v>RAD MAP ENV 09</v>
          </cell>
          <cell r="E2512" t="str">
            <v>Ce prix rémunère l'enlèvement des graffiti et des affiches se trouvant sur une armoire de comptage RAD (siredo, sirius…)</v>
          </cell>
          <cell r="F2512">
            <v>287.2</v>
          </cell>
        </row>
        <row r="2513">
          <cell r="D2513" t="str">
            <v>RAD MAP GC 01</v>
          </cell>
          <cell r="E2513" t="str">
            <v>Plus-value aux RAD MAP GC 02 à RAD MAP GC 15 pour les prestations de nuit entre 22h et 06h</v>
          </cell>
          <cell r="F2513">
            <v>1</v>
          </cell>
        </row>
        <row r="2514">
          <cell r="D2514" t="str">
            <v>RAD MAP GC 02</v>
          </cell>
          <cell r="E2514" t="str">
            <v>Fourniture et pose d'un tampon pour chambre L1T contenant une station RAD quelle que soit sa technologie.</v>
          </cell>
          <cell r="F2514">
            <v>304.02999999999997</v>
          </cell>
        </row>
        <row r="2515">
          <cell r="D2515" t="str">
            <v>RAD MAP GC 03</v>
          </cell>
          <cell r="E2515" t="str">
            <v>Fourniture et mise en œuvre d'une dalle de béton de 4 m², stabilisé sur un lit de gravier, armée, d'une épaisseur minimum de 5cm pour constituer une surface de propreté autour d'une armoire de comptage RAD ou autour d'une chambre type L1T.</v>
          </cell>
          <cell r="F2515">
            <v>1570.61</v>
          </cell>
        </row>
        <row r="2516">
          <cell r="D2516" t="str">
            <v>RAD MAP GC 04</v>
          </cell>
          <cell r="E2516" t="str">
            <v>Plus-value au prix RAD MAP GC 03 pour fourniture et mise en œuvre de m² supplémentaire.</v>
          </cell>
          <cell r="F2516">
            <v>426.31</v>
          </cell>
        </row>
        <row r="2517">
          <cell r="D2517" t="str">
            <v>RAD MAP GC 05</v>
          </cell>
          <cell r="E2517" t="str">
            <v>Fourniture et mise en œuvre d'un massif pour fondation, coulé, ferraillé, en béton armé, pour fixer un mât d'une hauteur maximum de 12 mètres, dédié à un système de RAD non intrusif (ou semi-intrusif) et ses périphériques, ou bien dédié à un support avec ses panneaux photovoltaïques. Cette prestation comprend son étude technique… Cette prestation n'inclue pas la fourniture du mât et du système de comptage non intrusif.</v>
          </cell>
          <cell r="F2517">
            <v>2388.4499999999998</v>
          </cell>
        </row>
        <row r="2518">
          <cell r="D2518" t="str">
            <v>RAD MAP GC 06</v>
          </cell>
          <cell r="E2518" t="str">
            <v>Fourniture et remplacement (ou mise en place) d’un mât octogonal de 12m sur un massif existant, pour un système de RAD non intrusif, ou bien pour un support avec ses panneaux photovoltaïques.</v>
          </cell>
          <cell r="F2518">
            <v>1844.35</v>
          </cell>
        </row>
        <row r="2519">
          <cell r="D2519" t="str">
            <v>RAD MAP GC 07</v>
          </cell>
          <cell r="E2519" t="str">
            <v>Fourniture et remplacement (ou mise en place) d’un mât octogonal de 10 m sur un massif existant, pour un système de RAD non intrusif, ou bien pour un support avec ses panneaux photovoltaïques.</v>
          </cell>
          <cell r="F2519">
            <v>1619.97</v>
          </cell>
        </row>
        <row r="2520">
          <cell r="D2520" t="str">
            <v>RAD MAP GC 08</v>
          </cell>
          <cell r="E2520" t="str">
            <v>Fourniture et remplacement (ou mise en place) d’un mât octogonal de 8 m sur un massif existant, pour un système de RAD non intrusif, ou bien pour un support avec ses panneaux photovoltaïques.</v>
          </cell>
          <cell r="F2520">
            <v>1283.4100000000001</v>
          </cell>
        </row>
        <row r="2521">
          <cell r="D2521" t="str">
            <v>RAD MAP GC 09</v>
          </cell>
          <cell r="E2521" t="str">
            <v>Fourniture et remplacement (ou mise en place) d’un mât octogonal de 6 m sur un massif existant, pour un système de RAD non intrusif, ou bien pour un support avec ses panneaux photovoltaïques.</v>
          </cell>
          <cell r="F2521">
            <v>1171.23</v>
          </cell>
        </row>
        <row r="2522">
          <cell r="D2522" t="str">
            <v>RAD MAP GC 10</v>
          </cell>
          <cell r="E2522" t="str">
            <v>Fourniture et remplacement (ou mise en place) d’un mât octogonal de 12 m «Conimast Europe 6120 poids : 222 kg section pied : 130*150, acier galva S235» sur un massif existant, pour un système de RAD type radar</v>
          </cell>
          <cell r="F2522">
            <v>2293.09</v>
          </cell>
        </row>
        <row r="2523">
          <cell r="D2523" t="str">
            <v>RAD MAP GC 11</v>
          </cell>
          <cell r="E2523" t="str">
            <v>Fourniture et remplacement (ou mise en place) d’un mât octogonal de 10 m «Conimast Europe 6100 poids : 189 kg section pied : 130*147, acier galva S235»sur un massif existant, pour un système de RAD type radar</v>
          </cell>
          <cell r="F2523">
            <v>1844.35</v>
          </cell>
        </row>
        <row r="2524">
          <cell r="D2524" t="str">
            <v>RAD MAP GC  12</v>
          </cell>
          <cell r="E2524" t="str">
            <v>Dépose, arrachage d’un tampon de chambre (bloqué, soudé…) à l’aide d’un camion bras, pour une surface du tampon inférieure à 1,5m², de nuit.</v>
          </cell>
          <cell r="F2524">
            <v>1211.6099999999999</v>
          </cell>
        </row>
        <row r="2525">
          <cell r="D2525" t="str">
            <v>RAD MAP GC  13</v>
          </cell>
          <cell r="E2525" t="str">
            <v>Plus-value au prix RAD MAP GC 12 pour pose et scellements d’un nouveau tampon 400kN avec son cadre, pour une surface de tampon inférieure à 0,5 m², à réaliser dans la même nuit.</v>
          </cell>
          <cell r="F2525">
            <v>1110.6500000000001</v>
          </cell>
        </row>
        <row r="2526">
          <cell r="D2526" t="str">
            <v>RAD MAP GC  14</v>
          </cell>
          <cell r="E2526" t="str">
            <v>Plus-value au prix RAD MAP GC 12 pour pose et scellements d’un nouveau tampon 400kN avec son cadre, pour une surface de tampon inférieure à 1 m², à réaliser dans la même nuit.</v>
          </cell>
          <cell r="F2526">
            <v>1411.31</v>
          </cell>
        </row>
        <row r="2527">
          <cell r="D2527" t="str">
            <v>RAD MAP GC  15</v>
          </cell>
          <cell r="E2527" t="str">
            <v>Plus-value au prix RAD MAP GC 12 pour pose et scellements d’un nouveau tampon 400kN avec son cadre, pour une surface de tampon inférieure à 1,5 m², à réaliser dans la même nuit.</v>
          </cell>
          <cell r="F2527">
            <v>560.92999999999995</v>
          </cell>
        </row>
        <row r="2528">
          <cell r="D2528" t="str">
            <v>RAD MAP ING 01</v>
          </cell>
          <cell r="E2528" t="str">
            <v>Plus-value aux prix RAD MAP ING 02 à RAD MAP ING 06 pour les prestations de nuit entre 22h et 06h</v>
          </cell>
          <cell r="F2528">
            <v>1</v>
          </cell>
        </row>
        <row r="2529">
          <cell r="D2529" t="str">
            <v>RAD MAP ING 02</v>
          </cell>
          <cell r="E2529" t="str">
            <v>Opération de Réception de nouveaux équipements sur le terrain, de technologie différente à celle déjà en maintenance, incluant l’évaluation des moyens nécessaires à la maintenance (matériels, documentations, humains, lot de rechange, procédure, accessibilité…) et les tests terrains, avec production d’un rapport.</v>
          </cell>
          <cell r="F2529">
            <v>1130.8399999999999</v>
          </cell>
        </row>
        <row r="2530">
          <cell r="D2530" t="str">
            <v>RAD MAP ING 03</v>
          </cell>
          <cell r="E2530" t="str">
            <v>Plus-value au prix RAD MAP ING 02 pour réaliser les Opérations de Réception d'un équipement supplémentaire.</v>
          </cell>
          <cell r="F2530">
            <v>951.35</v>
          </cell>
        </row>
        <row r="2531">
          <cell r="D2531" t="str">
            <v>RAD MAP ING 04</v>
          </cell>
          <cell r="E2531" t="str">
            <v>Qualification d'une station RAD simple quels que soient le nombre de voies et sa technologie (incluant la fourniture d'un rapport), depuis son capteur jusqu’à son entrée dans le système central informatique. La fourniture du rapport inclura également une prescription corrective si nécessaire. </v>
          </cell>
          <cell r="F2531">
            <v>646.20000000000005</v>
          </cell>
        </row>
        <row r="2532">
          <cell r="D2532" t="str">
            <v>RAD MAP ING 05</v>
          </cell>
          <cell r="E2532" t="str">
            <v>Qualification d'une station RAD double (vitesse) quels que soient le nombre de voies et sa technologie (incluant la fourniture d'un rapport), depuis son capteur jusqu’à son entrée dans le système central informatique. La fourniture du rapport inclura également une prescription corrective si nécessaire. </v>
          </cell>
          <cell r="F2532">
            <v>861.6</v>
          </cell>
        </row>
        <row r="2533">
          <cell r="D2533" t="str">
            <v>RAD MAP ING 06</v>
          </cell>
          <cell r="E2533" t="str">
            <v>Reconditionnement (contrôle/réparation/réglages/tests/nettoyage/saisi dans la GMAO) d’1 pièce en atelier des pièces fournies par la DIRIF. Cette prestation ne concerne pas les pièces neuves livrées dans le cadre d'un approvisionnement constructeur.</v>
          </cell>
          <cell r="F2533">
            <v>226.62</v>
          </cell>
        </row>
        <row r="2534">
          <cell r="D2534" t="str">
            <v>RAD MAP ING 07</v>
          </cell>
          <cell r="E2534" t="str">
            <v>Reconditionnement (contrôle/réparation/réglages/tests/nettoyage/saisi dans la GMAO) de 4 pièces en atelier des pièces fournies par la DIRIF. Cette prestation ne concerne pas les pièces neuves livrées dans le cadre d'un approvisionnement constructeur.</v>
          </cell>
          <cell r="F2534">
            <v>679.86</v>
          </cell>
        </row>
        <row r="2535">
          <cell r="D2535" t="str">
            <v>RAD MAP ING 08</v>
          </cell>
          <cell r="E2535" t="str">
            <v>Reconditionnement (contrôle/réparation/réglages/tests/nettoyage/saisi dans la GMAO) de 8 pièces en atelier des pièces fournies par la DIRIF. Cette prestation ne concerne pas les pièces neuves livrées dans le cadre d'un approvisionnement constructeur.</v>
          </cell>
          <cell r="F2535">
            <v>1133.0999999999999</v>
          </cell>
        </row>
        <row r="2536">
          <cell r="D2536" t="str">
            <v>RAD MAP ING 09</v>
          </cell>
          <cell r="E2536" t="str">
            <v>Qualification en un point donné du réseau autoroutier à l’aide d’un mesureur de champ de la réception du réseau GSM (2G, 3G, 4G, 5G) pour les différents opérateurs de téléphonie, sur une durée de 1 heure, incluant dans un rapport les résultats et les conclusions de la qualification.</v>
          </cell>
          <cell r="F2536">
            <v>116.67</v>
          </cell>
        </row>
        <row r="2537">
          <cell r="D2537" t="str">
            <v>RAD MAP ING 10</v>
          </cell>
          <cell r="E2537" t="str">
            <v>Plus-value aux RAD MAP ING 09 pour réaliser la prestation sur une durée de 6 heures.</v>
          </cell>
          <cell r="F2537">
            <v>547.47</v>
          </cell>
        </row>
        <row r="2538">
          <cell r="D2538" t="str">
            <v>RAD MAP ING 11</v>
          </cell>
          <cell r="E2538" t="str">
            <v>Plus-value aux RAD MAP ING 09 pour réaliser la prestation sur une durée de 12 heures.</v>
          </cell>
          <cell r="F2538">
            <v>1513.4</v>
          </cell>
        </row>
        <row r="2539">
          <cell r="D2539" t="str">
            <v>RAD MAP ING 12</v>
          </cell>
          <cell r="E2539" t="str">
            <v xml:space="preserve">Opération de recherche simple, à l’aide de moyens et de techniques non intrusifs (électro-magnétique, par sonde, par radar géologique…), pour localiser tous les éléments (chambre et/ou regard, détecteur et/ou station, capteurs de comptage dans la chaussée) d’un point de mesure donné… La durée est estimée entre 1 heure et 6 heures. </v>
          </cell>
          <cell r="F2539">
            <v>233.35</v>
          </cell>
        </row>
        <row r="2540">
          <cell r="D2540" t="str">
            <v>RAD MAP ING 13</v>
          </cell>
          <cell r="E2540" t="str">
            <v xml:space="preserve">Opération de recherche modérée, à l’aide de moyens et de techniques non intrusifs (électro-magnétique, par sonde, par radar géologique…), pour localiser tous les éléments (chambre et/ou regard, détecteur et/ou station, capteurs de comptage dans la chaussée) d’un point de mesure donné… La durée est estimée entre 6 heures et 12 heures. </v>
          </cell>
          <cell r="F2540">
            <v>376.95</v>
          </cell>
        </row>
        <row r="2541">
          <cell r="D2541" t="str">
            <v>RAD MAP ING 14</v>
          </cell>
          <cell r="E2541" t="str">
            <v xml:space="preserve">Opération de recherche complexe, à l’aide de moyens et de techniques non intrusifs (électro-magnétique, par sonde, par radar géologique…), pour localiser tous les éléments (chambre et/ou regard, détecteur et/ou station, capteurs de comptage dans la chaussée) d’un point de mesure donné… La durée est estimée entre 12 heures et 18 heures. </v>
          </cell>
          <cell r="F2541">
            <v>664.14</v>
          </cell>
        </row>
        <row r="2542">
          <cell r="D2542" t="str">
            <v>RAD MAP MOE 01</v>
          </cell>
          <cell r="E2542" t="str">
            <v>Plus-value aux prix RAD MAP MOE 02 à RAD MAP MOE 21 pour les prestations de nuit entre 22h et 06h</v>
          </cell>
          <cell r="F2542">
            <v>1</v>
          </cell>
        </row>
        <row r="2543">
          <cell r="D2543" t="str">
            <v>RAD MAP MOE 02</v>
          </cell>
          <cell r="E2543" t="str">
            <v>Fourniture et installation d’une chambre type L1T avec son détecteur de comptage (fourniture non inclus dans le prix), ses raccordements (côté boucles et côté câble de transmission) et sans sa configuration. La chambre sera sans fond et équipée d’un drainage autour de celle-ci: drain annelé, lit de gravier (5cm) et géotextile.</v>
          </cell>
          <cell r="F2543">
            <v>484.65</v>
          </cell>
        </row>
        <row r="2544">
          <cell r="D2544" t="str">
            <v>RAD MAP MOE 03</v>
          </cell>
          <cell r="E2544" t="str">
            <v>Fourniture et installation d’une chambre type L3T avec sa station de comptage (fourniture non inclus dans le prix), ses raccordements (côté boucles, transmission, énergie et déport) et sans sa configuration. La chambre sera sans fond et équipée d'un drainage autour de celle-ci: drain annelé, lit de gravier (5cm) et géotextile.</v>
          </cell>
          <cell r="F2544">
            <v>596.83000000000004</v>
          </cell>
        </row>
        <row r="2545">
          <cell r="D2545" t="str">
            <v>RAD MAP MOE 04</v>
          </cell>
          <cell r="E2545" t="str">
            <v>Plus-value aux prix RAD MAP MOE 02 à RAD MAP MOE 03 pour mise en place d'un dispositif de soutènement de terre autour du regard ou de la chambre au moyen de parpaings recouverts d'un enduit ciment, incluant la mise en œuvre de la fondation ferraillée, d'un drain avec géotextile et barbacanes, et d'un enduit bitumeux coté remblai.</v>
          </cell>
          <cell r="F2545">
            <v>224.37</v>
          </cell>
        </row>
        <row r="2546">
          <cell r="D2546" t="str">
            <v>RAD MAP MOE 05</v>
          </cell>
          <cell r="E2546" t="str">
            <v>Fourniture et installation d’une armoire de comptage avec sa distribution électrique (servitude, transmission, racks de comptage…), ses raccordements électriques et de transmission, mais sans la fourniture du rack de comptage.</v>
          </cell>
          <cell r="F2546">
            <v>2212.3200000000002</v>
          </cell>
        </row>
        <row r="2547">
          <cell r="D2547" t="str">
            <v>RAD MAP MOE 06</v>
          </cell>
          <cell r="E2547" t="str">
            <v>Mise en place d’un rack 3U 19 type UMT de technologie IP et de langage LCR en local technique (ou une armoire) avec ses raccordements (électrique, transmission…), sa configuration et sa mise en service (sans la fourniture du rack de comptage)</v>
          </cell>
          <cell r="F2547">
            <v>525.04</v>
          </cell>
        </row>
        <row r="2548">
          <cell r="D2548" t="str">
            <v>RAD MAP MOE 07</v>
          </cell>
          <cell r="E2548" t="str">
            <v>Mise en place d'une carte TOR (Tout Ou Rien) dans une armoire de comptage pour un système magnétomètre S-Count, incluant tout son câblage et sa mise en service, à l'exception de la fourniture de la carte TOR.</v>
          </cell>
          <cell r="F2548">
            <v>118.92</v>
          </cell>
        </row>
        <row r="2549">
          <cell r="D2549" t="str">
            <v>RAD MAP MOE 08</v>
          </cell>
          <cell r="E2549" t="str">
            <v>Mise en place d'une UMT IP dans une armoire de comptage pour un système magnétomètre S-Count, incluant tout son câblage et sa mise en service, à l’exception de la fourniture de la carte UMT IP.</v>
          </cell>
          <cell r="F2549">
            <v>226.62</v>
          </cell>
        </row>
        <row r="2550">
          <cell r="D2550" t="str">
            <v>RAD MAP MOE 09</v>
          </cell>
          <cell r="E2550" t="str">
            <v>Fourniture, installation, raccordement et configuration d’un prolongateur Ethernet cuivre SHDSL type Westermo DDW120 en armoire de comptage, avec son alimentation BT/TBT, son disjoncteur différentiel de protection, ses câbles, ses borniers, son rail Din. (hors fourniture du prolongateur Ethernet)</v>
          </cell>
          <cell r="F2550">
            <v>127.89</v>
          </cell>
        </row>
        <row r="2551">
          <cell r="D2551" t="str">
            <v>RAD MAP MOE 10</v>
          </cell>
          <cell r="E2551" t="str">
            <v>Fourniture, installation, raccordement d’un modem 3G/4G en armoire de comptage, avec son alimentation BT/TBT, son disjoncteur différentiel de protection, ses câbles, ses borniers, son rail Din, son antenne. (hors fourniture du modem 3G/4G)</v>
          </cell>
          <cell r="F2551">
            <v>127.89</v>
          </cell>
        </row>
        <row r="2552">
          <cell r="D2552" t="str">
            <v>RAD MAP MOE 11</v>
          </cell>
          <cell r="E2552" t="str">
            <v>Fourniture, installation, raccordement et configuration d’un rack de prolongateurs Ethernet cuivre SHDSL type Westermo DDW120 dans un emplacement 3U d’une baie d’un local technique, avec son alimentation BT/TBT, son disjoncteur différentiel de protection, ses câbles… (hors fourniture du prolongateur Ethernet)</v>
          </cell>
          <cell r="F2552">
            <v>161.55000000000001</v>
          </cell>
        </row>
        <row r="2553">
          <cell r="D2553" t="str">
            <v>RAD MAP MOE 12</v>
          </cell>
          <cell r="E2553" t="str">
            <v>Fourniture, installation, raccordement et configuration d'un prolongateur Ethernet cuivre SHDSL type Westermo DDW120 dans un rack existant de prolongateur Ethernet, avec tout son câblage (électrique, réseau...). (hors fourniture du prolongateur Ethernet)</v>
          </cell>
          <cell r="F2553">
            <v>83.02</v>
          </cell>
        </row>
        <row r="2554">
          <cell r="D2554" t="str">
            <v>RAD MAP MOE 13</v>
          </cell>
          <cell r="E2554" t="str">
            <v>Pose, raccordement et mise en service d’une station Siredo 6 ou 8 boucles (sur alimentation secteur), quel que soit le constructeur et le modèle (hors génie civil et hors fourniture de la station Siredo)</v>
          </cell>
          <cell r="F2554">
            <v>585.61</v>
          </cell>
        </row>
        <row r="2555">
          <cell r="D2555" t="str">
            <v>RAD MAP MOE 14</v>
          </cell>
          <cell r="E2555" t="str">
            <v>Plus-value au prix RAD MAP MOE 13 pour la pose, raccordement et mise en service d’une station Siredo (sur alimentation secteur), comprise entre 8 boucles et 16 boucles, quel que soit le constructeur et le modèle (hors génie civil et hors fourniture de la station Siredo)</v>
          </cell>
          <cell r="F2555">
            <v>71.8</v>
          </cell>
        </row>
        <row r="2556">
          <cell r="D2556" t="str">
            <v>RAD MAP MOE 15</v>
          </cell>
          <cell r="E2556" t="str">
            <v>Plus-value au prix RAD MAP MOE 13 pour la pose, raccordement et mise en service d’une station Siredo (sur alimentation secteur), comprise entre 16 boucles et 24 boucles, quel que soit le constructeur et le modèle (hors génie civil et hors fourniture de la station Siredo)</v>
          </cell>
          <cell r="F2556">
            <v>143.6</v>
          </cell>
        </row>
        <row r="2557">
          <cell r="D2557" t="str">
            <v>RAD MAP MOE 16</v>
          </cell>
          <cell r="E2557" t="str">
            <v>Pose, raccordement et mise en service d’une station Siredo (sur alimentation secteur ou photovoltaïque), comprise entre 16 boucles et 32 boucles et composés de deux UMT, quel que soit le constructeur et le modèle (hors génie civil et hors fourniture de la station Siredo)</v>
          </cell>
          <cell r="F2557">
            <v>872.81</v>
          </cell>
        </row>
        <row r="2558">
          <cell r="D2558" t="str">
            <v>RAD MAP MOE 17</v>
          </cell>
          <cell r="E2558" t="str">
            <v>Pose, raccordement et mise en service d’une station Siredo sur alimentation photovoltaïque intégrée, quel que soit le constructeur et le modèle, de moins de 16 boucles (hors génie civil et hors fourniture de la station Siredo)</v>
          </cell>
          <cell r="F2558">
            <v>1160.01</v>
          </cell>
        </row>
        <row r="2559">
          <cell r="D2559" t="str">
            <v>RAD MAP MOE 18</v>
          </cell>
          <cell r="E2559" t="str">
            <v>Plus-value aux prix RAD MAP MOE 13 à RAD MAP MOE 17 pour l'intégration, le raccordement et la mise en service d'une interface de communication type modem RTC, 3G/4G ou xDSL, parafoudre, conjoncteurs et accessoires dans une station SIREDO (hors fourniture de l'interface de communication)</v>
          </cell>
          <cell r="F2559">
            <v>77.41</v>
          </cell>
        </row>
        <row r="2560">
          <cell r="D2560" t="str">
            <v>RAD MAP MOE 19</v>
          </cell>
          <cell r="E2560" t="str">
            <v>Prestation complète de dépose d’une ancienne station RAD enterrée, puis repose d’une nouvelle dans une chambre type LxT, incluant sa fixation dans celle-ci et sa mise en service</v>
          </cell>
          <cell r="F2560">
            <v>610.29999999999995</v>
          </cell>
        </row>
        <row r="2561">
          <cell r="D2561" t="str">
            <v>RAD MAP MOE 20</v>
          </cell>
          <cell r="E2561" t="str">
            <v>Ajout d’une carte de gestion (quelle que soit sa fonction : GWS501, carte pilote 17…) dans un rack UMT IP, quel que soit le constructeur du rack</v>
          </cell>
          <cell r="F2561">
            <v>323.10000000000002</v>
          </cell>
        </row>
        <row r="2562">
          <cell r="D2562" t="str">
            <v>RAD MAP MOE 21</v>
          </cell>
          <cell r="E2562" t="str">
            <v>Intégration et raccordement d’un prolongateur Ethernet quel que soit le constructeur et le modèle (hors fourniture du prolongateur Ethernet) dans une station RAD enterré IP/LCR  quel que soit le constructeur et le modèle de la station. Cette prestation est réalisée sur site.</v>
          </cell>
          <cell r="F2562">
            <v>233.35</v>
          </cell>
        </row>
        <row r="2563">
          <cell r="D2563" t="str">
            <v>RAD MAP MOE 22</v>
          </cell>
          <cell r="E2563" t="str">
            <v>Intégration et raccordement d’un prolongateur Ethernet quel que soit le constructeur et le modèle (hors fourniture du prolongateur Ethernet) dans une station RAD enterré IP/LCR  quel que soit le constructeur et le modèle de la station. Cette prestation est réalisée en atelier.</v>
          </cell>
          <cell r="F2563">
            <v>116.67</v>
          </cell>
        </row>
        <row r="2564">
          <cell r="D2564" t="str">
            <v>RAD MAP RAC 01</v>
          </cell>
          <cell r="E2564" t="str">
            <v>Plus-value aux prix RAD MAP RAC 01 à RAD MAP RAC 09 pour les prestations de nuit entre 22h et 06h</v>
          </cell>
          <cell r="F2564">
            <v>1</v>
          </cell>
        </row>
        <row r="2565">
          <cell r="D2565" t="str">
            <v>RAD MAP RAC 02</v>
          </cell>
          <cell r="E2565" t="str">
            <v>Raccordement d'un ensemble de boucles, pour station RAD de technologie Sirius EST. (Cette prestation n'est réalisable uniquement dans le cas où les capteurs ne sont pas effectués par le présent marché. Sinon c'est inclusif des forfaits curatifs ou de confection de capteurs)</v>
          </cell>
          <cell r="F2565">
            <v>143.6</v>
          </cell>
        </row>
        <row r="2566">
          <cell r="D2566" t="str">
            <v>RAD MAP RAC 03</v>
          </cell>
          <cell r="E2566" t="str">
            <v>Plus-value au prix RAD MAP RAC 02, pour raccordement supplémentaire d'un ensemble de boucles, pour une station RAD de technologie Sirius EST dans un périmètre de 5km.</v>
          </cell>
          <cell r="F2566">
            <v>107.7</v>
          </cell>
        </row>
        <row r="2567">
          <cell r="D2567" t="str">
            <v>RAD MAP RAC 04</v>
          </cell>
          <cell r="E2567" t="str">
            <v>Raccordement d'un ensemble de boucles, pour une station RAD de technologie IP enterrable.(Cette prestation n'est réalisable uniquement dans le cas où les capteurs ne sont pas effectués par le présent marché. Sinon c'est inclusif des forfaits curatifs ou de confection de capteurs)</v>
          </cell>
          <cell r="F2567">
            <v>143.6</v>
          </cell>
        </row>
        <row r="2568">
          <cell r="D2568" t="str">
            <v>RAD MAP RAC 05</v>
          </cell>
          <cell r="E2568" t="str">
            <v>Plus-value au prix RAD MAP RAC 04, pour raccordement supplémentaire d'un ensemble de boucles, pour une station RAD IP enterrable dans un périmètre de 5km.</v>
          </cell>
          <cell r="F2568">
            <v>107.7</v>
          </cell>
        </row>
        <row r="2569">
          <cell r="D2569" t="str">
            <v>RAD MAP RAC 06</v>
          </cell>
          <cell r="E2569" t="str">
            <v>Raccordement d'un ensemble de boucles, pour une station RAD (Siredo, UMT IP/LCR…) situé dans une armoire ou un local technique. (Cette prestation n'est réalisable uniquement dans le cas où les capteurs ne sont pas effectués par le présent marché. Sinon c'est inclusif des forfaits curatifs ou de confection de capteurs)</v>
          </cell>
          <cell r="F2569">
            <v>143.6</v>
          </cell>
        </row>
        <row r="2570">
          <cell r="D2570" t="str">
            <v>RAD MAP RAC 07</v>
          </cell>
          <cell r="E2570" t="str">
            <v>Plus-value au prix RAD MAP RAC 06, pour raccordement supplémentaire d'un ensemble de boucles, pour station RAD Siredo, UMT IP/LCR dans un périmètre de 5km.</v>
          </cell>
          <cell r="F2570">
            <v>107.7</v>
          </cell>
        </row>
        <row r="2571">
          <cell r="D2571" t="str">
            <v>RAD MAP RAC 08</v>
          </cell>
          <cell r="E2571" t="str">
            <v>Vérification des mesures de comptages, vitesses, longueurs d'un ensemble de capteurs, pour une station RAD à boucles, incluant la fourniture des mesures des caractéristiques physiques des boucles (inductance, résistance, isolement) (Cette prestation n’est réalisable uniquement…</v>
          </cell>
          <cell r="F2571">
            <v>233.35</v>
          </cell>
        </row>
        <row r="2572">
          <cell r="D2572" t="str">
            <v>RAD MAP RAC 09</v>
          </cell>
          <cell r="E2572" t="str">
            <v>Plus-value au prix RAD MAP RAC 08, pour vérification supplémentaire d'un ensemble de boucles, pour station RAD à boucles dans un périmètre de 5km.</v>
          </cell>
          <cell r="F2572">
            <v>152.57</v>
          </cell>
        </row>
        <row r="2573">
          <cell r="D2573" t="str">
            <v>RAD MC 01</v>
          </cell>
          <cell r="E2573" t="str">
            <v>Forfait 1 : Dépannage - 1 intervention</v>
          </cell>
          <cell r="F2573">
            <v>93.5</v>
          </cell>
        </row>
        <row r="2574">
          <cell r="D2574" t="str">
            <v>RAD MC 02</v>
          </cell>
          <cell r="E2574" t="str">
            <v>Forfait 1 : Dépannage - 10 interventions</v>
          </cell>
          <cell r="F2574">
            <v>935</v>
          </cell>
        </row>
        <row r="2575">
          <cell r="D2575" t="str">
            <v>RAD-MC 03</v>
          </cell>
          <cell r="E2575" t="str">
            <v>Forfait 1 : Dépannage - 20 interventions</v>
          </cell>
          <cell r="F2575">
            <v>1870</v>
          </cell>
        </row>
        <row r="2576">
          <cell r="D2576" t="str">
            <v>RAD-MC 04</v>
          </cell>
          <cell r="E2576" t="str">
            <v>Forfait 1 : Dépannage - 40 interventions</v>
          </cell>
          <cell r="F2576">
            <v>3740</v>
          </cell>
        </row>
        <row r="2577">
          <cell r="D2577" t="str">
            <v>RAD-MC 05</v>
          </cell>
          <cell r="E2577" t="str">
            <v>Forfait 2 : Recherche de défaut - 1 intervention</v>
          </cell>
          <cell r="F2577">
            <v>175</v>
          </cell>
        </row>
        <row r="2578">
          <cell r="D2578" t="str">
            <v>RAD-MC 06</v>
          </cell>
          <cell r="E2578" t="str">
            <v>Forfait 2 : Recherche de défaut: 10 interventions</v>
          </cell>
          <cell r="F2578">
            <v>1750</v>
          </cell>
        </row>
        <row r="2579">
          <cell r="D2579" t="str">
            <v>RAD-MC 07</v>
          </cell>
          <cell r="E2579" t="str">
            <v>Forfait 2 : Recherche de défaut: 20 interventions</v>
          </cell>
          <cell r="F2579">
            <v>3500</v>
          </cell>
        </row>
        <row r="2580">
          <cell r="D2580" t="str">
            <v>RAD-MC 08</v>
          </cell>
          <cell r="E2580" t="str">
            <v>Forfait 2 : Recherche de défaut: 40 interventions</v>
          </cell>
          <cell r="F2580">
            <v>7000</v>
          </cell>
        </row>
        <row r="2581">
          <cell r="D2581" t="str">
            <v>RAD-MC 09</v>
          </cell>
          <cell r="E2581" t="str">
            <v>Plus-value aux RAD-MC01 à RAD-MC08 pour indemnité suite à un délai de prévenance avant midi pour une intervention à 22h le jour même.</v>
          </cell>
          <cell r="F2581">
            <v>1427</v>
          </cell>
        </row>
        <row r="2582">
          <cell r="D2582" t="str">
            <v>RAD MP 01</v>
          </cell>
          <cell r="E2582" t="str">
            <v>Maintenance préventive décrite dans la gamme 770 pour un matériel de type rack UMT en local</v>
          </cell>
          <cell r="F2582">
            <v>130.13999999999999</v>
          </cell>
        </row>
        <row r="2583">
          <cell r="D2583" t="str">
            <v>RAD MP 02</v>
          </cell>
          <cell r="E2583" t="str">
            <v>Maintenance préventive décrite dans la gamme 771 pour un matériel de type RAD Sirius Est en local</v>
          </cell>
          <cell r="F2583">
            <v>144.5</v>
          </cell>
        </row>
        <row r="2584">
          <cell r="D2584" t="str">
            <v>RAD MP 03</v>
          </cell>
          <cell r="E2584" t="str">
            <v>Maintenance préventive décrite dans la gamme 811 pour un matériel de type armoire Siredo</v>
          </cell>
          <cell r="F2584">
            <v>343.3</v>
          </cell>
        </row>
        <row r="2585">
          <cell r="D2585" t="str">
            <v>RAD MP 04</v>
          </cell>
          <cell r="E2585" t="str">
            <v>Maintenance préventive décrite dans la gamme 812 pour un matériel de type RAD non intrusif (Smartsensor HD…)</v>
          </cell>
          <cell r="F2585">
            <v>297.97000000000003</v>
          </cell>
        </row>
        <row r="2586">
          <cell r="D2586" t="str">
            <v>RAD MP 05</v>
          </cell>
          <cell r="E2586" t="str">
            <v>Maintenance préventive décrite dans la gamme 1100 pour un matériel de type armoire UMT</v>
          </cell>
          <cell r="F2586">
            <v>201.94</v>
          </cell>
        </row>
        <row r="2587">
          <cell r="D2587" t="str">
            <v>RAD PA 01</v>
          </cell>
          <cell r="E2587" t="str">
            <v>Pilotage général de l’activité</v>
          </cell>
          <cell r="F2587">
            <v>30424.93</v>
          </cell>
        </row>
        <row r="2588">
          <cell r="D2588" t="str">
            <v>RAD PA 02</v>
          </cell>
          <cell r="E2588" t="str">
            <v>Formation</v>
          </cell>
          <cell r="F2588">
            <v>2656.57</v>
          </cell>
        </row>
        <row r="2589">
          <cell r="D2589" t="str">
            <v>RAD PA 03</v>
          </cell>
          <cell r="E2589" t="str">
            <v>Prise en charge initiale de l’installation</v>
          </cell>
          <cell r="F2589">
            <v>6515.79</v>
          </cell>
        </row>
        <row r="2590">
          <cell r="D2590" t="str">
            <v>RAD PA 04</v>
          </cell>
          <cell r="E2590"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cent (100).</v>
          </cell>
          <cell r="F2590">
            <v>3230.99</v>
          </cell>
        </row>
        <row r="2591">
          <cell r="D2591" t="str">
            <v>RAD PA 05</v>
          </cell>
          <cell r="E2591"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trois cents (300).</v>
          </cell>
          <cell r="F2591">
            <v>6820.99</v>
          </cell>
        </row>
        <row r="2592">
          <cell r="D2592" t="str">
            <v>RAD PA 06</v>
          </cell>
          <cell r="E2592" t="str">
            <v>Restitution de l’installation</v>
          </cell>
          <cell r="F2592">
            <v>1992.43</v>
          </cell>
        </row>
        <row r="2593">
          <cell r="D2593" t="str">
            <v>ASPON</v>
          </cell>
          <cell r="E2593" t="str">
            <v>Assistances ponctuelles après restitution</v>
          </cell>
          <cell r="F2593">
            <v>4100</v>
          </cell>
        </row>
        <row r="2594">
          <cell r="D2594" t="str">
            <v>CORAL</v>
          </cell>
          <cell r="E2594" t="str">
            <v>Le paquet de 10 corrections d’anomalie</v>
          </cell>
          <cell r="F2594">
            <v>23575</v>
          </cell>
        </row>
        <row r="2595">
          <cell r="D2595" t="str">
            <v>INVPE</v>
          </cell>
          <cell r="E2595" t="str">
            <v>Le paquet de 10 investigations sur périmètre élargi</v>
          </cell>
          <cell r="F2595">
            <v>14145</v>
          </cell>
        </row>
        <row r="2596">
          <cell r="D2596" t="str">
            <v>MCO24</v>
          </cell>
          <cell r="E2596" t="str">
            <v xml:space="preserve">Un trimestre de MCO d’un système soumis à obligation de résultat 24H/24 </v>
          </cell>
          <cell r="F2596">
            <v>1142</v>
          </cell>
        </row>
        <row r="2597">
          <cell r="D2597" t="str">
            <v>MCOJO</v>
          </cell>
          <cell r="E2597" t="str">
            <v>Un trimestre de MCO d’un système soumis à obligation de résultat jour ouvré</v>
          </cell>
          <cell r="F2597">
            <v>566</v>
          </cell>
        </row>
        <row r="2598">
          <cell r="D2598" t="str">
            <v>MCOMO</v>
          </cell>
          <cell r="E2598" t="str">
            <v>Un trimestre de MCO d’un système soumis à obligation de moyen</v>
          </cell>
          <cell r="F2598">
            <v>416.5</v>
          </cell>
        </row>
        <row r="2599">
          <cell r="D2599" t="str">
            <v>MEPIC</v>
          </cell>
          <cell r="E2599" t="str">
            <v>Mise en place initiale du contrat</v>
          </cell>
          <cell r="F2599">
            <v>229022</v>
          </cell>
        </row>
        <row r="2600">
          <cell r="D2600" t="str">
            <v>NATIC1</v>
          </cell>
          <cell r="E2600" t="str">
            <v>Prix à la journée associé au niveau d’activité TIC N°1</v>
          </cell>
          <cell r="F2600">
            <v>365</v>
          </cell>
        </row>
        <row r="2601">
          <cell r="D2601" t="str">
            <v>NATIC2</v>
          </cell>
          <cell r="E2601" t="str">
            <v>Prix à la journée associé au niveau d’activité TIC N°2</v>
          </cell>
          <cell r="F2601">
            <v>436.5</v>
          </cell>
        </row>
        <row r="2602">
          <cell r="D2602" t="str">
            <v>NATIC3</v>
          </cell>
          <cell r="E2602" t="str">
            <v>Prix à la journée associé au niveau d’activité TIC N°3</v>
          </cell>
          <cell r="F2602">
            <v>522</v>
          </cell>
        </row>
        <row r="2603">
          <cell r="D2603" t="str">
            <v>REUNI</v>
          </cell>
          <cell r="E2603" t="str">
            <v>Une réunion de la comitologie de marché ou réunion spécifique</v>
          </cell>
          <cell r="F2603">
            <v>1771</v>
          </cell>
        </row>
        <row r="2604">
          <cell r="D2604" t="str">
            <v>ASSIST</v>
          </cell>
          <cell r="E2604" t="str">
            <v>20 assistance ponctuelles selon fiche CCTP N°8</v>
          </cell>
          <cell r="F2604">
            <v>8300</v>
          </cell>
        </row>
        <row r="2605">
          <cell r="D2605" t="str">
            <v>COMID</v>
          </cell>
          <cell r="E2605" t="str">
            <v>Un comité en distanciel selon fiche CCTP N°9</v>
          </cell>
          <cell r="F2605">
            <v>1550</v>
          </cell>
        </row>
        <row r="2606">
          <cell r="D2606" t="str">
            <v>COMIP</v>
          </cell>
          <cell r="E2606" t="str">
            <v>Un comité en présentiel selon fiche CCTP N°9</v>
          </cell>
          <cell r="F2606">
            <v>2100</v>
          </cell>
        </row>
        <row r="2607">
          <cell r="D2607" t="str">
            <v>CORA</v>
          </cell>
          <cell r="E2607" t="str">
            <v>5 corrections d'anomalie hors périmètre MCO selon fiche CCTP N°11</v>
          </cell>
          <cell r="F2607">
            <v>16000</v>
          </cell>
        </row>
        <row r="2608">
          <cell r="D2608" t="str">
            <v>FORM</v>
          </cell>
          <cell r="E2608" t="str">
            <v>Une journée de formation selon fiche CCTP N°8</v>
          </cell>
          <cell r="F2608">
            <v>1600</v>
          </cell>
        </row>
        <row r="2609">
          <cell r="D2609" t="str">
            <v>IHP</v>
          </cell>
          <cell r="E2609" t="str">
            <v>5 investigations hors périmètre MCO selon fiche CCTP N°11</v>
          </cell>
          <cell r="F2609">
            <v>4500</v>
          </cell>
        </row>
        <row r="2610">
          <cell r="D2610" t="str">
            <v>MCO24/7</v>
          </cell>
          <cell r="E2610" t="str">
            <v>MCO trimestriel d'un système opérationnel soumis à obligation de résultat 24-7 selon fiche CCTP N°10</v>
          </cell>
          <cell r="F2610">
            <v>930</v>
          </cell>
        </row>
        <row r="2611">
          <cell r="D2611" t="str">
            <v>MCOJO</v>
          </cell>
          <cell r="E2611" t="str">
            <v>MCO trimestriel d'un système opérationnel soumis à obligation de résultat jours ouvrés selon fiche CCTP N°10</v>
          </cell>
          <cell r="F2611">
            <v>680</v>
          </cell>
        </row>
        <row r="2612">
          <cell r="D2612" t="str">
            <v>MCOMOY</v>
          </cell>
          <cell r="E2612" t="str">
            <v>MCO trimestriel d'un système opérationnel soumis à obligation de moyen jours ouvrés selon fiche CCTP N°10</v>
          </cell>
          <cell r="F2612">
            <v>250</v>
          </cell>
        </row>
        <row r="2613">
          <cell r="D2613" t="str">
            <v>MEPIC</v>
          </cell>
          <cell r="E2613" t="str">
            <v>Mise en place initiale du contrat selon fiche CCTP N°1</v>
          </cell>
          <cell r="F2613">
            <v>87900</v>
          </cell>
        </row>
        <row r="2614">
          <cell r="D2614" t="str">
            <v>PN01</v>
          </cell>
          <cell r="E2614" t="str">
            <v>Forfait trimestriel par système opérationnel soumis à obligation de moyen «24/7»</v>
          </cell>
          <cell r="F2614">
            <v>600</v>
          </cell>
        </row>
        <row r="2615">
          <cell r="D2615" t="str">
            <v>REST</v>
          </cell>
          <cell r="E2615" t="str">
            <v>Restitution selon fiche CCTP N°7</v>
          </cell>
          <cell r="F2615">
            <v>15500</v>
          </cell>
        </row>
        <row r="2616">
          <cell r="D2616" t="str">
            <v>TPEC</v>
          </cell>
          <cell r="E2616" t="str">
            <v>Un test de prise en compte de configuration SIRIUS2 selon fiche CCTP N°12</v>
          </cell>
          <cell r="F2616">
            <v>1100</v>
          </cell>
        </row>
        <row r="2617">
          <cell r="D2617" t="str">
            <v>UONA1</v>
          </cell>
          <cell r="E2617" t="str">
            <v>Unité d'oeuvre de niveau d'activité 1 selon chapitre 2.6 du CCTP</v>
          </cell>
          <cell r="F2617">
            <v>510</v>
          </cell>
        </row>
        <row r="2618">
          <cell r="D2618" t="str">
            <v>UONA2</v>
          </cell>
          <cell r="E2618" t="str">
            <v>Unité d'oeuvre de niveau d'activité 2 selon chapitre 2.6 du CCTP</v>
          </cell>
          <cell r="F2618">
            <v>600</v>
          </cell>
        </row>
        <row r="2619">
          <cell r="D2619" t="str">
            <v>UONA3</v>
          </cell>
          <cell r="E2619" t="str">
            <v>Unité d'oeuvre de niveau d'activité 3 selon chapitre 2.6 du CCTP</v>
          </cell>
          <cell r="F2619">
            <v>820</v>
          </cell>
        </row>
        <row r="2620">
          <cell r="D2620" t="str">
            <v>ASPON</v>
          </cell>
          <cell r="E2620" t="str">
            <v>Le forfait de 20 assistances ponctuelles après restitution</v>
          </cell>
          <cell r="F2620">
            <v>3798</v>
          </cell>
        </row>
        <row r="2621">
          <cell r="D2621" t="str">
            <v>CORAL</v>
          </cell>
          <cell r="E2621" t="str">
            <v>Le forfait de 10 corrections d'anomalies logicielles</v>
          </cell>
          <cell r="F2621">
            <v>23737.5</v>
          </cell>
        </row>
        <row r="2622">
          <cell r="D2622" t="str">
            <v>DEPGONO</v>
          </cell>
          <cell r="E2622" t="str">
            <v>Prix d'un gros déploiement de nuit pendant la fermeture d'un tunnel</v>
          </cell>
          <cell r="F2622">
            <v>2321</v>
          </cell>
        </row>
        <row r="2623">
          <cell r="D2623" t="str">
            <v>DEPJO</v>
          </cell>
          <cell r="E2623" t="str">
            <v>Prix d'un déploiement de jour</v>
          </cell>
          <cell r="F2623">
            <v>928.4</v>
          </cell>
        </row>
        <row r="2624">
          <cell r="D2624" t="str">
            <v>DEPPENO</v>
          </cell>
          <cell r="E2624" t="str">
            <v>Prix d'un petit déploiement de nuit pendant la fermeture d'un tunnel</v>
          </cell>
          <cell r="F2624">
            <v>1508.65</v>
          </cell>
        </row>
        <row r="2625">
          <cell r="D2625" t="str">
            <v>INVSIM</v>
          </cell>
          <cell r="E2625" t="str">
            <v>Le forfait de 10 investigations simples sur périmètre élargi</v>
          </cell>
          <cell r="F2625">
            <v>6541</v>
          </cell>
        </row>
        <row r="2626">
          <cell r="D2626" t="str">
            <v>MCOOMJO</v>
          </cell>
          <cell r="E2626" t="str">
            <v>Le forfait trimestriel de maintien en conditions opérationnelles d'un système à obligation de moyens en jours ouvrés</v>
          </cell>
          <cell r="F2626">
            <v>200.45</v>
          </cell>
        </row>
        <row r="2627">
          <cell r="D2627" t="str">
            <v>MCORESHD</v>
          </cell>
          <cell r="E2627" t="str">
            <v>Le forfait trimestriel de maintien en conditions opérationnelles d'un système à obligations de résultat haute disponibilité 24H/24</v>
          </cell>
          <cell r="F2627">
            <v>696.3</v>
          </cell>
        </row>
        <row r="2628">
          <cell r="D2628" t="str">
            <v>MCORESSD</v>
          </cell>
          <cell r="E2628" t="str">
            <v>Le forfait trimestriel de maintien en conditions opérationnelles d'un système à obligations de résultat standard 24H/24</v>
          </cell>
          <cell r="F2628">
            <v>580.25</v>
          </cell>
        </row>
        <row r="2629">
          <cell r="D2629" t="str">
            <v>MCORESSDJO</v>
          </cell>
          <cell r="E2629" t="str">
            <v>Le forfait trimestriel de maintien en conditions opérationnelles d'un système à obligations de résultat standard en jours ouvrés</v>
          </cell>
          <cell r="F2629">
            <v>527.5</v>
          </cell>
        </row>
        <row r="2630">
          <cell r="D2630" t="str">
            <v>MEPIC</v>
          </cell>
          <cell r="E2630" t="str">
            <v>Mise en place initiale du contrat</v>
          </cell>
          <cell r="F2630">
            <v>10550</v>
          </cell>
        </row>
        <row r="2631">
          <cell r="D2631" t="str">
            <v>NACTI1</v>
          </cell>
          <cell r="E2631" t="str">
            <v>Prix d'une journée de niveau d'activité 1</v>
          </cell>
          <cell r="F2631">
            <v>474.75</v>
          </cell>
        </row>
        <row r="2632">
          <cell r="D2632" t="str">
            <v>NACTI2</v>
          </cell>
          <cell r="E2632" t="str">
            <v>Prix d'une journée de niveau d'activité 2</v>
          </cell>
          <cell r="F2632">
            <v>559.15</v>
          </cell>
        </row>
        <row r="2633">
          <cell r="D2633" t="str">
            <v>NACTI3</v>
          </cell>
          <cell r="E2633" t="str">
            <v>Prix d'une journée de niveau d'activité 3</v>
          </cell>
          <cell r="F2633">
            <v>770.15</v>
          </cell>
        </row>
        <row r="2634">
          <cell r="D2634" t="str">
            <v>REULOC</v>
          </cell>
          <cell r="E2634" t="str">
            <v>Prix d'une réunion dans les locaux de la DiRIF</v>
          </cell>
          <cell r="F2634">
            <v>1688</v>
          </cell>
        </row>
        <row r="2635">
          <cell r="D2635" t="str">
            <v>REUVID</v>
          </cell>
          <cell r="E2635" t="str">
            <v>Prix d'une réunion en vidéoconférence avec la DiRIF</v>
          </cell>
          <cell r="F2635">
            <v>1266</v>
          </cell>
        </row>
        <row r="2636">
          <cell r="D2636" t="str">
            <v>101</v>
          </cell>
          <cell r="E2636" t="str">
            <v>Mise en place initiale du contrat (Le forfait tel que décrit dans la fiche N°1 du CCTP)</v>
          </cell>
          <cell r="F2636">
            <v>39130</v>
          </cell>
        </row>
        <row r="2637">
          <cell r="D2637" t="str">
            <v>102</v>
          </cell>
          <cell r="E2637" t="str">
            <v>Restitution en fin de marché (Le forfait tel que décrit dans la fiche N°4 du CCTP)</v>
          </cell>
          <cell r="F2637">
            <v>7200</v>
          </cell>
        </row>
        <row r="2638">
          <cell r="D2638" t="str">
            <v>103</v>
          </cell>
          <cell r="E2638" t="str">
            <v>Assistances ponctuelles au successeur (Le forfait tel que décrit dans la fiche N°4 du CCTP)</v>
          </cell>
          <cell r="F2638">
            <v>18950</v>
          </cell>
        </row>
        <row r="2639">
          <cell r="D2639" t="str">
            <v>104</v>
          </cell>
          <cell r="E2639" t="str">
            <v>une réunion en présentiel (Le forfait tel que décrit dans la fiche N°6 du CCTP)</v>
          </cell>
          <cell r="F2639">
            <v>2450</v>
          </cell>
        </row>
        <row r="2640">
          <cell r="D2640" t="str">
            <v>105</v>
          </cell>
          <cell r="E2640" t="str">
            <v>une réunion en distanciel (Le forfait tel que décrit dans la fiche N°6 du CCTP)</v>
          </cell>
          <cell r="F2640">
            <v>1567</v>
          </cell>
        </row>
        <row r="2641">
          <cell r="D2641" t="str">
            <v>180</v>
          </cell>
          <cell r="E2641" t="str">
            <v>Support des équipements Juniper EX4400 Series 24T   Juniper Care Core</v>
          </cell>
          <cell r="F2641">
            <v>189.93</v>
          </cell>
        </row>
        <row r="2642">
          <cell r="D2642" t="str">
            <v>201</v>
          </cell>
          <cell r="E2642" t="str">
            <v>MCO et MCS d’un équipement routeur cœur de réseau MPLS (Juniper MX Series, Nokia SAR ou équivalent) – Niveau de service 24/7</v>
          </cell>
          <cell r="F2642">
            <v>1409.83</v>
          </cell>
        </row>
        <row r="2643">
          <cell r="D2643" t="str">
            <v>202</v>
          </cell>
          <cell r="E2643" t="str">
            <v>MCO et MCS d’un équipement routeur terrain (MRV OptiswitchSeries 900 ou équivalent) – Niveau de service 24/7</v>
          </cell>
          <cell r="F2643">
            <v>120</v>
          </cell>
        </row>
        <row r="2644">
          <cell r="D2644" t="str">
            <v>203</v>
          </cell>
          <cell r="E2644" t="str">
            <v>MCO et MCS des équipements switch L2/L3 non-obsolètes (Juniper EX4200/4300/EX4400 ou équivalent) – Niveau de service 24/7</v>
          </cell>
          <cell r="F2644">
            <v>267.43</v>
          </cell>
        </row>
        <row r="2645">
          <cell r="D2645" t="str">
            <v>204</v>
          </cell>
          <cell r="E2645" t="str">
            <v>MCO et MCS d’un équipement switch L2/L3 obsolètes (Catalyst 3750X ou équivalent) – Niveau de service 24/7</v>
          </cell>
          <cell r="F2645">
            <v>60</v>
          </cell>
        </row>
        <row r="2646">
          <cell r="D2646" t="str">
            <v>205</v>
          </cell>
          <cell r="E2646" t="str">
            <v>MCO et MCS d’un équipement modems/routeurs et convertisseurs de média (3G/4G, SHDSL, convertisseur fibre, RS232, G704/G703 Ethernet ) CXR ou équivalent – Niveau de service 24/7</v>
          </cell>
          <cell r="F2646">
            <v>30</v>
          </cell>
        </row>
        <row r="2647">
          <cell r="D2647" t="str">
            <v>206</v>
          </cell>
          <cell r="E2647" t="str">
            <v>MCO et MCS d’un équipement réseau de niveau 2 / switchs d’accès (Alcatel, Hirschmann [MAR, RSP, RS], Dlink, Westermo, HPE, Cisco Catalyst 2900 ou équivalent) – Niveau de service 24/7</v>
          </cell>
          <cell r="F2647">
            <v>149.83000000000001</v>
          </cell>
        </row>
        <row r="2648">
          <cell r="D2648" t="str">
            <v>207</v>
          </cell>
          <cell r="E2648" t="str">
            <v>MCO et MCS d’un serveur (VM) hébergeant un ou des outils dédiés au réseau – Niveau de service 24/7</v>
          </cell>
          <cell r="F2648">
            <v>600</v>
          </cell>
        </row>
        <row r="2649">
          <cell r="D2649" t="str">
            <v>208</v>
          </cell>
          <cell r="E2649" t="str">
            <v>MCO et MCS d’un poste opérateur (VM) hébergeant des outils dédiés au réseau – Niveau de service 24/7</v>
          </cell>
          <cell r="F2649">
            <v>60</v>
          </cell>
        </row>
        <row r="2650">
          <cell r="D2650" t="str">
            <v>209</v>
          </cell>
          <cell r="E2650" t="str">
            <v>MCO et MCS d'un Serveur de virtualisation (VMWare ESXi ou équivalent) – Niveau de service 24/7</v>
          </cell>
          <cell r="F2650">
            <v>1555.87</v>
          </cell>
        </row>
        <row r="2651">
          <cell r="D2651" t="str">
            <v>210</v>
          </cell>
          <cell r="E2651" t="str">
            <v>MCO et MCS  d’une Baie de stockage SAN en HA (HPE Nimble/3Par ou équivalent) – Niveau de service 24/7</v>
          </cell>
          <cell r="F2651">
            <v>4415.25</v>
          </cell>
        </row>
        <row r="2652">
          <cell r="D2652" t="str">
            <v>211</v>
          </cell>
          <cell r="E2652" t="str">
            <v>MCO et MCS d’un NAS (NAS Synology DS 1819+ ou équivalent) – Niveau de service 24/7</v>
          </cell>
          <cell r="F2652">
            <v>933</v>
          </cell>
        </row>
        <row r="2653">
          <cell r="D2653" t="str">
            <v>212</v>
          </cell>
          <cell r="E2653" t="str">
            <v>MCO et MCS des équipements WDM (Rack AFOP, MRV LDP 300 ou équivalent) – Niveau de service 24/7</v>
          </cell>
          <cell r="F2653">
            <v>60</v>
          </cell>
        </row>
        <row r="2654">
          <cell r="D2654" t="str">
            <v>213</v>
          </cell>
          <cell r="E2654" t="str">
            <v>MCO et MCS d’un équipement Firewall (y/c NG, Cisco, Stormshield, Fortigate ou équivalent) – Niveau de service 24/7</v>
          </cell>
          <cell r="F2654">
            <v>452.33</v>
          </cell>
        </row>
        <row r="2655">
          <cell r="D2655" t="str">
            <v>214</v>
          </cell>
          <cell r="E2655" t="str">
            <v>MCO et MCS d'un équipement de sécurité de type PKI Berrycert/HSM Ncipher ou équivalent – Niveau de service 24/7</v>
          </cell>
          <cell r="F2655">
            <v>35409.480000000003</v>
          </cell>
        </row>
        <row r="2656">
          <cell r="D2656" t="str">
            <v>215</v>
          </cell>
          <cell r="E2656" t="str">
            <v>MCO et MCS d'un équipement de sécurité de type Gestion de vulnérabilités RAPID7 ou équivalent – Niveau de service 24/7</v>
          </cell>
          <cell r="F2656">
            <v>20249.38</v>
          </cell>
        </row>
        <row r="2657">
          <cell r="D2657" t="str">
            <v>301</v>
          </cell>
          <cell r="E2657" t="str">
            <v>MCO et MCS d’un équipement routeur cœur de réseau MPLS (Juniper MX Series, Nokia SAR ou équivalent) – Niveau de service JO</v>
          </cell>
          <cell r="F2657">
            <v>660</v>
          </cell>
        </row>
        <row r="2658">
          <cell r="D2658" t="str">
            <v>302</v>
          </cell>
          <cell r="E2658" t="str">
            <v>MCO et MCS d’un équipement routeur terrain (MRV OptiswitchSeries 900 ou équivalent) – Niveau de service JO</v>
          </cell>
          <cell r="F2658">
            <v>60</v>
          </cell>
        </row>
        <row r="2659">
          <cell r="D2659" t="str">
            <v>303</v>
          </cell>
          <cell r="E2659" t="str">
            <v>MCO et MCS d’un équipement switch L2/L3 non-obsolètes (Juniper EX4200/4300/EX4400 ou équivalent) – Niveau de service JO</v>
          </cell>
          <cell r="F2659">
            <v>178.63</v>
          </cell>
        </row>
        <row r="2660">
          <cell r="D2660" t="str">
            <v>304</v>
          </cell>
          <cell r="E2660" t="str">
            <v>MCO et MCS d’un équipement switch L2/L3 obsolètes (Catalyst 3750X ou équivalent) – Niveau de service JO</v>
          </cell>
          <cell r="F2660">
            <v>30</v>
          </cell>
        </row>
        <row r="2661">
          <cell r="D2661" t="str">
            <v>305</v>
          </cell>
          <cell r="E2661" t="str">
            <v>MCO et MCS d’un équipement modem/routeur et convertisseur de média (3G/4G, SHDSL, convertisseur fibre, RS232, G704/G703 Ethernet ) CXR ou équivalent – Niveau de service JO</v>
          </cell>
          <cell r="F2661">
            <v>18</v>
          </cell>
        </row>
        <row r="2662">
          <cell r="D2662" t="str">
            <v>306</v>
          </cell>
          <cell r="E2662" t="str">
            <v>MCO et MCS d’un équipement réseau de niveau 2 / switchs d’accès (Alcatel, Hirschmann [MAR, RSP, RS], Dlink, Westermo, HPE, Cisco Catalyst 2900 ou équivalent) – Niveau de service JO</v>
          </cell>
          <cell r="F2662">
            <v>119.83</v>
          </cell>
        </row>
        <row r="2663">
          <cell r="D2663" t="str">
            <v>307</v>
          </cell>
          <cell r="E2663" t="str">
            <v>MCO et MCS d’un serveur (VM) hébergeant un ou des outils dédiés au réseau – Niveau de service JO</v>
          </cell>
          <cell r="F2663">
            <v>300</v>
          </cell>
        </row>
        <row r="2664">
          <cell r="D2664" t="str">
            <v>308</v>
          </cell>
          <cell r="E2664" t="str">
            <v>MCO et MCS d’un poste opérateur (VM) hebergeant des outils dédiés au réseau – Niveau de service JO</v>
          </cell>
          <cell r="F2664">
            <v>30</v>
          </cell>
        </row>
        <row r="2665">
          <cell r="D2665" t="str">
            <v>309</v>
          </cell>
          <cell r="E2665" t="str">
            <v>MCO et MCS d'un Serveur (VMWare ESXi ou équivalent) – Niveau de service JO</v>
          </cell>
          <cell r="F2665">
            <v>1203.75</v>
          </cell>
        </row>
        <row r="2666">
          <cell r="D2666" t="str">
            <v>310</v>
          </cell>
          <cell r="E2666" t="str">
            <v>MCO et MCS d’une Baie de stockage SAN en HA (HPE Nimble/3Par ou équivalent) – Niveau de service JO</v>
          </cell>
          <cell r="F2666">
            <v>4091.5</v>
          </cell>
        </row>
        <row r="2667">
          <cell r="D2667" t="str">
            <v>311</v>
          </cell>
          <cell r="E2667" t="str">
            <v>MCO et MCS d’un NAS (NAS Synology DS 1819+ ou équivalent)– Niveau de service JO</v>
          </cell>
          <cell r="F2667">
            <v>628.20000000000005</v>
          </cell>
        </row>
        <row r="2668">
          <cell r="D2668" t="str">
            <v>312</v>
          </cell>
          <cell r="E2668" t="str">
            <v>MCO et MCS des équipements WDM (Rack AFOP, MRV LDP 300 ou équivalent) – Niveau de service JO</v>
          </cell>
          <cell r="F2668">
            <v>30</v>
          </cell>
        </row>
        <row r="2669">
          <cell r="D2669" t="str">
            <v>313</v>
          </cell>
          <cell r="E2669" t="str">
            <v>MCO et MCS d'un équipement de sécurité de type PKI Berrycert/HSM Ncipher ou équivalent – Niveau de service JO</v>
          </cell>
          <cell r="F2669">
            <v>15572.33</v>
          </cell>
        </row>
        <row r="2670">
          <cell r="D2670" t="str">
            <v>314</v>
          </cell>
          <cell r="E2670" t="str">
            <v>MCO et MCS d'un équipement de sécurité de type Gestion de vulnérabilités RAPID7 ou équivalent – Niveau de service JO</v>
          </cell>
          <cell r="F2670">
            <v>8799.6</v>
          </cell>
        </row>
        <row r="2671">
          <cell r="D2671" t="str">
            <v>401</v>
          </cell>
          <cell r="E2671" t="str">
            <v>Support des Chassis Juniper MX240 Series   Juniper Care Core</v>
          </cell>
          <cell r="F2671">
            <v>3793.69</v>
          </cell>
        </row>
        <row r="2672">
          <cell r="D2672" t="str">
            <v>402</v>
          </cell>
          <cell r="E2672" t="str">
            <v>Support et remplacement des Chassis Juniper MX240 Series   Juniper Care Core Plus</v>
          </cell>
          <cell r="F2672">
            <v>4710.29</v>
          </cell>
        </row>
        <row r="2673">
          <cell r="D2673" t="str">
            <v>403</v>
          </cell>
          <cell r="E2673" t="str">
            <v>Support des Chassis Juniper MX480 Series   Juniper Care Core</v>
          </cell>
          <cell r="F2673">
            <v>4162.87</v>
          </cell>
        </row>
        <row r="2674">
          <cell r="D2674" t="str">
            <v>404</v>
          </cell>
          <cell r="E2674" t="str">
            <v>Support et remplacement des Chassis Juniper MX480 Series   Juniper Care Core Plus</v>
          </cell>
          <cell r="F2674">
            <v>5168.58</v>
          </cell>
        </row>
        <row r="2675">
          <cell r="D2675" t="str">
            <v>405</v>
          </cell>
          <cell r="E2675" t="str">
            <v>Support des Chassis Juniper MX240-3D Series   Juniper Care Core</v>
          </cell>
          <cell r="F2675">
            <v>3793.69</v>
          </cell>
        </row>
        <row r="2676">
          <cell r="D2676" t="str">
            <v>406</v>
          </cell>
          <cell r="E2676" t="str">
            <v>Support et remplacement des Chassis Juniper MX240-3D Series   Juniper Care Core Plus</v>
          </cell>
          <cell r="F2676">
            <v>4710.29</v>
          </cell>
        </row>
        <row r="2677">
          <cell r="D2677" t="str">
            <v>407</v>
          </cell>
          <cell r="E2677" t="str">
            <v>Support des Chassis Juniper MX480-3D Series   Juniper Care Core</v>
          </cell>
          <cell r="F2677">
            <v>4162.87</v>
          </cell>
        </row>
        <row r="2678">
          <cell r="D2678" t="str">
            <v>408</v>
          </cell>
          <cell r="E2678" t="str">
            <v>Support et remplacement des Chassis Juniper MX480-3D Series   Juniper Care Core Plus</v>
          </cell>
          <cell r="F2678">
            <v>5168.58</v>
          </cell>
        </row>
        <row r="2679">
          <cell r="D2679" t="str">
            <v>409</v>
          </cell>
          <cell r="E2679" t="str">
            <v>Support des équipements Juniper EX4200 Series 24T   Juniper Care Core</v>
          </cell>
          <cell r="F2679">
            <v>118.39</v>
          </cell>
        </row>
        <row r="2680">
          <cell r="D2680" t="str">
            <v>410</v>
          </cell>
          <cell r="E2680" t="str">
            <v>Support et remplacement des équipements Juniper EX4200 Series 24T   Juniper Care Core Plus</v>
          </cell>
          <cell r="F2680">
            <v>190.96</v>
          </cell>
        </row>
        <row r="2681">
          <cell r="D2681" t="str">
            <v>411</v>
          </cell>
          <cell r="E2681" t="str">
            <v>Support des équipements Juniper EX4200 Series 24F   Juniper Care Core</v>
          </cell>
          <cell r="F2681">
            <v>314.44</v>
          </cell>
        </row>
        <row r="2682">
          <cell r="D2682" t="str">
            <v>412</v>
          </cell>
          <cell r="E2682" t="str">
            <v>Support et remplacement des équipements Juniper EX4200 Series 24F   Juniper Care Core Plus</v>
          </cell>
          <cell r="F2682">
            <v>510.49</v>
          </cell>
        </row>
        <row r="2683">
          <cell r="D2683" t="str">
            <v>413</v>
          </cell>
          <cell r="E2683" t="str">
            <v>Support des équipements Juniper EX4300 Series 24T   Juniper Care Core</v>
          </cell>
          <cell r="F2683">
            <v>100.57</v>
          </cell>
        </row>
        <row r="2684">
          <cell r="D2684" t="str">
            <v>414</v>
          </cell>
          <cell r="E2684" t="str">
            <v>Support et remplacement des équipements Juniper EX4300 Series 24T   Juniper Care Core Plus</v>
          </cell>
          <cell r="F2684">
            <v>164.22</v>
          </cell>
        </row>
        <row r="2685">
          <cell r="D2685" t="str">
            <v>415</v>
          </cell>
          <cell r="E2685" t="str">
            <v>Support des équipements Juniper EX4300 Series 32F   Juniper Care Core</v>
          </cell>
          <cell r="F2685">
            <v>318.26</v>
          </cell>
        </row>
        <row r="2686">
          <cell r="D2686" t="str">
            <v>416</v>
          </cell>
          <cell r="E2686" t="str">
            <v>Support et remplacement des équipements Juniper EX4300 Series 32F   Juniper Care Core Plus</v>
          </cell>
          <cell r="F2686">
            <v>516.86</v>
          </cell>
        </row>
        <row r="2687">
          <cell r="D2687" t="str">
            <v>417</v>
          </cell>
          <cell r="E2687" t="str">
            <v xml:space="preserve">Support des équipements Juniper EX4400 Series 24T-Juniper Care Core </v>
          </cell>
          <cell r="F2687">
            <v>189.93</v>
          </cell>
        </row>
        <row r="2688">
          <cell r="D2688" t="str">
            <v>418</v>
          </cell>
          <cell r="E2688" t="str">
            <v>Support et remplacement des équipements Juniper EX4400 Series 24T   Juniper Care Core Plus</v>
          </cell>
          <cell r="F2688">
            <v>231.08</v>
          </cell>
        </row>
        <row r="2689">
          <cell r="D2689" t="str">
            <v>419</v>
          </cell>
          <cell r="E2689" t="str">
            <v>Support des équipements Juniper EX4400 Series 32F   Juniper Care Core</v>
          </cell>
          <cell r="F2689">
            <v>530.22</v>
          </cell>
        </row>
        <row r="2690">
          <cell r="D2690" t="str">
            <v>420</v>
          </cell>
          <cell r="E2690" t="str">
            <v>Support et remplacement des équipements Juniper EX4400 Series 32F   Juniper Care Core Plus</v>
          </cell>
          <cell r="F2690">
            <v>645.76</v>
          </cell>
        </row>
        <row r="2691">
          <cell r="D2691" t="str">
            <v>421</v>
          </cell>
          <cell r="E2691" t="str">
            <v>Support des composants Juniper MX-MPC2E-3D-Q   Juniper Care Core</v>
          </cell>
          <cell r="F2691">
            <v>3793.69</v>
          </cell>
        </row>
        <row r="2692">
          <cell r="D2692" t="str">
            <v>422</v>
          </cell>
          <cell r="E2692" t="str">
            <v>Support et remplacement des composants Juniper MX-MPC2E-3D-Q   Juniper Care Core Plus</v>
          </cell>
          <cell r="F2692">
            <v>5092.2</v>
          </cell>
        </row>
        <row r="2693">
          <cell r="D2693" t="str">
            <v>423</v>
          </cell>
          <cell r="E2693" t="str">
            <v>Support des composants Juniper MX-MPC2E-3D-NG   Juniper Care Core</v>
          </cell>
          <cell r="F2693">
            <v>1810.28</v>
          </cell>
        </row>
        <row r="2694">
          <cell r="D2694" t="str">
            <v>424</v>
          </cell>
          <cell r="E2694" t="str">
            <v>Support et remplacement des composants Juniper MX-MPC2E-3D-NG   Juniper Care Core Plus</v>
          </cell>
          <cell r="F2694">
            <v>2252.0300000000002</v>
          </cell>
        </row>
        <row r="2695">
          <cell r="D2695" t="str">
            <v>425</v>
          </cell>
          <cell r="E2695" t="str">
            <v>Support des équipements Cisco Catalyst 3750-X Series   Smart Net Total Care without RMA</v>
          </cell>
          <cell r="F2695">
            <v>335.18</v>
          </cell>
        </row>
        <row r="2696">
          <cell r="D2696" t="str">
            <v>426</v>
          </cell>
          <cell r="E2696" t="str">
            <v>Support et remplacement des équipements Cisco Catalyst 3750-X Series   Smart Net Total Care 8x5xNext Business Day</v>
          </cell>
          <cell r="F2696">
            <v>335.18</v>
          </cell>
        </row>
        <row r="2697">
          <cell r="D2697" t="str">
            <v>427</v>
          </cell>
          <cell r="E2697" t="str">
            <v>Support des équipements Cisco ASA 5545-X Series   Smart Net Total Care without RMA</v>
          </cell>
          <cell r="F2697">
            <v>1258.6400000000001</v>
          </cell>
        </row>
        <row r="2698">
          <cell r="D2698" t="str">
            <v>428</v>
          </cell>
          <cell r="E2698" t="str">
            <v>Support et remplacement des équipements Cisco ASA 5545-X Series   Smart Net Total Care 8x5xNext Business Day</v>
          </cell>
          <cell r="F2698">
            <v>1258.6400000000001</v>
          </cell>
        </row>
        <row r="2699">
          <cell r="D2699" t="str">
            <v>429</v>
          </cell>
          <cell r="E2699" t="str">
            <v>Support ASA 5500 5 Security Contexts Licence / L-ASA-SC-5= (Contexte Virtuel CISCO )</v>
          </cell>
          <cell r="F2699">
            <v>1939.6</v>
          </cell>
        </row>
        <row r="2700">
          <cell r="D2700" t="str">
            <v>430</v>
          </cell>
          <cell r="E2700" t="str">
            <v>Support Cisco Security Manager Professional - 50 Device Licence / L-CSMPR-50-K9</v>
          </cell>
          <cell r="F2700">
            <v>588.54999999999995</v>
          </cell>
        </row>
        <row r="2701">
          <cell r="D2701" t="str">
            <v>431</v>
          </cell>
          <cell r="E2701" t="str">
            <v>Support annuel Software pour Cisco Security Manager Professional -  50 / CON-ECMU-LSMPR50K</v>
          </cell>
          <cell r="F2701">
            <v>4641.6899999999996</v>
          </cell>
        </row>
        <row r="2702">
          <cell r="D2702" t="str">
            <v>432</v>
          </cell>
          <cell r="E2702" t="str">
            <v>Support Cisco Security Manager Professional CSMST5-4.17-M-K9 /  SUPCON-PSUS-CSMS54KM</v>
          </cell>
          <cell r="F2702">
            <v>1146.7</v>
          </cell>
        </row>
        <row r="2703">
          <cell r="D2703" t="str">
            <v>433</v>
          </cell>
          <cell r="E2703" t="str">
            <v>Support HiVision, Ann.Maint.Plan, 1024Nodes / HIR942021124</v>
          </cell>
          <cell r="F2703">
            <v>2674.19</v>
          </cell>
        </row>
        <row r="2704">
          <cell r="D2704" t="str">
            <v>434</v>
          </cell>
          <cell r="E2704" t="str">
            <v>Support des équipements Stormschield SN3100 Heures Ouvrées 5j/7   without RMA</v>
          </cell>
          <cell r="F2704">
            <v>4903.08</v>
          </cell>
        </row>
        <row r="2705">
          <cell r="D2705" t="str">
            <v>435</v>
          </cell>
          <cell r="E2705" t="str">
            <v>Support Console d'administration Virtual VM Stormshield Management Center  Heures Ouvrées 5j/7   without RMA</v>
          </cell>
          <cell r="F2705">
            <v>8611.67</v>
          </cell>
        </row>
        <row r="2706">
          <cell r="D2706" t="str">
            <v>436</v>
          </cell>
          <cell r="E2706" t="str">
            <v>Support des équipements Stormschield SN3100 Heures 24H/24 7j/7   without RMA</v>
          </cell>
          <cell r="F2706">
            <v>4903.08</v>
          </cell>
        </row>
        <row r="2707">
          <cell r="D2707" t="str">
            <v>437</v>
          </cell>
          <cell r="E2707" t="str">
            <v>Support Console d'administration Virtual VM Stormshield Management Center  Heures 24H/24 7j/7   without RMA</v>
          </cell>
          <cell r="F2707">
            <v>8611.67</v>
          </cell>
        </row>
        <row r="2708">
          <cell r="D2708" t="str">
            <v>438</v>
          </cell>
          <cell r="E2708" t="str">
            <v>Support FMG-VM-10-UG (FortiManager) - 10 Fortinet devices/Virtual Domains,  24/7</v>
          </cell>
          <cell r="F2708">
            <v>2939.13</v>
          </cell>
        </row>
        <row r="2709">
          <cell r="D2709" t="str">
            <v>439</v>
          </cell>
          <cell r="E2709" t="str">
            <v>Support for FortiGate-2201E include: Hardware Advanced HW, Firmware &amp; General Updates, Enhanced Support 24x7, Telephone Support 24x7</v>
          </cell>
          <cell r="F2709">
            <v>9038.2800000000007</v>
          </cell>
        </row>
        <row r="2710">
          <cell r="D2710" t="str">
            <v>440</v>
          </cell>
          <cell r="E2710" t="str">
            <v>Support lic PKI Portail Berrycert 1 YEAR</v>
          </cell>
          <cell r="F2710">
            <v>58443</v>
          </cell>
        </row>
        <row r="2711">
          <cell r="D2711" t="str">
            <v>441</v>
          </cell>
          <cell r="E2711" t="str">
            <v>Support Nshield / Entrust 2*HSM, 1 YEAR</v>
          </cell>
          <cell r="F2711">
            <v>10292.700000000001</v>
          </cell>
        </row>
        <row r="2712">
          <cell r="D2712" t="str">
            <v>444</v>
          </cell>
          <cell r="E2712" t="str">
            <v>SVC-COR-EX4300T48, JUN CARE CORE SUPT EX4300-48T, 1 YEAR</v>
          </cell>
          <cell r="F2712">
            <v>157.08000000000001</v>
          </cell>
        </row>
        <row r="2713">
          <cell r="D2713" t="str">
            <v>445</v>
          </cell>
          <cell r="E2713" t="str">
            <v>SVC-CP-EX4300T48, JUN CARE CORE plus SUPT EX4300-48T, 1 YEAR</v>
          </cell>
          <cell r="F2713">
            <v>246</v>
          </cell>
        </row>
        <row r="2714">
          <cell r="D2714" t="str">
            <v>446</v>
          </cell>
          <cell r="E2714" t="str">
            <v>SVC-COR-EX4400T24, Juniper Care Core Support for EX4400-24T EX4400-24T-DCEX4400-24T-AFI &amp; EX4400-24T-DC-AFI, 1 YEAR</v>
          </cell>
          <cell r="F2714">
            <v>226.34</v>
          </cell>
        </row>
        <row r="2715">
          <cell r="D2715" t="str">
            <v>447</v>
          </cell>
          <cell r="E2715" t="str">
            <v>SVC-COR-EX44-24X, Juniper Care Core Support for EX4400-24X, EX4400-24X-DC,EX4400-24X-AFI,EX4400-24X-DC-AFI,EX4400-24X-S, 1 YEAR</v>
          </cell>
          <cell r="F2715">
            <v>772.57</v>
          </cell>
        </row>
        <row r="2716">
          <cell r="D2716" t="str">
            <v>448</v>
          </cell>
          <cell r="E2716" t="str">
            <v>SVC-COR-EX4400T48, Juniper Care Core Support for EX4400-48T,EX4400-48T-DC,EX4400-48T-AFI &amp; EX4400-48T-DC-AFI, 1 YEAR</v>
          </cell>
          <cell r="F2716">
            <v>322.12</v>
          </cell>
        </row>
        <row r="2717">
          <cell r="D2717" t="str">
            <v>501</v>
          </cell>
          <cell r="E2717" t="str">
            <v>Administration en plateforme de test d’un équipement routeur cœur de réseau MPLS (Juniper MX Series, Nokia SAR ou équivalent)</v>
          </cell>
          <cell r="F2717">
            <v>180</v>
          </cell>
        </row>
        <row r="2718">
          <cell r="D2718" t="str">
            <v>502</v>
          </cell>
          <cell r="E2718" t="str">
            <v>Administration en plateforme de test d’un équipement routeur terrain (MRV OptiswitchSeries 900 ou équivalent)</v>
          </cell>
          <cell r="F2718">
            <v>60</v>
          </cell>
        </row>
        <row r="2719">
          <cell r="D2719" t="str">
            <v>503</v>
          </cell>
          <cell r="E2719" t="str">
            <v>Administration en plateforme de test d’un équipement Firewall (y/c NG)</v>
          </cell>
          <cell r="F2719">
            <v>145</v>
          </cell>
        </row>
        <row r="2720">
          <cell r="D2720" t="str">
            <v>504</v>
          </cell>
          <cell r="E2720" t="str">
            <v>Administration en plateforme de test d’un équipement switch L2/L3 non-obsolètes (Juniper EX4200/4300 ou équivalent)</v>
          </cell>
          <cell r="F2720">
            <v>525</v>
          </cell>
        </row>
        <row r="2721">
          <cell r="D2721" t="str">
            <v>505</v>
          </cell>
          <cell r="E2721" t="str">
            <v>Administration en plateforme de test d’un équipement switch L2/L3 obsolètes (Catalyst 3750X ou équivalent)</v>
          </cell>
          <cell r="F2721">
            <v>60</v>
          </cell>
        </row>
        <row r="2722">
          <cell r="D2722" t="str">
            <v>506</v>
          </cell>
          <cell r="E2722" t="str">
            <v>Administration en plateforme de test d’un équipement modems/routeurs et convertisseurs de média (3G/4G, SHDSL, convertisseur fibre ou équivalent)</v>
          </cell>
          <cell r="F2722">
            <v>60</v>
          </cell>
        </row>
        <row r="2723">
          <cell r="D2723" t="str">
            <v>507</v>
          </cell>
          <cell r="E2723" t="str">
            <v>Administration en plateforme de test d’un équipement réseau de niveau 2 / switchs d’accès (Alcatel, Hirschmann [MAR, RSP, RS], Dlink, Westermo, HPE, Cisco Catalyst 2900 ou équivalent)</v>
          </cell>
          <cell r="F2723">
            <v>12</v>
          </cell>
        </row>
        <row r="2724">
          <cell r="D2724" t="str">
            <v>508</v>
          </cell>
          <cell r="E2724" t="str">
            <v>Administration en plateforme de test d’un serveur (VM) hébergeant des outils du marché</v>
          </cell>
          <cell r="F2724">
            <v>60</v>
          </cell>
        </row>
        <row r="2725">
          <cell r="D2725" t="str">
            <v>509</v>
          </cell>
          <cell r="E2725" t="str">
            <v>Administration en plateforme de test d’un poste opérateur (VM)</v>
          </cell>
          <cell r="F2725">
            <v>100</v>
          </cell>
        </row>
        <row r="2726">
          <cell r="D2726" t="str">
            <v>510</v>
          </cell>
          <cell r="E2726" t="str">
            <v>Administration en plateforme de test d’une infra de virtualisation (VMWare ESXi, Proxmox ou équivalent)</v>
          </cell>
          <cell r="F2726">
            <v>120</v>
          </cell>
        </row>
        <row r="2727">
          <cell r="D2727" t="str">
            <v>601</v>
          </cell>
          <cell r="E2727" t="str">
            <v>Prix d'une journée de niveau d'activité 1</v>
          </cell>
          <cell r="F2727">
            <v>992</v>
          </cell>
        </row>
        <row r="2728">
          <cell r="D2728" t="str">
            <v>602</v>
          </cell>
          <cell r="E2728" t="str">
            <v>Prix d'une journée de niveau d'activité 2</v>
          </cell>
          <cell r="F2728">
            <v>1282</v>
          </cell>
        </row>
        <row r="2729">
          <cell r="D2729" t="str">
            <v>603</v>
          </cell>
          <cell r="E2729" t="str">
            <v>Prix d'une journée de niveau d'activité 3</v>
          </cell>
          <cell r="F2729">
            <v>1392</v>
          </cell>
        </row>
        <row r="2730">
          <cell r="D2730" t="str">
            <v>101</v>
          </cell>
          <cell r="E2730" t="str">
            <v>Mise en place initiale du contrat (Le forfait tel que décrit dans la fiche N°1 du CCTP)</v>
          </cell>
          <cell r="F2730">
            <v>23708</v>
          </cell>
        </row>
        <row r="2731">
          <cell r="D2731" t="str">
            <v>102</v>
          </cell>
          <cell r="E2731" t="str">
            <v>Restitution en fin de marché (Le forfait tel que décrit dans la fiche N°4 du CCTP)</v>
          </cell>
          <cell r="F2731">
            <v>14635</v>
          </cell>
        </row>
        <row r="2732">
          <cell r="D2732" t="str">
            <v>103</v>
          </cell>
          <cell r="E2732" t="str">
            <v>Assistances ponctuelles au successeur (Le forfait tel que décrit dans la fiche N°4 du CCTP)</v>
          </cell>
          <cell r="F2732">
            <v>2637</v>
          </cell>
        </row>
        <row r="2733">
          <cell r="D2733" t="str">
            <v>104</v>
          </cell>
          <cell r="E2733" t="str">
            <v>une réunion en présentiel (Le forfait tel que décrit dans la fiche N°6 du CCTP)</v>
          </cell>
          <cell r="F2733">
            <v>2114</v>
          </cell>
        </row>
        <row r="2734">
          <cell r="D2734" t="str">
            <v>105</v>
          </cell>
          <cell r="E2734" t="str">
            <v>une réunion en distanciel (Le forfait tel que décrit dans la fiche N°6 du CCTP)</v>
          </cell>
          <cell r="F2734">
            <v>1853</v>
          </cell>
        </row>
        <row r="2735">
          <cell r="D2735" t="str">
            <v>201</v>
          </cell>
          <cell r="E2735" t="str">
            <v>MCO et MCS d’un équipement MXA-STM4, HiT ou équivalent – Niveau de service 24/7</v>
          </cell>
          <cell r="F2735">
            <v>2903</v>
          </cell>
        </row>
        <row r="2736">
          <cell r="D2736" t="str">
            <v>202</v>
          </cell>
          <cell r="E2736" t="str">
            <v>MCO et MCS d’un équipement MXA-STM1 ou équivalent – Niveau de service 24/7</v>
          </cell>
          <cell r="F2736">
            <v>1558</v>
          </cell>
        </row>
        <row r="2737">
          <cell r="D2737" t="str">
            <v>203</v>
          </cell>
          <cell r="E2737" t="str">
            <v>MCO et MCS d’un équipement ADR155 ou équivalent – Niveau de service 24/7</v>
          </cell>
          <cell r="F2737">
            <v>869</v>
          </cell>
        </row>
        <row r="2738">
          <cell r="D2738" t="str">
            <v>204</v>
          </cell>
          <cell r="E2738" t="str">
            <v>MCO et MCS d’une passerelles IP/FIP ou équivalent – Niveau de service 24/7</v>
          </cell>
          <cell r="F2738">
            <v>703</v>
          </cell>
        </row>
        <row r="2739">
          <cell r="D2739" t="str">
            <v>301</v>
          </cell>
          <cell r="E2739" t="str">
            <v>MCO et MCS d’un équipement MXA-STM4, HiT ou équivalent – Niveau de service JO</v>
          </cell>
          <cell r="F2739">
            <v>2288</v>
          </cell>
        </row>
        <row r="2740">
          <cell r="D2740" t="str">
            <v>302</v>
          </cell>
          <cell r="E2740" t="str">
            <v>MCO et MCS d’un équipement MXA-STM1 ou équivalent – Niveau de service JO</v>
          </cell>
          <cell r="F2740">
            <v>1257</v>
          </cell>
        </row>
        <row r="2741">
          <cell r="D2741" t="str">
            <v>303</v>
          </cell>
          <cell r="E2741" t="str">
            <v>MCO et MCS d’un équipement ADR155 ou équivalent – Niveau de service JO</v>
          </cell>
          <cell r="F2741">
            <v>732</v>
          </cell>
        </row>
        <row r="2742">
          <cell r="D2742" t="str">
            <v>304</v>
          </cell>
          <cell r="E2742" t="str">
            <v>MCO et MCS d’une passerelles IP/FIP ou équivalent – Niveau de service JO</v>
          </cell>
          <cell r="F2742">
            <v>622</v>
          </cell>
        </row>
        <row r="2743">
          <cell r="D2743" t="str">
            <v>401</v>
          </cell>
          <cell r="E2743" t="str">
            <v>Administration en plateforme de test d’un équipement MXA-STM4, HiT ou équivalent</v>
          </cell>
          <cell r="F2743">
            <v>785</v>
          </cell>
        </row>
        <row r="2744">
          <cell r="D2744" t="str">
            <v>402</v>
          </cell>
          <cell r="E2744" t="str">
            <v>Administration en plateforme de test d’un équipement MXA-STM1 ou équivalent</v>
          </cell>
          <cell r="F2744">
            <v>785</v>
          </cell>
        </row>
        <row r="2745">
          <cell r="D2745" t="str">
            <v>403</v>
          </cell>
          <cell r="E2745" t="str">
            <v>Administration en plateforme de test d’un équipement ADR155 ou équivalent</v>
          </cell>
          <cell r="F2745">
            <v>785</v>
          </cell>
        </row>
        <row r="2746">
          <cell r="D2746" t="str">
            <v>404</v>
          </cell>
          <cell r="E2746" t="str">
            <v>Administration en plateforme de test d’une passerelles IP/FIP ou équivalent</v>
          </cell>
          <cell r="F2746">
            <v>785</v>
          </cell>
        </row>
        <row r="2747">
          <cell r="D2747" t="str">
            <v>501</v>
          </cell>
          <cell r="E2747" t="str">
            <v>Prix d'une journée de niveau d'activité 1</v>
          </cell>
          <cell r="F2747">
            <v>624</v>
          </cell>
        </row>
        <row r="2748">
          <cell r="D2748" t="str">
            <v>502</v>
          </cell>
          <cell r="E2748" t="str">
            <v>Prix d'une journée de niveau d'activité 2</v>
          </cell>
          <cell r="F2748">
            <v>828</v>
          </cell>
        </row>
        <row r="2749">
          <cell r="D2749" t="str">
            <v>503</v>
          </cell>
          <cell r="E2749" t="str">
            <v>Prix d'une journée de niveau d'activité 3</v>
          </cell>
          <cell r="F2749">
            <v>1229</v>
          </cell>
        </row>
        <row r="2750">
          <cell r="D2750" t="str">
            <v>101</v>
          </cell>
          <cell r="E2750" t="str">
            <v>Mise en place initiale du contrat (Le forfait tel que décrit dans la fiche N°1 du CCTP)</v>
          </cell>
          <cell r="F2750">
            <v>60230</v>
          </cell>
        </row>
        <row r="2751">
          <cell r="D2751" t="str">
            <v>102</v>
          </cell>
          <cell r="E2751" t="str">
            <v>Formation d’une personne sur une journée (Le forfait tel que décrit dans la fiche N°2 du CCTP)</v>
          </cell>
          <cell r="F2751">
            <v>1060</v>
          </cell>
        </row>
        <row r="2752">
          <cell r="D2752" t="str">
            <v>103</v>
          </cell>
          <cell r="E2752" t="str">
            <v>une réunion en présentiel (Le forfait tel que décrit dans la fiche N°2 du CCTP)</v>
          </cell>
          <cell r="F2752">
            <v>1388</v>
          </cell>
        </row>
        <row r="2753">
          <cell r="D2753" t="str">
            <v>104</v>
          </cell>
          <cell r="E2753" t="str">
            <v>une réunion en distanciel (Le forfait tel que décrit dans la fiche N°2 du CCTP)</v>
          </cell>
          <cell r="F2753">
            <v>867</v>
          </cell>
        </row>
        <row r="2754">
          <cell r="D2754" t="str">
            <v>201</v>
          </cell>
          <cell r="E2754" t="str">
            <v>Mise à disposition d’une astreinte annuelle 7j/7 24h/24</v>
          </cell>
          <cell r="F2754">
            <v>17087</v>
          </cell>
        </row>
        <row r="2755">
          <cell r="D2755" t="str">
            <v>202</v>
          </cell>
          <cell r="E2755" t="str">
            <v>Une intervention terrain 24/7</v>
          </cell>
          <cell r="F2755">
            <v>564</v>
          </cell>
        </row>
        <row r="2756">
          <cell r="D2756" t="str">
            <v>203</v>
          </cell>
          <cell r="E2756" t="str">
            <v>Une intervention terrain JO</v>
          </cell>
          <cell r="F2756">
            <v>452</v>
          </cell>
        </row>
        <row r="2757">
          <cell r="D2757" t="str">
            <v>101</v>
          </cell>
          <cell r="E2757" t="str">
            <v>Prise en charge initiale et initialisation du marché</v>
          </cell>
          <cell r="F2757">
            <v>50000</v>
          </cell>
        </row>
        <row r="2758">
          <cell r="D2758" t="str">
            <v>102</v>
          </cell>
          <cell r="E2758" t="str">
            <v>Ajout d’un système ou ensemble de réseaux au périmètre</v>
          </cell>
          <cell r="F2758">
            <v>2950</v>
          </cell>
        </row>
        <row r="2759">
          <cell r="D2759" t="str">
            <v>103</v>
          </cell>
          <cell r="E2759" t="str">
            <v>Contrôle de réversibilité (dont restitution en fin de marché)</v>
          </cell>
          <cell r="F2759">
            <v>3800</v>
          </cell>
        </row>
        <row r="2760">
          <cell r="D2760" t="str">
            <v>104</v>
          </cell>
          <cell r="E2760" t="str">
            <v>Formation du successeur</v>
          </cell>
          <cell r="F2760">
            <v>12000</v>
          </cell>
        </row>
        <row r="2761">
          <cell r="D2761" t="str">
            <v>105</v>
          </cell>
          <cell r="E2761" t="str">
            <v>Assistances ponctuelles au successeur</v>
          </cell>
          <cell r="F2761">
            <v>10000</v>
          </cell>
        </row>
        <row r="2762">
          <cell r="D2762" t="str">
            <v>106</v>
          </cell>
          <cell r="E2762" t="str">
            <v>Formation aux réseaux exploités et aux équipements déployés</v>
          </cell>
          <cell r="F2762">
            <v>3325</v>
          </cell>
        </row>
        <row r="2763">
          <cell r="D2763" t="str">
            <v>107</v>
          </cell>
          <cell r="E2763" t="str">
            <v>Analyse en gestion de crise SSI</v>
          </cell>
          <cell r="F2763">
            <v>3800</v>
          </cell>
        </row>
        <row r="2764">
          <cell r="D2764" t="str">
            <v>201</v>
          </cell>
          <cell r="E2764" t="str">
            <v>Pilotage et gouvernance du marché</v>
          </cell>
          <cell r="F2764">
            <v>39226.25</v>
          </cell>
        </row>
        <row r="2765">
          <cell r="D2765" t="str">
            <v>301</v>
          </cell>
          <cell r="E2765" t="str">
            <v>MCO et MCS des équipements routeurs cœur de réseau MPLS (Juniper MX Series, Nokia SAR ou équivalent) – Niveau de service critique</v>
          </cell>
          <cell r="F2765">
            <v>1100</v>
          </cell>
        </row>
        <row r="2766">
          <cell r="D2766" t="str">
            <v>302</v>
          </cell>
          <cell r="E2766" t="str">
            <v>MCO et MCS des équipements routeurs terrains (MRV OptiswitchSeries 900 ou équivalent) – Niveau de service critique</v>
          </cell>
          <cell r="F2766">
            <v>100</v>
          </cell>
        </row>
        <row r="2767">
          <cell r="D2767" t="str">
            <v>303</v>
          </cell>
          <cell r="E2767" t="str">
            <v>MCO et MCS des équipements Firewall (y/c NG, Cisco, Stormshield ou équivalent) – Niveau de service critique</v>
          </cell>
          <cell r="F2767">
            <v>250</v>
          </cell>
        </row>
        <row r="2768">
          <cell r="D2768" t="str">
            <v>304</v>
          </cell>
          <cell r="E2768" t="str">
            <v>MCO et MCS des équipements de sécurité hors firewall (de type bastion d’administration, concentrateur VPN, PKI, corrélation de logs, SIEM ou équivalent) – Niveau de service critique</v>
          </cell>
          <cell r="F2768">
            <v>1000</v>
          </cell>
        </row>
        <row r="2769">
          <cell r="D2769" t="str">
            <v>305</v>
          </cell>
          <cell r="E2769" t="str">
            <v>MCO et MCS des équipements switch L2/L3 non-obsolètes (Juniper EX4200/4300 ou équivalent) – Niveau de service critique</v>
          </cell>
          <cell r="F2769">
            <v>148</v>
          </cell>
        </row>
        <row r="2770">
          <cell r="D2770" t="str">
            <v>306</v>
          </cell>
          <cell r="E2770" t="str">
            <v>MCO et MCS des équipements switch L2/L3 obsolètes (Catalyst 3750X ou équivalent) – Niveau de service critique</v>
          </cell>
          <cell r="F2770">
            <v>50</v>
          </cell>
        </row>
        <row r="2771">
          <cell r="D2771" t="str">
            <v>307</v>
          </cell>
          <cell r="E2771" t="str">
            <v>MCO et MCS des équipements modems/routeurs et convertisseurs de média (3G/4G, SHDSL, convertisseur fibre ou équivalent) – Niveau de service critique</v>
          </cell>
          <cell r="F2771">
            <v>25</v>
          </cell>
        </row>
        <row r="2772">
          <cell r="D2772" t="str">
            <v>308</v>
          </cell>
          <cell r="E2772" t="str">
            <v>MCO et MCS des équipements des équipements réseaux de niveau 2 / switchs d’accès (Alcatel, Hirschmann [MAR, RSP, RS], Dlink, Westermo, HPE, Cisco Catalyst 2900 ou équivalent) – Niveau de service critique</v>
          </cell>
          <cell r="F2772">
            <v>50</v>
          </cell>
        </row>
        <row r="2773">
          <cell r="D2773" t="str">
            <v>309</v>
          </cell>
          <cell r="E2773" t="str">
            <v>MCO et MCS des serveurs (VM) hébergeant des outils du marché – Niveau de service critique</v>
          </cell>
          <cell r="F2773">
            <v>500</v>
          </cell>
        </row>
        <row r="2774">
          <cell r="D2774" t="str">
            <v>310</v>
          </cell>
          <cell r="E2774" t="str">
            <v>MCO et MCS des postes opérateurs et outils (VM) du marché – Niveau de service critique</v>
          </cell>
          <cell r="F2774">
            <v>50</v>
          </cell>
        </row>
        <row r="2775">
          <cell r="D2775" t="str">
            <v>311</v>
          </cell>
          <cell r="E2775" t="str">
            <v>MCO et MCS des infra de virtualisation (VMWare ESXi, Proxmox ou équivalent) – Niveau de service critique</v>
          </cell>
          <cell r="F2775">
            <v>200</v>
          </cell>
        </row>
        <row r="2776">
          <cell r="D2776" t="str">
            <v>312</v>
          </cell>
          <cell r="E2776" t="str">
            <v>MCO et MCS des équipement WDM (RACK AFOP, MRV LDP 300 ou équivalent) – Niveau de service critique</v>
          </cell>
          <cell r="F2776">
            <v>50</v>
          </cell>
        </row>
        <row r="2777">
          <cell r="D2777" t="str">
            <v>401</v>
          </cell>
          <cell r="E2777" t="str">
            <v>MCO et MCS des équipements routeurs cœur de réseau MPLS (Juniper MX Series, Nokia SAR ou équivalent) – Niveau de service non-critique</v>
          </cell>
          <cell r="F2777">
            <v>550</v>
          </cell>
        </row>
        <row r="2778">
          <cell r="D2778" t="str">
            <v>402</v>
          </cell>
          <cell r="E2778" t="str">
            <v>MCO et MCS des équipements routeurs terrains (MRV OptiswitchSeries 900 ou équivalent) – Niveau de service non-critique</v>
          </cell>
          <cell r="F2778">
            <v>50</v>
          </cell>
        </row>
        <row r="2779">
          <cell r="D2779" t="str">
            <v>403</v>
          </cell>
          <cell r="E2779" t="str">
            <v>MCO et MCS des équipements Firewall (y/c NG Cisco, Stormshield ou équivalent) – Niveau de service non-critique</v>
          </cell>
          <cell r="F2779">
            <v>125</v>
          </cell>
        </row>
        <row r="2780">
          <cell r="D2780" t="str">
            <v>404</v>
          </cell>
          <cell r="E2780" t="str">
            <v>MCO et MCS des équipements de sécurité hors firewall (de type bastion d’administration, concentrateur VPN, PKI, corrélation de logs, SIEM ou équivalent) – Niveau de service non-critique</v>
          </cell>
          <cell r="F2780">
            <v>500</v>
          </cell>
        </row>
        <row r="2781">
          <cell r="D2781" t="str">
            <v>405</v>
          </cell>
          <cell r="E2781" t="str">
            <v>MCO et MCS des équipements switch L2/L3 non-obsolètes (Juniper EX4200/4300 ou équivalent) – Niveau de service non-critique</v>
          </cell>
          <cell r="F2781">
            <v>74</v>
          </cell>
        </row>
        <row r="2782">
          <cell r="D2782" t="str">
            <v>406</v>
          </cell>
          <cell r="E2782" t="str">
            <v>MCO et MCS des équipements switch L2/L3 obsolètes (Catalyst 3750X ou équivalent) – Niveau de service non-critique</v>
          </cell>
          <cell r="F2782">
            <v>25</v>
          </cell>
        </row>
        <row r="2783">
          <cell r="D2783" t="str">
            <v>407</v>
          </cell>
          <cell r="E2783" t="str">
            <v>MCO et MCS des équipements modems/routeurs et convertisseurs de média (3G/4G, SHDSL, convertisseur fibre ou équivalent) – Niveau de service non-critique</v>
          </cell>
          <cell r="F2783">
            <v>15</v>
          </cell>
        </row>
        <row r="2784">
          <cell r="D2784" t="str">
            <v>408</v>
          </cell>
          <cell r="E2784" t="str">
            <v>MCO et MCS des équipements des équipements réseaux de niveau 2 / switchs d’accès (Alcatel, Hirschmann [MAR, RSP, RS], Dlink, Westermo, HPE, Cisco Catalyst 2900 ou équivalent) – Niveau de service non-critique</v>
          </cell>
          <cell r="F2784">
            <v>25</v>
          </cell>
        </row>
        <row r="2785">
          <cell r="D2785" t="str">
            <v>409</v>
          </cell>
          <cell r="E2785" t="str">
            <v>MCO et MCS des serveurs (VM) hébergeant des outils du marché – Niveau de service non-critique</v>
          </cell>
          <cell r="F2785">
            <v>250</v>
          </cell>
        </row>
        <row r="2786">
          <cell r="D2786" t="str">
            <v>410</v>
          </cell>
          <cell r="E2786" t="str">
            <v>MCO et MCS des postes opérateurs et outils (VM) du marché – Niveau de service non-critique</v>
          </cell>
          <cell r="F2786">
            <v>25</v>
          </cell>
        </row>
        <row r="2787">
          <cell r="D2787" t="str">
            <v>411</v>
          </cell>
          <cell r="E2787" t="str">
            <v>MCO et MCS des infra de virtualisation (VMWare ESXi, Proxmox ou équivalent) – Niveau de service non-critique</v>
          </cell>
          <cell r="F2787">
            <v>100</v>
          </cell>
        </row>
        <row r="2788">
          <cell r="D2788" t="str">
            <v>412</v>
          </cell>
          <cell r="E2788" t="str">
            <v>MCO et MCS des équipement WDM (RACK AFOP, MRV LDP 300 ou équivalent) – Niveau de service non-critique</v>
          </cell>
          <cell r="F2788">
            <v>25</v>
          </cell>
        </row>
        <row r="2789">
          <cell r="D2789" t="str">
            <v>501</v>
          </cell>
          <cell r="E2789" t="str">
            <v>Support des Chassis Juniper MX240 Series – pour un trimestre – Juniper Care Core</v>
          </cell>
          <cell r="F2789">
            <v>824.72</v>
          </cell>
        </row>
        <row r="2790">
          <cell r="D2790" t="str">
            <v>502</v>
          </cell>
          <cell r="E2790" t="str">
            <v>Support et remplacement des Chassis Juniper MX240 Series – pour un trimestre – Juniper Care Core Plus</v>
          </cell>
          <cell r="F2790">
            <v>1023.98</v>
          </cell>
        </row>
        <row r="2791">
          <cell r="D2791" t="str">
            <v>503</v>
          </cell>
          <cell r="E2791" t="str">
            <v>Support des Chassis Juniper MX480 Series – pour un trimestre – Juniper Care Core</v>
          </cell>
          <cell r="F2791">
            <v>904.97</v>
          </cell>
        </row>
        <row r="2792">
          <cell r="D2792" t="str">
            <v>504</v>
          </cell>
          <cell r="E2792" t="str">
            <v>Support et remplacement des Chassis Juniper MX480 Series – pour un trimestre – Juniper Care Core Plus</v>
          </cell>
          <cell r="F2792">
            <v>1123.6099999999999</v>
          </cell>
        </row>
        <row r="2793">
          <cell r="D2793" t="str">
            <v>505</v>
          </cell>
          <cell r="E2793" t="str">
            <v>Support des Chassis Juniper MX240-3D Series – pour un trimestre – Juniper Care Core</v>
          </cell>
          <cell r="F2793">
            <v>824.72</v>
          </cell>
        </row>
        <row r="2794">
          <cell r="D2794" t="str">
            <v>506</v>
          </cell>
          <cell r="E2794" t="str">
            <v>Support et remplacement des Chassis Juniper MX240-3D Series – pour un trimestre – Juniper Care Core Plus</v>
          </cell>
          <cell r="F2794">
            <v>1023.98</v>
          </cell>
        </row>
        <row r="2795">
          <cell r="D2795" t="str">
            <v>507</v>
          </cell>
          <cell r="E2795" t="str">
            <v>Support des Chassis Juniper MX480-3D Series – pour un trimestre – Juniper Care Core</v>
          </cell>
          <cell r="F2795">
            <v>904.97</v>
          </cell>
        </row>
        <row r="2796">
          <cell r="D2796" t="str">
            <v>508</v>
          </cell>
          <cell r="E2796" t="str">
            <v>Support et remplacement des Chassis Juniper MX480-3D Series – pour un trimestre – Juniper Care Core Plus</v>
          </cell>
          <cell r="F2796">
            <v>1123.6099999999999</v>
          </cell>
        </row>
        <row r="2797">
          <cell r="D2797" t="str">
            <v>509</v>
          </cell>
          <cell r="E2797" t="str">
            <v>Support des équipements Juniper EX4200 Series 24T – pour un trimestre – Juniper Care Core</v>
          </cell>
          <cell r="F2797">
            <v>25.74</v>
          </cell>
        </row>
        <row r="2798">
          <cell r="D2798" t="str">
            <v>510</v>
          </cell>
          <cell r="E2798" t="str">
            <v>Support et remplacement des équipements Juniper EX4200 Series 24T – pour un trimestre – Juniper Care Core Plus</v>
          </cell>
          <cell r="F2798">
            <v>41.51</v>
          </cell>
        </row>
        <row r="2799">
          <cell r="D2799" t="str">
            <v>511</v>
          </cell>
          <cell r="E2799" t="str">
            <v>Support des équipements Juniper EX4200 Series 24F – pour un trimestre – Juniper Care Core</v>
          </cell>
          <cell r="F2799">
            <v>68.36</v>
          </cell>
        </row>
        <row r="2800">
          <cell r="D2800" t="str">
            <v>512</v>
          </cell>
          <cell r="E2800" t="str">
            <v>Support et remplacement des équipements Juniper EX4200 Series 24F – pour un trimestre – Juniper Care Core Plus</v>
          </cell>
          <cell r="F2800">
            <v>110.98</v>
          </cell>
        </row>
        <row r="2801">
          <cell r="D2801" t="str">
            <v>513</v>
          </cell>
          <cell r="E2801" t="str">
            <v>Support des équipements Juniper EX4300 Series 24T – pour un trimestre – Juniper Care Core</v>
          </cell>
          <cell r="F2801">
            <v>21.86</v>
          </cell>
        </row>
        <row r="2802">
          <cell r="D2802" t="str">
            <v>514</v>
          </cell>
          <cell r="E2802" t="str">
            <v>Support et remplacement des équipements Juniper EX4300 Series 24T – pour un trimestre – Juniper Care Core Plus</v>
          </cell>
          <cell r="F2802">
            <v>35.700000000000003</v>
          </cell>
        </row>
        <row r="2803">
          <cell r="D2803" t="str">
            <v>515</v>
          </cell>
          <cell r="E2803" t="str">
            <v>Support des équipements Juniper EX4300 Series 32F – pour un trimestre – Juniper Care Core</v>
          </cell>
          <cell r="F2803">
            <v>69.19</v>
          </cell>
        </row>
        <row r="2804">
          <cell r="D2804" t="str">
            <v>516</v>
          </cell>
          <cell r="E2804" t="str">
            <v>Support et remplacement des équipements Juniper EX4300 Series 32F – pour un trimestre – Juniper Care Core Plus</v>
          </cell>
          <cell r="F2804">
            <v>112.36</v>
          </cell>
        </row>
        <row r="2805">
          <cell r="D2805" t="str">
            <v>517</v>
          </cell>
          <cell r="E2805" t="str">
            <v>Support des composants Juniper MX-MPC2E-3D-Q – pour un trimestre – Juniper Care Core</v>
          </cell>
          <cell r="F2805">
            <v>824.72</v>
          </cell>
        </row>
        <row r="2806">
          <cell r="D2806" t="str">
            <v>518</v>
          </cell>
          <cell r="E2806" t="str">
            <v>Support et remplacement des composants Juniper MX-MPC2E-3D-Q – pour un trimestre – Juniper Care Core Plus</v>
          </cell>
          <cell r="F2806">
            <v>1107</v>
          </cell>
        </row>
        <row r="2807">
          <cell r="D2807" t="str">
            <v>519</v>
          </cell>
          <cell r="E2807" t="str">
            <v>Support des composants Juniper MX-MPC2E-3D-NG – pour un trimestre – Juniper Care Core</v>
          </cell>
          <cell r="F2807">
            <v>393.54</v>
          </cell>
        </row>
        <row r="2808">
          <cell r="D2808" t="str">
            <v>520</v>
          </cell>
          <cell r="E2808" t="str">
            <v>Support et remplacement des composants Juniper MX-MPC2E-3D-NG – pour un trimestre – Juniper Care Core Plus</v>
          </cell>
          <cell r="F2808">
            <v>489.57</v>
          </cell>
        </row>
        <row r="2809">
          <cell r="D2809" t="str">
            <v>521</v>
          </cell>
          <cell r="E2809" t="str">
            <v>Support des équipements Cisco Catalyst 3750-X Series – pour un trimestre – Smart Net Total Care without RMA</v>
          </cell>
          <cell r="F2809">
            <v>62.26</v>
          </cell>
        </row>
        <row r="2810">
          <cell r="D2810" t="str">
            <v>522</v>
          </cell>
          <cell r="E2810" t="str">
            <v>Support et remplacement des équipements Cisco Catalyst 3750-X Series – pour un trimestre – Smart Net Total Care 8x5xNext Business Day</v>
          </cell>
          <cell r="F2810">
            <v>62.26</v>
          </cell>
        </row>
        <row r="2811">
          <cell r="D2811" t="str">
            <v>523</v>
          </cell>
          <cell r="E2811" t="str">
            <v>Support des équipements Cisco ASA 5545-X Series – pour un trimestre – Smart Net Total Care without RMA</v>
          </cell>
          <cell r="F2811">
            <v>187.03</v>
          </cell>
        </row>
        <row r="2812">
          <cell r="D2812" t="str">
            <v>524</v>
          </cell>
          <cell r="E2812" t="str">
            <v>Support et remplacement des équipements Cisco ASA 5545-X Series – pour un trimestre – Smart Net Total Care 8x5xNext Business Day</v>
          </cell>
          <cell r="F2812">
            <v>187.03</v>
          </cell>
        </row>
        <row r="2813">
          <cell r="D2813" t="str">
            <v>601</v>
          </cell>
          <cell r="E2813" t="str">
            <v>Administration en plateforme de test des équipements routeurs cœur de réseau MPLS (Juniper MX Series, Nokia SAR ou équivalent)</v>
          </cell>
          <cell r="F2813">
            <v>150</v>
          </cell>
        </row>
        <row r="2814">
          <cell r="D2814" t="str">
            <v>602</v>
          </cell>
          <cell r="E2814" t="str">
            <v>Administration en plateforme de test des équipements routeurs terrains (MRV OptiswitchSeries 900 ou équivalent)</v>
          </cell>
          <cell r="F2814">
            <v>50</v>
          </cell>
        </row>
        <row r="2815">
          <cell r="D2815" t="str">
            <v>603</v>
          </cell>
          <cell r="E2815" t="str">
            <v>Administration en plateforme de test des équipements Firewall (y/c NG)</v>
          </cell>
          <cell r="F2815">
            <v>100</v>
          </cell>
        </row>
        <row r="2816">
          <cell r="D2816" t="str">
            <v>604</v>
          </cell>
          <cell r="E2816" t="str">
            <v>Administration en plateforme de test des équipements de sécurité hors firewall (de type bastion d’administration, concentrateur VPN, PKI, corrélation de logs, SIEM ou équivalent)</v>
          </cell>
          <cell r="F2816">
            <v>100</v>
          </cell>
        </row>
        <row r="2817">
          <cell r="D2817" t="str">
            <v>605</v>
          </cell>
          <cell r="E2817" t="str">
            <v>Administration en plateforme de test des équipements switch L2/L3 non-obsolètes (Juniper EX4200/4300 ou équivalent)</v>
          </cell>
          <cell r="F2817">
            <v>50</v>
          </cell>
        </row>
        <row r="2818">
          <cell r="D2818" t="str">
            <v>606</v>
          </cell>
          <cell r="E2818" t="str">
            <v>Administration en plateforme de test des équipements switch L2/L3 obsolètes (Catalyst 3750X ou équivalent)</v>
          </cell>
          <cell r="F2818">
            <v>50</v>
          </cell>
        </row>
        <row r="2819">
          <cell r="D2819" t="str">
            <v>607</v>
          </cell>
          <cell r="E2819" t="str">
            <v>Administration en plateforme de test des équipements modems/routeurs et convertisseurs de média (3G/4G, SHDSL, convertisseur fibre ou équivalent)</v>
          </cell>
          <cell r="F2819">
            <v>10</v>
          </cell>
        </row>
        <row r="2820">
          <cell r="D2820" t="str">
            <v>608</v>
          </cell>
          <cell r="E2820" t="str">
            <v>Administration en plateforme de test des équipements des équipements réseaux de niveau 2 / switchs d’accès (Alcatel, Hirschmann [MAR, RSP, RS], Dlink, Westermo, HPE, Cisco Catalyst 2900 ou équivalent)</v>
          </cell>
          <cell r="F2820">
            <v>50</v>
          </cell>
        </row>
        <row r="2821">
          <cell r="D2821" t="str">
            <v>609</v>
          </cell>
          <cell r="E2821" t="str">
            <v>Administration en plateforme de test des serveurs (VM) hébergeant des outils du marché</v>
          </cell>
          <cell r="F2821">
            <v>100</v>
          </cell>
        </row>
        <row r="2822">
          <cell r="D2822" t="str">
            <v>610</v>
          </cell>
          <cell r="E2822" t="str">
            <v>Administration en plateforme de test des postes opérateurs (VM) du marché</v>
          </cell>
          <cell r="F2822">
            <v>100</v>
          </cell>
        </row>
        <row r="2823">
          <cell r="D2823" t="str">
            <v>611</v>
          </cell>
          <cell r="E2823" t="str">
            <v>Administration en plateforme de test des infra de virtualisation (VMWare ESXi, Proxmox ou équivalent)</v>
          </cell>
          <cell r="F2823">
            <v>100</v>
          </cell>
        </row>
        <row r="2824">
          <cell r="D2824" t="str">
            <v>612</v>
          </cell>
          <cell r="E2824" t="str">
            <v>Administration en plateforme de test des équipement WDM (RACK AFOP, MRV LDP 300 ou équivalent)</v>
          </cell>
          <cell r="F2824">
            <v>15</v>
          </cell>
        </row>
        <row r="2825">
          <cell r="D2825" t="str">
            <v>701</v>
          </cell>
          <cell r="E2825" t="str">
            <v>Étude mineure</v>
          </cell>
          <cell r="F2825">
            <v>950</v>
          </cell>
        </row>
        <row r="2826">
          <cell r="D2826" t="str">
            <v>702</v>
          </cell>
          <cell r="E2826" t="str">
            <v>Étude simple</v>
          </cell>
          <cell r="F2826">
            <v>4500</v>
          </cell>
        </row>
        <row r="2827">
          <cell r="D2827" t="str">
            <v>703</v>
          </cell>
          <cell r="E2827" t="str">
            <v>Étude complexe</v>
          </cell>
          <cell r="F2827">
            <v>14250</v>
          </cell>
        </row>
        <row r="2828">
          <cell r="D2828" t="str">
            <v>801</v>
          </cell>
          <cell r="E2828" t="str">
            <v>Travaux mineurs d’évolution</v>
          </cell>
          <cell r="F2828">
            <v>850</v>
          </cell>
        </row>
        <row r="2829">
          <cell r="D2829" t="str">
            <v>802</v>
          </cell>
          <cell r="E2829" t="str">
            <v>Travaux simples d’évolution</v>
          </cell>
          <cell r="F2829">
            <v>4250</v>
          </cell>
        </row>
        <row r="2830">
          <cell r="D2830" t="str">
            <v>803</v>
          </cell>
          <cell r="E2830" t="str">
            <v>Travaux complexes d’évolution</v>
          </cell>
          <cell r="F2830">
            <v>12750</v>
          </cell>
        </row>
        <row r="2831">
          <cell r="D2831" t="str">
            <v>804</v>
          </cell>
          <cell r="E2831" t="str">
            <v>Point de synchronisation projet spécifique en vidéoconférence à la demande de la DiRIF</v>
          </cell>
          <cell r="F2831">
            <v>237</v>
          </cell>
        </row>
        <row r="2832">
          <cell r="D2832" t="str">
            <v>805</v>
          </cell>
          <cell r="E2832" t="str">
            <v>Réunion spécifique en vidéoconférence à la demande de la DiRIF</v>
          </cell>
          <cell r="F2832">
            <v>475</v>
          </cell>
        </row>
        <row r="2833">
          <cell r="D2833" t="str">
            <v>806</v>
          </cell>
          <cell r="E2833" t="str">
            <v>Réunion spécifique en présentiel à la demande de la DiRIF</v>
          </cell>
          <cell r="F2833">
            <v>712.5</v>
          </cell>
        </row>
        <row r="2834">
          <cell r="D2834" t="str">
            <v>807</v>
          </cell>
          <cell r="E2834" t="str">
            <v>Montage un (1) châssis CXR</v>
          </cell>
          <cell r="F2834">
            <v>385</v>
          </cell>
        </row>
        <row r="2835">
          <cell r="D2835" t="str">
            <v>808</v>
          </cell>
          <cell r="E2835" t="str">
            <v>Configuration pour un (1) modem CXR</v>
          </cell>
          <cell r="F2835">
            <v>126.25</v>
          </cell>
        </row>
        <row r="2836">
          <cell r="D2836" t="str">
            <v>809</v>
          </cell>
          <cell r="E2836" t="str">
            <v>Assistance déploiement réseau site Sirius sur site : journée</v>
          </cell>
          <cell r="F2836">
            <v>980</v>
          </cell>
        </row>
        <row r="2837">
          <cell r="D2837" t="str">
            <v>810</v>
          </cell>
          <cell r="E2837" t="str">
            <v>Assistance déploiement réseau site Sirius sur site : nuit</v>
          </cell>
          <cell r="F2837">
            <v>1960</v>
          </cell>
        </row>
        <row r="2838">
          <cell r="D2838" t="str">
            <v>811</v>
          </cell>
          <cell r="E2838" t="str">
            <v>Assistance déploiement réseau site Sirius à distance : journée</v>
          </cell>
          <cell r="F2838">
            <v>970</v>
          </cell>
        </row>
        <row r="2839">
          <cell r="D2839" t="str">
            <v>812</v>
          </cell>
          <cell r="E2839" t="str">
            <v>Assistance déploiement réseau site Sirius à distance : nuit</v>
          </cell>
          <cell r="F2839">
            <v>1940</v>
          </cell>
        </row>
        <row r="2840">
          <cell r="D2840" t="str">
            <v>813</v>
          </cell>
          <cell r="E2840" t="str">
            <v>Forfait d’annulation tardive de prestations</v>
          </cell>
          <cell r="F2840">
            <v>254</v>
          </cell>
        </row>
        <row r="2841">
          <cell r="D2841" t="str">
            <v>101</v>
          </cell>
          <cell r="E2841" t="str">
            <v>Prise en charge initiale et initialisation du marché</v>
          </cell>
          <cell r="F2841">
            <v>63687.49</v>
          </cell>
        </row>
        <row r="2842">
          <cell r="D2842" t="str">
            <v>102</v>
          </cell>
          <cell r="E2842" t="str">
            <v>Ajout d’un système ou ensemble de réseaux au périmètre</v>
          </cell>
          <cell r="F2842">
            <v>1171.5</v>
          </cell>
        </row>
        <row r="2843">
          <cell r="D2843" t="str">
            <v>103</v>
          </cell>
          <cell r="E2843" t="str">
            <v>Contrôle de réversibilité (dont restitution en fin de marché)</v>
          </cell>
          <cell r="F2843">
            <v>7799.33</v>
          </cell>
        </row>
        <row r="2844">
          <cell r="D2844" t="str">
            <v>104</v>
          </cell>
          <cell r="E2844" t="str">
            <v>Formation du successeur</v>
          </cell>
          <cell r="F2844">
            <v>3036.08</v>
          </cell>
        </row>
        <row r="2845">
          <cell r="D2845" t="str">
            <v>105</v>
          </cell>
          <cell r="E2845" t="str">
            <v>Assistances ponctuelles au successeur</v>
          </cell>
          <cell r="F2845">
            <v>2601.7800000000002</v>
          </cell>
        </row>
        <row r="2846">
          <cell r="D2846" t="str">
            <v>106</v>
          </cell>
          <cell r="E2846" t="str">
            <v>Formation aux réseaux exploités et aux équipements déployés</v>
          </cell>
          <cell r="F2846">
            <v>2429.27</v>
          </cell>
        </row>
        <row r="2847">
          <cell r="D2847" t="str">
            <v>107</v>
          </cell>
          <cell r="E2847" t="str">
            <v>Analyse en gestion de crise SSI</v>
          </cell>
          <cell r="F2847">
            <v>4517.51</v>
          </cell>
        </row>
        <row r="2848">
          <cell r="D2848" t="str">
            <v>201</v>
          </cell>
          <cell r="E2848" t="str">
            <v>Pilotage et gouvernance du marché</v>
          </cell>
          <cell r="F2848">
            <v>41572.339999999997</v>
          </cell>
        </row>
        <row r="2849">
          <cell r="D2849" t="str">
            <v>301</v>
          </cell>
          <cell r="E2849" t="str">
            <v>MCO et MCS des équipements MXA-STM4, HiT ou équivalent - Niveau de service critique</v>
          </cell>
          <cell r="F2849">
            <v>1497.48</v>
          </cell>
        </row>
        <row r="2850">
          <cell r="D2850" t="str">
            <v>302</v>
          </cell>
          <cell r="E2850" t="str">
            <v>MCO et MCS des équipements MXA-STM1 ou équivalent - Niveau de service critique</v>
          </cell>
          <cell r="F2850">
            <v>1188.56</v>
          </cell>
        </row>
        <row r="2851">
          <cell r="D2851" t="str">
            <v>303</v>
          </cell>
          <cell r="E2851" t="str">
            <v>MCO et MCS des équipements ADR155 ou équivalent - Niveau de service critique</v>
          </cell>
          <cell r="F2851">
            <v>897.69</v>
          </cell>
        </row>
        <row r="2852">
          <cell r="D2852" t="str">
            <v>304</v>
          </cell>
          <cell r="E2852" t="str">
            <v>MCO et MCS des passerelles IP/FIP ou équivalent - Niveau de service critique</v>
          </cell>
          <cell r="F2852">
            <v>610.83000000000004</v>
          </cell>
        </row>
        <row r="2853">
          <cell r="D2853" t="str">
            <v>401</v>
          </cell>
          <cell r="E2853" t="str">
            <v>MCO et MCS des équipements MXA-STM4, HiT ou équivalent - Niveau de service non-critique</v>
          </cell>
          <cell r="F2853">
            <v>734.2</v>
          </cell>
        </row>
        <row r="2854">
          <cell r="D2854" t="str">
            <v>402</v>
          </cell>
          <cell r="E2854" t="str">
            <v>MCO et MCS des équipements MXA-STM1 ou équivalent - Niveau de service non-critique</v>
          </cell>
          <cell r="F2854">
            <v>391.17</v>
          </cell>
        </row>
        <row r="2855">
          <cell r="D2855" t="str">
            <v>403</v>
          </cell>
          <cell r="E2855" t="str">
            <v>MCO et MCS des équipements ADR155 ou équivalent - Niveau de service non-critique</v>
          </cell>
          <cell r="F2855">
            <v>220.66</v>
          </cell>
        </row>
        <row r="2856">
          <cell r="D2856" t="str">
            <v>404</v>
          </cell>
          <cell r="E2856" t="str">
            <v>MCO et MCS des passerelles IP/FIP ou équivalent - Niveau de service non-critique</v>
          </cell>
          <cell r="F2856">
            <v>177.53</v>
          </cell>
        </row>
        <row r="2857">
          <cell r="D2857" t="str">
            <v>501</v>
          </cell>
          <cell r="E2857" t="str">
            <v>Administration en plateforme de test des équipements MXA-STM4, HiT ou équivalent</v>
          </cell>
          <cell r="F2857">
            <v>607.82000000000005</v>
          </cell>
        </row>
        <row r="2858">
          <cell r="D2858" t="str">
            <v>502</v>
          </cell>
          <cell r="E2858" t="str">
            <v>Administration en plateforme de test des équipements MXA-STM1 ou équivalent</v>
          </cell>
          <cell r="F2858">
            <v>607.82000000000005</v>
          </cell>
        </row>
        <row r="2859">
          <cell r="D2859" t="str">
            <v>503</v>
          </cell>
          <cell r="E2859" t="str">
            <v>Administration en plateforme de test des équipements ADR155 ou équivalent</v>
          </cell>
          <cell r="F2859">
            <v>607.82000000000005</v>
          </cell>
        </row>
        <row r="2860">
          <cell r="D2860" t="str">
            <v>504</v>
          </cell>
          <cell r="E2860" t="str">
            <v>Administration en plateforme de test des passerelles IP/FIP ou équivalent</v>
          </cell>
          <cell r="F2860">
            <v>607.82000000000005</v>
          </cell>
        </row>
        <row r="2861">
          <cell r="D2861" t="str">
            <v>601</v>
          </cell>
          <cell r="E2861" t="str">
            <v>Étude mineure</v>
          </cell>
          <cell r="F2861">
            <v>607.82000000000005</v>
          </cell>
        </row>
        <row r="2862">
          <cell r="D2862" t="str">
            <v>602</v>
          </cell>
          <cell r="E2862" t="str">
            <v>Étude simple</v>
          </cell>
          <cell r="F2862">
            <v>3036.08</v>
          </cell>
        </row>
        <row r="2863">
          <cell r="D2863" t="str">
            <v>603</v>
          </cell>
          <cell r="E2863" t="str">
            <v>Étude complexe</v>
          </cell>
          <cell r="F2863">
            <v>9107.24</v>
          </cell>
        </row>
        <row r="2864">
          <cell r="D2864" t="str">
            <v>701</v>
          </cell>
          <cell r="E2864" t="str">
            <v>Travaux mineurs d’évolution</v>
          </cell>
          <cell r="F2864">
            <v>853.55</v>
          </cell>
        </row>
        <row r="2865">
          <cell r="D2865" t="str">
            <v>702</v>
          </cell>
          <cell r="E2865" t="str">
            <v>Travaux simples d’évolution</v>
          </cell>
          <cell r="F2865">
            <v>4469.37</v>
          </cell>
        </row>
        <row r="2866">
          <cell r="D2866" t="str">
            <v>703</v>
          </cell>
          <cell r="E2866" t="str">
            <v>Travaux complexes d’évolution</v>
          </cell>
          <cell r="F2866">
            <v>13708</v>
          </cell>
        </row>
        <row r="2867">
          <cell r="D2867" t="str">
            <v>101</v>
          </cell>
          <cell r="E2867" t="str">
            <v>Prise en charge initiale et initialisation du marche</v>
          </cell>
          <cell r="F2867">
            <v>47767</v>
          </cell>
        </row>
        <row r="2868">
          <cell r="D2868" t="str">
            <v>102</v>
          </cell>
          <cell r="E2868" t="str">
            <v>Participation à une formation aux réseaux exploités et aux équipements déployés</v>
          </cell>
          <cell r="F2868">
            <v>8222</v>
          </cell>
        </row>
        <row r="2869">
          <cell r="D2869" t="str">
            <v>201</v>
          </cell>
          <cell r="E2869" t="str">
            <v>Pilotage et gouvernance du marche</v>
          </cell>
          <cell r="F2869">
            <v>11159</v>
          </cell>
        </row>
        <row r="2870">
          <cell r="D2870" t="str">
            <v>301</v>
          </cell>
          <cell r="E2870" t="str">
            <v>Intervention critique en HNO ou en JNO</v>
          </cell>
          <cell r="F2870">
            <v>466</v>
          </cell>
        </row>
        <row r="2871">
          <cell r="D2871" t="str">
            <v>302</v>
          </cell>
          <cell r="E2871" t="str">
            <v>Intervention critique en HO/JO</v>
          </cell>
          <cell r="F2871">
            <v>274</v>
          </cell>
        </row>
        <row r="2872">
          <cell r="D2872" t="str">
            <v>303</v>
          </cell>
          <cell r="E2872" t="str">
            <v>Intervention non-critique en HO/JO</v>
          </cell>
          <cell r="F2872">
            <v>1096</v>
          </cell>
        </row>
        <row r="2873">
          <cell r="D2873" t="str">
            <v>n�� de devis</v>
          </cell>
          <cell r="E2873" t="str">
            <v>Montant HT �� commander</v>
          </cell>
          <cell r="F2873">
            <v>1</v>
          </cell>
        </row>
        <row r="2874">
          <cell r="D2874" t="str">
            <v>01</v>
          </cell>
          <cell r="E2874" t="str">
            <v>PLAN ASSURANCE QUALITE</v>
          </cell>
          <cell r="F2874">
            <v>428</v>
          </cell>
        </row>
        <row r="2875">
          <cell r="D2875" t="str">
            <v>02</v>
          </cell>
          <cell r="E2875" t="str">
            <v>SCHÉMA D'ORGANISATION DU PLAN DE RESPECT DE L’ENVIRONNEMENT (SOPRE)</v>
          </cell>
          <cell r="F2875">
            <v>428</v>
          </cell>
        </row>
        <row r="2876">
          <cell r="D2876" t="str">
            <v>04</v>
          </cell>
          <cell r="E2876" t="str">
            <v>PLAN DE PREVENTION DES RISQUES</v>
          </cell>
          <cell r="F2876">
            <v>428</v>
          </cell>
        </row>
        <row r="2877">
          <cell r="D2877" t="str">
            <v>05</v>
          </cell>
          <cell r="E2877" t="str">
            <v>PROCÉDURES SPÉCIFIQUES PRÉALABLES À L'INTERVENTION (EXEMPLE : RÉDACTION DE NIP, ETC.)</v>
          </cell>
          <cell r="F2877">
            <v>639</v>
          </cell>
        </row>
        <row r="2878">
          <cell r="D2878" t="str">
            <v>09</v>
          </cell>
          <cell r="E2878" t="str">
            <v>POSTE DE LIVRAISON 20KV</v>
          </cell>
          <cell r="F2878">
            <v>83271.5</v>
          </cell>
        </row>
        <row r="2879">
          <cell r="D2879" t="str">
            <v>10</v>
          </cell>
          <cell r="E2879" t="str">
            <v>POSTE DE TRANSFORMATION 20KV/5,5KV</v>
          </cell>
          <cell r="F2879">
            <v>44176.5</v>
          </cell>
        </row>
        <row r="2880">
          <cell r="D2880" t="str">
            <v>11</v>
          </cell>
          <cell r="E2880" t="str">
            <v>POSTE DE REPARTITION 5,5KV</v>
          </cell>
          <cell r="F2880">
            <v>53205.5</v>
          </cell>
        </row>
        <row r="2881">
          <cell r="D2881" t="str">
            <v>161</v>
          </cell>
          <cell r="E2881" t="str">
            <v xml:space="preserve"> Cable HT ; 6-6 / 3C / 16.0</v>
          </cell>
          <cell r="F2881">
            <v>14.96</v>
          </cell>
        </row>
        <row r="2882">
          <cell r="D2882" t="str">
            <v>163</v>
          </cell>
          <cell r="E2882" t="str">
            <v>CABLE TYPE NF C 33-226 12/20 (24) KV</v>
          </cell>
          <cell r="F2882">
            <v>28.8</v>
          </cell>
        </row>
        <row r="2883">
          <cell r="D2883" t="str">
            <v>181</v>
          </cell>
          <cell r="E2883" t="str">
            <v>U1000 / 2C / 6</v>
          </cell>
          <cell r="F2883">
            <v>1.31</v>
          </cell>
        </row>
        <row r="2884">
          <cell r="D2884" t="str">
            <v>184</v>
          </cell>
          <cell r="E2884" t="str">
            <v>U1000 RV/FV DE 35 MM2</v>
          </cell>
          <cell r="F2884">
            <v>7.38</v>
          </cell>
        </row>
        <row r="2885">
          <cell r="D2885" t="str">
            <v>357</v>
          </cell>
          <cell r="E2885" t="str">
            <v>Organisation et prEparation d'une rEunion pour : ASPECTS TECHNIQUES</v>
          </cell>
          <cell r="F2885">
            <v>442</v>
          </cell>
        </row>
        <row r="2886">
          <cell r="D2886" t="str">
            <v>361</v>
          </cell>
          <cell r="E2886" t="str">
            <v>ETUDES DE PROJET</v>
          </cell>
          <cell r="F2886">
            <v>2720</v>
          </cell>
        </row>
        <row r="2887">
          <cell r="D2887" t="str">
            <v>381</v>
          </cell>
          <cell r="E2887" t="str">
            <v>REUNION DE CHANTIER</v>
          </cell>
          <cell r="F2887">
            <v>600</v>
          </cell>
        </row>
        <row r="2888">
          <cell r="D2888" t="str">
            <v>407</v>
          </cell>
          <cell r="E2888" t="str">
            <v>CONTROLES DOCUMENTAIRES ET CONTROLES VISUELS</v>
          </cell>
          <cell r="F2888">
            <v>1548</v>
          </cell>
        </row>
        <row r="2889">
          <cell r="D2889" t="str">
            <v>408</v>
          </cell>
          <cell r="E2889" t="str">
            <v>CONTROLES MECANIQUES DES EQUIPEMENTS ET DES VERROUILLAGES</v>
          </cell>
          <cell r="F2889">
            <v>663</v>
          </cell>
        </row>
        <row r="2890">
          <cell r="D2890" t="str">
            <v>49</v>
          </cell>
          <cell r="E2890" t="str">
            <v>BILAN DE PUISSANCE ET NOTE DE CALCUL DE PROTECTION</v>
          </cell>
          <cell r="F2890">
            <v>4399</v>
          </cell>
        </row>
        <row r="2891">
          <cell r="D2891" t="str">
            <v>MIC001</v>
          </cell>
          <cell r="E2891" t="str">
            <v>Forfait pour une intervention corrective sur un mur d'images de PCTT</v>
          </cell>
          <cell r="F2891">
            <v>1526.94</v>
          </cell>
        </row>
        <row r="2892">
          <cell r="D2892" t="str">
            <v>MIC002</v>
          </cell>
          <cell r="E2892" t="str">
            <v>Forfait pour une intervention de rétablissement de service par télémaintenance, sans déplacement site</v>
          </cell>
          <cell r="F2892">
            <v>642.6</v>
          </cell>
        </row>
        <row r="2893">
          <cell r="D2893" t="str">
            <v>MIC003</v>
          </cell>
          <cell r="E2893" t="str">
            <v>Forfait pour une intervention de rétablissement de service par télémaintenance, sans déplacement sur site, de nuit, un dimanche ou un jour férié</v>
          </cell>
          <cell r="F2893">
            <v>753.78</v>
          </cell>
        </row>
        <row r="2894">
          <cell r="D2894" t="str">
            <v>MIC004</v>
          </cell>
          <cell r="E2894" t="str">
            <v>Forfait pour une intervention de rétablissement de service nécessitant un déplacement sur site, de jour.</v>
          </cell>
          <cell r="F2894">
            <v>1741.14</v>
          </cell>
        </row>
        <row r="2895">
          <cell r="D2895" t="str">
            <v>MIC005</v>
          </cell>
          <cell r="E2895" t="str">
            <v>Forfait pour une intervention de rétablissement de service nécessitant un déplacement sur site, de nuit, un dimanche ou un jour férié.</v>
          </cell>
          <cell r="F2895">
            <v>2462.2800000000002</v>
          </cell>
        </row>
        <row r="2896">
          <cell r="D2896" t="str">
            <v>MID001</v>
          </cell>
          <cell r="E2896" t="str">
            <v>Forfait de prise en charge initiale tel que décrit dans la Fiche n°1 du CCTP</v>
          </cell>
          <cell r="F2896">
            <v>16521.96</v>
          </cell>
        </row>
        <row r="2897">
          <cell r="D2897" t="str">
            <v>MID100</v>
          </cell>
          <cell r="E2897" t="str">
            <v>Formation pour 12 agents, sur une journée</v>
          </cell>
          <cell r="F2897">
            <v>3501.66</v>
          </cell>
        </row>
        <row r="2898">
          <cell r="D2898" t="str">
            <v>MID101</v>
          </cell>
          <cell r="E2898" t="str">
            <v>Plus-value au prix MID100 pour la tenue d'une formation sur une journée complémentaire</v>
          </cell>
          <cell r="F2898">
            <v>1228.08</v>
          </cell>
        </row>
        <row r="2899">
          <cell r="D2899" t="str">
            <v>MID200</v>
          </cell>
          <cell r="E2899" t="str">
            <v>Modification ou création de dispositions d'affichages, en incluant de modifications ou de nouvelles affectations des images vidéo issues de caméras ou/et des cycles numériques ou analogiques.</v>
          </cell>
          <cell r="F2899">
            <v>1477.98</v>
          </cell>
        </row>
        <row r="2900">
          <cell r="D2900" t="str">
            <v>MID201</v>
          </cell>
          <cell r="E2900" t="str">
            <v>Evolution mineure des outils ou procédure (équivalent à 2 jours de travail d’un technicien)</v>
          </cell>
          <cell r="F2900">
            <v>1729.92</v>
          </cell>
        </row>
        <row r="2901">
          <cell r="D2901" t="str">
            <v>MID202</v>
          </cell>
          <cell r="E2901" t="str">
            <v>Modification majeure du système (équivalent à 5 jours de travail de deux techniciens)</v>
          </cell>
          <cell r="F2901">
            <v>4322.76</v>
          </cell>
        </row>
        <row r="2902">
          <cell r="D2902" t="str">
            <v>MID300</v>
          </cell>
          <cell r="E2902" t="str">
            <v>Ce prix rémunère au forfait trimestriel l’astreinte 24h/24 7j/7 d'une équipe d'intervention et le matériel nécessaire à tout type de dépannage, comprenant un numéro de téléphone unique et un cadre d'astreinte</v>
          </cell>
          <cell r="F2902">
            <v>11362.8</v>
          </cell>
        </row>
        <row r="2903">
          <cell r="D2903" t="str">
            <v>MIF001</v>
          </cell>
          <cell r="E2903" t="str">
            <v>Fourniture ventilateur du caisson Fan, 120x25mm, 12V, 80CFM 1 (Réf: 170-0093-01)</v>
          </cell>
          <cell r="F2903">
            <v>32.64</v>
          </cell>
        </row>
        <row r="2904">
          <cell r="D2904" t="str">
            <v>MIF002</v>
          </cell>
          <cell r="E2904" t="str">
            <v>Fourniture Power supply (Réf.997-5754-00)</v>
          </cell>
          <cell r="F2904">
            <v>1204.6199999999999</v>
          </cell>
        </row>
        <row r="2905">
          <cell r="D2905" t="str">
            <v>MIF003</v>
          </cell>
          <cell r="E2905" t="str">
            <v>Fourniture de ventilateur de la carte Ballast Fan, 50x15mm, 12V, 13CFM, Ballast 1 (Réf: 170-0095-01)</v>
          </cell>
          <cell r="F2905">
            <v>39.78</v>
          </cell>
        </row>
        <row r="2906">
          <cell r="D2906" t="str">
            <v>MIF004</v>
          </cell>
          <cell r="E2906" t="str">
            <v>Fourniture de la Roue de couleur Product, RP colorwheel 1 (Réf: 997-4400-00)</v>
          </cell>
          <cell r="F2906">
            <v>335.58</v>
          </cell>
        </row>
        <row r="2907">
          <cell r="D2907" t="str">
            <v>MIF005</v>
          </cell>
          <cell r="E2907" t="str">
            <v>Fourniture de la Carte interface SIB ECA, Shasta SIB 1 Réf:(944-0791-03)</v>
          </cell>
          <cell r="F2907">
            <v>994.5</v>
          </cell>
        </row>
        <row r="2908">
          <cell r="D2908" t="str">
            <v>MIF006</v>
          </cell>
          <cell r="E2908" t="str">
            <v>Fourniture du Moteur pour l’alignement MOTOR, HIGH TORQUE 1 (Réf:147-0007-50)</v>
          </cell>
          <cell r="F2908">
            <v>1278.06</v>
          </cell>
        </row>
        <row r="2909">
          <cell r="D2909" t="str">
            <v>MIF007</v>
          </cell>
          <cell r="E2909" t="str">
            <v>Fourniture d'un projecteur Product, Optical Eng RP Single 1 (Ref:997-4291-00)</v>
          </cell>
          <cell r="F2909">
            <v>10606.98</v>
          </cell>
        </row>
        <row r="2910">
          <cell r="D2910" t="str">
            <v>MIF008</v>
          </cell>
          <cell r="E2910" t="str">
            <v>Fourniture d'une lampe:  LAMPE MODULE, 120W RX/RP (réf:151-1063-00)</v>
          </cell>
          <cell r="F2910">
            <v>623.22</v>
          </cell>
        </row>
        <row r="2911">
          <cell r="D2911" t="str">
            <v>MIF009</v>
          </cell>
          <cell r="E2911" t="str">
            <v>Fourniture de cent (100) lampes : LAMPE MODULE, 120W RX/RP (réf:151-1063-00)</v>
          </cell>
          <cell r="F2911">
            <v>59610.84</v>
          </cell>
        </row>
        <row r="2912">
          <cell r="D2912" t="str">
            <v>MIF010</v>
          </cell>
          <cell r="E2912" t="str">
            <v>Fourniture du Module input box Product, FRUMulticrop 1 (Ref:997-5726-00)</v>
          </cell>
          <cell r="F2912">
            <v>2890.68</v>
          </cell>
        </row>
        <row r="2913">
          <cell r="D2913" t="str">
            <v>MIF011</v>
          </cell>
          <cell r="E2913" t="str">
            <v>Fourniture d'une carte Ballast LF Product, FRUBallastMOD, SGL100-1 1 (Ref.</v>
          </cell>
          <cell r="F2913">
            <v>1204.6199999999999</v>
          </cell>
        </row>
        <row r="2914">
          <cell r="D2914" t="str">
            <v>MIF012</v>
          </cell>
          <cell r="E2914" t="str">
            <v>Fournituret d'une carte contrôleur FCD</v>
          </cell>
          <cell r="F2914">
            <v>10606.98</v>
          </cell>
        </row>
        <row r="2915">
          <cell r="D2915" t="str">
            <v>MIF013</v>
          </cell>
          <cell r="E2915" t="str">
            <v>Fournituret d'un caisson/cube</v>
          </cell>
          <cell r="F2915">
            <v>7225.68</v>
          </cell>
        </row>
        <row r="2916">
          <cell r="D2916" t="str">
            <v>MIF014</v>
          </cell>
          <cell r="E2916" t="str">
            <v>Fourniture d'un écran du cube</v>
          </cell>
          <cell r="F2916">
            <v>7225.68</v>
          </cell>
        </row>
        <row r="2917">
          <cell r="D2917" t="str">
            <v>MIF015</v>
          </cell>
          <cell r="E2917" t="str">
            <v>Fourniture d'un filtre à air</v>
          </cell>
          <cell r="F2917">
            <v>41.82</v>
          </cell>
        </row>
        <row r="2918">
          <cell r="D2918" t="str">
            <v>MIF016</v>
          </cell>
          <cell r="E2918" t="str">
            <v>Fourniture d'une pile de la carte mère</v>
          </cell>
          <cell r="F2918">
            <v>295.8</v>
          </cell>
        </row>
        <row r="2919">
          <cell r="D2919" t="str">
            <v>MIF017</v>
          </cell>
          <cell r="E2919" t="str">
            <v>Fourniture alimentation ID MULTI INPUTBOX V2.0 Power supply (Réf.780 831) ou équivalent.</v>
          </cell>
          <cell r="F2919">
            <v>5203.0200000000004</v>
          </cell>
        </row>
        <row r="2920">
          <cell r="D2920" t="str">
            <v>MIF018</v>
          </cell>
          <cell r="E2920" t="str">
            <v>Fourniture d'une lampe : LAMPE 100W PP pour projecteur XGA (réf:771 187) ou équivalent.</v>
          </cell>
          <cell r="F2920">
            <v>623.22</v>
          </cell>
        </row>
        <row r="2921">
          <cell r="D2921" t="str">
            <v>MIF019</v>
          </cell>
          <cell r="E2921" t="str">
            <v>Fourniture de 10 lampes : LAMPE 100W PP pour projecteur XGA (réf:771 187) ou équivalent.</v>
          </cell>
          <cell r="F2921">
            <v>6232.2</v>
          </cell>
        </row>
        <row r="2922">
          <cell r="D2922" t="str">
            <v>MIF020</v>
          </cell>
          <cell r="E2922" t="str">
            <v>IMAG-HUB-R Image Hub 4 entrées / 1 sortie pour réseau Synlink version rackable ( réf :791 045) ou équivalent</v>
          </cell>
          <cell r="F2922">
            <v>5238.72</v>
          </cell>
        </row>
        <row r="2923">
          <cell r="D2923" t="str">
            <v>MIF021</v>
          </cell>
          <cell r="E2923" t="str">
            <v>SYNLINK REPEATER 4Gb  Amplificateur de signal Synlink pour câbles supérieurs à 15 mètres ( réf :791 001) ou équivalent.</v>
          </cell>
          <cell r="F2923">
            <v>3517.98</v>
          </cell>
        </row>
        <row r="2924">
          <cell r="D2924" t="str">
            <v>MIF022</v>
          </cell>
          <cell r="E2924" t="str">
            <v>VCSP-VGA-3O ( réf :770 310) ou équivalent</v>
          </cell>
          <cell r="F2924">
            <v>1048.56</v>
          </cell>
        </row>
        <row r="2925">
          <cell r="D2925" t="str">
            <v>MIF023</v>
          </cell>
          <cell r="E2925" t="str">
            <v>DUAL GATE-RGB-VDO Pour connexion de 2 source RGB ou vidéo vers Synlink ( réf :791 027) ou équivalent</v>
          </cell>
          <cell r="F2925">
            <v>3758.7</v>
          </cell>
        </row>
        <row r="2926">
          <cell r="D2926" t="str">
            <v>MIF024</v>
          </cell>
          <cell r="E2926" t="str">
            <v>Fourniture du Récepteur télécommande ASSY, IR/HI BRITE BOARD 1 (670-0071-50)</v>
          </cell>
          <cell r="F2926">
            <v>56.1</v>
          </cell>
        </row>
        <row r="2927">
          <cell r="D2927" t="str">
            <v>MIF025</v>
          </cell>
          <cell r="E2927" t="str">
            <v>Fourniture du Module alimentation du caisson LF Product, FRU PS Module, Shasta 1 (Réf:997-5754-00)</v>
          </cell>
          <cell r="F2927">
            <v>1204.6199999999999</v>
          </cell>
        </row>
        <row r="2928">
          <cell r="D2928" t="str">
            <v>MIF026</v>
          </cell>
          <cell r="E2928" t="str">
            <v>Fourniture d'une boîte d'alimentation Unité Centrale Mpeg Gateway</v>
          </cell>
          <cell r="F2928">
            <v>2054.2800000000002</v>
          </cell>
        </row>
        <row r="2929">
          <cell r="D2929" t="str">
            <v>MIF027</v>
          </cell>
          <cell r="E2929" t="str">
            <v>Fourniture d'une boîte d'alimentation Unité Centrale Image HUB</v>
          </cell>
          <cell r="F2929">
            <v>1892.1</v>
          </cell>
        </row>
        <row r="2930">
          <cell r="D2930" t="str">
            <v>MIF028</v>
          </cell>
          <cell r="E2930" t="str">
            <v>Fourniture d'une boîte d'alimentation Unité Centrale Images Gateway</v>
          </cell>
          <cell r="F2930">
            <v>1892.1</v>
          </cell>
        </row>
        <row r="2931">
          <cell r="D2931" t="str">
            <v>MIF029</v>
          </cell>
          <cell r="E2931" t="str">
            <v>Fourniture d'une boîte d'alimentation Unité Centrale PLI</v>
          </cell>
          <cell r="F2931">
            <v>2054.2800000000002</v>
          </cell>
        </row>
        <row r="2932">
          <cell r="D2932" t="str">
            <v>MIF030</v>
          </cell>
          <cell r="E2932" t="str">
            <v>Fourniture d'une boîte d'alimentation Unité Centrale PC de Contrôle</v>
          </cell>
          <cell r="F2932">
            <v>1301.52</v>
          </cell>
        </row>
        <row r="2933">
          <cell r="D2933" t="str">
            <v>MIF100</v>
          </cell>
          <cell r="E2933" t="str">
            <v>Fourniture câbles connectiques Réseau - RJ 45 (longueur standard)</v>
          </cell>
          <cell r="F2933">
            <v>10.199999999999999</v>
          </cell>
        </row>
        <row r="2934">
          <cell r="D2934" t="str">
            <v>MIF101</v>
          </cell>
          <cell r="E2934" t="str">
            <v>Fourniture câbles connectiques ou de liaison Vidéo ou RJ 11 (longueur standard)</v>
          </cell>
          <cell r="F2934">
            <v>13.26</v>
          </cell>
        </row>
        <row r="2935">
          <cell r="D2935" t="str">
            <v>MIF102</v>
          </cell>
          <cell r="E2935" t="str">
            <v>Fourniture câbles connectiques DVI (longueur standard)</v>
          </cell>
          <cell r="F2935">
            <v>75.48</v>
          </cell>
        </row>
        <row r="2936">
          <cell r="D2936" t="str">
            <v>MIF103</v>
          </cell>
          <cell r="E2936" t="str">
            <v>Fourniture Disque dur d'une machine</v>
          </cell>
          <cell r="F2936">
            <v>1692.18</v>
          </cell>
        </row>
        <row r="2937">
          <cell r="D2937" t="str">
            <v>MIF104</v>
          </cell>
          <cell r="E2937" t="str">
            <v>Fourniture d’un ventilateur de baie</v>
          </cell>
          <cell r="F2937">
            <v>663</v>
          </cell>
        </row>
        <row r="2938">
          <cell r="D2938" t="str">
            <v>MIF200</v>
          </cell>
          <cell r="E2938" t="str">
            <v>Fourniture d'un switch KVM</v>
          </cell>
          <cell r="F2938">
            <v>362.1</v>
          </cell>
        </row>
        <row r="2939">
          <cell r="D2939" t="str">
            <v>MIF201</v>
          </cell>
          <cell r="E2939" t="str">
            <v>Fourniture d'un switch réseau de 8 ports</v>
          </cell>
          <cell r="F2939">
            <v>1806.42</v>
          </cell>
        </row>
        <row r="2940">
          <cell r="D2940" t="str">
            <v>MIF202</v>
          </cell>
          <cell r="E2940" t="str">
            <v>Fourniture d'un MPEG Gateway</v>
          </cell>
          <cell r="F2940">
            <v>7257.3</v>
          </cell>
        </row>
        <row r="2941">
          <cell r="D2941" t="str">
            <v>MIF203</v>
          </cell>
          <cell r="E2941" t="str">
            <v>Fourniture d'une image HUB</v>
          </cell>
          <cell r="F2941">
            <v>2048.16</v>
          </cell>
        </row>
        <row r="2942">
          <cell r="D2942" t="str">
            <v>MIF204</v>
          </cell>
          <cell r="E2942" t="str">
            <v>Fourniture d'une image Gateway</v>
          </cell>
          <cell r="F2942">
            <v>6046.56</v>
          </cell>
        </row>
        <row r="2943">
          <cell r="D2943" t="str">
            <v>MIF205</v>
          </cell>
          <cell r="E2943" t="str">
            <v>Fourniture d'un PLI</v>
          </cell>
          <cell r="F2943">
            <v>7179.78</v>
          </cell>
        </row>
        <row r="2944">
          <cell r="D2944" t="str">
            <v>MIF206</v>
          </cell>
          <cell r="E2944" t="str">
            <v>Fourniture d'un PC de contrôle rackable 19’’ - 2u avec écran 17’’</v>
          </cell>
          <cell r="F2944">
            <v>3612.84</v>
          </cell>
        </row>
        <row r="2945">
          <cell r="D2945" t="str">
            <v>MIF207</v>
          </cell>
          <cell r="E2945" t="str">
            <v>Fourniture d'un encodeur S60</v>
          </cell>
          <cell r="F2945">
            <v>1445.34</v>
          </cell>
        </row>
        <row r="2946">
          <cell r="D2946" t="str">
            <v>MIF208</v>
          </cell>
          <cell r="E2946" t="str">
            <v>Fourniture d'un décodeur S60 D-MC</v>
          </cell>
          <cell r="F2946">
            <v>602.82000000000005</v>
          </cell>
        </row>
        <row r="2947">
          <cell r="D2947" t="str">
            <v>MIP001</v>
          </cell>
          <cell r="E2947" t="str">
            <v>Maintenance préventive sur un mur d'image du PCTT Nord, sud ou Ouest</v>
          </cell>
          <cell r="F2947">
            <v>3968.82</v>
          </cell>
        </row>
        <row r="2948">
          <cell r="D2948" t="str">
            <v>MIP002</v>
          </cell>
          <cell r="E2948" t="str">
            <v xml:space="preserve">Intervention préventive sur le mur d'images du PCTT Est </v>
          </cell>
          <cell r="F2948">
            <v>3968.82</v>
          </cell>
        </row>
        <row r="2949">
          <cell r="D2949" t="str">
            <v>ONC001</v>
          </cell>
          <cell r="E2949" t="str">
            <v>Mise a disposition d'un technicien 7j/7j 24h/24h dans le cadre de l'astreinte</v>
          </cell>
          <cell r="F2949">
            <v>300</v>
          </cell>
        </row>
        <row r="2950">
          <cell r="D2950" t="str">
            <v>ONC002</v>
          </cell>
          <cell r="E2950" t="str">
            <v>Identification de l'element defectueux d'un onduleur</v>
          </cell>
          <cell r="F2950">
            <v>525.70000000000005</v>
          </cell>
        </row>
        <row r="2951">
          <cell r="D2951" t="str">
            <v>ONC003</v>
          </cell>
          <cell r="E2951" t="str">
            <v>Remplacement d'un element constitutif d'un onduleur</v>
          </cell>
          <cell r="F2951">
            <v>305.2</v>
          </cell>
        </row>
        <row r="2952">
          <cell r="D2952" t="str">
            <v>ONC004</v>
          </cell>
          <cell r="E2952" t="str">
            <v>Remplacement d'un banc inferieur a 50 batteries onduleur</v>
          </cell>
          <cell r="F2952">
            <v>739.9</v>
          </cell>
        </row>
        <row r="2953">
          <cell r="D2953" t="str">
            <v>ONC005</v>
          </cell>
          <cell r="E2953" t="str">
            <v>Remplacement d'un banc superieur a 50 batteries onduleur et inferieur ou egale a 100 batteries onduleur.</v>
          </cell>
          <cell r="F2953">
            <v>1258.5999999999999</v>
          </cell>
        </row>
        <row r="2954">
          <cell r="D2954" t="str">
            <v>ONC006</v>
          </cell>
          <cell r="E2954" t="str">
            <v>Remplacement d'un banc superieur a 100 batteries onduleur.</v>
          </cell>
          <cell r="F2954">
            <v>2517.1999999999998</v>
          </cell>
        </row>
        <row r="2955">
          <cell r="D2955" t="str">
            <v>ONC007</v>
          </cell>
          <cell r="E2955" t="str">
            <v>Fourniture et remplacement d'un atelier d'energie de marque DELTA Energy Systems  de type NRA HD UDC5 ou equivalent</v>
          </cell>
          <cell r="F2955">
            <v>18420</v>
          </cell>
        </row>
        <row r="2956">
          <cell r="D2956" t="str">
            <v>ONC008</v>
          </cell>
          <cell r="E2956" t="str">
            <v>Fourniture et remplacement d'un redresseur DELTA de type DPR2400</v>
          </cell>
          <cell r="F2956">
            <v>525.70000000000005</v>
          </cell>
        </row>
        <row r="2957">
          <cell r="D2957" t="str">
            <v>ONC009</v>
          </cell>
          <cell r="E2957" t="str">
            <v>Fourniture et remplacement d'un controleur DELTA de type PSC3</v>
          </cell>
          <cell r="F2957">
            <v>574.4</v>
          </cell>
        </row>
        <row r="2958">
          <cell r="D2958" t="str">
            <v>ONC010</v>
          </cell>
          <cell r="E2958" t="str">
            <v>Fourniture, installation et raccordement d'un onduleur de 20KVA et de ses batteries</v>
          </cell>
          <cell r="F2958">
            <v>4842.6000000000004</v>
          </cell>
        </row>
        <row r="2959">
          <cell r="D2959" t="str">
            <v>ONC011</v>
          </cell>
          <cell r="E2959" t="str">
            <v>Fourniture, installation et raccordement d'un onduleur de 40KVA et de ses batteries</v>
          </cell>
          <cell r="F2959">
            <v>7432.6</v>
          </cell>
        </row>
        <row r="2960">
          <cell r="D2960" t="str">
            <v>ONC012</v>
          </cell>
          <cell r="E2960" t="str">
            <v>Fourniture, installation et raccordement d'un onduleur de 60KVA et de ses batteries</v>
          </cell>
          <cell r="F2960">
            <v>11627</v>
          </cell>
        </row>
        <row r="2961">
          <cell r="D2961" t="str">
            <v>ONC013</v>
          </cell>
          <cell r="E2961" t="str">
            <v>Fourniture, installation et raccordement d'un onduleur de 80KVA et de ses batteries</v>
          </cell>
          <cell r="F2961">
            <v>13980.4</v>
          </cell>
        </row>
        <row r="2962">
          <cell r="D2962" t="str">
            <v>ONC014</v>
          </cell>
          <cell r="E2962" t="str">
            <v>Fourniture, installation et raccordement d'un onduleur de 100KVA et de ses batteries</v>
          </cell>
          <cell r="F2962">
            <v>19111.400000000001</v>
          </cell>
        </row>
        <row r="2963">
          <cell r="D2963" t="str">
            <v>ONC015</v>
          </cell>
          <cell r="E2963" t="str">
            <v>Fourniture, installation et raccordement d'un onduleur de 160KVA et de ses batteries</v>
          </cell>
          <cell r="F2963">
            <v>30171.4</v>
          </cell>
        </row>
        <row r="2964">
          <cell r="D2964" t="str">
            <v>ONC016</v>
          </cell>
          <cell r="E2964" t="str">
            <v>Fourniture, installation et raccordement d'un onduleur de 200KVA et de ses batteries</v>
          </cell>
          <cell r="F2964">
            <v>32271.4</v>
          </cell>
        </row>
        <row r="2965">
          <cell r="D2965" t="str">
            <v>ONC017</v>
          </cell>
          <cell r="E2965" t="str">
            <v>Fourniture, installation et raccordement d'un onduleur de 250KVA et de ses batteries</v>
          </cell>
          <cell r="F2965">
            <v>42823.199999999997</v>
          </cell>
        </row>
        <row r="2966">
          <cell r="D2966" t="str">
            <v>ONC018</v>
          </cell>
          <cell r="E2966" t="str">
            <v>Fourniture, installation et raccordement d'un onduleur de 350KVA et de ses batteries</v>
          </cell>
          <cell r="F2966">
            <v>68966.8</v>
          </cell>
        </row>
        <row r="2967">
          <cell r="D2967" t="str">
            <v>OND001</v>
          </cell>
          <cell r="E2967" t="str">
            <v>Prise en charge initiale de l'installation</v>
          </cell>
          <cell r="F2967">
            <v>1500</v>
          </cell>
        </row>
        <row r="2968">
          <cell r="D2968" t="str">
            <v>OND002</v>
          </cell>
          <cell r="E2968" t="str">
            <v>Restitution de l'installation en fin de marche</v>
          </cell>
          <cell r="F2968">
            <v>800</v>
          </cell>
        </row>
        <row r="2969">
          <cell r="D2969" t="str">
            <v>OND003</v>
          </cell>
          <cell r="E2969" t="str">
            <v>Recyclage de batteries</v>
          </cell>
          <cell r="F2969">
            <v>0.01</v>
          </cell>
        </row>
        <row r="2970">
          <cell r="D2970" t="str">
            <v>OND004</v>
          </cell>
          <cell r="E2970" t="str">
            <v>Plus Value aux prix de la presente liste pour execution de nuit</v>
          </cell>
          <cell r="F2970">
            <v>1</v>
          </cell>
        </row>
        <row r="2971">
          <cell r="D2971" t="str">
            <v>ONF001</v>
          </cell>
          <cell r="E2971" t="str">
            <v>Fourniture de batteries 12 Volts egales ou inferieure a 50 A/H</v>
          </cell>
          <cell r="F2971">
            <v>108</v>
          </cell>
        </row>
        <row r="2972">
          <cell r="D2972" t="str">
            <v>ONF002</v>
          </cell>
          <cell r="E2972" t="str">
            <v>Fourniture de batterie 12 Volts superieure 50 A/H</v>
          </cell>
          <cell r="F2972">
            <v>197</v>
          </cell>
        </row>
        <row r="2973">
          <cell r="D2973" t="str">
            <v>ONF003</v>
          </cell>
          <cell r="E2973" t="str">
            <v>Fourniture de batterie Powersafe 12V62F, batteries 12V-60Ah connexions frontales</v>
          </cell>
          <cell r="F2973">
            <v>200</v>
          </cell>
        </row>
        <row r="2974">
          <cell r="D2974" t="str">
            <v>ONF004</v>
          </cell>
          <cell r="E2974" t="str">
            <v>Fourniture batterie PowerSafe 12V170FS, batteries 12V-170Ah connexions frontales</v>
          </cell>
          <cell r="F2974">
            <v>421</v>
          </cell>
        </row>
        <row r="2975">
          <cell r="D2975" t="str">
            <v>ONF005</v>
          </cell>
          <cell r="E2975" t="str">
            <v>Fourniture de batterie EXIDE SLA2V500</v>
          </cell>
          <cell r="F2975">
            <v>277</v>
          </cell>
        </row>
        <row r="2976">
          <cell r="D2976" t="str">
            <v>ONF006</v>
          </cell>
          <cell r="E2976" t="str">
            <v>Fourniture d'un KIT condensateurs DC d'onduleur S2S SPV inferieur a 60KVA</v>
          </cell>
          <cell r="F2976">
            <v>2823.02</v>
          </cell>
        </row>
        <row r="2977">
          <cell r="D2977" t="str">
            <v>ONF007</v>
          </cell>
          <cell r="E2977" t="str">
            <v>Fourniture d'un KIT condensateurs AC d'onduleur S2S SPV inferieur a 60KVA</v>
          </cell>
          <cell r="F2977">
            <v>1680</v>
          </cell>
        </row>
        <row r="2978">
          <cell r="D2978" t="str">
            <v>ONF008</v>
          </cell>
          <cell r="E2978" t="str">
            <v>Fourniture d'un KIT ventilateurs d'onduleur S2S SPV inferieur a 60KVA</v>
          </cell>
          <cell r="F2978">
            <v>336</v>
          </cell>
        </row>
        <row r="2979">
          <cell r="D2979" t="str">
            <v>ONF009</v>
          </cell>
          <cell r="E2979" t="str">
            <v>Fourniture d'un KIT condensateurs DC pour onduleur S2S SPW puissance 100KVa</v>
          </cell>
          <cell r="F2979">
            <v>1960</v>
          </cell>
        </row>
        <row r="2980">
          <cell r="D2980" t="str">
            <v>ONF010</v>
          </cell>
          <cell r="E2980" t="str">
            <v>Fourniture d'un KIT condensateurs AC pour onduleur S2S SPW puissance 100KVa</v>
          </cell>
          <cell r="F2980">
            <v>1190</v>
          </cell>
        </row>
        <row r="2981">
          <cell r="D2981" t="str">
            <v>ONF011</v>
          </cell>
          <cell r="E2981" t="str">
            <v>Fourniture d'un KIT ventilateurs pour onduleur S2S SPW puissance 100KVa</v>
          </cell>
          <cell r="F2981">
            <v>714</v>
          </cell>
        </row>
        <row r="2982">
          <cell r="D2982" t="str">
            <v>ONF012</v>
          </cell>
          <cell r="E2982" t="str">
            <v>Fourniture d'une Carte alimentation pour onduleur S2S SPW puissance 100KVa</v>
          </cell>
          <cell r="F2982">
            <v>1190</v>
          </cell>
        </row>
        <row r="2983">
          <cell r="D2983" t="str">
            <v>ONF013</v>
          </cell>
          <cell r="E2983" t="str">
            <v>Fourniture d'une Carte booster pour onduleur S2S SPW puissance 100KVa</v>
          </cell>
          <cell r="F2983">
            <v>1330</v>
          </cell>
        </row>
        <row r="2984">
          <cell r="D2984" t="str">
            <v>ONF014</v>
          </cell>
          <cell r="E2984" t="str">
            <v>Fourniture d'un KIT condensateurs DC pour onduleur S2S SPW puissance 160KVa</v>
          </cell>
          <cell r="F2984">
            <v>2996</v>
          </cell>
        </row>
        <row r="2985">
          <cell r="D2985" t="str">
            <v>ONF015</v>
          </cell>
          <cell r="E2985" t="str">
            <v>Fourniture d'un KIT condensateurs AC pour onduleur S2S SPW puissance 160KVa</v>
          </cell>
          <cell r="F2985">
            <v>3360</v>
          </cell>
        </row>
        <row r="2986">
          <cell r="D2986" t="str">
            <v>ONF016</v>
          </cell>
          <cell r="E2986" t="str">
            <v>Fourniture d'un KIT ventilateurs pour onduleur S2S SPW puissance 160KVa</v>
          </cell>
          <cell r="F2986">
            <v>952</v>
          </cell>
        </row>
        <row r="2987">
          <cell r="D2987" t="str">
            <v>ONF017</v>
          </cell>
          <cell r="E2987" t="str">
            <v>Fourniture d'une Carte alimentation pour onduleur S2S SPW puissance 160KVa</v>
          </cell>
          <cell r="F2987">
            <v>1190</v>
          </cell>
        </row>
        <row r="2988">
          <cell r="D2988" t="str">
            <v>ONF018</v>
          </cell>
          <cell r="E2988" t="str">
            <v>Fourniture d'une Carte booster pour onduleur S2S SPW puissance 160KVa</v>
          </cell>
          <cell r="F2988">
            <v>1330</v>
          </cell>
        </row>
        <row r="2989">
          <cell r="D2989" t="str">
            <v>ONF019</v>
          </cell>
          <cell r="E2989" t="str">
            <v>Fourniture d'un KIT condensateurs DC pour onduleur S2S SPW puissance 200KVa</v>
          </cell>
          <cell r="F2989">
            <v>3724</v>
          </cell>
        </row>
        <row r="2990">
          <cell r="D2990" t="str">
            <v>ONF020</v>
          </cell>
          <cell r="E2990" t="str">
            <v>Fourniture d'un KIT condensateurs AC pour onduleur S2S SPW puissance 200KVa</v>
          </cell>
          <cell r="F2990">
            <v>3360</v>
          </cell>
        </row>
        <row r="2991">
          <cell r="D2991" t="str">
            <v>ONF021</v>
          </cell>
          <cell r="E2991" t="str">
            <v>Fourniture d'un KIT ventilateurs pour onduleur S2S SPW puissance 200KVa</v>
          </cell>
          <cell r="F2991">
            <v>952</v>
          </cell>
        </row>
        <row r="2992">
          <cell r="D2992" t="str">
            <v>ONF022</v>
          </cell>
          <cell r="E2992" t="str">
            <v>Fourniture d'une Carte alimentation pour onduleur S2S SPW puissance 200KVa</v>
          </cell>
          <cell r="F2992">
            <v>1190</v>
          </cell>
        </row>
        <row r="2993">
          <cell r="D2993" t="str">
            <v>ONF023</v>
          </cell>
          <cell r="E2993" t="str">
            <v>Fourniture d'une Carte booster pour onduleur S2S SPW puissance 200KVa</v>
          </cell>
          <cell r="F2993">
            <v>1330</v>
          </cell>
        </row>
        <row r="2994">
          <cell r="D2994" t="str">
            <v>ONF024</v>
          </cell>
          <cell r="E2994" t="str">
            <v>Fourniture d'un KIT condensateurs DC pour onduleur S2S SPW puissance 350KVa</v>
          </cell>
          <cell r="F2994">
            <v>8960</v>
          </cell>
        </row>
        <row r="2995">
          <cell r="D2995" t="str">
            <v>ONF025</v>
          </cell>
          <cell r="E2995" t="str">
            <v>Fourniture d'un KIT condensateurs AC pour onduleur S2S SPW puissance 350KVa</v>
          </cell>
          <cell r="F2995">
            <v>6720</v>
          </cell>
        </row>
        <row r="2996">
          <cell r="D2996" t="str">
            <v>ONF026</v>
          </cell>
          <cell r="E2996" t="str">
            <v>Fourniture d'un KIT ventilateurs pour onduleur S2S SPW puissance 350KVa</v>
          </cell>
          <cell r="F2996">
            <v>2660</v>
          </cell>
        </row>
        <row r="2997">
          <cell r="D2997" t="str">
            <v>ONF027</v>
          </cell>
          <cell r="E2997" t="str">
            <v>Fourniture d'une Carte alimentation pour onduleur S2S SPW puissance 350KVa</v>
          </cell>
          <cell r="F2997">
            <v>1190</v>
          </cell>
        </row>
        <row r="2998">
          <cell r="D2998" t="str">
            <v>ONF028</v>
          </cell>
          <cell r="E2998" t="str">
            <v>Fourniture d'une Carte booster pour onduleur S2S SPW puissance 350KVa</v>
          </cell>
          <cell r="F2998">
            <v>2030</v>
          </cell>
        </row>
        <row r="2999">
          <cell r="D2999" t="str">
            <v>ONF029</v>
          </cell>
          <cell r="E2999" t="str">
            <v>Fourniture d'un KIT condensateurs DC pour onduleur EMERSON 70NET de 10KVa</v>
          </cell>
          <cell r="F2999">
            <v>610.41</v>
          </cell>
        </row>
        <row r="3000">
          <cell r="D3000" t="str">
            <v>ONF030</v>
          </cell>
          <cell r="E3000" t="str">
            <v>Fourniture d'un KIT condensateurs AC pour onduleur EMERSON 70NET de 10KVa</v>
          </cell>
          <cell r="F3000">
            <v>1283</v>
          </cell>
        </row>
        <row r="3001">
          <cell r="D3001" t="str">
            <v>ONF031</v>
          </cell>
          <cell r="E3001" t="str">
            <v>Fourniture d'un KIT ventilateurs pour onduleur EMERSON 70NET puissance 10KVa</v>
          </cell>
          <cell r="F3001">
            <v>382</v>
          </cell>
        </row>
        <row r="3002">
          <cell r="D3002" t="str">
            <v>ONF032</v>
          </cell>
          <cell r="E3002" t="str">
            <v>Fourniture d'un KIT condensateurs DC pour onduleur EMERSON 80NET de 160KVa</v>
          </cell>
          <cell r="F3002">
            <v>2407</v>
          </cell>
        </row>
        <row r="3003">
          <cell r="D3003" t="str">
            <v>ONF033</v>
          </cell>
          <cell r="E3003" t="str">
            <v>Fourniture d'un KIT condensateurs AC pour onduleur EMERSON 80NET de 160KVa</v>
          </cell>
          <cell r="F3003">
            <v>4606.6000000000004</v>
          </cell>
        </row>
        <row r="3004">
          <cell r="D3004" t="str">
            <v>ONF034</v>
          </cell>
          <cell r="E3004" t="str">
            <v>Fourniture d'un KIT ventilateurs pour onduleur EMERSON 80NET de 160KVa</v>
          </cell>
          <cell r="F3004">
            <v>1833</v>
          </cell>
        </row>
        <row r="3005">
          <cell r="D3005" t="str">
            <v>ONF035</v>
          </cell>
          <cell r="E3005" t="str">
            <v>Fourniture d'un KIT condensateurs DC pour onduleur EMERSON AP415 de 15KVa</v>
          </cell>
          <cell r="F3005">
            <v>202</v>
          </cell>
        </row>
        <row r="3006">
          <cell r="D3006" t="str">
            <v>ONF036</v>
          </cell>
          <cell r="E3006" t="str">
            <v>Fourniture d'un KIT condensateurs AC pour onduleur EMERSON AP415 de 15KVa</v>
          </cell>
          <cell r="F3006">
            <v>156</v>
          </cell>
        </row>
        <row r="3007">
          <cell r="D3007" t="str">
            <v>ONF037</v>
          </cell>
          <cell r="E3007" t="str">
            <v>Fourniture d'un KIT ventilateurs pour onduleur EMERSON AP415 puissance 15KVa</v>
          </cell>
          <cell r="F3007">
            <v>113</v>
          </cell>
        </row>
        <row r="3008">
          <cell r="D3008" t="str">
            <v>ONF038</v>
          </cell>
          <cell r="E3008" t="str">
            <v>Fourniture d'un KIT condensateurs DC pour onduleur EMERSON NX40 de 40KVa</v>
          </cell>
          <cell r="F3008">
            <v>316</v>
          </cell>
        </row>
        <row r="3009">
          <cell r="D3009" t="str">
            <v>ONF039</v>
          </cell>
          <cell r="E3009" t="str">
            <v>Fourniture d'un KIT condensateurs AC pour onduleur EMERSON NX40 de 40KVa</v>
          </cell>
          <cell r="F3009">
            <v>228</v>
          </cell>
        </row>
        <row r="3010">
          <cell r="D3010" t="str">
            <v>ONF040</v>
          </cell>
          <cell r="E3010" t="str">
            <v>Fourniture d'un KIT ventilateurs pour onduleur EMERSON NX40 puissance 40KVa</v>
          </cell>
          <cell r="F3010">
            <v>122</v>
          </cell>
        </row>
        <row r="3011">
          <cell r="D3011" t="str">
            <v>ONF041</v>
          </cell>
          <cell r="E3011" t="str">
            <v>Fourniture d'un KIT condensateurs DC pour onduleur SAEI TSTM puissance 30KVa</v>
          </cell>
          <cell r="F3011">
            <v>420.4</v>
          </cell>
        </row>
        <row r="3012">
          <cell r="D3012" t="str">
            <v>ONF042</v>
          </cell>
          <cell r="E3012" t="str">
            <v>Fourniture d'un KIT condensateurs AC pour onduleur SAEI TSTM puissance 30KVa</v>
          </cell>
          <cell r="F3012">
            <v>318.8</v>
          </cell>
        </row>
        <row r="3013">
          <cell r="D3013" t="str">
            <v>ONF043</v>
          </cell>
          <cell r="E3013" t="str">
            <v>Fourniture d'un KIT ventilateurs pour onduleur SAEI TSTM puissance 30KVa</v>
          </cell>
          <cell r="F3013">
            <v>127.3</v>
          </cell>
        </row>
        <row r="3014">
          <cell r="D3014" t="str">
            <v>ONF044</v>
          </cell>
          <cell r="E3014" t="str">
            <v>Fourniture d'une Carte alimentation pour onduleur  SAEI TSTM puissance 30KVa</v>
          </cell>
          <cell r="F3014">
            <v>429.5</v>
          </cell>
        </row>
        <row r="3015">
          <cell r="D3015" t="str">
            <v>ONF045</v>
          </cell>
          <cell r="E3015" t="str">
            <v>Fourniture d'un KIT condensateurs DC pour onduleur SAEI TSTT puissance 60KVa</v>
          </cell>
          <cell r="F3015">
            <v>522.29999999999995</v>
          </cell>
        </row>
        <row r="3016">
          <cell r="D3016" t="str">
            <v>ONF046</v>
          </cell>
          <cell r="E3016" t="str">
            <v>Fourniture d'un KIT condensateurs AC pour onduleur SAEI TSTT puissance 60KVa</v>
          </cell>
          <cell r="F3016">
            <v>718</v>
          </cell>
        </row>
        <row r="3017">
          <cell r="D3017" t="str">
            <v>ONF047</v>
          </cell>
          <cell r="E3017" t="str">
            <v>Fourniture d'un KIT ventilateurs pour onduleur SAEI TSTT puissance 60KVa</v>
          </cell>
          <cell r="F3017">
            <v>366.8</v>
          </cell>
        </row>
        <row r="3018">
          <cell r="D3018" t="str">
            <v>ONF048</v>
          </cell>
          <cell r="E3018" t="str">
            <v>Fourniture d'une Carte alimentation pour onduleur SAEI TSTT puissance 60KVa</v>
          </cell>
          <cell r="F3018">
            <v>324.3</v>
          </cell>
        </row>
        <row r="3019">
          <cell r="D3019" t="str">
            <v>ONF049</v>
          </cell>
          <cell r="E3019" t="str">
            <v>Fourniture d'un KIT condensateurs DC pour onduleur SAEI THETYS de 125KVa</v>
          </cell>
          <cell r="F3019">
            <v>2276</v>
          </cell>
        </row>
        <row r="3020">
          <cell r="D3020" t="str">
            <v>ONF050</v>
          </cell>
          <cell r="E3020" t="str">
            <v>Fourniture d'un KIT condensateurs AC pour onduleur SAEI THETYS de 125KVa</v>
          </cell>
          <cell r="F3020">
            <v>3246.7</v>
          </cell>
        </row>
        <row r="3021">
          <cell r="D3021" t="str">
            <v>ONF051</v>
          </cell>
          <cell r="E3021" t="str">
            <v>Fourniture d'un KIT ventilateur pour onduleur SAEI THETYS puissance 125KVa</v>
          </cell>
          <cell r="F3021">
            <v>1371.6</v>
          </cell>
        </row>
        <row r="3022">
          <cell r="D3022" t="str">
            <v>ONF052</v>
          </cell>
          <cell r="E3022" t="str">
            <v>Fourniture d'une Carte alimentation pour onduleur SAEI THETYS puissance 125KVa</v>
          </cell>
          <cell r="F3022">
            <v>1012.8</v>
          </cell>
        </row>
        <row r="3023">
          <cell r="D3023" t="str">
            <v>ONF053</v>
          </cell>
          <cell r="E3023" t="str">
            <v>Fourniture d'un KIT condensateurs DC pour onduleur SAEI THETYS de 160KVa</v>
          </cell>
          <cell r="F3023">
            <v>710</v>
          </cell>
        </row>
        <row r="3024">
          <cell r="D3024" t="str">
            <v>ONF054</v>
          </cell>
          <cell r="E3024" t="str">
            <v>Fourniture d'un KIT condensateurs AC pour onduleur SAEI THETYS de 160KVa</v>
          </cell>
          <cell r="F3024">
            <v>1123.7</v>
          </cell>
        </row>
        <row r="3025">
          <cell r="D3025" t="str">
            <v>ONF055</v>
          </cell>
          <cell r="E3025" t="str">
            <v>Fourniture d'un KIT ventilateur pour onduleur SAEI THETYS puissance 160KVa</v>
          </cell>
          <cell r="F3025">
            <v>1232.4000000000001</v>
          </cell>
        </row>
        <row r="3026">
          <cell r="D3026" t="str">
            <v>ONF056</v>
          </cell>
          <cell r="E3026" t="str">
            <v>Fourniture d'une Carte alimentation pour onduleur SAEI THETYS puissance 160KVa</v>
          </cell>
          <cell r="F3026">
            <v>321.5</v>
          </cell>
        </row>
        <row r="3027">
          <cell r="D3027" t="str">
            <v>ONF057</v>
          </cell>
          <cell r="E3027" t="str">
            <v>Fourniture KIT condensateurs DC pour onduleur SCHNEIDER GALAXY de 10KVa</v>
          </cell>
          <cell r="F3027">
            <v>674.3</v>
          </cell>
        </row>
        <row r="3028">
          <cell r="D3028" t="str">
            <v>ONF058</v>
          </cell>
          <cell r="E3028" t="str">
            <v>Fourniture KIT condensateurs AC pour onduleur SCHNEIDER GALAXY de 10KVa</v>
          </cell>
          <cell r="F3028">
            <v>231</v>
          </cell>
        </row>
        <row r="3029">
          <cell r="D3029" t="str">
            <v>ONF059</v>
          </cell>
          <cell r="E3029" t="str">
            <v>Fourniture KIT ventilateur  pour onduleur SCHNEIDER GALAXY puissance 10KVa</v>
          </cell>
          <cell r="F3029">
            <v>218.2</v>
          </cell>
        </row>
        <row r="3030">
          <cell r="D3030" t="str">
            <v>ONF060</v>
          </cell>
          <cell r="E3030" t="str">
            <v>Fourniture KIT condensateurs DC pour onduleur SCHNEIDER GALAXY PW1000 T/M puissance 60 Kva</v>
          </cell>
          <cell r="F3030">
            <v>1296</v>
          </cell>
        </row>
        <row r="3031">
          <cell r="D3031" t="str">
            <v>ONF061</v>
          </cell>
          <cell r="E3031" t="str">
            <v>Fourniture KIT condensateurs AC pour onduleur SCHNEIDER GALAXY PW1000 T/M puissance 60 Kva</v>
          </cell>
          <cell r="F3031">
            <v>1196</v>
          </cell>
        </row>
        <row r="3032">
          <cell r="D3032" t="str">
            <v>ONF062</v>
          </cell>
          <cell r="E3032" t="str">
            <v>Fourniture KIT ventilateur pour onduleur SCHNEIDER GALAXY PW1000 T/M puissance 60 KVa</v>
          </cell>
          <cell r="F3032">
            <v>755</v>
          </cell>
        </row>
        <row r="3033">
          <cell r="D3033" t="str">
            <v>ONF063</v>
          </cell>
          <cell r="E3033" t="str">
            <v>Fourniture Carte alimentation pour onduleur SCHNEIDER GALAXY PW1000 T/M puissance 60 KVa</v>
          </cell>
          <cell r="F3033">
            <v>1807.6</v>
          </cell>
        </row>
        <row r="3034">
          <cell r="D3034" t="str">
            <v>ONF064</v>
          </cell>
          <cell r="E3034" t="str">
            <v>Fourniture KIT condensateurs DC pour onduleur SCHNEIDER GALAXY 5000 puissance 60 KVa</v>
          </cell>
          <cell r="F3034">
            <v>1739</v>
          </cell>
        </row>
        <row r="3035">
          <cell r="D3035" t="str">
            <v>ONF065</v>
          </cell>
          <cell r="E3035" t="str">
            <v>Fourniture d'un KIT condensateurs AC pour onduleur SCHNEIDER GALAXY 5000 puissance 60 KVa</v>
          </cell>
          <cell r="F3035">
            <v>1836</v>
          </cell>
        </row>
        <row r="3036">
          <cell r="D3036" t="str">
            <v>ONF066</v>
          </cell>
          <cell r="E3036" t="str">
            <v>Fourniture d'un KIT ventilateur pour onduleur SCHNEIDER GALAXY 5000 puissance 60 KVa</v>
          </cell>
          <cell r="F3036">
            <v>592</v>
          </cell>
        </row>
        <row r="3037">
          <cell r="D3037" t="str">
            <v>ONF067</v>
          </cell>
          <cell r="E3037" t="str">
            <v>Fourniture d'une d'une Carte alimentation pour onduleur SCHNEIDER GALAXY 5000 puissance 60 Kva</v>
          </cell>
          <cell r="F3037">
            <v>524.79999999999995</v>
          </cell>
        </row>
        <row r="3038">
          <cell r="D3038" t="str">
            <v>ONF068</v>
          </cell>
          <cell r="E3038" t="str">
            <v>Fourniture d'un KIT condensateurs DC pour onduleur SCHNEIDER GALAXY 5000 puissance 80 KVa</v>
          </cell>
          <cell r="F3038">
            <v>2732.3</v>
          </cell>
        </row>
        <row r="3039">
          <cell r="D3039" t="str">
            <v>ONF069</v>
          </cell>
          <cell r="E3039" t="str">
            <v>Fourniture KIT condensateurs AC pour onduleur SCHNEIDER GALAXY 5000 puissance 80 KVa</v>
          </cell>
          <cell r="F3039">
            <v>2053</v>
          </cell>
        </row>
        <row r="3040">
          <cell r="D3040" t="str">
            <v>ONF070</v>
          </cell>
          <cell r="E3040" t="str">
            <v>Fourniture d'un KIT ventilateur pour onduleur SCHNEIDER modele GALAXY 5000 puissance 80 KVa</v>
          </cell>
          <cell r="F3040">
            <v>843</v>
          </cell>
        </row>
        <row r="3041">
          <cell r="D3041" t="str">
            <v>ONF071</v>
          </cell>
          <cell r="E3041" t="str">
            <v>Fourniture d'une Carte alimentation pour onduleur SCHNEIDER GALAXY 5000 puissance 80 KVa</v>
          </cell>
          <cell r="F3041">
            <v>524.79999999999995</v>
          </cell>
        </row>
        <row r="3042">
          <cell r="D3042" t="str">
            <v>ONF072</v>
          </cell>
          <cell r="E3042" t="str">
            <v>Fourniture d'un KIT condensateurs DC pour onduleur SCHNEIDER GALAXY 5000 puissance 100 KVa</v>
          </cell>
          <cell r="F3042">
            <v>3478.5</v>
          </cell>
        </row>
        <row r="3043">
          <cell r="D3043" t="str">
            <v>ONF073</v>
          </cell>
          <cell r="E3043" t="str">
            <v>Fourniture d'un KIT condensateurs AC pour onduleur SCHNEIDER GALAXY 5000 puissance 100 KVa</v>
          </cell>
          <cell r="F3043">
            <v>2064.4</v>
          </cell>
        </row>
        <row r="3044">
          <cell r="D3044" t="str">
            <v>ONF074</v>
          </cell>
          <cell r="E3044" t="str">
            <v>Fourniture d'un KIT ventilateur pour onduleur SCHNEIDER modele GALAXY 5000 puissance 100KVa</v>
          </cell>
          <cell r="F3044">
            <v>843.5</v>
          </cell>
        </row>
        <row r="3045">
          <cell r="D3045" t="str">
            <v>ONF075</v>
          </cell>
          <cell r="E3045" t="str">
            <v>Fourniture d'une Carte alimentation pour onduleur SCHNEIDER  GALAXY 5000 puissance 100KVa</v>
          </cell>
          <cell r="F3045">
            <v>524.79999999999995</v>
          </cell>
        </row>
        <row r="3046">
          <cell r="D3046" t="str">
            <v>ONF076</v>
          </cell>
          <cell r="E3046" t="str">
            <v>Fourniture d'un KIT condensateurs DC pour onduleur SCHNEIDER GALAXY 5000 puissance 120 KVa</v>
          </cell>
          <cell r="F3046">
            <v>3478.5</v>
          </cell>
        </row>
        <row r="3047">
          <cell r="D3047" t="str">
            <v>ONF077</v>
          </cell>
          <cell r="E3047" t="str">
            <v>Fourniture d'un KIT condensateurs AC pour onduleur SCHNEIDER GALAXY 5000 puissance 120 KVa</v>
          </cell>
          <cell r="F3047">
            <v>2390</v>
          </cell>
        </row>
        <row r="3048">
          <cell r="D3048" t="str">
            <v>ONF078</v>
          </cell>
          <cell r="E3048" t="str">
            <v>Fourniture d'un KIT ventilateur pour onduleur SCHNEIDER modele GALAXY 5000 puissance 120KVa</v>
          </cell>
          <cell r="F3048">
            <v>843.5</v>
          </cell>
        </row>
        <row r="3049">
          <cell r="D3049" t="str">
            <v>ONF079</v>
          </cell>
          <cell r="E3049" t="str">
            <v>Fourniture Carte alimentation pour onduleur SCHNEIDER GALAXY 5000 de 120KVa</v>
          </cell>
          <cell r="F3049">
            <v>524.79999999999995</v>
          </cell>
        </row>
        <row r="3050">
          <cell r="D3050" t="str">
            <v>ONF080</v>
          </cell>
          <cell r="E3050" t="str">
            <v>Fourniture KIT condensateurs DC pour onduleur SCHNEIDER GALAXY de 160KVa</v>
          </cell>
          <cell r="F3050">
            <v>2287.3000000000002</v>
          </cell>
        </row>
        <row r="3051">
          <cell r="D3051" t="str">
            <v>ONF081</v>
          </cell>
          <cell r="E3051" t="str">
            <v>Fourniture KIT condensateurs AC pour onduleur SCHNEIDER GALAXY de 160 KVa</v>
          </cell>
          <cell r="F3051">
            <v>3929.2</v>
          </cell>
        </row>
        <row r="3052">
          <cell r="D3052" t="str">
            <v>ONF082</v>
          </cell>
          <cell r="E3052" t="str">
            <v>Fourniture KIT ventilateur pour onduleur SCHNEIDER modele GALAXY de 160KVa</v>
          </cell>
          <cell r="F3052">
            <v>1286.5999999999999</v>
          </cell>
        </row>
        <row r="3053">
          <cell r="D3053" t="str">
            <v>ONF083</v>
          </cell>
          <cell r="E3053" t="str">
            <v>Fourniture d'une Carte alimentation pour onduleur SCHNEIDER GALAXY de 160KVa</v>
          </cell>
          <cell r="F3053">
            <v>860.3</v>
          </cell>
        </row>
        <row r="3054">
          <cell r="D3054" t="str">
            <v>ONF084</v>
          </cell>
          <cell r="E3054" t="str">
            <v>Fourniture KIT condensateurs DC pour onduleur SCHNEIDER EPS 2000 de 80KVa</v>
          </cell>
          <cell r="F3054">
            <v>782.3</v>
          </cell>
        </row>
        <row r="3055">
          <cell r="D3055" t="str">
            <v>ONF085</v>
          </cell>
          <cell r="E3055" t="str">
            <v>Fourniture KIT condensateurs AC pour onduleur SCHNEIDER EPS 2000 de 80 KVa</v>
          </cell>
          <cell r="F3055">
            <v>856.2</v>
          </cell>
        </row>
        <row r="3056">
          <cell r="D3056" t="str">
            <v>ONF086</v>
          </cell>
          <cell r="E3056" t="str">
            <v>Fourniture KIT ventilateur pour onduleur SCHNEIDER EPS 2000 de 80KVa</v>
          </cell>
          <cell r="F3056">
            <v>685.5</v>
          </cell>
        </row>
        <row r="3057">
          <cell r="D3057" t="str">
            <v>ONF087</v>
          </cell>
          <cell r="E3057" t="str">
            <v>Fourniture condensateurs DC pour onduleur APS SMART UPS SURT de 10KVa</v>
          </cell>
          <cell r="F3057">
            <v>998.2</v>
          </cell>
        </row>
        <row r="3058">
          <cell r="D3058" t="str">
            <v>ONF088</v>
          </cell>
          <cell r="E3058" t="str">
            <v>Fourniture KIT condensateurs AC pour onduleur APS SMART UPS SURT de 10KVa</v>
          </cell>
          <cell r="F3058">
            <v>568.9</v>
          </cell>
        </row>
        <row r="3059">
          <cell r="D3059" t="str">
            <v>ONF089</v>
          </cell>
          <cell r="E3059" t="str">
            <v>Fourniture KIT ventilateur pour onduleur APS SMART UPS SURT de 10KVa</v>
          </cell>
          <cell r="F3059">
            <v>318.10000000000002</v>
          </cell>
        </row>
        <row r="3060">
          <cell r="D3060" t="str">
            <v>ONF090</v>
          </cell>
          <cell r="E3060" t="str">
            <v>Fourniture KIT condensateurs DC pour onduleur SOCOMEC A2S3047  de 30KVa</v>
          </cell>
          <cell r="F3060">
            <v>504</v>
          </cell>
        </row>
        <row r="3061">
          <cell r="D3061" t="str">
            <v>ONF091</v>
          </cell>
          <cell r="E3061" t="str">
            <v>Fourniture KIT condensateurs AC pour onduleur SOCOMEC A2S3047 de 30KVa</v>
          </cell>
          <cell r="F3061">
            <v>360</v>
          </cell>
        </row>
        <row r="3062">
          <cell r="D3062" t="str">
            <v>ONF092</v>
          </cell>
          <cell r="E3062" t="str">
            <v>Fourniture KIT ventilateur pour onduleur SOCOMEC A2S3047 puissance 30KVa</v>
          </cell>
          <cell r="F3062">
            <v>350</v>
          </cell>
        </row>
        <row r="3063">
          <cell r="D3063" t="str">
            <v>ONF093</v>
          </cell>
          <cell r="E3063" t="str">
            <v>Fourniture Carte alimentation pour onduleur SOCOMEC modele A2S3047 de 30KVa</v>
          </cell>
          <cell r="F3063">
            <v>122</v>
          </cell>
        </row>
        <row r="3064">
          <cell r="D3064" t="str">
            <v>ONF094</v>
          </cell>
          <cell r="E3064" t="str">
            <v>Fourniture KIT condensateurs DC pour onduleur SOCOMEC A2S3047  de 45KVa</v>
          </cell>
          <cell r="F3064">
            <v>672</v>
          </cell>
        </row>
        <row r="3065">
          <cell r="D3065" t="str">
            <v>ONF095</v>
          </cell>
          <cell r="E3065" t="str">
            <v>Fourniture KIT condensateurs AC pour onduleur SOCOMEC A2S3047  de 45KVa</v>
          </cell>
          <cell r="F3065">
            <v>696</v>
          </cell>
        </row>
        <row r="3066">
          <cell r="D3066" t="str">
            <v>ONF096</v>
          </cell>
          <cell r="E3066" t="str">
            <v>Fourniture KIT ventilateur pour onduleur SOCOMEC modele A2S3047 de 45KVa</v>
          </cell>
          <cell r="F3066">
            <v>559</v>
          </cell>
        </row>
        <row r="3067">
          <cell r="D3067" t="str">
            <v>ONF097</v>
          </cell>
          <cell r="E3067" t="str">
            <v>Fourniture d'une Carte alimentation pour onduleur SOCOMEC A2S3047 de 45KVa</v>
          </cell>
          <cell r="F3067">
            <v>122</v>
          </cell>
        </row>
        <row r="3068">
          <cell r="D3068" t="str">
            <v>ONF098</v>
          </cell>
          <cell r="E3068" t="str">
            <v>Fourniture KIT condensateurs DC pour onduleur SOCOMEC A2S3047 de 80KVa</v>
          </cell>
          <cell r="F3068">
            <v>1007</v>
          </cell>
        </row>
        <row r="3069">
          <cell r="D3069" t="str">
            <v>ONF099</v>
          </cell>
          <cell r="E3069" t="str">
            <v>Fourniture KIT condensateurs AC pour onduleur SOCOMEC A2S3047 de 80KVa</v>
          </cell>
          <cell r="F3069">
            <v>1267</v>
          </cell>
        </row>
        <row r="3070">
          <cell r="D3070" t="str">
            <v>ONF100</v>
          </cell>
          <cell r="E3070" t="str">
            <v>Fourniture KIT ventilateur pour onduleur SOCOMEC modele A2S3047 de 80KVa</v>
          </cell>
          <cell r="F3070">
            <v>619</v>
          </cell>
        </row>
        <row r="3071">
          <cell r="D3071" t="str">
            <v>ONF101</v>
          </cell>
          <cell r="E3071" t="str">
            <v>Fourniture Carte alimentation pour onduleur SOCOMEC modele A2S3047 de 80KVa</v>
          </cell>
          <cell r="F3071">
            <v>122</v>
          </cell>
        </row>
        <row r="3072">
          <cell r="D3072" t="str">
            <v>ONF102</v>
          </cell>
          <cell r="E3072" t="str">
            <v>Fourniture KIT condensateurs DC pour onduleur SOCOMEC A2S3047  de 100KVa</v>
          </cell>
          <cell r="F3072">
            <v>1283</v>
          </cell>
        </row>
        <row r="3073">
          <cell r="D3073" t="str">
            <v>ONF103</v>
          </cell>
          <cell r="E3073" t="str">
            <v>Fourniture KIT condensateurs AC pour onduleur SOCOMEC A2S3047  de 100KVa</v>
          </cell>
          <cell r="F3073">
            <v>1551</v>
          </cell>
        </row>
        <row r="3074">
          <cell r="D3074" t="str">
            <v>ONF104</v>
          </cell>
          <cell r="E3074" t="str">
            <v>Fourniture d'un KIT ventilateur pour onduleur SOCOMEC A2S3047  de 100KVa</v>
          </cell>
          <cell r="F3074">
            <v>1238</v>
          </cell>
        </row>
        <row r="3075">
          <cell r="D3075" t="str">
            <v>ONF105</v>
          </cell>
          <cell r="E3075" t="str">
            <v>Fourniture carte alimentation pour onduleur SOCOMEC modele A2S3047 de 100KVa</v>
          </cell>
          <cell r="F3075">
            <v>122</v>
          </cell>
        </row>
        <row r="3076">
          <cell r="D3076" t="str">
            <v>ONF106</v>
          </cell>
          <cell r="E3076" t="str">
            <v>Fourniture kit condensateurs DC pour onduleur SOCOMEC MASTERYS GP 20KVa</v>
          </cell>
          <cell r="F3076">
            <v>625</v>
          </cell>
        </row>
        <row r="3077">
          <cell r="D3077" t="str">
            <v>ONF107</v>
          </cell>
          <cell r="E3077" t="str">
            <v>Fourniture kit condensateurs AC pour onduleur SOCOMEC MASTERYS GP 20KVa</v>
          </cell>
          <cell r="F3077">
            <v>128.5</v>
          </cell>
        </row>
        <row r="3078">
          <cell r="D3078" t="str">
            <v>ONF108</v>
          </cell>
          <cell r="E3078" t="str">
            <v>Fourniture KIT ventilateur pour onduleur SOCOMEC MASTERYS GP de 20KVa</v>
          </cell>
          <cell r="F3078">
            <v>116</v>
          </cell>
        </row>
        <row r="3079">
          <cell r="D3079" t="str">
            <v>ONF109</v>
          </cell>
          <cell r="E3079" t="str">
            <v>Fourniture Carte alimentation pour onduleur SOCOMEC MASTERYS GP de 20KVa</v>
          </cell>
          <cell r="F3079">
            <v>1601.5</v>
          </cell>
        </row>
        <row r="3080">
          <cell r="D3080" t="str">
            <v>ONF110</v>
          </cell>
          <cell r="E3080" t="str">
            <v>Fourniture kit condensateurs DC pour onduleur SOCOMEC MASTERYS GP 40KVa</v>
          </cell>
          <cell r="F3080">
            <v>1136.5</v>
          </cell>
        </row>
        <row r="3081">
          <cell r="D3081" t="str">
            <v>ONF111</v>
          </cell>
          <cell r="E3081" t="str">
            <v>Fourniture kit condensateurs AC pour onduleur SOCOMEC MASTERYS GP 40KVa</v>
          </cell>
          <cell r="F3081">
            <v>185.2</v>
          </cell>
        </row>
        <row r="3082">
          <cell r="D3082" t="str">
            <v>ONF112</v>
          </cell>
          <cell r="E3082" t="str">
            <v>Fourniture kit ventilateur pour onduleur SOCOMEC modele MASTERYS GP 40KVa</v>
          </cell>
          <cell r="F3082">
            <v>110.9</v>
          </cell>
        </row>
        <row r="3083">
          <cell r="D3083" t="str">
            <v>ONF113</v>
          </cell>
          <cell r="E3083" t="str">
            <v>Fourniture Carte alimentation pour onduleur SOCOMEC MASTERYS GP 40KVa</v>
          </cell>
          <cell r="F3083">
            <v>1741.5</v>
          </cell>
        </row>
        <row r="3084">
          <cell r="D3084" t="str">
            <v>ONF114</v>
          </cell>
          <cell r="E3084" t="str">
            <v>Fourniture kit condensateurs DC pour onduleur SOCOMEC MASTERYS MC 60KVa</v>
          </cell>
          <cell r="F3084">
            <v>1602.7</v>
          </cell>
        </row>
        <row r="3085">
          <cell r="D3085" t="str">
            <v>ONF115</v>
          </cell>
          <cell r="E3085" t="str">
            <v>Fourniture kit condensateurs AC pour onduleur SOCOMEC MASTERYS MC 60KVa</v>
          </cell>
          <cell r="F3085">
            <v>1026.9000000000001</v>
          </cell>
        </row>
        <row r="3086">
          <cell r="D3086" t="str">
            <v>ONF116</v>
          </cell>
          <cell r="E3086" t="str">
            <v>Fourniture kit ventilateur pour onduleur SOCOMEC MASTERYS MC de 60KVa</v>
          </cell>
          <cell r="F3086">
            <v>776.2</v>
          </cell>
        </row>
        <row r="3087">
          <cell r="D3087" t="str">
            <v>ONF117</v>
          </cell>
          <cell r="E3087" t="str">
            <v>Fourniture Carte alimentation pour onduleur SOCOMEC MASTERYS MC de 60KVa</v>
          </cell>
          <cell r="F3087">
            <v>1736</v>
          </cell>
        </row>
        <row r="3088">
          <cell r="D3088" t="str">
            <v>ONF118</v>
          </cell>
          <cell r="E3088" t="str">
            <v>Fourniture kit condensateurs DC pour onduleur SOCOMEC DELPHYS GP 160KVa</v>
          </cell>
          <cell r="F3088">
            <v>2399</v>
          </cell>
        </row>
        <row r="3089">
          <cell r="D3089" t="str">
            <v>ONF119</v>
          </cell>
          <cell r="E3089" t="str">
            <v>Fourniture kit condensateurs AC pour onduleur SOCOMEC DELPHYS GP 160KVa</v>
          </cell>
          <cell r="F3089">
            <v>2271.8000000000002</v>
          </cell>
        </row>
        <row r="3090">
          <cell r="D3090" t="str">
            <v>ONF120</v>
          </cell>
          <cell r="E3090" t="str">
            <v>Fourniture KIT ventilateur pour onduleur SOCOMEC DELPHYS GP de 160KVa</v>
          </cell>
          <cell r="F3090">
            <v>1013</v>
          </cell>
        </row>
        <row r="3091">
          <cell r="D3091" t="str">
            <v>ONF121</v>
          </cell>
          <cell r="E3091" t="str">
            <v>Fourniture Carte alimentation pour onduleur SOCOMEC DELPHYS GP de 160KVa</v>
          </cell>
          <cell r="F3091">
            <v>3129.8</v>
          </cell>
        </row>
        <row r="3092">
          <cell r="D3092" t="str">
            <v>ONF122</v>
          </cell>
          <cell r="E3092" t="str">
            <v>Fourniture KIT condensateurs DC pour onduleur SOCOMEC DELPHYS GP 200KVa</v>
          </cell>
          <cell r="F3092">
            <v>2399.3000000000002</v>
          </cell>
        </row>
        <row r="3093">
          <cell r="D3093" t="str">
            <v>ONF123</v>
          </cell>
          <cell r="E3093" t="str">
            <v>Fourniture KIT condensateurs AC pour onduleur SOCOMEC DELPHYS GP 200KVa</v>
          </cell>
          <cell r="F3093">
            <v>2271.8000000000002</v>
          </cell>
        </row>
        <row r="3094">
          <cell r="D3094" t="str">
            <v>ONF124</v>
          </cell>
          <cell r="E3094" t="str">
            <v>Fourniture KIT ventilateur pour onduleur SOCOMEC DELPHYS GP de 200KVa</v>
          </cell>
          <cell r="F3094">
            <v>1013</v>
          </cell>
        </row>
        <row r="3095">
          <cell r="D3095" t="str">
            <v>ONF125</v>
          </cell>
          <cell r="E3095" t="str">
            <v>Fourniture Carte alimentation pour onduleur SOCOMEC DELPHYS GP de 200KVa</v>
          </cell>
          <cell r="F3095">
            <v>3245.8</v>
          </cell>
        </row>
        <row r="3096">
          <cell r="D3096" t="str">
            <v>ONF126</v>
          </cell>
          <cell r="E3096" t="str">
            <v>Fourniture KIT condensateurs DC pour onduleur SOCOMEC DELPHYS MX 250KVa</v>
          </cell>
          <cell r="F3096">
            <v>3322.2</v>
          </cell>
        </row>
        <row r="3097">
          <cell r="D3097" t="str">
            <v>ONF127</v>
          </cell>
          <cell r="E3097" t="str">
            <v>Fourniture KIT condensateurs AC pour onduleur SOCOMEC DELPHYS MX 250KVa</v>
          </cell>
          <cell r="F3097">
            <v>1625.4</v>
          </cell>
        </row>
        <row r="3098">
          <cell r="D3098" t="str">
            <v>ONF128</v>
          </cell>
          <cell r="E3098" t="str">
            <v>Fourniture d'un KIT ventilateur pour onduleur SOCOMEC DELPHYS MX de 250KVa</v>
          </cell>
          <cell r="F3098">
            <v>2336</v>
          </cell>
        </row>
        <row r="3099">
          <cell r="D3099" t="str">
            <v>ONF129</v>
          </cell>
          <cell r="E3099" t="str">
            <v>Fourniture Carte alimentation pour onduleur SOCOMEC DELPHYS MX de 250KVa</v>
          </cell>
          <cell r="F3099">
            <v>2872.3</v>
          </cell>
        </row>
        <row r="3100">
          <cell r="D3100" t="str">
            <v>ONF130</v>
          </cell>
          <cell r="E3100" t="str">
            <v>Fourniture d'un KIT condensateurs DC pour onduleur RIELLO RT 6000SV de 60KVa</v>
          </cell>
          <cell r="F3100">
            <v>1339.8</v>
          </cell>
        </row>
        <row r="3101">
          <cell r="D3101" t="str">
            <v>ONF131</v>
          </cell>
          <cell r="E3101" t="str">
            <v>Fourniture d'un KIT condensateurs AC pour onduleur RIELLO RT 6000SV de 60KVa</v>
          </cell>
          <cell r="F3101">
            <v>996.8</v>
          </cell>
        </row>
        <row r="3102">
          <cell r="D3102" t="str">
            <v>ONF132</v>
          </cell>
          <cell r="E3102" t="str">
            <v>Fourniture KIT ventilateur pour onduleur SOCOMEC RIELLO RT 6000SV de 60KVa</v>
          </cell>
          <cell r="F3102">
            <v>994.2</v>
          </cell>
        </row>
        <row r="3103">
          <cell r="D3103" t="str">
            <v>ONF133</v>
          </cell>
          <cell r="E3103" t="str">
            <v>Fourniture Carte alimentation pour onduleur LEGRAND KERO-T HTE 100KVa</v>
          </cell>
          <cell r="F3103">
            <v>1030</v>
          </cell>
        </row>
        <row r="3104">
          <cell r="D3104" t="str">
            <v>ONF134</v>
          </cell>
          <cell r="E3104" t="str">
            <v>Fourniture KIT condensateurs DC pour onduleur LEGRAND KERO-T HTE 100KVa</v>
          </cell>
          <cell r="F3104">
            <v>992.64</v>
          </cell>
        </row>
        <row r="3105">
          <cell r="D3105" t="str">
            <v>ONF135</v>
          </cell>
          <cell r="E3105" t="str">
            <v>Fourniture KIT condensateurs AC onduleur LEGRAND KERO-T HTE 100KVa</v>
          </cell>
          <cell r="F3105">
            <v>2583.9</v>
          </cell>
        </row>
        <row r="3106">
          <cell r="D3106" t="str">
            <v>ONF136</v>
          </cell>
          <cell r="E3106" t="str">
            <v>Fourniture KIT ventilateur pour onduleur LEGRAND KERO-T HTE 100KVa</v>
          </cell>
          <cell r="F3106">
            <v>2934</v>
          </cell>
        </row>
        <row r="3107">
          <cell r="D3107" t="str">
            <v>ONF137</v>
          </cell>
          <cell r="E3107" t="str">
            <v>Fourniture Carte alimentation pour onduleur LEGRAND KEOR-T  80KVa</v>
          </cell>
          <cell r="F3107">
            <v>1030</v>
          </cell>
        </row>
        <row r="3108">
          <cell r="D3108" t="str">
            <v>ONF138</v>
          </cell>
          <cell r="E3108" t="str">
            <v>Fourniture KIT condensateurs DC pour onduleur LEGRAND KEOR-T 80KVa</v>
          </cell>
          <cell r="F3108">
            <v>891</v>
          </cell>
        </row>
        <row r="3109">
          <cell r="D3109" t="str">
            <v>ONF139</v>
          </cell>
          <cell r="E3109" t="str">
            <v xml:space="preserve">Fourniture KIT condensateurs AC onduleur LEGRAND KEOR-T 80KVa </v>
          </cell>
          <cell r="F3109">
            <v>1135</v>
          </cell>
        </row>
        <row r="3110">
          <cell r="D3110" t="str">
            <v>ONF140</v>
          </cell>
          <cell r="E3110" t="str">
            <v xml:space="preserve">Fourniture KIT ventilateur pour onduleur LEGRAND KEOR-T 80KVa </v>
          </cell>
          <cell r="F3110">
            <v>1867.5</v>
          </cell>
        </row>
        <row r="3111">
          <cell r="D3111" t="str">
            <v>ONF141</v>
          </cell>
          <cell r="E3111" t="str">
            <v>Fourniture d'un module pour onduleur LIEBERT NX-C 100KVa</v>
          </cell>
          <cell r="F3111">
            <v>9350</v>
          </cell>
        </row>
        <row r="3112">
          <cell r="D3112" t="str">
            <v>ONF142</v>
          </cell>
          <cell r="E3112" t="str">
            <v>Fourniture Carte alimentation pour onduleur SOCOMEC DELPHYS GP de 250KVa</v>
          </cell>
          <cell r="F3112">
            <v>2518</v>
          </cell>
        </row>
        <row r="3113">
          <cell r="D3113" t="str">
            <v>ONF143</v>
          </cell>
          <cell r="E3113" t="str">
            <v>Fourniture KIT condensateurs DC pour onduleur SOCOMEC DELPHYS GP de 250KVa</v>
          </cell>
          <cell r="F3113">
            <v>3976</v>
          </cell>
        </row>
        <row r="3114">
          <cell r="D3114" t="str">
            <v>ONF144</v>
          </cell>
          <cell r="E3114" t="str">
            <v>Fourniture KIT condensateurs AC onduleur SOCOMEC DELPHYS GP de 250KVa</v>
          </cell>
          <cell r="F3114">
            <v>2859</v>
          </cell>
        </row>
        <row r="3115">
          <cell r="D3115" t="str">
            <v>ONF145</v>
          </cell>
          <cell r="E3115" t="str">
            <v>Fourniture KIT ventilateur pour onduleur SOCOMEC DELPHYS GP de 250KVa</v>
          </cell>
          <cell r="F3115">
            <v>1819.2</v>
          </cell>
        </row>
        <row r="3116">
          <cell r="D3116" t="str">
            <v>ONF146</v>
          </cell>
          <cell r="E3116" t="str">
            <v>Fourniture Carte alimentation pour onduleur SOCOMEC DELPHYS GP de 300KVa</v>
          </cell>
          <cell r="F3116">
            <v>2518</v>
          </cell>
        </row>
        <row r="3117">
          <cell r="D3117" t="str">
            <v>ONF147</v>
          </cell>
          <cell r="E3117" t="str">
            <v>Fourniture KIT condensateurs DC pour onduleur SOCOMEC DELPHYS GP de 300KVa</v>
          </cell>
          <cell r="F3117">
            <v>3598.5</v>
          </cell>
        </row>
        <row r="3118">
          <cell r="D3118" t="str">
            <v>ONF148</v>
          </cell>
          <cell r="E3118" t="str">
            <v>Fourniture KIT condensateurs AC onduleur SOCOMEC DELPHYS GP de 300KVa</v>
          </cell>
          <cell r="F3118">
            <v>2271</v>
          </cell>
        </row>
        <row r="3119">
          <cell r="D3119" t="str">
            <v>ONF149</v>
          </cell>
          <cell r="E3119" t="str">
            <v>Fourniture KIT ventilateur pour onduleur SOCOMEC DELPHYS GP de 300KVa</v>
          </cell>
          <cell r="F3119">
            <v>1819.2</v>
          </cell>
        </row>
        <row r="3120">
          <cell r="D3120" t="str">
            <v>ONF150</v>
          </cell>
          <cell r="E3120" t="str">
            <v>Fourniture Carte alimentation pour onduleur SOCOMEC DELPHYS BC 200KVa</v>
          </cell>
          <cell r="F3120">
            <v>2518</v>
          </cell>
        </row>
        <row r="3121">
          <cell r="D3121" t="str">
            <v>ONF151</v>
          </cell>
          <cell r="E3121" t="str">
            <v>Fourniture KIT condensateurs DC pour onduleur SOCOMEC DELPHYS BC 200KVa</v>
          </cell>
          <cell r="F3121">
            <v>2399</v>
          </cell>
        </row>
        <row r="3122">
          <cell r="D3122" t="str">
            <v>ONF152</v>
          </cell>
          <cell r="E3122" t="str">
            <v>Fourniture KIT condensateurs AC onduleur SOCOMEC DELPHYS BC 200KVa</v>
          </cell>
          <cell r="F3122">
            <v>2271.8000000000002</v>
          </cell>
        </row>
        <row r="3123">
          <cell r="D3123" t="str">
            <v>ONF153</v>
          </cell>
          <cell r="E3123" t="str">
            <v>Fourniture KIT ventilateur pour onduleur SOCOMEC DELPHYS BC 200KVa</v>
          </cell>
          <cell r="F3123">
            <v>1010</v>
          </cell>
        </row>
        <row r="3124">
          <cell r="D3124" t="str">
            <v>ONF154</v>
          </cell>
          <cell r="E3124" t="str">
            <v>Fourniture d'une ASI 2KVA</v>
          </cell>
          <cell r="F3124">
            <v>1650</v>
          </cell>
        </row>
        <row r="3125">
          <cell r="D3125" t="str">
            <v>ONP001</v>
          </cell>
          <cell r="E3125" t="str">
            <v>Maintenance preventive d'un onduleur inferieur ou egale a 60 KVA</v>
          </cell>
          <cell r="F3125">
            <v>290.56</v>
          </cell>
        </row>
        <row r="3126">
          <cell r="D3126" t="str">
            <v>ONP002</v>
          </cell>
          <cell r="E3126" t="str">
            <v>Maintenance preventive d'un onduleur superieur a 60 KVA et inferieur ou egale a 160 kVA</v>
          </cell>
          <cell r="F3126">
            <v>321.92</v>
          </cell>
        </row>
        <row r="3127">
          <cell r="D3127" t="str">
            <v>ONP003</v>
          </cell>
          <cell r="E3127" t="str">
            <v>Maintenance preventive d'un onduleur superieur a 160 kVA</v>
          </cell>
          <cell r="F3127">
            <v>343</v>
          </cell>
        </row>
        <row r="3128">
          <cell r="D3128" t="str">
            <v>ONP004</v>
          </cell>
          <cell r="E3128" t="str">
            <v>Maintenance preventive d'un atelier d'energie / chargeur batteries</v>
          </cell>
          <cell r="F3128">
            <v>171.5</v>
          </cell>
        </row>
        <row r="3129">
          <cell r="D3129" t="str">
            <v>ONP005</v>
          </cell>
          <cell r="E3129" t="str">
            <v>Plus-value a la maintenance preventive pour depollution</v>
          </cell>
          <cell r="F3129">
            <v>385</v>
          </cell>
        </row>
        <row r="3130">
          <cell r="D3130" t="str">
            <v>ONP006</v>
          </cell>
          <cell r="E3130" t="str">
            <v>Plus-value pour remplacement des ventilateurs et filtres AC ou DC pour un onduleur d'une puissance inferieur ou egale a 60 KVA</v>
          </cell>
          <cell r="F3130">
            <v>343</v>
          </cell>
        </row>
        <row r="3131">
          <cell r="D3131" t="str">
            <v>ONP007</v>
          </cell>
          <cell r="E3131" t="str">
            <v>Plus-value pour remplacement des ventilateurs et filtres AC ou DC pour un onduleur superieur a 60 KVA et inferieur ou egale a 160 kVA</v>
          </cell>
          <cell r="F3131">
            <v>525.70000000000005</v>
          </cell>
        </row>
        <row r="3132">
          <cell r="D3132" t="str">
            <v>ONP008</v>
          </cell>
          <cell r="E3132" t="str">
            <v>Plus-value pour remplacement des ventilateurs et filtres AC ou DC pour un onduleur d'une puissance superieur a 160 kVA</v>
          </cell>
          <cell r="F3132">
            <v>1051.4000000000001</v>
          </cell>
        </row>
        <row r="3133">
          <cell r="D3133" t="str">
            <v>ONC001</v>
          </cell>
          <cell r="E3133" t="str">
            <v>Mise a disposition d'un technicien 7j/7j 24h/24h dans le cadre de l’astreinte</v>
          </cell>
          <cell r="F3133">
            <v>1476.97</v>
          </cell>
        </row>
        <row r="3134">
          <cell r="D3134" t="str">
            <v>ONC002</v>
          </cell>
          <cell r="E3134" t="str">
            <v>Identification de l’element defectueux d’un onduleur et remplacement immédiat de toute pièce inférieur à 100 euros</v>
          </cell>
          <cell r="F3134">
            <v>593.84</v>
          </cell>
        </row>
        <row r="3135">
          <cell r="D3135" t="str">
            <v>ONC003</v>
          </cell>
          <cell r="E3135" t="str">
            <v>Remplacement d'un banc inferieur a 50 batteries onduleur</v>
          </cell>
          <cell r="F3135">
            <v>1093.96</v>
          </cell>
        </row>
        <row r="3136">
          <cell r="D3136" t="str">
            <v>ONC004</v>
          </cell>
          <cell r="E3136" t="str">
            <v>Remplacement d'un banc superieur a 50 batteries onduleur et inferieur ou egale a 100 batteries onduleur.</v>
          </cell>
          <cell r="F3136">
            <v>3311.2</v>
          </cell>
        </row>
        <row r="3137">
          <cell r="D3137" t="str">
            <v>ONC005</v>
          </cell>
          <cell r="E3137" t="str">
            <v>Remplacement d'un banc superieur a 100 batteries onduleur.</v>
          </cell>
          <cell r="F3137">
            <v>4405.16</v>
          </cell>
        </row>
        <row r="3138">
          <cell r="D3138" t="str">
            <v>ONC006</v>
          </cell>
          <cell r="E3138" t="str">
            <v>Fourniture et remplacement d'un atelier d’energie de marque DELTA Energy Systems  de type NRA HD UDC5 ou equivalent</v>
          </cell>
          <cell r="F3138">
            <v>22389.22</v>
          </cell>
        </row>
        <row r="3139">
          <cell r="D3139" t="str">
            <v>ONC007</v>
          </cell>
          <cell r="E3139" t="str">
            <v>Fourniture et remplacement d'un redresseur DELTA de type DPR2400</v>
          </cell>
          <cell r="F3139">
            <v>718.84</v>
          </cell>
        </row>
        <row r="3140">
          <cell r="D3140" t="str">
            <v>ONC008</v>
          </cell>
          <cell r="E3140" t="str">
            <v>Fourniture et remplacement d'un contrôleur DELTA de type PSC3</v>
          </cell>
          <cell r="F3140">
            <v>743.84</v>
          </cell>
        </row>
        <row r="3141">
          <cell r="D3141" t="str">
            <v>ONC009</v>
          </cell>
          <cell r="E3141" t="str">
            <v>Fourniture, installation et raccordement d’un onduleur de 20KVA et de ses batteries</v>
          </cell>
          <cell r="F3141">
            <v>7306.34</v>
          </cell>
        </row>
        <row r="3142">
          <cell r="D3142" t="str">
            <v>ONC010</v>
          </cell>
          <cell r="E3142" t="str">
            <v>Fourniture, installation et raccordement d’un onduleur de 40KVA et de ses batteries</v>
          </cell>
          <cell r="F3142">
            <v>14607.19</v>
          </cell>
        </row>
        <row r="3143">
          <cell r="D3143" t="str">
            <v>ONC011</v>
          </cell>
          <cell r="E3143" t="str">
            <v>Fourniture, installation et raccordement d’un onduleur de 60KVA et de ses batteries</v>
          </cell>
          <cell r="F3143">
            <v>15531.89</v>
          </cell>
        </row>
        <row r="3144">
          <cell r="D3144" t="str">
            <v>ONC012</v>
          </cell>
          <cell r="E3144" t="str">
            <v>Fourniture, installation et raccordement d’un onduleur de 80KVA et de ses batteries</v>
          </cell>
          <cell r="F3144">
            <v>26673.91</v>
          </cell>
        </row>
        <row r="3145">
          <cell r="D3145" t="str">
            <v>ONC013</v>
          </cell>
          <cell r="E3145" t="str">
            <v>Fourniture, installation et raccordement d’un onduleur de 100KVA et de ses batteries</v>
          </cell>
          <cell r="F3145">
            <v>31791.63</v>
          </cell>
        </row>
        <row r="3146">
          <cell r="D3146" t="str">
            <v>ONC014</v>
          </cell>
          <cell r="E3146" t="str">
            <v>Fourniture, installation et raccordement d’un onduleur de 160KVA et de ses batteries</v>
          </cell>
          <cell r="F3146">
            <v>39967.879999999997</v>
          </cell>
        </row>
        <row r="3147">
          <cell r="D3147" t="str">
            <v>ONC015</v>
          </cell>
          <cell r="E3147" t="str">
            <v>Fourniture, installation et raccordement d’un onduleur de 200KVA et de ses batteries</v>
          </cell>
          <cell r="F3147">
            <v>42517.88</v>
          </cell>
        </row>
        <row r="3148">
          <cell r="D3148" t="str">
            <v>ONC016</v>
          </cell>
          <cell r="E3148" t="str">
            <v>Fourniture, installation et raccordement d’un onduleur de 250KVA et de ses batteries</v>
          </cell>
          <cell r="F3148">
            <v>61209.13</v>
          </cell>
        </row>
        <row r="3149">
          <cell r="D3149" t="str">
            <v>ONC017</v>
          </cell>
          <cell r="E3149" t="str">
            <v>Fourniture, installation et raccordement d’un onduleur de 350KVA et de ses batteries</v>
          </cell>
          <cell r="F3149">
            <v>89552.11</v>
          </cell>
        </row>
        <row r="3150">
          <cell r="D3150" t="str">
            <v>OND001</v>
          </cell>
          <cell r="E3150" t="str">
            <v>Prise en charge initiale de l’installation</v>
          </cell>
          <cell r="F3150">
            <v>2871.66</v>
          </cell>
        </row>
        <row r="3151">
          <cell r="D3151" t="str">
            <v>OND002</v>
          </cell>
          <cell r="E3151" t="str">
            <v>Restitution de l’installation en fin de marche</v>
          </cell>
          <cell r="F3151">
            <v>1914.44</v>
          </cell>
        </row>
        <row r="3152">
          <cell r="D3152" t="str">
            <v>OND003</v>
          </cell>
          <cell r="E3152" t="str">
            <v>Recyclage de batteries</v>
          </cell>
          <cell r="F3152">
            <v>0.01</v>
          </cell>
        </row>
        <row r="3153">
          <cell r="D3153" t="str">
            <v>OND004</v>
          </cell>
          <cell r="E3153" t="str">
            <v>Plus Value aux prix de la presente liste pour execution de nuit</v>
          </cell>
          <cell r="F3153">
            <v>0.3</v>
          </cell>
        </row>
        <row r="3154">
          <cell r="D3154" t="str">
            <v>OND005</v>
          </cell>
          <cell r="E3154" t="str">
            <v>Réunion d’une demi journée en presentiel au sein de la DIRIF</v>
          </cell>
          <cell r="F3154">
            <v>1015.82</v>
          </cell>
        </row>
        <row r="3155">
          <cell r="D3155" t="str">
            <v>ONE001</v>
          </cell>
          <cell r="E3155" t="str">
            <v>Réalisation d’une étude mineure</v>
          </cell>
          <cell r="F3155">
            <v>1148.6600000000001</v>
          </cell>
        </row>
        <row r="3156">
          <cell r="D3156" t="str">
            <v>ONE002</v>
          </cell>
          <cell r="E3156" t="str">
            <v>Réalisation d’une étude majeure</v>
          </cell>
          <cell r="F3156">
            <v>2871.66</v>
          </cell>
        </row>
        <row r="3157">
          <cell r="D3157" t="str">
            <v>ONF001</v>
          </cell>
          <cell r="E3157" t="str">
            <v>Fourniture de batteries 12 Volts egales ou inferieure a 50 A/H</v>
          </cell>
          <cell r="F3157">
            <v>72.5</v>
          </cell>
        </row>
        <row r="3158">
          <cell r="D3158" t="str">
            <v>ONF002</v>
          </cell>
          <cell r="E3158" t="str">
            <v>Fourniture de batterie 12 Volts superieure 50 A/H</v>
          </cell>
          <cell r="F3158">
            <v>182.5</v>
          </cell>
        </row>
        <row r="3159">
          <cell r="D3159" t="str">
            <v>ONF003</v>
          </cell>
          <cell r="E3159" t="str">
            <v>Fourniture de batterie Powersafe 12V62F, batteries 12V-60Ah connexions frontales</v>
          </cell>
          <cell r="F3159">
            <v>207.5</v>
          </cell>
        </row>
        <row r="3160">
          <cell r="D3160" t="str">
            <v>ONF004</v>
          </cell>
          <cell r="E3160" t="str">
            <v>Fourniture batterie PowerSafe 12V170FS, batteries 12V-170Ah connexions frontales</v>
          </cell>
          <cell r="F3160">
            <v>418.75</v>
          </cell>
        </row>
        <row r="3161">
          <cell r="D3161" t="str">
            <v>ONF005</v>
          </cell>
          <cell r="E3161" t="str">
            <v>Fourniture de batterie EXIDE SLA2V500</v>
          </cell>
          <cell r="F3161">
            <v>236.25</v>
          </cell>
        </row>
        <row r="3162">
          <cell r="D3162" t="str">
            <v>ONF006</v>
          </cell>
          <cell r="E3162" t="str">
            <v>Fourniture d’un KIT condensateurs DC d’onduleur S2S SPV inferieur a 60KVA</v>
          </cell>
          <cell r="F3162">
            <v>1572.57</v>
          </cell>
        </row>
        <row r="3163">
          <cell r="D3163" t="str">
            <v>ONF007</v>
          </cell>
          <cell r="E3163" t="str">
            <v>Fourniture d’un KIT condensateurs AC d’onduleur S2S SPV inferieur a 60KVA</v>
          </cell>
          <cell r="F3163">
            <v>1246.3399999999999</v>
          </cell>
        </row>
        <row r="3164">
          <cell r="D3164" t="str">
            <v>ONF008</v>
          </cell>
          <cell r="E3164" t="str">
            <v>Fourniture d’un KIT ventilateurs d’onduleur S2S SPV inferieur a 60KVA</v>
          </cell>
          <cell r="F3164">
            <v>344.41</v>
          </cell>
        </row>
        <row r="3165">
          <cell r="D3165" t="str">
            <v>ONF009</v>
          </cell>
          <cell r="E3165" t="str">
            <v>Fourniture d’un KIT condensateurs DC pour onduleur S2S SPW puissance 100KVa</v>
          </cell>
          <cell r="F3165">
            <v>2217.39</v>
          </cell>
        </row>
        <row r="3166">
          <cell r="D3166" t="str">
            <v>ONF010</v>
          </cell>
          <cell r="E3166" t="str">
            <v>Fourniture d’un KIT condensateurs AC pour onduleur S2S SPW puissance 100KVa</v>
          </cell>
          <cell r="F3166">
            <v>1211.8</v>
          </cell>
        </row>
        <row r="3167">
          <cell r="D3167" t="str">
            <v>ONF011</v>
          </cell>
          <cell r="E3167" t="str">
            <v>Fourniture d’un KIT ventilateurs pour onduleur S2S SPW puissance 100KVa</v>
          </cell>
          <cell r="F3167">
            <v>794.59</v>
          </cell>
        </row>
        <row r="3168">
          <cell r="D3168" t="str">
            <v>ONF012</v>
          </cell>
          <cell r="E3168" t="str">
            <v>Fourniture d’une Carte alimentation pour onduleur S2S SPW puissance 100KVa</v>
          </cell>
          <cell r="F3168">
            <v>1211.8</v>
          </cell>
        </row>
        <row r="3169">
          <cell r="D3169" t="str">
            <v>ONF013</v>
          </cell>
          <cell r="E3169" t="str">
            <v>Fourniture d’une Carte booster pour onduleur S2S SPW puissance 100KVa</v>
          </cell>
          <cell r="F3169">
            <v>1353.2</v>
          </cell>
        </row>
        <row r="3170">
          <cell r="D3170" t="str">
            <v>ONF014</v>
          </cell>
          <cell r="E3170" t="str">
            <v>Fourniture d’un KIT condensateurs DC pour onduleur S2S SPW puissance 160KVa</v>
          </cell>
          <cell r="F3170">
            <v>3035.86</v>
          </cell>
        </row>
        <row r="3171">
          <cell r="D3171" t="str">
            <v>ONF015</v>
          </cell>
          <cell r="E3171" t="str">
            <v>Fourniture d’un KIT condensateurs AC pour onduleur S2S SPW puissance 160KVa</v>
          </cell>
          <cell r="F3171">
            <v>3403.5</v>
          </cell>
        </row>
        <row r="3172">
          <cell r="D3172" t="str">
            <v>ONF016</v>
          </cell>
          <cell r="E3172" t="str">
            <v>Fourniture d’un KIT ventilateurs pour onduleur S2S SPW puissance 160KVa</v>
          </cell>
          <cell r="F3172">
            <v>1216.8499999999999</v>
          </cell>
        </row>
        <row r="3173">
          <cell r="D3173" t="str">
            <v>ONF017</v>
          </cell>
          <cell r="E3173" t="str">
            <v>Fourniture d’une Carte alimentation pour onduleur S2S SPW puissance 160KVa</v>
          </cell>
          <cell r="F3173">
            <v>1211.8</v>
          </cell>
        </row>
        <row r="3174">
          <cell r="D3174" t="str">
            <v>ONF018</v>
          </cell>
          <cell r="E3174" t="str">
            <v>Fourniture d’une Carte booster pour onduleur S2S SPW puissance 160KVa</v>
          </cell>
          <cell r="F3174">
            <v>1401.95</v>
          </cell>
        </row>
        <row r="3175">
          <cell r="D3175" t="str">
            <v>ONF019</v>
          </cell>
          <cell r="E3175" t="str">
            <v>Fourniture d’un KIT condensateurs DC pour onduleur S2S SPW puissance 200KVa</v>
          </cell>
          <cell r="F3175">
            <v>3771.14</v>
          </cell>
        </row>
        <row r="3176">
          <cell r="D3176" t="str">
            <v>ONF020</v>
          </cell>
          <cell r="E3176" t="str">
            <v>Fourniture d’un KIT condensateurs AC pour onduleur S2S SPW puissance 200KVa</v>
          </cell>
          <cell r="F3176">
            <v>3403.5</v>
          </cell>
        </row>
        <row r="3177">
          <cell r="D3177" t="str">
            <v>ONF021</v>
          </cell>
          <cell r="E3177" t="str">
            <v>Fourniture d’un KIT ventilateurs pour onduleur S2S SPW puissance 200KVa</v>
          </cell>
          <cell r="F3177">
            <v>1202.71</v>
          </cell>
        </row>
        <row r="3178">
          <cell r="D3178" t="str">
            <v>ONF022</v>
          </cell>
          <cell r="E3178" t="str">
            <v>Fourniture d’une Carte alimentation pour onduleur S2S SPW puissance 200KVa</v>
          </cell>
          <cell r="F3178">
            <v>1211.8</v>
          </cell>
        </row>
        <row r="3179">
          <cell r="D3179" t="str">
            <v>ONF023</v>
          </cell>
          <cell r="E3179" t="str">
            <v>Fourniture d’une Carte booster pour onduleur S2S SPW puissance 200KVa</v>
          </cell>
          <cell r="F3179">
            <v>2053.0500000000002</v>
          </cell>
        </row>
        <row r="3180">
          <cell r="D3180" t="str">
            <v>ONF024</v>
          </cell>
          <cell r="E3180" t="str">
            <v>Fourniture d’un KIT condensateurs DC pour onduleur S2S SPW puissance 400KVa</v>
          </cell>
          <cell r="F3180">
            <v>9059.5</v>
          </cell>
        </row>
        <row r="3181">
          <cell r="D3181" t="str">
            <v>ONF025</v>
          </cell>
          <cell r="E3181" t="str">
            <v>Fourniture d’un KIT condensateurs AC pour onduleur S2S SPW puissance 4000KVa</v>
          </cell>
          <cell r="F3181">
            <v>6797.1</v>
          </cell>
        </row>
        <row r="3182">
          <cell r="D3182" t="str">
            <v>ONF026</v>
          </cell>
          <cell r="E3182" t="str">
            <v>Fourniture d’un KIT ventilateurs pour onduleur S2S SPW puissance 400KVa</v>
          </cell>
          <cell r="F3182">
            <v>2956.12</v>
          </cell>
        </row>
        <row r="3183">
          <cell r="D3183" t="str">
            <v>ONF027</v>
          </cell>
          <cell r="E3183" t="str">
            <v>Fourniture d’une Carte alimentation pour onduleur S2S SPW puissance 400KVa</v>
          </cell>
          <cell r="F3183">
            <v>1211.8</v>
          </cell>
        </row>
        <row r="3184">
          <cell r="D3184" t="str">
            <v>ONF028</v>
          </cell>
          <cell r="E3184" t="str">
            <v>Fourniture d’une Carte booster pour onduleur S2S SPW puissance 400KVa</v>
          </cell>
          <cell r="F3184">
            <v>5090.3999999999996</v>
          </cell>
        </row>
        <row r="3185">
          <cell r="D3185" t="str">
            <v>ONF029</v>
          </cell>
          <cell r="E3185" t="str">
            <v>Fourniture d’un KIT condensateurs DC pour onduleur EMERSON 70NET de 10KVa</v>
          </cell>
          <cell r="F3185">
            <v>352.29</v>
          </cell>
        </row>
        <row r="3186">
          <cell r="D3186" t="str">
            <v>ONF030</v>
          </cell>
          <cell r="E3186" t="str">
            <v>Fourniture d’un KIT condensateurs AC pour onduleur EMERSON 70NET de 10KVa</v>
          </cell>
          <cell r="F3186">
            <v>740.45</v>
          </cell>
        </row>
        <row r="3187">
          <cell r="D3187" t="str">
            <v>ONF031</v>
          </cell>
          <cell r="E3187" t="str">
            <v>Fourniture d’un KIT ventilateurs pour onduleur EMERSON 70NET puissance 10KVa</v>
          </cell>
          <cell r="F3187">
            <v>220.5</v>
          </cell>
        </row>
        <row r="3188">
          <cell r="D3188" t="str">
            <v>ONF032</v>
          </cell>
          <cell r="E3188" t="str">
            <v>Fourniture d’un KIT condensateurs DC pour onduleur EMERSON 80NET de 160KVa</v>
          </cell>
          <cell r="F3188">
            <v>1389.15</v>
          </cell>
        </row>
        <row r="3189">
          <cell r="D3189" t="str">
            <v>ONF033</v>
          </cell>
          <cell r="E3189" t="str">
            <v>Fourniture d’un KIT condensateurs AC pour onduleur EMERSON 80NET de 160KVa</v>
          </cell>
          <cell r="F3189">
            <v>2658.32</v>
          </cell>
        </row>
        <row r="3190">
          <cell r="D3190" t="str">
            <v>ONF034</v>
          </cell>
          <cell r="E3190" t="str">
            <v>Fourniture d’un KIT ventilateurs pour onduleur EMERSON 80NET de 160KVa</v>
          </cell>
          <cell r="F3190">
            <v>1057.9100000000001</v>
          </cell>
        </row>
        <row r="3191">
          <cell r="D3191" t="str">
            <v>ONF035</v>
          </cell>
          <cell r="E3191" t="str">
            <v>Fourniture d’un KIT condensateurs DC pour onduleur EMERSON AP415 de 15KVa</v>
          </cell>
          <cell r="F3191">
            <v>145.74</v>
          </cell>
        </row>
        <row r="3192">
          <cell r="D3192" t="str">
            <v>ONF036</v>
          </cell>
          <cell r="E3192" t="str">
            <v>Fourniture d’un KIT condensateurs AC pour onduleur EMERSON AP415 de 15KVa</v>
          </cell>
          <cell r="F3192">
            <v>112.51</v>
          </cell>
        </row>
        <row r="3193">
          <cell r="D3193" t="str">
            <v>ONF037</v>
          </cell>
          <cell r="E3193" t="str">
            <v>Fourniture d’un KIT ventilateurs pour onduleur EMERSON AP415 puissance 15KVa</v>
          </cell>
          <cell r="F3193">
            <v>81.510000000000005</v>
          </cell>
        </row>
        <row r="3194">
          <cell r="D3194" t="str">
            <v>ONF038</v>
          </cell>
          <cell r="E3194" t="str">
            <v>Fourniture d’un KIT condensateurs DC pour onduleur EMERSON NX40 de 40KVa</v>
          </cell>
          <cell r="F3194">
            <v>227.96</v>
          </cell>
        </row>
        <row r="3195">
          <cell r="D3195" t="str">
            <v>ONF039</v>
          </cell>
          <cell r="E3195" t="str">
            <v>Fourniture d’un KIT condensateurs AC pour onduleur EMERSON NX40 de 40KVa</v>
          </cell>
          <cell r="F3195">
            <v>164.53</v>
          </cell>
        </row>
        <row r="3196">
          <cell r="D3196" t="str">
            <v>ONF040</v>
          </cell>
          <cell r="E3196" t="str">
            <v>Fourniture d’un KIT ventilateurs pour onduleur EMERSON NX40 puissance 40KVa</v>
          </cell>
          <cell r="F3196">
            <v>87.97</v>
          </cell>
        </row>
        <row r="3197">
          <cell r="D3197" t="str">
            <v>ONF041</v>
          </cell>
          <cell r="E3197" t="str">
            <v>Fourniture d’un KIT condensateurs DC pour onduleur SAEI TSTM puissance 30KVa</v>
          </cell>
          <cell r="F3197">
            <v>303.3</v>
          </cell>
        </row>
        <row r="3198">
          <cell r="D3198" t="str">
            <v>ONF042</v>
          </cell>
          <cell r="E3198" t="str">
            <v>Fourniture d’un KIT condensateurs AC pour onduleur SAEI TSTM puissance 30KVa</v>
          </cell>
          <cell r="F3198">
            <v>229.98</v>
          </cell>
        </row>
        <row r="3199">
          <cell r="D3199" t="str">
            <v>ONF043</v>
          </cell>
          <cell r="E3199" t="str">
            <v>Fourniture d’un KIT ventilateurs pour onduleur SAEI TSTM puissance 30KVa</v>
          </cell>
          <cell r="F3199">
            <v>91.81</v>
          </cell>
        </row>
        <row r="3200">
          <cell r="D3200" t="str">
            <v>ONF044</v>
          </cell>
          <cell r="E3200" t="str">
            <v>Fourniture d’une Carte alimentation pour onduleur  SAEI TSTM puissance 30KVa</v>
          </cell>
          <cell r="F3200">
            <v>309.87</v>
          </cell>
        </row>
        <row r="3201">
          <cell r="D3201" t="str">
            <v>ONF045</v>
          </cell>
          <cell r="E3201" t="str">
            <v>Fourniture d’un KIT condensateurs DC pour onduleur SAEI TSTT puissance 60KVa</v>
          </cell>
          <cell r="F3201">
            <v>721.14</v>
          </cell>
        </row>
        <row r="3202">
          <cell r="D3202" t="str">
            <v>ONF046</v>
          </cell>
          <cell r="E3202" t="str">
            <v>Fourniture d’un KIT condensateurs AC pour onduleur SAEI TSTT puissance 60KVa</v>
          </cell>
          <cell r="F3202">
            <v>801.74</v>
          </cell>
        </row>
        <row r="3203">
          <cell r="D3203" t="str">
            <v>ONF047</v>
          </cell>
          <cell r="E3203" t="str">
            <v>Fourniture d’un KIT ventilateurs pour onduleur SAEI TSTT puissance 60KVa</v>
          </cell>
          <cell r="F3203">
            <v>431.27</v>
          </cell>
        </row>
        <row r="3204">
          <cell r="D3204" t="str">
            <v>ONF048</v>
          </cell>
          <cell r="E3204" t="str">
            <v>Fourniture d’une Carte alimentation pour onduleur SAEI TSTT puissance 60KVa</v>
          </cell>
          <cell r="F3204">
            <v>1600.65</v>
          </cell>
        </row>
        <row r="3205">
          <cell r="D3205" t="str">
            <v>ONF049</v>
          </cell>
          <cell r="E3205" t="str">
            <v>Fourniture d’un KIT condensateurs DC pour onduleur SAEI THETYS de 125KVa</v>
          </cell>
          <cell r="F3205">
            <v>1641.96</v>
          </cell>
        </row>
        <row r="3206">
          <cell r="D3206" t="str">
            <v>ONF050</v>
          </cell>
          <cell r="E3206" t="str">
            <v>Fourniture d’un KIT condensateurs AC pour onduleur SAEI THETYS de 125KVa</v>
          </cell>
          <cell r="F3206">
            <v>2342.29</v>
          </cell>
        </row>
        <row r="3207">
          <cell r="D3207" t="str">
            <v>ONF051</v>
          </cell>
          <cell r="E3207" t="str">
            <v>Fourniture d’un KIT ventilateur pour onduleur SAEI THETYS puissance 125KVa</v>
          </cell>
          <cell r="F3207">
            <v>989.5</v>
          </cell>
        </row>
        <row r="3208">
          <cell r="D3208" t="str">
            <v>ONF052</v>
          </cell>
          <cell r="E3208" t="str">
            <v>Fourniture d’une Carte alimentation pour onduleur SAEI THETYS puissance 125KVa</v>
          </cell>
          <cell r="F3208">
            <v>730.63</v>
          </cell>
        </row>
        <row r="3209">
          <cell r="D3209" t="str">
            <v>ONF053</v>
          </cell>
          <cell r="E3209" t="str">
            <v>Fourniture d’un KIT condensateurs DC pour onduleur SAEI THETYS de 160KVa</v>
          </cell>
          <cell r="F3209">
            <v>512.16999999999996</v>
          </cell>
        </row>
        <row r="3210">
          <cell r="D3210" t="str">
            <v>ONF054</v>
          </cell>
          <cell r="E3210" t="str">
            <v>Fourniture d’un KIT condensateurs AC pour onduleur SAEI THETYS de 160KVa</v>
          </cell>
          <cell r="F3210">
            <v>810.63</v>
          </cell>
        </row>
        <row r="3211">
          <cell r="D3211" t="str">
            <v>ONF055</v>
          </cell>
          <cell r="E3211" t="str">
            <v>Fourniture d’un KIT ventilateur pour onduleur SAEI THETYS puissance 160KVa</v>
          </cell>
          <cell r="F3211">
            <v>889.1</v>
          </cell>
        </row>
        <row r="3212">
          <cell r="D3212" t="str">
            <v>ONF056</v>
          </cell>
          <cell r="E3212" t="str">
            <v>Fourniture d’une Carte alimentation pour onduleur SAEI THETYS puissance 160KVa</v>
          </cell>
          <cell r="F3212">
            <v>231.9</v>
          </cell>
        </row>
        <row r="3213">
          <cell r="D3213" t="str">
            <v>ONF057</v>
          </cell>
          <cell r="E3213" t="str">
            <v>Fourniture KIT condensateurs DC pour onduleur SCHNEIDER GALAXY de 10KVa</v>
          </cell>
          <cell r="F3213">
            <v>486.42</v>
          </cell>
        </row>
        <row r="3214">
          <cell r="D3214" t="str">
            <v>ONF058</v>
          </cell>
          <cell r="E3214" t="str">
            <v>Fourniture KIT condensateurs AC pour onduleur SCHNEIDER GALAXY de 10KVa</v>
          </cell>
          <cell r="F3214">
            <v>166.65</v>
          </cell>
        </row>
        <row r="3215">
          <cell r="D3215" t="str">
            <v>ONF059</v>
          </cell>
          <cell r="E3215" t="str">
            <v>Fourniture KIT ventilateur  pour onduleur SCHNEIDER GALAXY puissance 10KVa</v>
          </cell>
          <cell r="F3215">
            <v>157.46</v>
          </cell>
        </row>
        <row r="3216">
          <cell r="D3216" t="str">
            <v>ONF060</v>
          </cell>
          <cell r="E3216" t="str">
            <v>Fourniture KIT condensateurs DC pour onduleur SCHNEIDER GALAXY PW1000 T/M puissance 60 Kva</v>
          </cell>
          <cell r="F3216">
            <v>934.96</v>
          </cell>
        </row>
        <row r="3217">
          <cell r="D3217" t="str">
            <v>ONF061</v>
          </cell>
          <cell r="E3217" t="str">
            <v>Fourniture KIT condensateurs AC pour onduleur SCHNEIDER GALAXY PW1000 T/M puissance 60 Kva</v>
          </cell>
          <cell r="F3217">
            <v>862.84</v>
          </cell>
        </row>
        <row r="3218">
          <cell r="D3218" t="str">
            <v>ONF062</v>
          </cell>
          <cell r="E3218" t="str">
            <v>Fourniture KIT ventilateur pour onduleur SCHNEIDER GALAXY PW1000 T/M puissance 60 KVa</v>
          </cell>
          <cell r="F3218">
            <v>599.23</v>
          </cell>
        </row>
        <row r="3219">
          <cell r="D3219" t="str">
            <v>ONF063</v>
          </cell>
          <cell r="E3219" t="str">
            <v>Fourniture Carte alimentation pour onduleur SCHNEIDER GALAXY PW1000 T/M puissance 60 KVa</v>
          </cell>
          <cell r="F3219">
            <v>1304.1099999999999</v>
          </cell>
        </row>
        <row r="3220">
          <cell r="D3220" t="str">
            <v>ONF064</v>
          </cell>
          <cell r="E3220" t="str">
            <v>Fourniture KIT condensateurs DC pour onduleur SCHNEIDER GALAXY 5000 puissance 60 KVa</v>
          </cell>
          <cell r="F3220">
            <v>1764.81</v>
          </cell>
        </row>
        <row r="3221">
          <cell r="D3221" t="str">
            <v>ONF065</v>
          </cell>
          <cell r="E3221" t="str">
            <v>Fourniture d’un KIT condensateurs AC pour onduleur SCHNEIDER GALAXY 5000 puissance 60 KVa</v>
          </cell>
          <cell r="F3221">
            <v>1864.22</v>
          </cell>
        </row>
        <row r="3222">
          <cell r="D3222" t="str">
            <v>ONF066</v>
          </cell>
          <cell r="E3222" t="str">
            <v>Fourniture d’un KIT ventilateur pour onduleur SCHNEIDER GALAXY 5000 puissance 60 KVa</v>
          </cell>
          <cell r="F3222">
            <v>607.88</v>
          </cell>
        </row>
        <row r="3223">
          <cell r="D3223" t="str">
            <v>ONF067</v>
          </cell>
          <cell r="E3223" t="str">
            <v>Fourniture d’une d’une Carte alimentation pour onduleur SCHNEIDER GALAXY 5000 puissance 60 Kva</v>
          </cell>
          <cell r="F3223">
            <v>937.48</v>
          </cell>
        </row>
        <row r="3224">
          <cell r="D3224" t="str">
            <v>ONF068</v>
          </cell>
          <cell r="E3224" t="str">
            <v>Fourniture d’un KIT condensateurs DC pour onduleur SCHNEIDER GALAXY 5000 puissance 80 KVa</v>
          </cell>
          <cell r="F3224">
            <v>2769.46</v>
          </cell>
        </row>
        <row r="3225">
          <cell r="D3225" t="str">
            <v>ONF069</v>
          </cell>
          <cell r="E3225" t="str">
            <v>Fourniture KIT condensateurs AC pour onduleur SCHNEIDER GALAXY 5000 puissance 80 KVa</v>
          </cell>
          <cell r="F3225">
            <v>2083.39</v>
          </cell>
        </row>
        <row r="3226">
          <cell r="D3226" t="str">
            <v>ONF070</v>
          </cell>
          <cell r="E3226" t="str">
            <v>Fourniture d’un KIT ventilateur pour onduleur SCHNEIDER modele GALAXY 5000 puissance 80 KVa</v>
          </cell>
          <cell r="F3226">
            <v>861.27</v>
          </cell>
        </row>
        <row r="3227">
          <cell r="D3227" t="str">
            <v>ONF071</v>
          </cell>
          <cell r="E3227" t="str">
            <v>Fourniture d’une Carte alimentation pour onduleur SCHNEIDER GALAXY 5000 puissance 80 KVa</v>
          </cell>
          <cell r="F3227">
            <v>937.48</v>
          </cell>
        </row>
        <row r="3228">
          <cell r="D3228" t="str">
            <v>ONF072</v>
          </cell>
          <cell r="E3228" t="str">
            <v>Fourniture d’un KIT condensateurs DC pour onduleur SCHNEIDER GALAXY 5000 puissance 100 KVa</v>
          </cell>
          <cell r="F3228">
            <v>3523.12</v>
          </cell>
        </row>
        <row r="3229">
          <cell r="D3229" t="str">
            <v>ONF073</v>
          </cell>
          <cell r="E3229" t="str">
            <v>Fourniture d’un KIT condensateurs AC pour onduleur SCHNEIDER GALAXY 5000 puissance 100 KVa</v>
          </cell>
          <cell r="F3229">
            <v>2094.98</v>
          </cell>
        </row>
        <row r="3230">
          <cell r="D3230" t="str">
            <v>ONF074</v>
          </cell>
          <cell r="E3230" t="str">
            <v>Fourniture d’un KIT ventilateur pour onduleur SCHNEIDER modele GALAXY 5000 puissance 100KVa</v>
          </cell>
          <cell r="F3230">
            <v>861.83</v>
          </cell>
        </row>
        <row r="3231">
          <cell r="D3231" t="str">
            <v>ONF075</v>
          </cell>
          <cell r="E3231" t="str">
            <v>Fourniture d’une Carte alimentation pour onduleur SCHNEIDER  GALAXY 5000 puissance 100KVa</v>
          </cell>
          <cell r="F3231">
            <v>583.98</v>
          </cell>
        </row>
        <row r="3232">
          <cell r="D3232" t="str">
            <v>ONF076</v>
          </cell>
          <cell r="E3232" t="str">
            <v>Fourniture d’un KIT condensateurs DC pour onduleur SCHNEIDER GALAXY 5000 puissance 120 KVa</v>
          </cell>
          <cell r="F3232">
            <v>3523.12</v>
          </cell>
        </row>
        <row r="3233">
          <cell r="D3233" t="str">
            <v>ONF077</v>
          </cell>
          <cell r="E3233" t="str">
            <v>Fourniture d’un KIT condensateurs AC pour onduleur SCHNEIDER GALAXY 5000 puissance 120 KVa</v>
          </cell>
          <cell r="F3233">
            <v>2423.7399999999998</v>
          </cell>
        </row>
        <row r="3234">
          <cell r="D3234" t="str">
            <v>ONF078</v>
          </cell>
          <cell r="E3234" t="str">
            <v>Fourniture d’un KIT ventilateur pour onduleur SCHNEIDER modele GALAXY 5000 puissance 120KVa</v>
          </cell>
          <cell r="F3234">
            <v>861.83</v>
          </cell>
        </row>
        <row r="3235">
          <cell r="D3235" t="str">
            <v>ONF079</v>
          </cell>
          <cell r="E3235" t="str">
            <v>Fourniture Carte alimentation pour onduleur SCHNEIDER GALAXY 5000 de 120KVa</v>
          </cell>
          <cell r="F3235">
            <v>937.48</v>
          </cell>
        </row>
        <row r="3236">
          <cell r="D3236" t="str">
            <v>ONF080</v>
          </cell>
          <cell r="E3236" t="str">
            <v>Fourniture KIT condensateurs DC pour onduleur SCHNEIDER GALAXY de 160KVa</v>
          </cell>
          <cell r="F3236">
            <v>3092.92</v>
          </cell>
        </row>
        <row r="3237">
          <cell r="D3237" t="str">
            <v>ONF081</v>
          </cell>
          <cell r="E3237" t="str">
            <v>Fourniture KIT condensateurs AC pour onduleur SCHNEIDER GALAXY de 160 KVa</v>
          </cell>
          <cell r="F3237">
            <v>2834.67</v>
          </cell>
        </row>
        <row r="3238">
          <cell r="D3238" t="str">
            <v>ONF082</v>
          </cell>
          <cell r="E3238" t="str">
            <v>Fourniture KIT ventilateur pour onduleur SCHNEIDER modele GALAXY de 160KVa</v>
          </cell>
          <cell r="F3238">
            <v>928.19</v>
          </cell>
        </row>
        <row r="3239">
          <cell r="D3239" t="str">
            <v>ONF083</v>
          </cell>
          <cell r="E3239" t="str">
            <v>Fourniture d’une Carte alimentation pour onduleur SCHNEIDER GALAXY de 160KVa</v>
          </cell>
          <cell r="F3239">
            <v>620.65</v>
          </cell>
        </row>
        <row r="3240">
          <cell r="D3240" t="str">
            <v>ONF084</v>
          </cell>
          <cell r="E3240" t="str">
            <v>Fourniture KIT condensateurs DC pour onduleur SCHNEIDER EPS 2000 de 80KVa</v>
          </cell>
          <cell r="F3240">
            <v>564.39</v>
          </cell>
        </row>
        <row r="3241">
          <cell r="D3241" t="str">
            <v>ONF085</v>
          </cell>
          <cell r="E3241" t="str">
            <v>Fourniture KIT condensateurs AC pour onduleur SCHNEIDER EPS 2000 de 80 KVa</v>
          </cell>
          <cell r="F3241">
            <v>689.83</v>
          </cell>
        </row>
        <row r="3242">
          <cell r="D3242" t="str">
            <v>ONF086</v>
          </cell>
          <cell r="E3242" t="str">
            <v>Fourniture KIT ventilateur pour onduleur SCHNEIDER EPS 2000 de 80KVa</v>
          </cell>
          <cell r="F3242">
            <v>494.5</v>
          </cell>
        </row>
        <row r="3243">
          <cell r="D3243" t="str">
            <v>ONF087</v>
          </cell>
          <cell r="E3243" t="str">
            <v>Fourniture condensateurs DC pour onduleur APS SMART UPS SURT de 10KVa</v>
          </cell>
          <cell r="F3243">
            <v>720.13</v>
          </cell>
        </row>
        <row r="3244">
          <cell r="D3244" t="str">
            <v>ONF088</v>
          </cell>
          <cell r="E3244" t="str">
            <v>Fourniture KIT condensateurs AC pour onduleur APS SMART UPS SURT de 10KVa</v>
          </cell>
          <cell r="F3244">
            <v>410.46</v>
          </cell>
        </row>
        <row r="3245">
          <cell r="D3245" t="str">
            <v>ONF089</v>
          </cell>
          <cell r="E3245" t="str">
            <v>Fourniture KIT ventilateur pour onduleur APS SMART UPS SURT de 10KVa</v>
          </cell>
          <cell r="F3245">
            <v>229.47</v>
          </cell>
        </row>
        <row r="3246">
          <cell r="D3246" t="str">
            <v>ONF090</v>
          </cell>
          <cell r="E3246" t="str">
            <v>Fourniture KIT condensateurs DC pour onduleur SOCOMEC A2S3047 de 30KVa</v>
          </cell>
          <cell r="F3246">
            <v>518.94000000000005</v>
          </cell>
        </row>
        <row r="3247">
          <cell r="D3247" t="str">
            <v>ONF091</v>
          </cell>
          <cell r="E3247" t="str">
            <v>Fourniture KIT condensateurs AC pour onduleur SOCOMEC A2S3047 de 30KVa</v>
          </cell>
          <cell r="F3247">
            <v>373.44</v>
          </cell>
        </row>
        <row r="3248">
          <cell r="D3248" t="str">
            <v>ONF092</v>
          </cell>
          <cell r="E3248" t="str">
            <v>Fourniture KIT ventilateur pour onduleur SOCOMEC A2S3047 puissance 30KVa</v>
          </cell>
          <cell r="F3248">
            <v>363.4</v>
          </cell>
        </row>
        <row r="3249">
          <cell r="D3249" t="str">
            <v>ONF093</v>
          </cell>
          <cell r="E3249" t="str">
            <v>Fourniture Carte alimentation pour onduleur SOCOMEC modele A2S3047 de 30KVa</v>
          </cell>
          <cell r="F3249">
            <v>133.06</v>
          </cell>
        </row>
        <row r="3250">
          <cell r="D3250" t="str">
            <v>ONF094</v>
          </cell>
          <cell r="E3250" t="str">
            <v>Fourniture KIT condensateurs DC pour onduleur SOCOMEC A2S3047 de 45KVa</v>
          </cell>
          <cell r="F3250">
            <v>688.62</v>
          </cell>
        </row>
        <row r="3251">
          <cell r="D3251" t="str">
            <v>ONF095</v>
          </cell>
          <cell r="E3251" t="str">
            <v>Fourniture KIT condensateurs AC pour onduleur SOCOMEC A2S3047 de 45KVa</v>
          </cell>
          <cell r="F3251">
            <v>712.8</v>
          </cell>
        </row>
        <row r="3252">
          <cell r="D3252" t="str">
            <v>ONF096</v>
          </cell>
          <cell r="E3252" t="str">
            <v>Fourniture KIT ventilateur pour onduleur SOCOMEC modele A2S3047 de 45KVa</v>
          </cell>
          <cell r="F3252">
            <v>574.51</v>
          </cell>
        </row>
        <row r="3253">
          <cell r="D3253" t="str">
            <v>ONF097</v>
          </cell>
          <cell r="E3253" t="str">
            <v>Fourniture d’une Carte alimentation pour onduleur SOCOMEC A2S3047 de 45KVa</v>
          </cell>
          <cell r="F3253">
            <v>133.06</v>
          </cell>
        </row>
        <row r="3254">
          <cell r="D3254" t="str">
            <v>ONF098</v>
          </cell>
          <cell r="E3254" t="str">
            <v>Fourniture KIT condensateurs DC pour onduleur SOCOMEC A2S3047 de 80KVa</v>
          </cell>
          <cell r="F3254">
            <v>1026.99</v>
          </cell>
        </row>
        <row r="3255">
          <cell r="D3255" t="str">
            <v>ONF099</v>
          </cell>
          <cell r="E3255" t="str">
            <v>Fourniture KIT condensateurs AC pour onduleur SOCOMEC A2S3047 de 80KVa</v>
          </cell>
          <cell r="F3255">
            <v>1289.57</v>
          </cell>
        </row>
        <row r="3256">
          <cell r="D3256" t="str">
            <v>ONF100</v>
          </cell>
          <cell r="E3256" t="str">
            <v>Fourniture KIT ventilateur pour onduleur SOCOMEC modele A2S3047 de 80KVa</v>
          </cell>
          <cell r="F3256">
            <v>635.03</v>
          </cell>
        </row>
        <row r="3257">
          <cell r="D3257" t="str">
            <v>ONF101</v>
          </cell>
          <cell r="E3257" t="str">
            <v>Fourniture Carte alimentation pour onduleur SOCOMEC modele A2S3047 de 80KVa</v>
          </cell>
          <cell r="F3257">
            <v>133.06</v>
          </cell>
        </row>
        <row r="3258">
          <cell r="D3258" t="str">
            <v>ONF102</v>
          </cell>
          <cell r="E3258" t="str">
            <v>Fourniture KIT condensateurs DC pour onduleur SOCOMEC A2S3047 de 100KVa</v>
          </cell>
          <cell r="F3258">
            <v>1305.69</v>
          </cell>
        </row>
        <row r="3259">
          <cell r="D3259" t="str">
            <v>ONF103</v>
          </cell>
          <cell r="E3259" t="str">
            <v>Fourniture KIT condensateurs AC pour onduleur SOCOMEC A2S3047 de 100KVa</v>
          </cell>
          <cell r="F3259">
            <v>1576.47</v>
          </cell>
        </row>
        <row r="3260">
          <cell r="D3260" t="str">
            <v>ONF104</v>
          </cell>
          <cell r="E3260" t="str">
            <v>Fourniture d’un KIT ventilateur pour onduleur SOCOMEC A2S3047 de 100KVa</v>
          </cell>
          <cell r="F3260">
            <v>1260.3</v>
          </cell>
        </row>
        <row r="3261">
          <cell r="D3261" t="str">
            <v>ONF105</v>
          </cell>
          <cell r="E3261" t="str">
            <v>Fourniture carte alimentation pour onduleur SOCOMEC modele A2S3047 de 100KVa</v>
          </cell>
          <cell r="F3261">
            <v>133.06</v>
          </cell>
        </row>
        <row r="3262">
          <cell r="D3262" t="str">
            <v>ONF106</v>
          </cell>
          <cell r="E3262" t="str">
            <v>Fourniture kit condensateurs DC pour onduleur SOCOMEC MASTERYS GP 20KVa</v>
          </cell>
          <cell r="F3262">
            <v>841.33</v>
          </cell>
        </row>
        <row r="3263">
          <cell r="D3263" t="str">
            <v>ONF107</v>
          </cell>
          <cell r="E3263" t="str">
            <v>Fourniture kit condensateurs AC pour onduleur SOCOMEC MASTERYS GP 20KVa</v>
          </cell>
          <cell r="F3263">
            <v>190.89</v>
          </cell>
        </row>
        <row r="3264">
          <cell r="D3264" t="str">
            <v>ONF108</v>
          </cell>
          <cell r="E3264" t="str">
            <v>Fourniture KIT ventilateur pour onduleur SOCOMEC MASTERYS GP de 20KVa</v>
          </cell>
          <cell r="F3264">
            <v>156.11000000000001</v>
          </cell>
        </row>
        <row r="3265">
          <cell r="D3265" t="str">
            <v>ONF109</v>
          </cell>
          <cell r="E3265" t="str">
            <v>Fourniture Carte alimentation pour onduleur SOCOMEC MASTERYS GP de 20KVa</v>
          </cell>
          <cell r="F3265">
            <v>1627.37</v>
          </cell>
        </row>
        <row r="3266">
          <cell r="D3266" t="str">
            <v>ONF110</v>
          </cell>
          <cell r="E3266" t="str">
            <v>Fourniture kit condensateurs DC pour onduleur SOCOMEC MASTERYS GP 40KVa</v>
          </cell>
          <cell r="F3266">
            <v>1322.09</v>
          </cell>
        </row>
        <row r="3267">
          <cell r="D3267" t="str">
            <v>ONF111</v>
          </cell>
          <cell r="E3267" t="str">
            <v>Fourniture kit condensateurs AC pour onduleur SOCOMEC MASTERYS GP 40KVa</v>
          </cell>
          <cell r="F3267">
            <v>212.1</v>
          </cell>
        </row>
        <row r="3268">
          <cell r="D3268" t="str">
            <v>ONF112</v>
          </cell>
          <cell r="E3268" t="str">
            <v>Fourniture kit ventilateur pour onduleur SOCOMEC modele MASTERYS GP 40KVa</v>
          </cell>
          <cell r="F3268">
            <v>156.11000000000001</v>
          </cell>
        </row>
        <row r="3269">
          <cell r="D3269" t="str">
            <v>ONF113</v>
          </cell>
          <cell r="E3269" t="str">
            <v>Fourniture Carte alimentation pour onduleur SOCOMEC MASTERYS GP 40KVa</v>
          </cell>
          <cell r="F3269">
            <v>1768.77</v>
          </cell>
        </row>
        <row r="3270">
          <cell r="D3270" t="str">
            <v>ONF114</v>
          </cell>
          <cell r="E3270" t="str">
            <v>Fourniture kit condensateurs DC pour onduleur SOCOMEC MASTERYS MC 60KVa</v>
          </cell>
          <cell r="F3270">
            <v>1972.53</v>
          </cell>
        </row>
        <row r="3271">
          <cell r="D3271" t="str">
            <v>ONF115</v>
          </cell>
          <cell r="E3271" t="str">
            <v>Fourniture kit condensateurs AC pour onduleur SOCOMEC MASTERYS MC 60KVa</v>
          </cell>
          <cell r="F3271">
            <v>1040.7</v>
          </cell>
        </row>
        <row r="3272">
          <cell r="D3272" t="str">
            <v>ONF116</v>
          </cell>
          <cell r="E3272" t="str">
            <v>Fourniture kit ventilateur pour onduleur SOCOMEC MASTERYS MC de 60KVa</v>
          </cell>
          <cell r="F3272">
            <v>793.82</v>
          </cell>
        </row>
        <row r="3273">
          <cell r="D3273" t="str">
            <v>ONF117</v>
          </cell>
          <cell r="E3273" t="str">
            <v>Fourniture Carte alimentation pour onduleur SOCOMEC MASTERYS MC de 60KVa</v>
          </cell>
          <cell r="F3273">
            <v>1763.26</v>
          </cell>
        </row>
        <row r="3274">
          <cell r="D3274" t="str">
            <v>ONF118</v>
          </cell>
          <cell r="E3274" t="str">
            <v>Fourniture kit condensateurs DC pour onduleur SOCOMEC DELPHYS GP 160KVa</v>
          </cell>
          <cell r="F3274">
            <v>4591.26</v>
          </cell>
        </row>
        <row r="3275">
          <cell r="D3275" t="str">
            <v>ONF119</v>
          </cell>
          <cell r="E3275" t="str">
            <v>Fourniture kit condensateurs AC pour onduleur SOCOMEC DELPHYS GP 160KVa</v>
          </cell>
          <cell r="F3275">
            <v>2304.41</v>
          </cell>
        </row>
        <row r="3276">
          <cell r="D3276" t="str">
            <v>ONF120</v>
          </cell>
          <cell r="E3276" t="str">
            <v>Fourniture KIT ventilateur pour onduleur SOCOMEC DELPHYS GP de 160KVa</v>
          </cell>
          <cell r="F3276">
            <v>1033.07</v>
          </cell>
        </row>
        <row r="3277">
          <cell r="D3277" t="str">
            <v>ONF121</v>
          </cell>
          <cell r="E3277" t="str">
            <v>Fourniture Carte alimentation pour onduleur SOCOMEC DELPHYS GP de 160KVa</v>
          </cell>
          <cell r="F3277">
            <v>3288.12</v>
          </cell>
        </row>
        <row r="3278">
          <cell r="D3278" t="str">
            <v>ONF122</v>
          </cell>
          <cell r="E3278" t="str">
            <v>Fourniture KIT condensateurs DC pour onduleur SOCOMEC DELPHYS GP 200KVa</v>
          </cell>
          <cell r="F3278">
            <v>4591.26</v>
          </cell>
        </row>
        <row r="3279">
          <cell r="D3279" t="str">
            <v>ONF123</v>
          </cell>
          <cell r="E3279" t="str">
            <v>Fourniture KIT condensateurs AC pour onduleur SOCOMEC DELPHYS GP 200KVa</v>
          </cell>
          <cell r="F3279">
            <v>2304.5</v>
          </cell>
        </row>
        <row r="3280">
          <cell r="D3280" t="str">
            <v>ONF124</v>
          </cell>
          <cell r="E3280" t="str">
            <v>Fourniture KIT ventilateur pour onduleur SOCOMEC DELPHYS GP de 200KVa</v>
          </cell>
          <cell r="F3280">
            <v>1033.07</v>
          </cell>
        </row>
        <row r="3281">
          <cell r="D3281" t="str">
            <v>ONF125</v>
          </cell>
          <cell r="E3281" t="str">
            <v>Fourniture Carte alimentation pour onduleur SOCOMEC DELPHYS GP de 200KVa</v>
          </cell>
          <cell r="F3281">
            <v>3288.12</v>
          </cell>
        </row>
        <row r="3282">
          <cell r="D3282" t="str">
            <v>ONF126</v>
          </cell>
          <cell r="E3282" t="str">
            <v>Fourniture KIT condensateurs DC pour onduleur SOCOMEC DELPHYS MX 250KVa</v>
          </cell>
          <cell r="F3282">
            <v>3365.32</v>
          </cell>
        </row>
        <row r="3283">
          <cell r="D3283" t="str">
            <v>ONF127</v>
          </cell>
          <cell r="E3283" t="str">
            <v>Fourniture KIT condensateurs AC pour onduleur SOCOMEC DELPHYS MX 250KVa</v>
          </cell>
          <cell r="F3283">
            <v>1805.68</v>
          </cell>
        </row>
        <row r="3284">
          <cell r="D3284" t="str">
            <v>ONF128</v>
          </cell>
          <cell r="E3284" t="str">
            <v>Fourniture d’un KIT ventilateur pour onduleur SOCOMEC DELPHYS MX de 250KVa</v>
          </cell>
          <cell r="F3284">
            <v>2437.17</v>
          </cell>
        </row>
        <row r="3285">
          <cell r="D3285" t="str">
            <v>ONF129</v>
          </cell>
          <cell r="E3285" t="str">
            <v>Fourniture Carte alimentation pour onduleur SOCOMEC DELPHYS MX de 250KVa</v>
          </cell>
          <cell r="F3285">
            <v>3018.32</v>
          </cell>
        </row>
        <row r="3286">
          <cell r="D3286" t="str">
            <v>ONF130</v>
          </cell>
          <cell r="E3286" t="str">
            <v>Fourniture d’un KIT condensateurs DC pour onduleur RIELLO RT 6000SV de 60KVa</v>
          </cell>
          <cell r="F3286">
            <v>1363.1</v>
          </cell>
        </row>
        <row r="3287">
          <cell r="D3287" t="str">
            <v>ONF131</v>
          </cell>
          <cell r="E3287" t="str">
            <v>Fourniture d’un KIT condensateurs AC pour onduleur RIELLO RT 6000SV de 60KVa</v>
          </cell>
          <cell r="F3287">
            <v>1016.67</v>
          </cell>
        </row>
        <row r="3288">
          <cell r="D3288" t="str">
            <v>ONF132</v>
          </cell>
          <cell r="E3288" t="str">
            <v>Fourniture KIT ventilateur pour onduleur SOCOMEC RIELLO RT 6000SV de 60KVa</v>
          </cell>
          <cell r="F3288">
            <v>1013.84</v>
          </cell>
        </row>
        <row r="3289">
          <cell r="D3289" t="str">
            <v>ONF133</v>
          </cell>
          <cell r="E3289" t="str">
            <v>Fourniture Carte alimentation pour onduleur LEGRAND KERO-T HTE 100KVa</v>
          </cell>
          <cell r="F3289">
            <v>1248.3599999999999</v>
          </cell>
        </row>
        <row r="3290">
          <cell r="D3290" t="str">
            <v>ONF134</v>
          </cell>
          <cell r="E3290" t="str">
            <v>Fourniture KIT condensateurs DC pour onduleur LEGRAND KERO-T HTE 100KVa</v>
          </cell>
          <cell r="F3290">
            <v>1413.5</v>
          </cell>
        </row>
        <row r="3291">
          <cell r="D3291" t="str">
            <v>ONF135</v>
          </cell>
          <cell r="E3291" t="str">
            <v>Fourniture KIT condensateurs AC onduleur LEGRAND KERO-T HTE 100KVa</v>
          </cell>
          <cell r="F3291">
            <v>3023.7</v>
          </cell>
        </row>
        <row r="3292">
          <cell r="D3292" t="str">
            <v>ONF136</v>
          </cell>
          <cell r="E3292" t="str">
            <v>Fourniture KIT ventilateur pour onduleur LEGRAND KERO-T HTE 100KVa</v>
          </cell>
          <cell r="F3292">
            <v>4148.68</v>
          </cell>
        </row>
        <row r="3293">
          <cell r="D3293" t="str">
            <v>ONF137</v>
          </cell>
          <cell r="E3293" t="str">
            <v>Fourniture Carte alimentation pour onduleur LEGRAND KEOR-T  80KVa</v>
          </cell>
          <cell r="F3293">
            <v>1248.3599999999999</v>
          </cell>
        </row>
        <row r="3294">
          <cell r="D3294" t="str">
            <v>ONF138</v>
          </cell>
          <cell r="E3294" t="str">
            <v>Fourniture KIT condensateurs DC pour onduleur LEGRAND KEOR-T 80KVa</v>
          </cell>
          <cell r="F3294">
            <v>1259.8699999999999</v>
          </cell>
        </row>
        <row r="3295">
          <cell r="D3295" t="str">
            <v>ONF139</v>
          </cell>
          <cell r="E3295" t="str">
            <v xml:space="preserve">Fourniture KIT condensateurs AC onduleur LEGRAND KEOR-T 80KVa </v>
          </cell>
          <cell r="F3295">
            <v>1604.89</v>
          </cell>
        </row>
        <row r="3296">
          <cell r="D3296" t="str">
            <v>ONF140</v>
          </cell>
          <cell r="E3296" t="str">
            <v xml:space="preserve">Fourniture KIT ventilateur pour onduleur LEGRAND KEOR-T 80KVa </v>
          </cell>
          <cell r="F3296">
            <v>2640.65</v>
          </cell>
        </row>
        <row r="3297">
          <cell r="D3297" t="str">
            <v>ONF141</v>
          </cell>
          <cell r="E3297" t="str">
            <v>Fourniture d'un module pour onduleur LIEBERT NX-C 100KVa</v>
          </cell>
          <cell r="F3297">
            <v>9443.5</v>
          </cell>
        </row>
        <row r="3298">
          <cell r="D3298" t="str">
            <v>ONF142</v>
          </cell>
          <cell r="E3298" t="str">
            <v>Fourniture Carte alimentation pour onduleur SOCOMEC DELPHYS GP de 250KVa</v>
          </cell>
          <cell r="F3298">
            <v>2543.1799999999998</v>
          </cell>
        </row>
        <row r="3299">
          <cell r="D3299" t="str">
            <v>ONF143</v>
          </cell>
          <cell r="E3299" t="str">
            <v>Fourniture KIT condensateurs DC pour onduleur SOCOMEC DELPHYS GP de 250KVa</v>
          </cell>
          <cell r="F3299">
            <v>4636.91</v>
          </cell>
        </row>
        <row r="3300">
          <cell r="D3300" t="str">
            <v>ONF144</v>
          </cell>
          <cell r="E3300" t="str">
            <v>Fourniture KIT condensateurs AC onduleur SOCOMEC DELPHYS GP de 250KVa</v>
          </cell>
          <cell r="F3300">
            <v>2887.59</v>
          </cell>
        </row>
        <row r="3301">
          <cell r="D3301" t="str">
            <v>ONF145</v>
          </cell>
          <cell r="E3301" t="str">
            <v>Fourniture KIT ventilateur pour onduleur SOCOMEC DELPHYS GP de 250KVa</v>
          </cell>
          <cell r="F3301">
            <v>1837.39</v>
          </cell>
        </row>
        <row r="3302">
          <cell r="D3302" t="str">
            <v>ONF146</v>
          </cell>
          <cell r="E3302" t="str">
            <v>Fourniture Carte alimentation pour onduleur SOCOMEC DELPHYS GP de 300KVa</v>
          </cell>
          <cell r="F3302">
            <v>2543.1799999999998</v>
          </cell>
        </row>
        <row r="3303">
          <cell r="D3303" t="str">
            <v>ONF147</v>
          </cell>
          <cell r="E3303" t="str">
            <v>Fourniture KIT condensateurs DC pour onduleur SOCOMEC DELPHYS GP de 300KVa</v>
          </cell>
          <cell r="F3303">
            <v>3634.49</v>
          </cell>
        </row>
        <row r="3304">
          <cell r="D3304" t="str">
            <v>ONF148</v>
          </cell>
          <cell r="E3304" t="str">
            <v>Fourniture KIT condensateurs AC onduleur SOCOMEC DELPHYS GP de 300KVa</v>
          </cell>
          <cell r="F3304">
            <v>2294.52</v>
          </cell>
        </row>
        <row r="3305">
          <cell r="D3305" t="str">
            <v>ONF149</v>
          </cell>
          <cell r="E3305" t="str">
            <v>Fourniture KIT ventilateur pour onduleur SOCOMEC DELPHYS GP de 300KVa</v>
          </cell>
          <cell r="F3305">
            <v>1837.39</v>
          </cell>
        </row>
        <row r="3306">
          <cell r="D3306" t="str">
            <v>ONF150</v>
          </cell>
          <cell r="E3306" t="str">
            <v>Fourniture Carte alimentation pour onduleur SOCOMEC DELPHYS BC 200KVa</v>
          </cell>
          <cell r="F3306">
            <v>2543.1799999999998</v>
          </cell>
        </row>
        <row r="3307">
          <cell r="D3307" t="str">
            <v>ONF151</v>
          </cell>
          <cell r="E3307" t="str">
            <v>Fourniture KIT condensateurs DC pour onduleur SOCOMEC DELPHYS BC 200KVa</v>
          </cell>
          <cell r="F3307">
            <v>2665.29</v>
          </cell>
        </row>
        <row r="3308">
          <cell r="D3308" t="str">
            <v>ONF152</v>
          </cell>
          <cell r="E3308" t="str">
            <v>Fourniture KIT condensateurs AC onduleur SOCOMEC DELPHYS BC 200KVa</v>
          </cell>
          <cell r="F3308">
            <v>2294.52</v>
          </cell>
        </row>
        <row r="3309">
          <cell r="D3309" t="str">
            <v>ONF153</v>
          </cell>
          <cell r="E3309" t="str">
            <v>Fourniture KIT ventilateur pour onduleur SOCOMEC DELPHYS BC 200KVa</v>
          </cell>
          <cell r="F3309">
            <v>1121.0999999999999</v>
          </cell>
        </row>
        <row r="3310">
          <cell r="D3310" t="str">
            <v>ONF154</v>
          </cell>
          <cell r="E3310" t="str">
            <v>Fourniture d'une ASI 2KVA</v>
          </cell>
          <cell r="F3310">
            <v>1150</v>
          </cell>
        </row>
        <row r="3311">
          <cell r="D3311" t="str">
            <v>ONF155</v>
          </cell>
          <cell r="E3311" t="str">
            <v>Fourniture de matériel suivant catalogue SOCOMEC</v>
          </cell>
          <cell r="F3311">
            <v>1.3</v>
          </cell>
        </row>
        <row r="3312">
          <cell r="D3312" t="str">
            <v>ONF156</v>
          </cell>
          <cell r="E3312" t="str">
            <v>Fourniture de matériel suivant catalogue LEGRAND</v>
          </cell>
          <cell r="F3312">
            <v>1.3</v>
          </cell>
        </row>
        <row r="3313">
          <cell r="D3313" t="str">
            <v>ONF157</v>
          </cell>
          <cell r="E3313" t="str">
            <v>Fourniture de matériel suivant catalogue SCHNEIDER</v>
          </cell>
          <cell r="F3313">
            <v>1.3</v>
          </cell>
        </row>
        <row r="3314">
          <cell r="D3314" t="str">
            <v>ONF158</v>
          </cell>
          <cell r="E3314" t="str">
            <v>Fourniture de matériel suivant catalogue S2S</v>
          </cell>
          <cell r="F3314">
            <v>1.3</v>
          </cell>
        </row>
        <row r="3315">
          <cell r="D3315" t="str">
            <v>ONP001</v>
          </cell>
          <cell r="E3315" t="str">
            <v>Maintenance preventive d'un onduleur inferieur ou egale a 60 KVA</v>
          </cell>
          <cell r="F3315">
            <v>304.01</v>
          </cell>
        </row>
        <row r="3316">
          <cell r="D3316" t="str">
            <v>ONP002</v>
          </cell>
          <cell r="E3316" t="str">
            <v>Maintenance preventive d'un onduleur superieur a 60 KVA et inferieur ou egale a 160 kVA</v>
          </cell>
          <cell r="F3316">
            <v>337.95</v>
          </cell>
        </row>
        <row r="3317">
          <cell r="D3317" t="str">
            <v>ONP003</v>
          </cell>
          <cell r="E3317" t="str">
            <v>Maintenance preventive d'un onduleur superieur a 160 kVA</v>
          </cell>
          <cell r="F3317">
            <v>371.88</v>
          </cell>
        </row>
        <row r="3318">
          <cell r="D3318" t="str">
            <v>ONP004</v>
          </cell>
          <cell r="E3318" t="str">
            <v>Maintenance preventive d'un atelier d’energie / chargeur batteries</v>
          </cell>
          <cell r="F3318">
            <v>185.94</v>
          </cell>
        </row>
        <row r="3319">
          <cell r="D3319" t="str">
            <v>ONP005</v>
          </cell>
          <cell r="E3319" t="str">
            <v>Plus-value a la maintenance preventive pour depollution</v>
          </cell>
          <cell r="F3319">
            <v>414.3</v>
          </cell>
        </row>
        <row r="3320">
          <cell r="D3320" t="str">
            <v>ONP006</v>
          </cell>
          <cell r="E3320" t="str">
            <v>Plus-value pour remplacement des ventilateurs et filtres AC ou DC pour un onduleur d’une puissance inferieur ou egale a 60 KVA</v>
          </cell>
          <cell r="F3320">
            <v>371.88</v>
          </cell>
        </row>
        <row r="3321">
          <cell r="D3321" t="str">
            <v>ONP007</v>
          </cell>
          <cell r="E3321" t="str">
            <v>Plus-value pour remplacement des ventilateurs et filtres AC ou DC pour un onduleur superieur a 60 KVA et inferieur ou egale a 160 kVA</v>
          </cell>
          <cell r="F3321">
            <v>575.5</v>
          </cell>
        </row>
        <row r="3322">
          <cell r="D3322" t="str">
            <v>ONP008</v>
          </cell>
          <cell r="E3322" t="str">
            <v>Plus-value pour remplacement des ventilateurs et filtres AC ou DC pour un onduleur d’une puissance superieur a 160 kVA</v>
          </cell>
          <cell r="F3322">
            <v>1151</v>
          </cell>
        </row>
        <row r="3323">
          <cell r="D3323" t="str">
            <v>1</v>
          </cell>
          <cell r="E3323" t="str">
            <v>Plan assurance qualite</v>
          </cell>
          <cell r="F3323">
            <v>990</v>
          </cell>
        </row>
        <row r="3324">
          <cell r="D3324" t="str">
            <v>165</v>
          </cell>
          <cell r="E3324" t="str">
            <v>Fourniture sur site Cables AS et AD LY9AR 15 PAIRES 9/10 cable de transmission gris</v>
          </cell>
          <cell r="F3324">
            <v>2.6</v>
          </cell>
        </row>
        <row r="3325">
          <cell r="D3325" t="str">
            <v>182</v>
          </cell>
          <cell r="E3325" t="str">
            <v>Fourniture sur site Cables BT U1000 / 2C / 16 cable d'alimentation BT noir 2 conducteurs</v>
          </cell>
          <cell r="F3325">
            <v>4.0999999999999996</v>
          </cell>
        </row>
        <row r="3326">
          <cell r="D3326" t="str">
            <v>191</v>
          </cell>
          <cell r="E3326" t="str">
            <v>Fourniture pose et raccordement cable de terre cablette de cuivre nu 25mm2</v>
          </cell>
          <cell r="F3326">
            <v>4.5</v>
          </cell>
        </row>
        <row r="3327">
          <cell r="D3327" t="str">
            <v>2</v>
          </cell>
          <cell r="E3327" t="str">
            <v>SOSED</v>
          </cell>
          <cell r="F3327">
            <v>505</v>
          </cell>
        </row>
        <row r="3328">
          <cell r="D3328" t="str">
            <v>250</v>
          </cell>
          <cell r="E3328" t="str">
            <v>Pose en fourreaux utilisation des fourreaux existants</v>
          </cell>
          <cell r="F3328">
            <v>16.3</v>
          </cell>
        </row>
        <row r="3329">
          <cell r="D3329" t="str">
            <v>337</v>
          </cell>
          <cell r="E3329" t="str">
            <v>Fourniture et pose dalle beton pour chambre L3T et L4T 680Kg</v>
          </cell>
          <cell r="F3329">
            <v>750</v>
          </cell>
        </row>
        <row r="3330">
          <cell r="D3330" t="str">
            <v>357</v>
          </cell>
          <cell r="E3330" t="str">
            <v>Organisation et preparation d'une reunion pour aspects techniques</v>
          </cell>
          <cell r="F3330">
            <v>495</v>
          </cell>
        </row>
        <row r="3331">
          <cell r="D3331" t="str">
            <v>381</v>
          </cell>
          <cell r="E3331" t="str">
            <v>Organisation et preparation pour reunion de chantier</v>
          </cell>
          <cell r="F3331">
            <v>495</v>
          </cell>
        </row>
        <row r="3332">
          <cell r="D3332" t="str">
            <v>387</v>
          </cell>
          <cell r="E3332" t="str">
            <v>Gardiennage des installations</v>
          </cell>
          <cell r="F3332">
            <v>696</v>
          </cell>
        </row>
        <row r="3333">
          <cell r="D3333" t="str">
            <v>4</v>
          </cell>
          <cell r="E3333" t="str">
            <v>Plan de prevention des risques</v>
          </cell>
          <cell r="F3333">
            <v>495</v>
          </cell>
        </row>
        <row r="3334">
          <cell r="D3334" t="str">
            <v>5</v>
          </cell>
          <cell r="E3334" t="str">
            <v>Procédures spécifiques prélables à l'intervention</v>
          </cell>
          <cell r="F3334">
            <v>325</v>
          </cell>
        </row>
        <row r="3335">
          <cell r="D3335" t="str">
            <v>OP165</v>
          </cell>
          <cell r="E3335" t="str">
            <v>Fourniture sur site Cables AS et AD LY9AR 15 PAIRES 9/10 cable de transmission gris</v>
          </cell>
          <cell r="F3335">
            <v>2.6</v>
          </cell>
        </row>
        <row r="3336">
          <cell r="D3336" t="str">
            <v>OP182</v>
          </cell>
          <cell r="E3336" t="str">
            <v>Fourniture sur site Cables BT U1000 / 2C / 16 cable d'alimentation BT noir 2 conducteurs</v>
          </cell>
          <cell r="F3336">
            <v>4.0999999999999996</v>
          </cell>
        </row>
        <row r="3337">
          <cell r="D3337" t="str">
            <v>OP191</v>
          </cell>
          <cell r="E3337" t="str">
            <v>Fourniture pose et raccordement cable de terre cablette de cuivre nu 25mm2</v>
          </cell>
          <cell r="F3337">
            <v>4.5</v>
          </cell>
        </row>
        <row r="3338">
          <cell r="D3338" t="str">
            <v>OP250</v>
          </cell>
          <cell r="E3338" t="str">
            <v>Pose en fourreaux utilisation des fourreaux existants</v>
          </cell>
          <cell r="F3338">
            <v>16.3</v>
          </cell>
        </row>
        <row r="3339">
          <cell r="D3339" t="str">
            <v>OP337</v>
          </cell>
          <cell r="E3339" t="str">
            <v>Fourniture et pose dalle beton pour chambre L3T et L4T 680Kg</v>
          </cell>
          <cell r="F3339">
            <v>750</v>
          </cell>
        </row>
        <row r="3340">
          <cell r="D3340" t="str">
            <v>OP381</v>
          </cell>
          <cell r="E3340" t="str">
            <v>Organisation et preparation pour reunion de chantier</v>
          </cell>
          <cell r="F3340">
            <v>495</v>
          </cell>
        </row>
        <row r="3341">
          <cell r="D3341" t="str">
            <v>OP387</v>
          </cell>
          <cell r="E3341" t="str">
            <v>Gardiennage des installations</v>
          </cell>
          <cell r="F3341">
            <v>696</v>
          </cell>
        </row>
        <row r="3342">
          <cell r="D3342" t="str">
            <v>PN01</v>
          </cell>
          <cell r="E3342" t="str">
            <v>Fourniture sur site de câble d'alimentation BT 2x35 U 1000 R2V</v>
          </cell>
          <cell r="F3342">
            <v>6.8</v>
          </cell>
        </row>
        <row r="3343">
          <cell r="D3343" t="str">
            <v>INC011</v>
          </cell>
          <cell r="E3343" t="str">
            <v>Fourniture installation et mise en service d'un surpresseur 3 pompes 400V 18KW 120m3/h 10 bars</v>
          </cell>
          <cell r="F3343">
            <v>30152.82</v>
          </cell>
        </row>
        <row r="3344">
          <cell r="D3344" t="str">
            <v>INC016</v>
          </cell>
          <cell r="E3344" t="str">
            <v>L'ensemble depose pose et verification de manometre</v>
          </cell>
          <cell r="F3344">
            <v>13.51</v>
          </cell>
        </row>
        <row r="3345">
          <cell r="D3345" t="str">
            <v>INC017</v>
          </cell>
          <cell r="E3345" t="str">
            <v>L'ensemble depose pose et verification de pressostat</v>
          </cell>
          <cell r="F3345">
            <v>57.15</v>
          </cell>
        </row>
        <row r="3346">
          <cell r="D3346" t="str">
            <v>INC018</v>
          </cell>
          <cell r="E3346" t="str">
            <v>L'ensemble depose pose et verification de reservoir a vessie</v>
          </cell>
          <cell r="F3346">
            <v>229.62</v>
          </cell>
        </row>
        <row r="3347">
          <cell r="D3347" t="str">
            <v>INC021</v>
          </cell>
          <cell r="E3347" t="str">
            <v>Debitmetre pour canalisation diametre 150</v>
          </cell>
          <cell r="F3347">
            <v>1081.5999999999999</v>
          </cell>
        </row>
        <row r="3348">
          <cell r="D3348" t="str">
            <v>INC022</v>
          </cell>
          <cell r="E3348" t="str">
            <v>Debitmetre pour canalisation diametre 200</v>
          </cell>
          <cell r="F3348">
            <v>1230.18</v>
          </cell>
        </row>
        <row r="3349">
          <cell r="D3349" t="str">
            <v>INC035</v>
          </cell>
          <cell r="E3349" t="str">
            <v>L'ensemble depose pose et verification de canalisation aerienne</v>
          </cell>
          <cell r="F3349">
            <v>101.82</v>
          </cell>
        </row>
        <row r="3350">
          <cell r="D3350" t="str">
            <v>INC036</v>
          </cell>
          <cell r="E3350" t="str">
            <v>L'ensemble depose pose et verification de coude a bride sur canalisation aerienne</v>
          </cell>
          <cell r="F3350">
            <v>101.82</v>
          </cell>
        </row>
        <row r="3351">
          <cell r="D3351" t="str">
            <v>INC037</v>
          </cell>
          <cell r="E3351" t="str">
            <v>Depose d'un calorifugeage sur une canalisation aerienne</v>
          </cell>
          <cell r="F3351">
            <v>28.05</v>
          </cell>
        </row>
        <row r="3352">
          <cell r="D3352" t="str">
            <v>INC038</v>
          </cell>
          <cell r="E3352" t="str">
            <v>Fourniture et pose d'un calorifugeage sur une canalisation aerienne</v>
          </cell>
          <cell r="F3352">
            <v>108.06</v>
          </cell>
        </row>
        <row r="3353">
          <cell r="D3353" t="str">
            <v>INC041</v>
          </cell>
          <cell r="E3353" t="str">
            <v>Plus value aux prix INC035 pour la realisation de la prestation sur canalisation enterree</v>
          </cell>
          <cell r="F3353">
            <v>2.1800000000000002</v>
          </cell>
        </row>
        <row r="3354">
          <cell r="D3354" t="str">
            <v>INC042</v>
          </cell>
          <cell r="E3354" t="str">
            <v>Plus value aux prix INC036 pour la realisation de la prestation sur canalisation enterree</v>
          </cell>
          <cell r="F3354">
            <v>2.1800000000000002</v>
          </cell>
        </row>
        <row r="3355">
          <cell r="D3355" t="str">
            <v>INC043</v>
          </cell>
          <cell r="E3355" t="str">
            <v>Plus value aux prix INC037 pour la realisation de la prestation sur canalisation enterree</v>
          </cell>
          <cell r="F3355">
            <v>2.1800000000000002</v>
          </cell>
        </row>
        <row r="3356">
          <cell r="D3356" t="str">
            <v>INC044</v>
          </cell>
          <cell r="E3356" t="str">
            <v>Plus value aux prix INC038 pour la realisation de la prestation sur canalisation enterree</v>
          </cell>
          <cell r="F3356">
            <v>2.1800000000000002</v>
          </cell>
        </row>
        <row r="3357">
          <cell r="D3357" t="str">
            <v>INC102</v>
          </cell>
          <cell r="E3357" t="str">
            <v>Mise en service d'un poteau incendie</v>
          </cell>
          <cell r="F3357">
            <v>463.39</v>
          </cell>
        </row>
        <row r="3358">
          <cell r="D3358" t="str">
            <v>INC103</v>
          </cell>
          <cell r="E3358" t="str">
            <v>Remplacement d'un poteau incendie en milieu complexe</v>
          </cell>
          <cell r="F3358">
            <v>1849.42</v>
          </cell>
        </row>
        <row r="3359">
          <cell r="D3359" t="str">
            <v>INC204</v>
          </cell>
          <cell r="E3359" t="str">
            <v>L'ensemble depose pose et verification de vanne</v>
          </cell>
          <cell r="F3359">
            <v>925.75</v>
          </cell>
        </row>
        <row r="3360">
          <cell r="D3360" t="str">
            <v>INC205</v>
          </cell>
          <cell r="E3360" t="str">
            <v>L'ensemble depose et pose de chaîne de manœuvre</v>
          </cell>
          <cell r="F3360">
            <v>231.7</v>
          </cell>
        </row>
        <row r="3361">
          <cell r="D3361" t="str">
            <v>INC502</v>
          </cell>
          <cell r="E3361" t="str">
            <v>L'ensemble depose pose et verification de purgeur</v>
          </cell>
          <cell r="F3361">
            <v>347.03</v>
          </cell>
        </row>
        <row r="3362">
          <cell r="D3362" t="str">
            <v>INC602</v>
          </cell>
          <cell r="E3362" t="str">
            <v>L'ensemble depose pose et verification de ventouse</v>
          </cell>
          <cell r="F3362">
            <v>347.03</v>
          </cell>
        </row>
        <row r="3363">
          <cell r="D3363" t="str">
            <v>INC704</v>
          </cell>
          <cell r="E3363" t="str">
            <v>L'ensemble depose pose et verification de filtre diametre 150</v>
          </cell>
          <cell r="F3363">
            <v>347.03</v>
          </cell>
        </row>
        <row r="3364">
          <cell r="D3364" t="str">
            <v>INC705</v>
          </cell>
          <cell r="E3364" t="str">
            <v>L'ensemble depose pose et verification de disconnecteur diametre 150</v>
          </cell>
          <cell r="F3364">
            <v>347.03</v>
          </cell>
        </row>
        <row r="3365">
          <cell r="D3365" t="str">
            <v>INC706</v>
          </cell>
          <cell r="E3365" t="str">
            <v>L'ensemble depose pose et verification de disconnecteur diametre 200</v>
          </cell>
          <cell r="F3365">
            <v>463.39</v>
          </cell>
        </row>
        <row r="3366">
          <cell r="D3366" t="str">
            <v>INC803</v>
          </cell>
          <cell r="E3366" t="str">
            <v>L'ensemble depose pose raccordement et verification de cordon chauffant</v>
          </cell>
          <cell r="F3366">
            <v>105.98</v>
          </cell>
        </row>
        <row r="3367">
          <cell r="D3367" t="str">
            <v>INC804</v>
          </cell>
          <cell r="E3367" t="str">
            <v>L'ensemble depose pose raccordement et verification de thermostat</v>
          </cell>
          <cell r="F3367">
            <v>43.64</v>
          </cell>
        </row>
        <row r="3368">
          <cell r="D3368" t="str">
            <v>INC805</v>
          </cell>
          <cell r="E3368" t="str">
            <v>Recherche de defaut d'un cordon chauffant</v>
          </cell>
          <cell r="F3368">
            <v>405.21</v>
          </cell>
        </row>
        <row r="3369">
          <cell r="D3369" t="str">
            <v>INC 806</v>
          </cell>
          <cell r="E3369" t="str">
            <v>Reparation d'un cordon chauffant</v>
          </cell>
          <cell r="F3369">
            <v>11.43</v>
          </cell>
        </row>
        <row r="3370">
          <cell r="D3370" t="str">
            <v>INC902</v>
          </cell>
          <cell r="E3370" t="str">
            <v>L'ensemble depose pose et verification de compensateur de dilatation</v>
          </cell>
          <cell r="F3370">
            <v>114.29</v>
          </cell>
        </row>
        <row r="3371">
          <cell r="D3371" t="str">
            <v>IND101</v>
          </cell>
          <cell r="E3371" t="str">
            <v>Mise a disposition d'une pompe inferieur ou egal a 10 litres/seconde. La journee de 8 heures</v>
          </cell>
          <cell r="F3371">
            <v>420.8</v>
          </cell>
        </row>
        <row r="3372">
          <cell r="D3372" t="str">
            <v>IND102</v>
          </cell>
          <cell r="E3372" t="str">
            <v>Mise a disposition d'une pompe inferieur ou egal a 10 litres/seconde. La nuit de 8 heures</v>
          </cell>
          <cell r="F3372">
            <v>477.94</v>
          </cell>
        </row>
        <row r="3373">
          <cell r="D3373" t="str">
            <v>IND103</v>
          </cell>
          <cell r="E3373" t="str">
            <v>MISE A DISPOSITION D'une pompe entre 11 et 40 litres/seconde. La journee de 8 heures</v>
          </cell>
          <cell r="F3373">
            <v>546.51</v>
          </cell>
        </row>
        <row r="3374">
          <cell r="D3374" t="str">
            <v>IND104</v>
          </cell>
          <cell r="E3374" t="str">
            <v>MISE A DISPOSITION D'une pompe entre 11 et 40 litres/seconde. La nuit de 8 heures</v>
          </cell>
          <cell r="F3374">
            <v>631.71</v>
          </cell>
        </row>
        <row r="3375">
          <cell r="D3375" t="str">
            <v>IND105</v>
          </cell>
          <cell r="E3375" t="str">
            <v>Mise a disposition d'une pompe entre 41 et 80 litres/seconde. La journee de 8 heures</v>
          </cell>
          <cell r="F3375">
            <v>705.48</v>
          </cell>
        </row>
        <row r="3376">
          <cell r="D3376" t="str">
            <v>IND106</v>
          </cell>
          <cell r="E3376" t="str">
            <v>Mise a disposition d'une pompe entre 41 et 80 litres/seconde. La nuit de 8 heures</v>
          </cell>
          <cell r="F3376">
            <v>819.77</v>
          </cell>
        </row>
        <row r="3377">
          <cell r="D3377" t="str">
            <v>IND111</v>
          </cell>
          <cell r="E3377" t="str">
            <v>Mise a disposition d'une pompe electrique inferieur ou egal a 10 litres/seconde. La journee de 8 heures</v>
          </cell>
          <cell r="F3377">
            <v>420.8</v>
          </cell>
        </row>
        <row r="3378">
          <cell r="D3378" t="str">
            <v>IND112</v>
          </cell>
          <cell r="E3378" t="str">
            <v>Mise a disposition d'une pompe electrique inferieur ou egal a 10 litres/seconde. La nuit de 8 heures</v>
          </cell>
          <cell r="F3378">
            <v>477.94</v>
          </cell>
        </row>
        <row r="3379">
          <cell r="D3379" t="str">
            <v>IND113</v>
          </cell>
          <cell r="E3379" t="str">
            <v>Mise a disposition d'une pompe electrique entre 11 et 40 litres/seconde. La journee de 8 heures</v>
          </cell>
          <cell r="F3379">
            <v>546.51</v>
          </cell>
        </row>
        <row r="3380">
          <cell r="D3380" t="str">
            <v>IND114</v>
          </cell>
          <cell r="E3380" t="str">
            <v>Mise a disposition d'une pompe electrique entre 11 et 40 litres/seconde. La nuit de 8 heures</v>
          </cell>
          <cell r="F3380">
            <v>631.71</v>
          </cell>
        </row>
        <row r="3381">
          <cell r="D3381" t="str">
            <v>IND115</v>
          </cell>
          <cell r="E3381" t="str">
            <v>Mise a disposition d'une pompe electrique inferieur ou egal a 10 litres/seconde. La journee de 8 heures</v>
          </cell>
          <cell r="F3381">
            <v>705.48</v>
          </cell>
        </row>
        <row r="3382">
          <cell r="D3382" t="str">
            <v>IND116</v>
          </cell>
          <cell r="E3382" t="str">
            <v>Mise a disposition d'une pompe electrique inferieur ou egal a 10 litres/seconde. La nuit de 8 heures</v>
          </cell>
          <cell r="F3382">
            <v>819.77</v>
          </cell>
        </row>
        <row r="3383">
          <cell r="D3383" t="str">
            <v>IND201</v>
          </cell>
          <cell r="E3383" t="str">
            <v>Mise a disposition d'un Groupe Electrogene de 1 a 10 KVA. La journee</v>
          </cell>
          <cell r="F3383">
            <v>82.08</v>
          </cell>
        </row>
        <row r="3384">
          <cell r="D3384" t="str">
            <v>IND202</v>
          </cell>
          <cell r="E3384" t="str">
            <v>Mise a disposition d'un Groupe Electrogene de 1 a 10 KVA. La semaine</v>
          </cell>
          <cell r="F3384">
            <v>409.37</v>
          </cell>
        </row>
        <row r="3385">
          <cell r="D3385" t="str">
            <v>IND203</v>
          </cell>
          <cell r="E3385" t="str">
            <v>Mise a disposition d'un Groupe Electrogene de 11 a 30 KVA. La journee</v>
          </cell>
          <cell r="F3385">
            <v>170.4</v>
          </cell>
        </row>
        <row r="3386">
          <cell r="D3386" t="str">
            <v>IND204</v>
          </cell>
          <cell r="E3386" t="str">
            <v>Mise a disposition d'un Groupe Electrogene de 11 a 30 KVA. La semaine</v>
          </cell>
          <cell r="F3386">
            <v>853.02</v>
          </cell>
        </row>
        <row r="3387">
          <cell r="D3387" t="str">
            <v>IND205</v>
          </cell>
          <cell r="E3387" t="str">
            <v>Amenee et retrait d'un Groupe Electrogene</v>
          </cell>
          <cell r="F3387">
            <v>122.6</v>
          </cell>
        </row>
        <row r="3388">
          <cell r="D3388" t="str">
            <v>IND301</v>
          </cell>
          <cell r="E3388" t="str">
            <v>Recherche et reparation simple de defaut (soit 3h de travail de 2 techniciens specialises)</v>
          </cell>
          <cell r="F3388">
            <v>405.21</v>
          </cell>
        </row>
        <row r="3389">
          <cell r="D3389" t="str">
            <v>IND302</v>
          </cell>
          <cell r="E3389" t="str">
            <v>Reparation d'un defaut complexe (soit 8h de travail de 2 techniciens specialises)</v>
          </cell>
          <cell r="F3389">
            <v>945.49</v>
          </cell>
        </row>
        <row r="3390">
          <cell r="D3390" t="str">
            <v>IND400</v>
          </cell>
          <cell r="E3390" t="str">
            <v>Optimisation de nos systemes et equipements</v>
          </cell>
          <cell r="F3390">
            <v>769.9</v>
          </cell>
        </row>
        <row r="3391">
          <cell r="D3391" t="str">
            <v>IND501</v>
          </cell>
          <cell r="E3391" t="str">
            <v>Astreinte</v>
          </cell>
          <cell r="F3391">
            <v>2502.9499999999998</v>
          </cell>
        </row>
        <row r="3392">
          <cell r="D3392" t="str">
            <v>IND502</v>
          </cell>
          <cell r="E3392" t="str">
            <v>Plus-value travaux de nuit</v>
          </cell>
          <cell r="F3392">
            <v>0.27</v>
          </cell>
        </row>
        <row r="3393">
          <cell r="D3393" t="str">
            <v>INF001</v>
          </cell>
          <cell r="E3393" t="str">
            <v>Fourniture Chaînette et Bouchon 100 ou 60</v>
          </cell>
          <cell r="F3393">
            <v>114.29</v>
          </cell>
        </row>
        <row r="3394">
          <cell r="D3394" t="str">
            <v>INF002</v>
          </cell>
          <cell r="E3394" t="str">
            <v>Fourniture Capot et Chaînette 100 ou 60</v>
          </cell>
          <cell r="F3394">
            <v>498.72</v>
          </cell>
        </row>
        <row r="3395">
          <cell r="D3395" t="str">
            <v>INF003</v>
          </cell>
          <cell r="E3395" t="str">
            <v>Fourniture Carre de manœuvre</v>
          </cell>
          <cell r="F3395">
            <v>73.77</v>
          </cell>
        </row>
        <row r="3396">
          <cell r="D3396" t="str">
            <v>INF012</v>
          </cell>
          <cell r="E3396" t="str">
            <v>Fourniture de manometre plage 0 a 16 bars</v>
          </cell>
          <cell r="F3396">
            <v>30.13</v>
          </cell>
        </row>
        <row r="3397">
          <cell r="D3397" t="str">
            <v>INF013</v>
          </cell>
          <cell r="E3397" t="str">
            <v>Fourniture de pressostat plage 4 a 12 bars</v>
          </cell>
          <cell r="F3397">
            <v>91.43</v>
          </cell>
        </row>
        <row r="3398">
          <cell r="D3398" t="str">
            <v>INF014</v>
          </cell>
          <cell r="E3398" t="str">
            <v>Fourniture de reservoir a vessie de inferieur ou egal a 100 litres</v>
          </cell>
          <cell r="F3398">
            <v>216.11</v>
          </cell>
        </row>
        <row r="3399">
          <cell r="D3399" t="str">
            <v>INF015</v>
          </cell>
          <cell r="E3399" t="str">
            <v>Fourniture de reservoir a vessie de 300 litres</v>
          </cell>
          <cell r="F3399">
            <v>667.04</v>
          </cell>
        </row>
        <row r="3400">
          <cell r="D3400" t="str">
            <v>INF031</v>
          </cell>
          <cell r="E3400" t="str">
            <v>Fourniture de canalisation de diametre inferieur ou egal a 150 mm</v>
          </cell>
          <cell r="F3400">
            <v>130.91</v>
          </cell>
        </row>
        <row r="3401">
          <cell r="D3401" t="str">
            <v>INF032</v>
          </cell>
          <cell r="E3401" t="str">
            <v>Fourniture de canalisation de diametre superieur a 150 mm</v>
          </cell>
          <cell r="F3401">
            <v>138.19</v>
          </cell>
        </row>
        <row r="3402">
          <cell r="D3402" t="str">
            <v>INF033</v>
          </cell>
          <cell r="E3402" t="str">
            <v>Fourniture de coude a bride en fonte de diametre inferieur ou egal a 150 mm</v>
          </cell>
          <cell r="F3402">
            <v>215.07</v>
          </cell>
        </row>
        <row r="3403">
          <cell r="D3403" t="str">
            <v>INF034</v>
          </cell>
          <cell r="E3403" t="str">
            <v>Fourniture de coude a bride en fonte de diametre superieur a 150 mm</v>
          </cell>
          <cell r="F3403">
            <v>457.16</v>
          </cell>
        </row>
        <row r="3404">
          <cell r="D3404" t="str">
            <v>INF101</v>
          </cell>
          <cell r="E3404" t="str">
            <v>Fourniture d'un poteau incendie</v>
          </cell>
          <cell r="F3404">
            <v>1618.76</v>
          </cell>
        </row>
        <row r="3405">
          <cell r="D3405" t="str">
            <v>INF200</v>
          </cell>
          <cell r="E3405" t="str">
            <v>Fourniture de materiel suivant catalogue FRANSBONHOMME</v>
          </cell>
          <cell r="F3405">
            <v>0.52</v>
          </cell>
        </row>
        <row r="3406">
          <cell r="D3406" t="str">
            <v>INF201</v>
          </cell>
          <cell r="E3406" t="str">
            <v>Fourniture d'une vanne a bride diametre 150</v>
          </cell>
          <cell r="F3406">
            <v>286.76</v>
          </cell>
        </row>
        <row r="3407">
          <cell r="D3407" t="str">
            <v>INF202</v>
          </cell>
          <cell r="E3407" t="str">
            <v>Fourniture d'une vanne papillon diametre150</v>
          </cell>
          <cell r="F3407">
            <v>329.36</v>
          </cell>
        </row>
        <row r="3408">
          <cell r="D3408" t="str">
            <v>INF203</v>
          </cell>
          <cell r="E3408" t="str">
            <v>Fourniture d'une vanne motorisee diametre 150</v>
          </cell>
          <cell r="F3408">
            <v>1617.72</v>
          </cell>
        </row>
        <row r="3409">
          <cell r="D3409" t="str">
            <v>INF501</v>
          </cell>
          <cell r="E3409" t="str">
            <v>Fourniture d'un purgeur</v>
          </cell>
          <cell r="F3409">
            <v>248.32</v>
          </cell>
        </row>
        <row r="3410">
          <cell r="D3410" t="str">
            <v>INF601</v>
          </cell>
          <cell r="E3410" t="str">
            <v>Fourniture d'une ventouse</v>
          </cell>
          <cell r="F3410">
            <v>2004.23</v>
          </cell>
        </row>
        <row r="3411">
          <cell r="D3411" t="str">
            <v>INF701</v>
          </cell>
          <cell r="E3411" t="str">
            <v>Fourniture d'un filtre diametre 150</v>
          </cell>
          <cell r="F3411">
            <v>180.79</v>
          </cell>
        </row>
        <row r="3412">
          <cell r="D3412" t="str">
            <v>INF702</v>
          </cell>
          <cell r="E3412" t="str">
            <v>Fourniture d'un disconnecteur diametre 150</v>
          </cell>
          <cell r="F3412">
            <v>3261.42</v>
          </cell>
        </row>
        <row r="3413">
          <cell r="D3413" t="str">
            <v>INF703</v>
          </cell>
          <cell r="E3413" t="str">
            <v>Fourniture d'un disconnecteur diametre 200</v>
          </cell>
          <cell r="F3413">
            <v>5882.82</v>
          </cell>
        </row>
        <row r="3414">
          <cell r="D3414" t="str">
            <v>INF801</v>
          </cell>
          <cell r="E3414" t="str">
            <v>Fourniture d'un cordon chauffant d'une puissance de 15 Watts par metre</v>
          </cell>
          <cell r="F3414">
            <v>20.78</v>
          </cell>
        </row>
        <row r="3415">
          <cell r="D3415" t="str">
            <v>INF802</v>
          </cell>
          <cell r="E3415" t="str">
            <v>Fourniture d'un thermostat</v>
          </cell>
          <cell r="F3415">
            <v>227.54</v>
          </cell>
        </row>
        <row r="3416">
          <cell r="D3416" t="str">
            <v>INF901</v>
          </cell>
          <cell r="E3416" t="str">
            <v>Fourniture d'un compensateur de dilatation a bride</v>
          </cell>
          <cell r="F3416">
            <v>273.26</v>
          </cell>
        </row>
        <row r="3417">
          <cell r="D3417" t="str">
            <v>INP001</v>
          </cell>
          <cell r="E3417" t="str">
            <v>Entretien et contrôle debit pression d'un poteau incendie</v>
          </cell>
          <cell r="F3417">
            <v>108.06</v>
          </cell>
        </row>
        <row r="3418">
          <cell r="D3418" t="str">
            <v>INP002</v>
          </cell>
          <cell r="E3418" t="str">
            <v>Entretien et contrôle debit pression de cinq poteaux incendie</v>
          </cell>
          <cell r="F3418">
            <v>513.27</v>
          </cell>
        </row>
        <row r="3419">
          <cell r="D3419" t="str">
            <v>INP003</v>
          </cell>
          <cell r="E3419" t="str">
            <v>Entretien et contrôle debit pression de dix poteaux incendie</v>
          </cell>
          <cell r="F3419">
            <v>973.54</v>
          </cell>
        </row>
        <row r="3420">
          <cell r="D3420" t="str">
            <v>INP101</v>
          </cell>
          <cell r="E3420" t="str">
            <v>Entretien et contrôle debit pression des poteaux incendie LANDY (26 poteaux)</v>
          </cell>
          <cell r="F3420">
            <v>2892.58</v>
          </cell>
        </row>
        <row r="3421">
          <cell r="D3421" t="str">
            <v>INP102</v>
          </cell>
          <cell r="E3421" t="str">
            <v>Entretien et contrôle debit pression des poteaux incendie LA COURNEUVE (4 poteaux)</v>
          </cell>
          <cell r="F3421">
            <v>578.72</v>
          </cell>
        </row>
        <row r="3422">
          <cell r="D3422" t="str">
            <v>INP103</v>
          </cell>
          <cell r="E3422" t="str">
            <v>Entretien et contrôle debit pression des poteaux incendie LUMEN-NORTON (11 poteaux)</v>
          </cell>
          <cell r="F3422">
            <v>1431.74</v>
          </cell>
        </row>
        <row r="3423">
          <cell r="D3423" t="str">
            <v>INP104</v>
          </cell>
          <cell r="E3423" t="str">
            <v>Entretien et contrôle debit pression des poteaux incendie TAVERNY (8 poteaux)</v>
          </cell>
          <cell r="F3423">
            <v>1099.26</v>
          </cell>
        </row>
        <row r="3424">
          <cell r="D3424" t="str">
            <v>INP105</v>
          </cell>
          <cell r="E3424" t="str">
            <v>Entretien et contrôle debit pression des poteaux incendie BOBIGNY (24 poteaux)</v>
          </cell>
          <cell r="F3424">
            <v>2748.16</v>
          </cell>
        </row>
        <row r="3425">
          <cell r="D3425" t="str">
            <v>INP201</v>
          </cell>
          <cell r="E3425" t="str">
            <v>Entretien et contrôle debit pression des poteaux incendie GUY MOQUET (6 poteaux)</v>
          </cell>
          <cell r="F3425">
            <v>1025.49</v>
          </cell>
        </row>
        <row r="3426">
          <cell r="D3426" t="str">
            <v>INP202</v>
          </cell>
          <cell r="E3426" t="str">
            <v>Entretien et contrôle debit pression des poteaux incendie NOGENT (24 poteaux)</v>
          </cell>
          <cell r="F3426">
            <v>2748.16</v>
          </cell>
        </row>
        <row r="3427">
          <cell r="D3427" t="str">
            <v>INP203</v>
          </cell>
          <cell r="E3427" t="str">
            <v>Entretien et contrôle debit pression des poteaux incendie CHAMPIGNY (5 poteaux)</v>
          </cell>
          <cell r="F3427">
            <v>872.76</v>
          </cell>
        </row>
        <row r="3428">
          <cell r="D3428" t="str">
            <v>INP204</v>
          </cell>
          <cell r="E3428" t="str">
            <v>Entretien et contrôle debit pression des poteaux incendie MOULIN (6 poteaux)</v>
          </cell>
          <cell r="F3428">
            <v>1025.49</v>
          </cell>
        </row>
        <row r="3429">
          <cell r="D3429" t="str">
            <v>INP301</v>
          </cell>
          <cell r="E3429" t="str">
            <v>Entretien et contrôle debit pression des poteaux incendie BELLE RIVE (12 poteaux)</v>
          </cell>
          <cell r="F3429">
            <v>1189.6600000000001</v>
          </cell>
        </row>
        <row r="3430">
          <cell r="D3430" t="str">
            <v>INP302</v>
          </cell>
          <cell r="E3430" t="str">
            <v>Entretien et contrôle debit pression des poteaux incendie LA DEFENSE (69 poteaux)</v>
          </cell>
          <cell r="F3430">
            <v>5986.72</v>
          </cell>
        </row>
        <row r="3431">
          <cell r="D3431" t="str">
            <v>INP303</v>
          </cell>
          <cell r="E3431" t="str">
            <v>Entretien et contrôle debit pression des poteaux incendie JONCHERE (3 poteaux)</v>
          </cell>
          <cell r="F3431">
            <v>363.65</v>
          </cell>
        </row>
        <row r="3432">
          <cell r="D3432" t="str">
            <v>INP304</v>
          </cell>
          <cell r="E3432" t="str">
            <v>Entretien et contrôle debit pression des poteaux incendie CHENNEVIERES (6 poteaux)</v>
          </cell>
          <cell r="F3432">
            <v>520.54</v>
          </cell>
        </row>
        <row r="3433">
          <cell r="D3433" t="str">
            <v>INP305</v>
          </cell>
          <cell r="E3433" t="str">
            <v>Entretien et contrôle debit pression des poteaux incendie ECHANGEUR NANTERRE (14 poteaux)</v>
          </cell>
          <cell r="F3433">
            <v>1696.69</v>
          </cell>
        </row>
        <row r="3434">
          <cell r="D3434" t="str">
            <v>INP306</v>
          </cell>
          <cell r="E3434" t="str">
            <v>Entretien et contrôle debit pression des poteaux incendie FONTENAY (4 poteaux)</v>
          </cell>
          <cell r="F3434">
            <v>432.22</v>
          </cell>
        </row>
        <row r="3435">
          <cell r="D3435" t="str">
            <v>INP307</v>
          </cell>
          <cell r="E3435" t="str">
            <v>Entretien et contrôle debit pression des poteaux incendie NANTERRE CENTRE (12 poteaux)</v>
          </cell>
          <cell r="F3435">
            <v>1453.56</v>
          </cell>
        </row>
        <row r="3436">
          <cell r="D3436" t="str">
            <v>INP308</v>
          </cell>
          <cell r="E3436" t="str">
            <v>Entretien et contrôle debit pression des poteaux incendie NEUILLY (6 poteaux)</v>
          </cell>
          <cell r="F3436">
            <v>1041.08</v>
          </cell>
        </row>
        <row r="3437">
          <cell r="D3437" t="str">
            <v>INP309</v>
          </cell>
          <cell r="E3437" t="str">
            <v>Entretien et contrôle debit pression des poteaux incendie NEUILLY (6 poteaux)</v>
          </cell>
          <cell r="F3437">
            <v>1041.08</v>
          </cell>
        </row>
        <row r="3438">
          <cell r="D3438" t="str">
            <v>INP310</v>
          </cell>
          <cell r="E3438" t="str">
            <v>Entretien et contrôle debit pression des poteaux incendie SEVINES (6 poteaux)</v>
          </cell>
          <cell r="F3438">
            <v>520.54</v>
          </cell>
        </row>
        <row r="3439">
          <cell r="D3439" t="str">
            <v>INP311</v>
          </cell>
          <cell r="E3439" t="str">
            <v>Entretien et contrôle debit pression des poteaux incendie SAINT-CLOUD (11 poteaux)</v>
          </cell>
          <cell r="F3439">
            <v>1333.04</v>
          </cell>
        </row>
        <row r="3440">
          <cell r="D3440" t="str">
            <v>INP312</v>
          </cell>
          <cell r="E3440" t="str">
            <v>Entretien et contrôle debit pression des poteaux incendie AMBROISE PARE (18 poteaux)</v>
          </cell>
          <cell r="F3440">
            <v>2180.86</v>
          </cell>
        </row>
        <row r="3441">
          <cell r="D3441" t="str">
            <v>INP401</v>
          </cell>
          <cell r="E3441" t="str">
            <v>Entretien et contrôle debit pression des poteaux incendie ANTONY (10 poteaux)</v>
          </cell>
          <cell r="F3441">
            <v>924.71</v>
          </cell>
        </row>
        <row r="3442">
          <cell r="D3442" t="str">
            <v>INP402</v>
          </cell>
          <cell r="E3442" t="str">
            <v>Entretien et contrôle debit pression des poteaux incendie FRESNES (9 poteaux)</v>
          </cell>
          <cell r="F3442">
            <v>832.24</v>
          </cell>
        </row>
        <row r="3443">
          <cell r="D3443" t="str">
            <v>INP403</v>
          </cell>
          <cell r="E3443" t="str">
            <v>Entretien et contrôle debit pression des poteaux incendie ORLY (15 poteaux)</v>
          </cell>
          <cell r="F3443">
            <v>1224.98</v>
          </cell>
        </row>
        <row r="3444">
          <cell r="D3444" t="str">
            <v>INP404</v>
          </cell>
          <cell r="E3444" t="str">
            <v>Entretien et contrôle debit pression des poteaux incendie ITALIE (6 poteaux maximum)</v>
          </cell>
          <cell r="F3444">
            <v>490.41</v>
          </cell>
        </row>
        <row r="3445">
          <cell r="D3445" t="str">
            <v>INP405</v>
          </cell>
          <cell r="E3445" t="str">
            <v>Entretien et contrôle debit pression des poteaux incendie BICETRE (22 poteaux maximum)</v>
          </cell>
          <cell r="F3445">
            <v>1797.47</v>
          </cell>
        </row>
        <row r="3446">
          <cell r="D3446" t="str">
            <v>INP600</v>
          </cell>
          <cell r="E3446" t="str">
            <v>Entretien d'un surpresseur</v>
          </cell>
          <cell r="F3446">
            <v>309.62</v>
          </cell>
        </row>
        <row r="3447">
          <cell r="D3447" t="str">
            <v>INP700</v>
          </cell>
          <cell r="E3447" t="str">
            <v>Entretien d'un disconnecteur</v>
          </cell>
          <cell r="F3447">
            <v>296.12</v>
          </cell>
        </row>
        <row r="3448">
          <cell r="D3448" t="str">
            <v>INP800</v>
          </cell>
          <cell r="E3448" t="str">
            <v>Entretien d'une colonne seche</v>
          </cell>
          <cell r="F3448">
            <v>3.12</v>
          </cell>
        </row>
        <row r="3449">
          <cell r="D3449" t="str">
            <v>INP901</v>
          </cell>
          <cell r="E3449" t="str">
            <v>Entretien d'une vanne manuelle</v>
          </cell>
          <cell r="F3449">
            <v>58.18</v>
          </cell>
        </row>
        <row r="3450">
          <cell r="D3450" t="str">
            <v>INP902</v>
          </cell>
          <cell r="E3450" t="str">
            <v>Entretien d'une vanne motorisee</v>
          </cell>
          <cell r="F3450">
            <v>231.7</v>
          </cell>
        </row>
        <row r="3451">
          <cell r="D3451" t="str">
            <v>POC010</v>
          </cell>
          <cell r="E3451" t="str">
            <v>Fourniture d'un detecteur multigaz portatif</v>
          </cell>
          <cell r="F3451">
            <v>622.36</v>
          </cell>
        </row>
        <row r="3452">
          <cell r="D3452" t="str">
            <v>POC011</v>
          </cell>
          <cell r="E3452" t="str">
            <v>Contrôle reglementaire/ etalonnage du detecteur muligaz portatif</v>
          </cell>
          <cell r="F3452">
            <v>93.51</v>
          </cell>
        </row>
        <row r="3453">
          <cell r="D3453" t="str">
            <v>POC012</v>
          </cell>
          <cell r="E3453" t="str">
            <v>Fourniture d'une cellule O2 pour capteur portatif</v>
          </cell>
          <cell r="F3453">
            <v>282.61</v>
          </cell>
        </row>
        <row r="3454">
          <cell r="D3454" t="str">
            <v>POC013</v>
          </cell>
          <cell r="E3454" t="str">
            <v>Remplacement de flexible hydraulique</v>
          </cell>
          <cell r="F3454">
            <v>111.17</v>
          </cell>
        </row>
        <row r="3455">
          <cell r="D3455" t="str">
            <v>POC014</v>
          </cell>
          <cell r="E3455" t="str">
            <v>Remplacement ou appoint d'huile hydraulique</v>
          </cell>
          <cell r="F3455">
            <v>9.35</v>
          </cell>
        </row>
        <row r="3456">
          <cell r="D3456" t="str">
            <v>POC015</v>
          </cell>
          <cell r="E3456" t="str">
            <v>Remplacement d'un automate type S550 2 entree analogique 8 sorties TOR</v>
          </cell>
          <cell r="F3456">
            <v>3728.97</v>
          </cell>
        </row>
        <row r="3457">
          <cell r="D3457" t="str">
            <v>POC016</v>
          </cell>
          <cell r="E3457" t="str">
            <v xml:space="preserve">Panneaux  acces interdit au public </v>
          </cell>
          <cell r="F3457">
            <v>72.73</v>
          </cell>
        </row>
        <row r="3458">
          <cell r="D3458" t="str">
            <v>POC017</v>
          </cell>
          <cell r="E3458" t="str">
            <v>Remplacement d'une vanne murale manuelle</v>
          </cell>
          <cell r="F3458">
            <v>13312.71</v>
          </cell>
        </row>
        <row r="3459">
          <cell r="D3459" t="str">
            <v>POC018</v>
          </cell>
          <cell r="E3459" t="str">
            <v>Remplacement d'une vanne murale motorisee</v>
          </cell>
          <cell r="F3459">
            <v>17067.650000000001</v>
          </cell>
        </row>
        <row r="3460">
          <cell r="D3460" t="str">
            <v>POC019</v>
          </cell>
          <cell r="E3460" t="str">
            <v>Remplacement de la motorisation d'une vanne murale.</v>
          </cell>
          <cell r="F3460">
            <v>2844.78</v>
          </cell>
        </row>
        <row r="3461">
          <cell r="D3461" t="str">
            <v>POC100</v>
          </cell>
          <cell r="E3461" t="str">
            <v>Remplacement d'une electrovanne</v>
          </cell>
          <cell r="F3461">
            <v>318.97000000000003</v>
          </cell>
        </row>
        <row r="3462">
          <cell r="D3462" t="str">
            <v>POC201</v>
          </cell>
          <cell r="E3462" t="str">
            <v xml:space="preserve">Detecteur de niveau de type  poire </v>
          </cell>
          <cell r="F3462">
            <v>142.34</v>
          </cell>
        </row>
        <row r="3463">
          <cell r="D3463" t="str">
            <v>POC202</v>
          </cell>
          <cell r="E3463" t="str">
            <v xml:space="preserve">Detecteur de niveau de type  piezo ou ultrason </v>
          </cell>
          <cell r="F3463">
            <v>933.02</v>
          </cell>
        </row>
        <row r="3464">
          <cell r="D3464" t="str">
            <v>POC300</v>
          </cell>
          <cell r="E3464" t="str">
            <v>Remplacement d'un explosimetre</v>
          </cell>
          <cell r="F3464">
            <v>635.87</v>
          </cell>
        </row>
        <row r="3465">
          <cell r="D3465" t="str">
            <v>POC400</v>
          </cell>
          <cell r="E3465" t="str">
            <v>Remplacement d'un detecteur d'hydrocarbure</v>
          </cell>
          <cell r="F3465">
            <v>810.42</v>
          </cell>
        </row>
        <row r="3466">
          <cell r="D3466" t="str">
            <v>POC500</v>
          </cell>
          <cell r="E3466" t="str">
            <v>Remplacement de batterie 12v d'un onduleur</v>
          </cell>
          <cell r="F3466">
            <v>119.49</v>
          </cell>
        </row>
        <row r="3467">
          <cell r="D3467" t="str">
            <v>POC601</v>
          </cell>
          <cell r="E3467" t="str">
            <v>Pompe de puissance 3KW HMT 15m et un debit de 10L/s</v>
          </cell>
          <cell r="F3467">
            <v>1898.25</v>
          </cell>
        </row>
        <row r="3468">
          <cell r="D3468" t="str">
            <v>POC602</v>
          </cell>
          <cell r="E3468" t="str">
            <v>Pompe de puissance 4KW HMT 15m et un debit de 20L/s</v>
          </cell>
          <cell r="F3468">
            <v>3172.07</v>
          </cell>
        </row>
        <row r="3469">
          <cell r="D3469" t="str">
            <v>POC603</v>
          </cell>
          <cell r="E3469" t="str">
            <v>Pompe de puissance 5KW HMT 10m et un debit de 50L/s</v>
          </cell>
          <cell r="F3469">
            <v>4284.84</v>
          </cell>
        </row>
        <row r="3470">
          <cell r="D3470" t="str">
            <v>POC604</v>
          </cell>
          <cell r="E3470" t="str">
            <v>Pompe de puissance 135KW HMT 16m et un debit de 50L/s</v>
          </cell>
          <cell r="F3470">
            <v>5300.98</v>
          </cell>
        </row>
        <row r="3471">
          <cell r="D3471" t="str">
            <v>POC605</v>
          </cell>
          <cell r="E3471" t="str">
            <v>Pompe de puissance 20KW HMT 15m et un debit de 75L/s</v>
          </cell>
          <cell r="F3471">
            <v>7034.03</v>
          </cell>
        </row>
        <row r="3472">
          <cell r="D3472" t="str">
            <v>POC606</v>
          </cell>
          <cell r="E3472" t="str">
            <v>Pompe de puissance 23KW HMT 10m et un debit de 150L/s</v>
          </cell>
          <cell r="F3472">
            <v>9213.85</v>
          </cell>
        </row>
        <row r="3473">
          <cell r="D3473" t="str">
            <v>POC607</v>
          </cell>
          <cell r="E3473" t="str">
            <v>Pompe de puissance 37KW ou equivalente</v>
          </cell>
          <cell r="F3473">
            <v>16600.099999999999</v>
          </cell>
        </row>
        <row r="3474">
          <cell r="D3474" t="str">
            <v>POC608</v>
          </cell>
          <cell r="E3474" t="str">
            <v>Pompe de puissance 44KW et un debit de 1500m3/h</v>
          </cell>
          <cell r="F3474">
            <v>16961.68</v>
          </cell>
        </row>
        <row r="3475">
          <cell r="D3475" t="str">
            <v>POC609</v>
          </cell>
          <cell r="E3475" t="str">
            <v>Pompe puisard</v>
          </cell>
          <cell r="F3475">
            <v>933.02</v>
          </cell>
        </row>
        <row r="3476">
          <cell r="D3476" t="str">
            <v>POC701</v>
          </cell>
          <cell r="E3476" t="str">
            <v>Depose ou pose de tout type de pompe de relevage provisoire de puissance inferieur a 10KW compris</v>
          </cell>
          <cell r="F3476">
            <v>739.77</v>
          </cell>
        </row>
        <row r="3477">
          <cell r="D3477" t="str">
            <v>POC702</v>
          </cell>
          <cell r="E3477" t="str">
            <v>Depose ou pose de tout type de pompe de relevage provisoire de puissance superieur a 10KW</v>
          </cell>
          <cell r="F3477">
            <v>1365.25</v>
          </cell>
        </row>
        <row r="3478">
          <cell r="D3478" t="str">
            <v>POC703</v>
          </cell>
          <cell r="E3478" t="str">
            <v>Plus-value au prix POC701 et POC702 pour contrôle technique de la pompe</v>
          </cell>
          <cell r="F3478">
            <v>1368.36</v>
          </cell>
        </row>
        <row r="3479">
          <cell r="D3479" t="str">
            <v>POC704</v>
          </cell>
          <cell r="E3479" t="str">
            <v>Fourniture depose pose et evacuation d'un demarreur pour une pompe inferieur ou egale 23 Kw</v>
          </cell>
          <cell r="F3479">
            <v>1189.6600000000001</v>
          </cell>
        </row>
        <row r="3480">
          <cell r="D3480" t="str">
            <v>POC705</v>
          </cell>
          <cell r="E3480" t="str">
            <v>Fourniture depose pose et evacuation d'un demarreur pour une pompe superieur a 23 Kw</v>
          </cell>
          <cell r="F3480">
            <v>2428.14</v>
          </cell>
        </row>
        <row r="3481">
          <cell r="D3481" t="str">
            <v>POC706</v>
          </cell>
          <cell r="E3481" t="str">
            <v>Expertise d'une pompe</v>
          </cell>
          <cell r="F3481">
            <v>249.36</v>
          </cell>
        </row>
        <row r="3482">
          <cell r="D3482" t="str">
            <v>POC707</v>
          </cell>
          <cell r="E3482" t="str">
            <v>Transport d'une pompe dans le but de faire une expertise (aller ou retour)</v>
          </cell>
          <cell r="F3482">
            <v>187.02</v>
          </cell>
        </row>
        <row r="3483">
          <cell r="D3483" t="str">
            <v>POC708</v>
          </cell>
          <cell r="E3483" t="str">
            <v>Rebobinage et remise a niveau suite a une expertise</v>
          </cell>
          <cell r="F3483">
            <v>4976.8100000000004</v>
          </cell>
        </row>
        <row r="3484">
          <cell r="D3484" t="str">
            <v>POC801</v>
          </cell>
          <cell r="E3484" t="str">
            <v>Clapet de diametre 100</v>
          </cell>
          <cell r="F3484">
            <v>402.09</v>
          </cell>
        </row>
        <row r="3485">
          <cell r="D3485" t="str">
            <v>POC802</v>
          </cell>
          <cell r="E3485" t="str">
            <v>Clapet de diametre 200</v>
          </cell>
          <cell r="F3485">
            <v>1010.95</v>
          </cell>
        </row>
        <row r="3486">
          <cell r="D3486" t="str">
            <v>POC901</v>
          </cell>
          <cell r="E3486" t="str">
            <v>Vanne de diametre 100</v>
          </cell>
          <cell r="F3486">
            <v>293</v>
          </cell>
        </row>
        <row r="3487">
          <cell r="D3487" t="str">
            <v>POC902</v>
          </cell>
          <cell r="E3487" t="str">
            <v>Vanne de diametre maxi 350</v>
          </cell>
          <cell r="F3487">
            <v>1300.83</v>
          </cell>
        </row>
        <row r="3488">
          <cell r="D3488" t="str">
            <v>POD001</v>
          </cell>
          <cell r="E3488" t="str">
            <v>Mise a disposition pour 1 journee d'un preleveur portable « d'entree » et/ou « de sortie » pour campagne de mesures sur bassins.</v>
          </cell>
          <cell r="F3488">
            <v>231.7</v>
          </cell>
        </row>
        <row r="3489">
          <cell r="D3489" t="str">
            <v>POD002</v>
          </cell>
          <cell r="E3489" t="str">
            <v>Mise a disposition pour 1 semaine d'un preleveur portable « d'entree » et/ou « de sortie » pour campagne de mesures sur bassins.</v>
          </cell>
          <cell r="F3489">
            <v>409.37</v>
          </cell>
        </row>
        <row r="3490">
          <cell r="D3490" t="str">
            <v>POD003</v>
          </cell>
          <cell r="E3490" t="str">
            <v>Analyse et contrôle de la qualite des eaux des ouvrages en tous points: MES DCO DB05pH NTK Ptot hydrocarbures totaux Indice phenol AOX Fer+aluminium zincetainplomb Chrome total cuivre nickel cadmium + somme des metaux.</v>
          </cell>
          <cell r="F3490">
            <v>2039.56</v>
          </cell>
        </row>
        <row r="3491">
          <cell r="D3491" t="str">
            <v>POD005</v>
          </cell>
          <cell r="E3491" t="str">
            <v>Contrôle d'une centrale de detection gaz par un organisme agree.</v>
          </cell>
          <cell r="F3491">
            <v>1086.79</v>
          </cell>
        </row>
        <row r="3492">
          <cell r="D3492" t="str">
            <v>POD006</v>
          </cell>
          <cell r="E3492" t="str">
            <v>Plus-value aux prix de 101 a 416 des series POP et POE pour la mise a disposition d'un camion grue destine a la visite ou l'entretien du materiel</v>
          </cell>
          <cell r="F3492">
            <v>572.49</v>
          </cell>
        </row>
        <row r="3493">
          <cell r="D3493" t="str">
            <v>POD501</v>
          </cell>
          <cell r="E3493" t="str">
            <v>Dechets de type boues et sable</v>
          </cell>
          <cell r="F3493">
            <v>114.29</v>
          </cell>
        </row>
        <row r="3494">
          <cell r="D3494" t="str">
            <v>POD502</v>
          </cell>
          <cell r="E3494" t="str">
            <v>Dechets de type boues hydrocarburees</v>
          </cell>
          <cell r="F3494">
            <v>284.69</v>
          </cell>
        </row>
        <row r="3495">
          <cell r="D3495" t="str">
            <v>POD601</v>
          </cell>
          <cell r="E3495" t="str">
            <v>Plus value aux prix de visite et d'entretien des stations et bassins pour enlevement et evacuation des encombrants et des embacles</v>
          </cell>
          <cell r="F3495">
            <v>101.82</v>
          </cell>
        </row>
        <row r="3496">
          <cell r="D3496" t="str">
            <v>POD602</v>
          </cell>
          <cell r="E3496" t="str">
            <v>Plus value aux prix de visite et d'entretien des stations et bassins pour traitement des espaces verts attenants aux stations et aux bassins</v>
          </cell>
          <cell r="F3496">
            <v>3.12</v>
          </cell>
        </row>
        <row r="3497">
          <cell r="D3497" t="str">
            <v>POE101</v>
          </cell>
          <cell r="E3497" t="str">
            <v>Entretien de la station de pompage LANDY</v>
          </cell>
          <cell r="F3497">
            <v>463.39</v>
          </cell>
        </row>
        <row r="3498">
          <cell r="D3498" t="str">
            <v>POE102</v>
          </cell>
          <cell r="E3498" t="str">
            <v>Entretien de la station de pompage REPIQUET</v>
          </cell>
          <cell r="F3498">
            <v>463.39</v>
          </cell>
        </row>
        <row r="3499">
          <cell r="D3499" t="str">
            <v>POE103</v>
          </cell>
          <cell r="E3499" t="str">
            <v>Entretien de la station de pompage AERATION</v>
          </cell>
          <cell r="F3499">
            <v>463.39</v>
          </cell>
        </row>
        <row r="3500">
          <cell r="D3500" t="str">
            <v>POE104</v>
          </cell>
          <cell r="E3500" t="str">
            <v>Entretien de la station de pompage PREFECTURE</v>
          </cell>
          <cell r="F3500">
            <v>463.39</v>
          </cell>
        </row>
        <row r="3501">
          <cell r="D3501" t="str">
            <v>POE105</v>
          </cell>
          <cell r="E3501" t="str">
            <v>Entretien de toutes les stations de pompage de l'UER d'Eragny</v>
          </cell>
          <cell r="F3501">
            <v>925.75</v>
          </cell>
        </row>
        <row r="3502">
          <cell r="D3502" t="str">
            <v>POE106</v>
          </cell>
          <cell r="E3502" t="str">
            <v>Entretien de toutes les stations de pompage de l'UER de Saint-Denis</v>
          </cell>
          <cell r="F3502">
            <v>2777.25</v>
          </cell>
        </row>
        <row r="3503">
          <cell r="D3503" t="str">
            <v>POE201</v>
          </cell>
          <cell r="E3503" t="str">
            <v xml:space="preserve">Entretien de la station de pompage  Usine du Port </v>
          </cell>
          <cell r="F3503">
            <v>1391.22</v>
          </cell>
        </row>
        <row r="3504">
          <cell r="D3504" t="str">
            <v>POE202</v>
          </cell>
          <cell r="E3504" t="str">
            <v>Entretien de la station de pompage du pont de Nogent</v>
          </cell>
          <cell r="F3504">
            <v>2829.2</v>
          </cell>
        </row>
        <row r="3505">
          <cell r="D3505" t="str">
            <v>POE203</v>
          </cell>
          <cell r="E3505" t="str">
            <v>Entretien de la station de pompage de Maison-Alfort</v>
          </cell>
          <cell r="F3505">
            <v>2763.74</v>
          </cell>
        </row>
        <row r="3506">
          <cell r="D3506" t="str">
            <v>POE204</v>
          </cell>
          <cell r="E3506" t="str">
            <v>Entretien de la station de pompage d'Alfortville</v>
          </cell>
          <cell r="F3506">
            <v>2666.07</v>
          </cell>
        </row>
        <row r="3507">
          <cell r="D3507" t="str">
            <v>POE205</v>
          </cell>
          <cell r="E3507" t="str">
            <v>Entretien du debourbeur d'Alfortville</v>
          </cell>
          <cell r="F3507">
            <v>1061.8599999999999</v>
          </cell>
        </row>
        <row r="3508">
          <cell r="D3508" t="str">
            <v>POE206</v>
          </cell>
          <cell r="E3508" t="str">
            <v>Entretien de la station de pompage de Villecresnes</v>
          </cell>
          <cell r="F3508">
            <v>1391.22</v>
          </cell>
        </row>
        <row r="3509">
          <cell r="D3509" t="str">
            <v>POE207</v>
          </cell>
          <cell r="E3509" t="str">
            <v>Entretien de la station de pompage de Boissy-Saint-Leger</v>
          </cell>
          <cell r="F3509">
            <v>1418.24</v>
          </cell>
        </row>
        <row r="3510">
          <cell r="D3510" t="str">
            <v>POE301</v>
          </cell>
          <cell r="E3510" t="str">
            <v>Entretien de la station de pompage Gresillons</v>
          </cell>
          <cell r="F3510">
            <v>1208.3599999999999</v>
          </cell>
        </row>
        <row r="3511">
          <cell r="D3511" t="str">
            <v>POE302</v>
          </cell>
          <cell r="E3511" t="str">
            <v>Entretien de la station de pompage PVC</v>
          </cell>
          <cell r="F3511">
            <v>1246.8</v>
          </cell>
        </row>
        <row r="3512">
          <cell r="D3512" t="str">
            <v>POE303</v>
          </cell>
          <cell r="E3512" t="str">
            <v>Entretien de la station de pompage Caboeuf</v>
          </cell>
          <cell r="F3512">
            <v>1355.9</v>
          </cell>
        </row>
        <row r="3513">
          <cell r="D3513" t="str">
            <v>POE304</v>
          </cell>
          <cell r="E3513" t="str">
            <v>Entretien de la station de pompage Pierre Timbaud</v>
          </cell>
          <cell r="F3513">
            <v>1097.18</v>
          </cell>
        </row>
        <row r="3514">
          <cell r="D3514" t="str">
            <v>POE305</v>
          </cell>
          <cell r="E3514" t="str">
            <v>Entretien de la station de pompage A86/RD909</v>
          </cell>
          <cell r="F3514">
            <v>1432.78</v>
          </cell>
        </row>
        <row r="3515">
          <cell r="D3515" t="str">
            <v>POE306</v>
          </cell>
          <cell r="E3515" t="str">
            <v>Entretien de la station de pompage A15/A86</v>
          </cell>
          <cell r="F3515">
            <v>1767.34</v>
          </cell>
        </row>
        <row r="3516">
          <cell r="D3516" t="str">
            <v>POE307</v>
          </cell>
          <cell r="E3516" t="str">
            <v>Entretien de la station de pompage A14/A86 nord</v>
          </cell>
          <cell r="F3516">
            <v>989.13</v>
          </cell>
        </row>
        <row r="3517">
          <cell r="D3517" t="str">
            <v>POE308</v>
          </cell>
          <cell r="E3517" t="str">
            <v>Entretien de la station de pompage A14/A86 sud</v>
          </cell>
          <cell r="F3517">
            <v>1210.44</v>
          </cell>
        </row>
        <row r="3518">
          <cell r="D3518" t="str">
            <v>POE309</v>
          </cell>
          <cell r="E3518" t="str">
            <v>Entretien de la station de pompage A14/A86 R</v>
          </cell>
          <cell r="F3518">
            <v>928.87</v>
          </cell>
        </row>
        <row r="3519">
          <cell r="D3519" t="str">
            <v>POE310</v>
          </cell>
          <cell r="E3519" t="str">
            <v>Entretien de la station de pompage A14/A86 B1</v>
          </cell>
          <cell r="F3519">
            <v>929.91</v>
          </cell>
        </row>
        <row r="3520">
          <cell r="D3520" t="str">
            <v>POE311</v>
          </cell>
          <cell r="E3520" t="str">
            <v>Entretien de la station de pompage CES EP CES EU</v>
          </cell>
          <cell r="F3520">
            <v>704.44</v>
          </cell>
        </row>
        <row r="3521">
          <cell r="D3521" t="str">
            <v>POE312</v>
          </cell>
          <cell r="E3521" t="str">
            <v>Entretien de la station de pompage A14 S</v>
          </cell>
          <cell r="F3521">
            <v>401.05</v>
          </cell>
        </row>
        <row r="3522">
          <cell r="D3522" t="str">
            <v>POE313</v>
          </cell>
          <cell r="E3522" t="str">
            <v>Entretien de la station de pompage 02M-04M</v>
          </cell>
          <cell r="F3522">
            <v>1432.78</v>
          </cell>
        </row>
        <row r="3523">
          <cell r="D3523" t="str">
            <v>POE314</v>
          </cell>
          <cell r="E3523" t="str">
            <v>Entretien de la station de pompage Neuilly est</v>
          </cell>
          <cell r="F3523">
            <v>936.14</v>
          </cell>
        </row>
        <row r="3524">
          <cell r="D3524" t="str">
            <v>POE315</v>
          </cell>
          <cell r="E3524" t="str">
            <v>Entretien de la station de pompage Neuilly ouest</v>
          </cell>
          <cell r="F3524">
            <v>936.14</v>
          </cell>
        </row>
        <row r="3525">
          <cell r="D3525" t="str">
            <v>POE316</v>
          </cell>
          <cell r="E3525" t="str">
            <v>Entretien de la station de pompage Jules Quentin</v>
          </cell>
          <cell r="F3525">
            <v>1639.54</v>
          </cell>
        </row>
        <row r="3526">
          <cell r="D3526" t="str">
            <v>POE317</v>
          </cell>
          <cell r="E3526" t="str">
            <v>Entretien de la station de pompage Renan</v>
          </cell>
          <cell r="F3526">
            <v>1211.47</v>
          </cell>
        </row>
        <row r="3527">
          <cell r="D3527" t="str">
            <v>POE318</v>
          </cell>
          <cell r="E3527" t="str">
            <v>Entretien de la station de pompage National</v>
          </cell>
          <cell r="F3527">
            <v>922.63</v>
          </cell>
        </row>
        <row r="3528">
          <cell r="D3528" t="str">
            <v>POE319</v>
          </cell>
          <cell r="E3528" t="str">
            <v>Entretien de la station de pompage SP1 tunnel BELLERIVE</v>
          </cell>
          <cell r="F3528">
            <v>929.91</v>
          </cell>
        </row>
        <row r="3529">
          <cell r="D3529" t="str">
            <v>POE320</v>
          </cell>
          <cell r="E3529" t="str">
            <v>Entretien de la station de pompage SP2 tunnel BELLERIVE</v>
          </cell>
          <cell r="F3529">
            <v>929.91</v>
          </cell>
        </row>
        <row r="3530">
          <cell r="D3530" t="str">
            <v>POE321</v>
          </cell>
          <cell r="E3530" t="str">
            <v>Entretien de la station de pompage SP3 tunnel BELLERIVE</v>
          </cell>
          <cell r="F3530">
            <v>861.33</v>
          </cell>
        </row>
        <row r="3531">
          <cell r="D3531" t="str">
            <v>POE322</v>
          </cell>
          <cell r="E3531" t="str">
            <v>Entretien de la station de pompage point bas tunnel Ambroise PARE</v>
          </cell>
          <cell r="F3531">
            <v>1562.66</v>
          </cell>
        </row>
        <row r="3532">
          <cell r="D3532" t="str">
            <v>POE323</v>
          </cell>
          <cell r="E3532" t="str">
            <v>Entretien de la station de pompage usine est tunnel Ambroise PARE</v>
          </cell>
          <cell r="F3532">
            <v>926.79</v>
          </cell>
        </row>
        <row r="3533">
          <cell r="D3533" t="str">
            <v>POE324</v>
          </cell>
          <cell r="E3533" t="str">
            <v>Entretien du bassin de St Cloud</v>
          </cell>
          <cell r="F3533">
            <v>704.44</v>
          </cell>
        </row>
        <row r="3534">
          <cell r="D3534" t="str">
            <v>POE325</v>
          </cell>
          <cell r="E3534" t="str">
            <v>Entretien de la station de pompage Pontchartrain</v>
          </cell>
          <cell r="F3534">
            <v>1037.96</v>
          </cell>
        </row>
        <row r="3535">
          <cell r="D3535" t="str">
            <v>POE401</v>
          </cell>
          <cell r="E3535" t="str">
            <v>Entretien de la station de pompage Antony</v>
          </cell>
          <cell r="F3535">
            <v>5814.24</v>
          </cell>
        </row>
        <row r="3536">
          <cell r="D3536" t="str">
            <v>POE402</v>
          </cell>
          <cell r="E3536" t="str">
            <v>Entretien de la station de pompage Fresnes</v>
          </cell>
          <cell r="F3536">
            <v>1934.62</v>
          </cell>
        </row>
        <row r="3537">
          <cell r="D3537" t="str">
            <v>POE403</v>
          </cell>
          <cell r="E3537" t="str">
            <v>Entretien de la station de pompage Bicetre Poste Embouche</v>
          </cell>
          <cell r="F3537">
            <v>231.7</v>
          </cell>
        </row>
        <row r="3538">
          <cell r="D3538" t="str">
            <v>POE404</v>
          </cell>
          <cell r="E3538" t="str">
            <v>Entretien de la station de pompage Bicetre Poste Blanche</v>
          </cell>
          <cell r="F3538">
            <v>231.7</v>
          </cell>
        </row>
        <row r="3539">
          <cell r="D3539" t="str">
            <v>POE405</v>
          </cell>
          <cell r="E3539" t="str">
            <v>Entretien de la station de relevage PCTT Arcueil</v>
          </cell>
          <cell r="F3539">
            <v>3099.34</v>
          </cell>
        </row>
        <row r="3540">
          <cell r="D3540" t="str">
            <v>POE406</v>
          </cell>
          <cell r="E3540" t="str">
            <v>Entretien du bassin A6/RN104</v>
          </cell>
          <cell r="F3540">
            <v>597.42999999999995</v>
          </cell>
        </row>
        <row r="3541">
          <cell r="D3541" t="str">
            <v>POE407</v>
          </cell>
          <cell r="E3541" t="str">
            <v>Entretien du bassin D1</v>
          </cell>
          <cell r="F3541">
            <v>597.42999999999995</v>
          </cell>
        </row>
        <row r="3542">
          <cell r="D3542" t="str">
            <v>POE408</v>
          </cell>
          <cell r="E3542" t="str">
            <v>Entretien du bassin D2</v>
          </cell>
          <cell r="F3542">
            <v>597.42999999999995</v>
          </cell>
        </row>
        <row r="3543">
          <cell r="D3543" t="str">
            <v>POE409</v>
          </cell>
          <cell r="E3543" t="str">
            <v>Entretien du bassin D3</v>
          </cell>
          <cell r="F3543">
            <v>597.42999999999995</v>
          </cell>
        </row>
        <row r="3544">
          <cell r="D3544" t="str">
            <v>POE410</v>
          </cell>
          <cell r="E3544" t="str">
            <v>Entretien du bassin D4</v>
          </cell>
          <cell r="F3544">
            <v>597.42999999999995</v>
          </cell>
        </row>
        <row r="3545">
          <cell r="D3545" t="str">
            <v>POE411</v>
          </cell>
          <cell r="E3545" t="str">
            <v>Entretien du bassin Grigny Ouest</v>
          </cell>
          <cell r="F3545">
            <v>597.42999999999995</v>
          </cell>
        </row>
        <row r="3546">
          <cell r="D3546" t="str">
            <v>POE412</v>
          </cell>
          <cell r="E3546" t="str">
            <v>Entretien du bassin Grigny Est</v>
          </cell>
          <cell r="F3546">
            <v>299.23</v>
          </cell>
        </row>
        <row r="3547">
          <cell r="D3547" t="str">
            <v>POE413</v>
          </cell>
          <cell r="E3547" t="str">
            <v>Entretien du bassin A6 Savigny</v>
          </cell>
          <cell r="F3547">
            <v>597.42999999999995</v>
          </cell>
        </row>
        <row r="3548">
          <cell r="D3548" t="str">
            <v>POE414</v>
          </cell>
          <cell r="E3548" t="str">
            <v>Entretien du bassin A86/RN186</v>
          </cell>
          <cell r="F3548">
            <v>597.42999999999995</v>
          </cell>
        </row>
        <row r="3549">
          <cell r="D3549" t="str">
            <v>POE415</v>
          </cell>
          <cell r="E3549" t="str">
            <v>Entretien de la STEP UER Chevilly</v>
          </cell>
          <cell r="F3549">
            <v>597.42999999999995</v>
          </cell>
        </row>
        <row r="3550">
          <cell r="D3550" t="str">
            <v>POE416</v>
          </cell>
          <cell r="E3550" t="str">
            <v>Entretien PR RN6</v>
          </cell>
          <cell r="F3550">
            <v>299.23</v>
          </cell>
        </row>
        <row r="3551">
          <cell r="D3551" t="str">
            <v>POE500</v>
          </cell>
          <cell r="E3551" t="str">
            <v>Entretien d'appareil de levage</v>
          </cell>
          <cell r="F3551">
            <v>280.52999999999997</v>
          </cell>
        </row>
        <row r="3552">
          <cell r="D3552" t="str">
            <v>POE600</v>
          </cell>
          <cell r="E3552" t="str">
            <v>Entretien d'une pompe puisard (entretien de la pompe du puisard des vannes des clapets)</v>
          </cell>
          <cell r="F3552">
            <v>51.95</v>
          </cell>
        </row>
        <row r="3553">
          <cell r="D3553" t="str">
            <v>POE701</v>
          </cell>
          <cell r="E3553" t="str">
            <v>Curage baches (pompage retention)</v>
          </cell>
          <cell r="F3553">
            <v>147.54</v>
          </cell>
        </row>
        <row r="3554">
          <cell r="D3554" t="str">
            <v>POE702</v>
          </cell>
          <cell r="E3554" t="str">
            <v>Plus-value au prix POE701 pour curage manuel</v>
          </cell>
          <cell r="F3554">
            <v>50.91</v>
          </cell>
        </row>
        <row r="3555">
          <cell r="D3555" t="str">
            <v>POE703</v>
          </cell>
          <cell r="E3555" t="str">
            <v>Plus-value au prix POE701 pour le travail en atmosphere toxique averee ou en presence d'hydrocarbures a l'interieur d'une bache</v>
          </cell>
          <cell r="F3555">
            <v>50.91</v>
          </cell>
        </row>
        <row r="3556">
          <cell r="D3556" t="str">
            <v>POF001</v>
          </cell>
          <cell r="E3556" t="str">
            <v>Ce prix remunere la fourniture et la livraison de materiel par application d'un taux sur le montant de fourniture a sous detailler.</v>
          </cell>
          <cell r="F3556">
            <v>0.19</v>
          </cell>
        </row>
        <row r="3557">
          <cell r="D3557" t="str">
            <v>POP101</v>
          </cell>
          <cell r="E3557" t="str">
            <v>Visite de la station de pompage LANDY</v>
          </cell>
          <cell r="F3557">
            <v>463.39</v>
          </cell>
        </row>
        <row r="3558">
          <cell r="D3558" t="str">
            <v>POP102</v>
          </cell>
          <cell r="E3558" t="str">
            <v>Visite de la station de pompage REPIQUET</v>
          </cell>
          <cell r="F3558">
            <v>463.39</v>
          </cell>
        </row>
        <row r="3559">
          <cell r="D3559" t="str">
            <v>POP103</v>
          </cell>
          <cell r="E3559" t="str">
            <v>Visite de la station de pompage AERATION</v>
          </cell>
          <cell r="F3559">
            <v>463.39</v>
          </cell>
        </row>
        <row r="3560">
          <cell r="D3560" t="str">
            <v>POP104</v>
          </cell>
          <cell r="E3560" t="str">
            <v>Visite de la station de pompage PREFECTURE</v>
          </cell>
          <cell r="F3560">
            <v>463.39</v>
          </cell>
        </row>
        <row r="3561">
          <cell r="D3561" t="str">
            <v>POP105</v>
          </cell>
          <cell r="E3561" t="str">
            <v>Visite de toutes les stations de pompage de l'UER d'Eragny</v>
          </cell>
          <cell r="F3561">
            <v>463.39</v>
          </cell>
        </row>
        <row r="3562">
          <cell r="D3562" t="str">
            <v>POP106</v>
          </cell>
          <cell r="E3562" t="str">
            <v>Visite de toutes les stations de pompage de l'UER de Saint-Denis</v>
          </cell>
          <cell r="F3562">
            <v>1851.5</v>
          </cell>
        </row>
        <row r="3563">
          <cell r="D3563" t="str">
            <v>POP 201</v>
          </cell>
          <cell r="E3563" t="str">
            <v xml:space="preserve">Visite de la station de pompage  Usine du Port </v>
          </cell>
          <cell r="F3563">
            <v>871.72</v>
          </cell>
        </row>
        <row r="3564">
          <cell r="D3564" t="str">
            <v>POP202</v>
          </cell>
          <cell r="E3564" t="str">
            <v>Visite de la station de pompage du pont de Nogent</v>
          </cell>
          <cell r="F3564">
            <v>1306.02</v>
          </cell>
        </row>
        <row r="3565">
          <cell r="D3565" t="str">
            <v>POP203</v>
          </cell>
          <cell r="E3565" t="str">
            <v>Visite de la station de pompage de Maison-Alfort</v>
          </cell>
          <cell r="F3565">
            <v>1119</v>
          </cell>
        </row>
        <row r="3566">
          <cell r="D3566" t="str">
            <v>POP204</v>
          </cell>
          <cell r="E3566" t="str">
            <v>Visite de la station de pompage d'Alfortville</v>
          </cell>
          <cell r="F3566">
            <v>871.72</v>
          </cell>
        </row>
        <row r="3567">
          <cell r="D3567" t="str">
            <v>POP205</v>
          </cell>
          <cell r="E3567" t="str">
            <v>Visite du debourbeur d'Alfortville</v>
          </cell>
          <cell r="F3567">
            <v>621.32000000000005</v>
          </cell>
        </row>
        <row r="3568">
          <cell r="D3568" t="str">
            <v>POP206</v>
          </cell>
          <cell r="E3568" t="str">
            <v>Visite de la station de pompage de Villecresnes</v>
          </cell>
          <cell r="F3568">
            <v>808.34</v>
          </cell>
        </row>
        <row r="3569">
          <cell r="D3569" t="str">
            <v>POP207</v>
          </cell>
          <cell r="E3569" t="str">
            <v>Visite de la station de pompage de Boissy-Saint-Leger</v>
          </cell>
          <cell r="F3569">
            <v>871.72</v>
          </cell>
        </row>
        <row r="3570">
          <cell r="D3570" t="str">
            <v>POP301</v>
          </cell>
          <cell r="E3570" t="str">
            <v>Visite station de pompage Gresillons</v>
          </cell>
          <cell r="F3570">
            <v>742.89</v>
          </cell>
        </row>
        <row r="3571">
          <cell r="D3571" t="str">
            <v>POP302</v>
          </cell>
          <cell r="E3571" t="str">
            <v>Visite station de pompage PVC</v>
          </cell>
          <cell r="F3571">
            <v>760.55</v>
          </cell>
        </row>
        <row r="3572">
          <cell r="D3572" t="str">
            <v>POP303</v>
          </cell>
          <cell r="E3572" t="str">
            <v>Visite station de pompage Caboeuf</v>
          </cell>
          <cell r="F3572">
            <v>821.85</v>
          </cell>
        </row>
        <row r="3573">
          <cell r="D3573" t="str">
            <v>POP304</v>
          </cell>
          <cell r="E3573" t="str">
            <v>Visite station de pompage Pierre Timbaud</v>
          </cell>
          <cell r="F3573">
            <v>654.57000000000005</v>
          </cell>
        </row>
        <row r="3574">
          <cell r="D3574" t="str">
            <v>POP305</v>
          </cell>
          <cell r="E3574" t="str">
            <v>Visite station de pompage A86/RD909</v>
          </cell>
          <cell r="F3574">
            <v>754.31</v>
          </cell>
        </row>
        <row r="3575">
          <cell r="D3575" t="str">
            <v>POP306</v>
          </cell>
          <cell r="E3575" t="str">
            <v>Visite station de pompage A15/A86</v>
          </cell>
          <cell r="F3575">
            <v>951.72</v>
          </cell>
        </row>
        <row r="3576">
          <cell r="D3576" t="str">
            <v>POP307</v>
          </cell>
          <cell r="E3576" t="str">
            <v>Visite station de pompage A14/A86 nord</v>
          </cell>
          <cell r="F3576">
            <v>553.79</v>
          </cell>
        </row>
        <row r="3577">
          <cell r="D3577" t="str">
            <v>POP308</v>
          </cell>
          <cell r="E3577" t="str">
            <v>Visite station de pompage A14/A86 sud</v>
          </cell>
          <cell r="F3577">
            <v>704.44</v>
          </cell>
        </row>
        <row r="3578">
          <cell r="D3578" t="str">
            <v>POP309</v>
          </cell>
          <cell r="E3578" t="str">
            <v>Visite station de pompage A14/A86 R</v>
          </cell>
          <cell r="F3578">
            <v>675.35</v>
          </cell>
        </row>
        <row r="3579">
          <cell r="D3579" t="str">
            <v>POP310</v>
          </cell>
          <cell r="E3579" t="str">
            <v>Visite station de pompage A14/A86 B1</v>
          </cell>
          <cell r="F3579">
            <v>519.5</v>
          </cell>
        </row>
        <row r="3580">
          <cell r="D3580" t="str">
            <v>POP311</v>
          </cell>
          <cell r="E3580" t="str">
            <v>Visite station de pompage CES EP CES EU</v>
          </cell>
          <cell r="F3580">
            <v>628.6</v>
          </cell>
        </row>
        <row r="3581">
          <cell r="D3581" t="str">
            <v>POP312</v>
          </cell>
          <cell r="E3581" t="str">
            <v>Visite station de pompage A14 S</v>
          </cell>
          <cell r="F3581">
            <v>326.25</v>
          </cell>
        </row>
        <row r="3582">
          <cell r="D3582" t="str">
            <v>POP313</v>
          </cell>
          <cell r="E3582" t="str">
            <v>Visite station de pompage 02M-04M</v>
          </cell>
          <cell r="F3582">
            <v>754.31</v>
          </cell>
        </row>
        <row r="3583">
          <cell r="D3583" t="str">
            <v>POP314</v>
          </cell>
          <cell r="E3583" t="str">
            <v>Visite station de pompage Neuilly est</v>
          </cell>
          <cell r="F3583">
            <v>440.54</v>
          </cell>
        </row>
        <row r="3584">
          <cell r="D3584" t="str">
            <v>POP315</v>
          </cell>
          <cell r="E3584" t="str">
            <v>Visite station de pompage Neuilly ouest</v>
          </cell>
          <cell r="F3584">
            <v>440.54</v>
          </cell>
        </row>
        <row r="3585">
          <cell r="D3585" t="str">
            <v>POP316</v>
          </cell>
          <cell r="E3585" t="str">
            <v>Visite station de pompage Jules Quentin</v>
          </cell>
          <cell r="F3585">
            <v>966.27</v>
          </cell>
        </row>
        <row r="3586">
          <cell r="D3586" t="str">
            <v>POP317</v>
          </cell>
          <cell r="E3586" t="str">
            <v>Visite station de pompage Renan</v>
          </cell>
          <cell r="F3586">
            <v>603.66</v>
          </cell>
        </row>
        <row r="3587">
          <cell r="D3587" t="str">
            <v>POP318</v>
          </cell>
          <cell r="E3587" t="str">
            <v>Visite station de pompage National</v>
          </cell>
          <cell r="F3587">
            <v>502.88</v>
          </cell>
        </row>
        <row r="3588">
          <cell r="D3588" t="str">
            <v>POP319</v>
          </cell>
          <cell r="E3588" t="str">
            <v>Visite station de pompage SP1 tunnel BELLERIVE</v>
          </cell>
          <cell r="F3588">
            <v>519.5</v>
          </cell>
        </row>
        <row r="3589">
          <cell r="D3589" t="str">
            <v>POP320</v>
          </cell>
          <cell r="E3589" t="str">
            <v>Visite station de pompage SP2 tunnel BELLERIVE</v>
          </cell>
          <cell r="F3589">
            <v>519.5</v>
          </cell>
        </row>
        <row r="3590">
          <cell r="D3590" t="str">
            <v>POP321</v>
          </cell>
          <cell r="E3590" t="str">
            <v>Visite station de pompage SP3 tunnel BELLERIVE</v>
          </cell>
          <cell r="F3590">
            <v>519.5</v>
          </cell>
        </row>
        <row r="3591">
          <cell r="D3591" t="str">
            <v>POP322</v>
          </cell>
          <cell r="E3591" t="str">
            <v>Visite station de pompage point bas tunnel Ambroise PARE</v>
          </cell>
          <cell r="F3591">
            <v>867.57</v>
          </cell>
        </row>
        <row r="3592">
          <cell r="D3592" t="str">
            <v>POP323</v>
          </cell>
          <cell r="E3592" t="str">
            <v>Visite station de pompage usine est tunnel Ambroise PARE</v>
          </cell>
          <cell r="F3592">
            <v>553.79</v>
          </cell>
        </row>
        <row r="3593">
          <cell r="D3593" t="str">
            <v>POP324</v>
          </cell>
          <cell r="E3593" t="str">
            <v>Visite bassin de St Cloud</v>
          </cell>
          <cell r="F3593">
            <v>401.05</v>
          </cell>
        </row>
        <row r="3594">
          <cell r="D3594" t="str">
            <v>POP325</v>
          </cell>
          <cell r="E3594" t="str">
            <v>Visite station de pompage Pontchartrain</v>
          </cell>
          <cell r="F3594">
            <v>634.83000000000004</v>
          </cell>
        </row>
        <row r="3595">
          <cell r="D3595" t="str">
            <v>POP401</v>
          </cell>
          <cell r="E3595" t="str">
            <v>Visite station de pompage Antony</v>
          </cell>
          <cell r="F3595">
            <v>2285.8000000000002</v>
          </cell>
        </row>
        <row r="3596">
          <cell r="D3596" t="str">
            <v>POP402</v>
          </cell>
          <cell r="E3596" t="str">
            <v>Visite station de pompage Fresnes</v>
          </cell>
          <cell r="F3596">
            <v>1252</v>
          </cell>
        </row>
        <row r="3597">
          <cell r="D3597" t="str">
            <v>POP403</v>
          </cell>
          <cell r="E3597" t="str">
            <v>Visite station de pompage Bicetre Poste Blanche</v>
          </cell>
          <cell r="F3597">
            <v>231.7</v>
          </cell>
        </row>
        <row r="3598">
          <cell r="D3598" t="str">
            <v>POP404</v>
          </cell>
          <cell r="E3598" t="str">
            <v>Visite station de pompage Bicetre Poste Embouche</v>
          </cell>
          <cell r="F3598">
            <v>231.7</v>
          </cell>
        </row>
        <row r="3599">
          <cell r="D3599" t="str">
            <v>POP405</v>
          </cell>
          <cell r="E3599" t="str">
            <v>Visite station de relevage PCTT Arcueil</v>
          </cell>
          <cell r="F3599">
            <v>1550.19</v>
          </cell>
        </row>
        <row r="3600">
          <cell r="D3600" t="str">
            <v>POP406</v>
          </cell>
          <cell r="E3600" t="str">
            <v>Visite bassin A6/RN104</v>
          </cell>
          <cell r="F3600">
            <v>413.52</v>
          </cell>
        </row>
        <row r="3601">
          <cell r="D3601" t="str">
            <v>POP407</v>
          </cell>
          <cell r="E3601" t="str">
            <v>Visite bassin D1</v>
          </cell>
          <cell r="F3601">
            <v>206.76</v>
          </cell>
        </row>
        <row r="3602">
          <cell r="D3602" t="str">
            <v>POP408</v>
          </cell>
          <cell r="E3602" t="str">
            <v>Visite bassin D2</v>
          </cell>
          <cell r="F3602">
            <v>102.86</v>
          </cell>
        </row>
        <row r="3603">
          <cell r="D3603" t="str">
            <v>POP409</v>
          </cell>
          <cell r="E3603" t="str">
            <v>Visite bassin D3</v>
          </cell>
          <cell r="F3603">
            <v>102.86</v>
          </cell>
        </row>
        <row r="3604">
          <cell r="D3604" t="str">
            <v>POP410</v>
          </cell>
          <cell r="E3604" t="str">
            <v>Visite bassin D4</v>
          </cell>
          <cell r="F3604">
            <v>206.76</v>
          </cell>
        </row>
        <row r="3605">
          <cell r="D3605" t="str">
            <v>POP411</v>
          </cell>
          <cell r="E3605" t="str">
            <v>Visite bassin Grigny Ouest</v>
          </cell>
          <cell r="F3605">
            <v>102.86</v>
          </cell>
        </row>
        <row r="3606">
          <cell r="D3606" t="str">
            <v>POP412</v>
          </cell>
          <cell r="E3606" t="str">
            <v>Visite bassin Grigny Est</v>
          </cell>
          <cell r="F3606">
            <v>102.86</v>
          </cell>
        </row>
        <row r="3607">
          <cell r="D3607" t="str">
            <v>POP413</v>
          </cell>
          <cell r="E3607" t="str">
            <v>Visite bassin A6 Savigny</v>
          </cell>
          <cell r="F3607">
            <v>413.52</v>
          </cell>
        </row>
        <row r="3608">
          <cell r="D3608" t="str">
            <v>POP414</v>
          </cell>
          <cell r="E3608" t="str">
            <v>Visite bassin A86/RN186</v>
          </cell>
          <cell r="F3608">
            <v>206.76</v>
          </cell>
        </row>
        <row r="3609">
          <cell r="D3609" t="str">
            <v>POP415</v>
          </cell>
          <cell r="E3609" t="str">
            <v>Visite STEP UER Chevilly</v>
          </cell>
          <cell r="F3609">
            <v>258.70999999999998</v>
          </cell>
        </row>
        <row r="3610">
          <cell r="D3610" t="str">
            <v>POP416</v>
          </cell>
          <cell r="E3610" t="str">
            <v>Visite PR RN6</v>
          </cell>
          <cell r="F3610">
            <v>154.81</v>
          </cell>
        </row>
        <row r="3611">
          <cell r="D3611" t="str">
            <v>INC102</v>
          </cell>
          <cell r="E3611" t="str">
            <v>Mise en service d'un poteau incendie HORS TUNNEL</v>
          </cell>
          <cell r="F3611">
            <v>549</v>
          </cell>
        </row>
        <row r="3612">
          <cell r="D3612" t="str">
            <v>INC103</v>
          </cell>
          <cell r="E3612" t="str">
            <v>Remplacement d'un poteau incendie en milieu complexe EN TUNNEL</v>
          </cell>
          <cell r="F3612">
            <v>1922</v>
          </cell>
        </row>
        <row r="3613">
          <cell r="D3613" t="str">
            <v>INC104</v>
          </cell>
          <cell r="E3613" t="str">
            <v>Fourniture et remplacement de 24 poteaux incendies jaune dans le tunnel de Nogent</v>
          </cell>
          <cell r="F3613">
            <v>49440</v>
          </cell>
        </row>
        <row r="3614">
          <cell r="D3614" t="str">
            <v>INC204</v>
          </cell>
          <cell r="E3614" t="str">
            <v>L'ensemble dépose, pose et vérification de vanne</v>
          </cell>
          <cell r="F3614">
            <v>1373</v>
          </cell>
        </row>
        <row r="3615">
          <cell r="D3615" t="str">
            <v>INC205</v>
          </cell>
          <cell r="E3615" t="str">
            <v>L'ensemble dépose et pose de chaîne de manœuvre</v>
          </cell>
          <cell r="F3615">
            <v>1716</v>
          </cell>
        </row>
        <row r="3616">
          <cell r="D3616" t="str">
            <v>INC302</v>
          </cell>
          <cell r="E3616" t="str">
            <v>L'ensemble dépose, pose et vérification de purgeur</v>
          </cell>
          <cell r="F3616">
            <v>549</v>
          </cell>
        </row>
        <row r="3617">
          <cell r="D3617" t="str">
            <v>INC402</v>
          </cell>
          <cell r="E3617" t="str">
            <v>L'ensemble dépose, pose et vérification de ventouse</v>
          </cell>
          <cell r="F3617">
            <v>549</v>
          </cell>
        </row>
        <row r="3618">
          <cell r="D3618" t="str">
            <v>INC504</v>
          </cell>
          <cell r="E3618" t="str">
            <v>L'ensemble dépose, pose et vérification de filtre diamètre 150</v>
          </cell>
          <cell r="F3618">
            <v>495</v>
          </cell>
        </row>
        <row r="3619">
          <cell r="D3619" t="str">
            <v>INC505</v>
          </cell>
          <cell r="E3619" t="str">
            <v>L'ensemble dépose, pose et vérification de disconnecteur diamètre 150</v>
          </cell>
          <cell r="F3619">
            <v>866</v>
          </cell>
        </row>
        <row r="3620">
          <cell r="D3620" t="str">
            <v>INC506</v>
          </cell>
          <cell r="E3620" t="str">
            <v>L'ensemble dépose, pose et vérification de disconnecteur diamètre 200</v>
          </cell>
          <cell r="F3620">
            <v>866</v>
          </cell>
        </row>
        <row r="3621">
          <cell r="D3621" t="str">
            <v>INC603</v>
          </cell>
          <cell r="E3621" t="str">
            <v>L'ensemble dépose, pose, raccordement et vérification de cordon chauffant</v>
          </cell>
          <cell r="F3621">
            <v>2882</v>
          </cell>
        </row>
        <row r="3622">
          <cell r="D3622" t="str">
            <v>INC604</v>
          </cell>
          <cell r="E3622" t="str">
            <v>L'ensemble dépose, pose, raccordement et vérification de thermostat</v>
          </cell>
          <cell r="F3622">
            <v>961</v>
          </cell>
        </row>
        <row r="3623">
          <cell r="D3623" t="str">
            <v>INC605</v>
          </cell>
          <cell r="E3623" t="str">
            <v>Recherche de défaut d’un cordon chauffant</v>
          </cell>
          <cell r="F3623">
            <v>961</v>
          </cell>
        </row>
        <row r="3624">
          <cell r="D3624" t="str">
            <v>INC606</v>
          </cell>
          <cell r="E3624" t="str">
            <v>Réparation d’un cordon chauffant</v>
          </cell>
          <cell r="F3624">
            <v>961</v>
          </cell>
        </row>
        <row r="3625">
          <cell r="D3625" t="str">
            <v>INC702</v>
          </cell>
          <cell r="E3625" t="str">
            <v>L'ensemble dépose, pose et vérification de compensateur de dilatation</v>
          </cell>
          <cell r="F3625">
            <v>824</v>
          </cell>
        </row>
        <row r="3626">
          <cell r="D3626" t="str">
            <v>INC806</v>
          </cell>
          <cell r="E3626" t="str">
            <v>L'ensemble dépose, pose et vérification de manomètre</v>
          </cell>
          <cell r="F3626">
            <v>50</v>
          </cell>
        </row>
        <row r="3627">
          <cell r="D3627" t="str">
            <v>INC807</v>
          </cell>
          <cell r="E3627" t="str">
            <v>L'ensemble dépose, pose et vérification de pressostat</v>
          </cell>
          <cell r="F3627">
            <v>686</v>
          </cell>
        </row>
        <row r="3628">
          <cell r="D3628" t="str">
            <v>INC808</v>
          </cell>
          <cell r="E3628" t="str">
            <v>L'ensemble dépose, pose et vérification de réservoir à vessie</v>
          </cell>
          <cell r="F3628">
            <v>2745</v>
          </cell>
        </row>
        <row r="3629">
          <cell r="D3629" t="str">
            <v>INC905</v>
          </cell>
          <cell r="E3629" t="str">
            <v>L'ensemble dépose, pose et vérification de canalisation aérienne</v>
          </cell>
          <cell r="F3629">
            <v>275</v>
          </cell>
        </row>
        <row r="3630">
          <cell r="D3630" t="str">
            <v>INC906</v>
          </cell>
          <cell r="E3630" t="str">
            <v>L'ensemble dépose, pose et vérification de coude à bride sur canalisation aérienne</v>
          </cell>
          <cell r="F3630">
            <v>275</v>
          </cell>
        </row>
        <row r="3631">
          <cell r="D3631" t="str">
            <v>INC907</v>
          </cell>
          <cell r="E3631" t="str">
            <v>Dépose d’un calorifugeage sur une canalisation aérienne</v>
          </cell>
          <cell r="F3631">
            <v>137</v>
          </cell>
        </row>
        <row r="3632">
          <cell r="D3632" t="str">
            <v>INC908</v>
          </cell>
          <cell r="E3632" t="str">
            <v>Fourniture et pose d’un calorifugeage sur une canalisation aérienne</v>
          </cell>
          <cell r="F3632">
            <v>545</v>
          </cell>
        </row>
        <row r="3633">
          <cell r="D3633" t="str">
            <v>INC909</v>
          </cell>
          <cell r="E3633" t="str">
            <v>Plus value aux prix INC905 pour la réalisation de la prestation sur canalisation enterrée</v>
          </cell>
          <cell r="F3633">
            <v>2.1</v>
          </cell>
        </row>
        <row r="3634">
          <cell r="D3634" t="str">
            <v>INC910</v>
          </cell>
          <cell r="E3634" t="str">
            <v>Plus value aux prix INC906 pour la réalisation de la prestation sur canalisation enterrée</v>
          </cell>
          <cell r="F3634">
            <v>2.1</v>
          </cell>
        </row>
        <row r="3635">
          <cell r="D3635" t="str">
            <v>INC911</v>
          </cell>
          <cell r="E3635" t="str">
            <v>Plus value aux prix INC907 pour la réalisation de la prestation sur canalisation enterrée</v>
          </cell>
          <cell r="F3635">
            <v>2.1</v>
          </cell>
        </row>
        <row r="3636">
          <cell r="D3636" t="str">
            <v>INC912</v>
          </cell>
          <cell r="E3636" t="str">
            <v>Plus value aux prix INC908 pour la réalisation de la prestation sur canalisation enterrée</v>
          </cell>
          <cell r="F3636">
            <v>2.1</v>
          </cell>
        </row>
        <row r="3637">
          <cell r="D3637" t="str">
            <v>IND009</v>
          </cell>
          <cell r="E3637" t="str">
            <v>Mise à disposition d'un ventilateur portatif &lt; 2000 m ³ : La journée de 8 heures</v>
          </cell>
          <cell r="F3637">
            <v>150</v>
          </cell>
        </row>
        <row r="3638">
          <cell r="D3638" t="str">
            <v>IND010</v>
          </cell>
          <cell r="E3638" t="str">
            <v>Mise à disposition d'un ventilateur portatif &lt; 2000 m ³ : La nuit de 8 heures</v>
          </cell>
          <cell r="F3638">
            <v>240</v>
          </cell>
        </row>
        <row r="3639">
          <cell r="D3639" t="str">
            <v>IND011</v>
          </cell>
          <cell r="E3639" t="str">
            <v>Mise à disposition d'un ventilateur portatif &gt; 2000 m ³ : La journée de 8 heures</v>
          </cell>
          <cell r="F3639">
            <v>240</v>
          </cell>
        </row>
        <row r="3640">
          <cell r="D3640" t="str">
            <v>IND012</v>
          </cell>
          <cell r="E3640" t="str">
            <v>Mise à disposition d'un ventilateur portatif &gt; 2000 m ³ : La nuit de 8 heures</v>
          </cell>
          <cell r="F3640">
            <v>400</v>
          </cell>
        </row>
        <row r="3641">
          <cell r="D3641" t="str">
            <v>IND101</v>
          </cell>
          <cell r="E3641" t="str">
            <v>Mise à disposition d'une pompe inférieure ou égale à 10 litres/seconde : La journée de 8 heures</v>
          </cell>
          <cell r="F3641">
            <v>326</v>
          </cell>
        </row>
        <row r="3642">
          <cell r="D3642" t="str">
            <v>IND102</v>
          </cell>
          <cell r="E3642" t="str">
            <v>Mise à disposition d'une pompe inférieure ou égale à 10 litres/seconde : La nuit de 8 heures</v>
          </cell>
          <cell r="F3642">
            <v>653</v>
          </cell>
        </row>
        <row r="3643">
          <cell r="D3643" t="str">
            <v>IND103</v>
          </cell>
          <cell r="E3643" t="str">
            <v>Mise à disposition d'une pompe entre 11 et 40 litres/ compris : La journée de 8 heures</v>
          </cell>
          <cell r="F3643">
            <v>424</v>
          </cell>
        </row>
        <row r="3644">
          <cell r="D3644" t="str">
            <v>IND104</v>
          </cell>
          <cell r="E3644" t="str">
            <v>Mise à disposition d'une pompe entre 11 et 40 litres/ compris : La nuit de 8 heures</v>
          </cell>
          <cell r="F3644">
            <v>848</v>
          </cell>
        </row>
        <row r="3645">
          <cell r="D3645" t="str">
            <v>IND105</v>
          </cell>
          <cell r="E3645" t="str">
            <v>Mise à disposition d'une pompe entre 41 et 80 litres/ compris : La journée de 8 heures</v>
          </cell>
          <cell r="F3645">
            <v>1269</v>
          </cell>
        </row>
        <row r="3646">
          <cell r="D3646" t="str">
            <v>IND106</v>
          </cell>
          <cell r="E3646" t="str">
            <v>Mise à disposition d'une pompe entre 41 et 80 litres/ compris : La nuit de 8 heures</v>
          </cell>
          <cell r="F3646">
            <v>2538</v>
          </cell>
        </row>
        <row r="3647">
          <cell r="D3647" t="str">
            <v>IND111</v>
          </cell>
          <cell r="E3647" t="str">
            <v>Mise à disposition d'une pompe électrique inférieure ou égale à 10 litres/seconde : La journée de 8 heures</v>
          </cell>
          <cell r="F3647">
            <v>326</v>
          </cell>
        </row>
        <row r="3648">
          <cell r="D3648" t="str">
            <v>IND112</v>
          </cell>
          <cell r="E3648" t="str">
            <v>Mise à disposition d'une pompe électrique inférieure ou égale à 10 litres/seconde : La nuit de 8 heures</v>
          </cell>
          <cell r="F3648">
            <v>653</v>
          </cell>
        </row>
        <row r="3649">
          <cell r="D3649" t="str">
            <v>IND113</v>
          </cell>
          <cell r="E3649" t="str">
            <v>Mise à disposition d'une pompe électrique entre 11 et 40 litres/ compris : La journée de 8 heures</v>
          </cell>
          <cell r="F3649">
            <v>424</v>
          </cell>
        </row>
        <row r="3650">
          <cell r="D3650" t="str">
            <v>IND114</v>
          </cell>
          <cell r="E3650" t="str">
            <v>Mise à disposition d'une pompe électrique entre 11 et 40 litres/ compris : La nuit de 8 heures</v>
          </cell>
          <cell r="F3650">
            <v>848</v>
          </cell>
        </row>
        <row r="3651">
          <cell r="D3651" t="str">
            <v>IND115</v>
          </cell>
          <cell r="E3651" t="str">
            <v>Mise à disposition d'une pompe électrique entre 41 et 80 litres/ compris : La journée de 8 heures</v>
          </cell>
          <cell r="F3651">
            <v>1269</v>
          </cell>
        </row>
        <row r="3652">
          <cell r="D3652" t="str">
            <v>IND116</v>
          </cell>
          <cell r="E3652" t="str">
            <v>Mise à disposition d'une pompe électrique entre 41 et 80 litres/ compris : La nuit de 8 heures</v>
          </cell>
          <cell r="F3652">
            <v>2538</v>
          </cell>
        </row>
        <row r="3653">
          <cell r="D3653" t="str">
            <v>IND201</v>
          </cell>
          <cell r="E3653" t="str">
            <v>Mise à disposition d'un groupe électrogène de 1 à 10 KVA : La journée de 8 heures</v>
          </cell>
          <cell r="F3653">
            <v>378</v>
          </cell>
        </row>
        <row r="3654">
          <cell r="D3654" t="str">
            <v>IND202</v>
          </cell>
          <cell r="E3654" t="str">
            <v>Mise à disposition d'un groupe électrogène de 1 à 10 KVA : La nuit de 8 heures</v>
          </cell>
          <cell r="F3654">
            <v>757</v>
          </cell>
        </row>
        <row r="3655">
          <cell r="D3655" t="str">
            <v>IND203</v>
          </cell>
          <cell r="E3655" t="str">
            <v>Mise à disposition d'un groupe électrogène de 11 à 30 KVA : La journée de 8 heures</v>
          </cell>
          <cell r="F3655">
            <v>1529</v>
          </cell>
        </row>
        <row r="3656">
          <cell r="D3656" t="str">
            <v>IND204</v>
          </cell>
          <cell r="E3656" t="str">
            <v>Mise à disposition d'un groupe électrogène de 11 à 30 KVA : La nuit de 8 heures</v>
          </cell>
          <cell r="F3656">
            <v>3058</v>
          </cell>
        </row>
        <row r="3657">
          <cell r="D3657" t="str">
            <v>IND205</v>
          </cell>
          <cell r="E3657" t="str">
            <v>Pose et récupération d'un groupe électrogène</v>
          </cell>
          <cell r="F3657">
            <v>1758</v>
          </cell>
        </row>
        <row r="3658">
          <cell r="D3658" t="str">
            <v>IND301</v>
          </cell>
          <cell r="E3658" t="str">
            <v>Recherche et réparation simple de défaut (soit 3h de travail de 2 techniciens spécialisés)</v>
          </cell>
          <cell r="F3658">
            <v>686</v>
          </cell>
        </row>
        <row r="3659">
          <cell r="D3659" t="str">
            <v>IND302</v>
          </cell>
          <cell r="E3659" t="str">
            <v>Réparation d'un défaut complexe (soit 8h de travail de 2 techniciens spécialisés)</v>
          </cell>
          <cell r="F3659">
            <v>1373</v>
          </cell>
        </row>
        <row r="3660">
          <cell r="D3660" t="str">
            <v>IND401</v>
          </cell>
          <cell r="E3660" t="str">
            <v>Optimisation de nos systèmes et équipements</v>
          </cell>
          <cell r="F3660">
            <v>1235</v>
          </cell>
        </row>
        <row r="3661">
          <cell r="D3661" t="str">
            <v>INF001</v>
          </cell>
          <cell r="E3661" t="str">
            <v>Fourniture de matériel suivant catalogue fournisseurs</v>
          </cell>
          <cell r="F3661">
            <v>0.5</v>
          </cell>
        </row>
        <row r="3662">
          <cell r="D3662" t="str">
            <v>INF010</v>
          </cell>
          <cell r="E3662" t="str">
            <v>Fourniture Bouchon et Chaînette 60 ou 100</v>
          </cell>
          <cell r="F3662">
            <v>182</v>
          </cell>
        </row>
        <row r="3663">
          <cell r="D3663" t="str">
            <v>INF011</v>
          </cell>
          <cell r="E3663" t="str">
            <v>Fourniture Capot et Chaînette 60 ou 100</v>
          </cell>
          <cell r="F3663">
            <v>218</v>
          </cell>
        </row>
        <row r="3664">
          <cell r="D3664" t="str">
            <v>INF012</v>
          </cell>
          <cell r="E3664" t="str">
            <v>Fourniture Carré de manœuvre</v>
          </cell>
          <cell r="F3664">
            <v>121</v>
          </cell>
        </row>
        <row r="3665">
          <cell r="D3665" t="str">
            <v>INF101</v>
          </cell>
          <cell r="E3665" t="str">
            <v>Fourniture d'un poteau incendie</v>
          </cell>
          <cell r="F3665">
            <v>2908</v>
          </cell>
        </row>
        <row r="3666">
          <cell r="D3666" t="str">
            <v>INF201</v>
          </cell>
          <cell r="E3666" t="str">
            <v>Fourniture d'une vanne à bride diamètre 150</v>
          </cell>
          <cell r="F3666">
            <v>775</v>
          </cell>
        </row>
        <row r="3667">
          <cell r="D3667" t="str">
            <v>INF202</v>
          </cell>
          <cell r="E3667" t="str">
            <v>Fourniture d'une vanne papillon diamètre150</v>
          </cell>
          <cell r="F3667">
            <v>3877</v>
          </cell>
        </row>
        <row r="3668">
          <cell r="D3668" t="str">
            <v>INF203</v>
          </cell>
          <cell r="E3668" t="str">
            <v>Fourniture d'une vanne motorisée diamètre 150</v>
          </cell>
          <cell r="F3668">
            <v>10904</v>
          </cell>
        </row>
        <row r="3669">
          <cell r="D3669" t="str">
            <v>INF301</v>
          </cell>
          <cell r="E3669" t="str">
            <v>Fourniture d'un purgeur</v>
          </cell>
          <cell r="F3669">
            <v>878</v>
          </cell>
        </row>
        <row r="3670">
          <cell r="D3670" t="str">
            <v>INF401</v>
          </cell>
          <cell r="E3670" t="str">
            <v>Fourniture d'une ventouse</v>
          </cell>
          <cell r="F3670">
            <v>3514</v>
          </cell>
        </row>
        <row r="3671">
          <cell r="D3671" t="str">
            <v>INF501</v>
          </cell>
          <cell r="E3671" t="str">
            <v>Fourniture d'un filtre diamètre 150</v>
          </cell>
          <cell r="F3671">
            <v>1090</v>
          </cell>
        </row>
        <row r="3672">
          <cell r="D3672" t="str">
            <v>INF502</v>
          </cell>
          <cell r="E3672" t="str">
            <v>Fourniture d'un disconnecteur diamètre 150</v>
          </cell>
          <cell r="F3672">
            <v>4241</v>
          </cell>
        </row>
        <row r="3673">
          <cell r="D3673" t="str">
            <v>INF503</v>
          </cell>
          <cell r="E3673" t="str">
            <v>Fourniture d'un disconnecteur diamètre 200</v>
          </cell>
          <cell r="F3673">
            <v>7512</v>
          </cell>
        </row>
        <row r="3674">
          <cell r="D3674" t="str">
            <v>INF601</v>
          </cell>
          <cell r="E3674" t="str">
            <v>Fourniture d'un cordon chauffant d'une puissance de 15 Watts par mètre</v>
          </cell>
          <cell r="F3674">
            <v>36</v>
          </cell>
        </row>
        <row r="3675">
          <cell r="D3675" t="str">
            <v>INF602</v>
          </cell>
          <cell r="E3675" t="str">
            <v>Fourniture d'un thermostat</v>
          </cell>
          <cell r="F3675">
            <v>303</v>
          </cell>
        </row>
        <row r="3676">
          <cell r="D3676" t="str">
            <v>INF701</v>
          </cell>
          <cell r="E3676" t="str">
            <v>Fourniture d'un compensateur de dilatation à bride</v>
          </cell>
          <cell r="F3676">
            <v>1333</v>
          </cell>
        </row>
        <row r="3677">
          <cell r="D3677" t="str">
            <v>INF801</v>
          </cell>
          <cell r="E3677" t="str">
            <v>Fourniture, installation et mise en service d'un surpresseur 3 pompes, 400V, 18KW, 120m3/h, 10 bars</v>
          </cell>
          <cell r="F3677">
            <v>43920</v>
          </cell>
        </row>
        <row r="3678">
          <cell r="D3678" t="str">
            <v>INF802</v>
          </cell>
          <cell r="E3678" t="str">
            <v>Fourniture de manomètre plage 0 à 16 bars</v>
          </cell>
          <cell r="F3678">
            <v>55</v>
          </cell>
        </row>
        <row r="3679">
          <cell r="D3679" t="str">
            <v>INF803</v>
          </cell>
          <cell r="E3679" t="str">
            <v>Fourniture de pressostat plage 4 à 12 bars</v>
          </cell>
          <cell r="F3679">
            <v>303</v>
          </cell>
        </row>
        <row r="3680">
          <cell r="D3680" t="str">
            <v>INF804</v>
          </cell>
          <cell r="E3680" t="str">
            <v>Fourniture de réservoir à vessie de inférieur ou égal à 100 litres</v>
          </cell>
          <cell r="F3680">
            <v>1212</v>
          </cell>
        </row>
        <row r="3681">
          <cell r="D3681" t="str">
            <v>INF805</v>
          </cell>
          <cell r="E3681" t="str">
            <v>Fourniture de réservoir à vessie de 300 litres</v>
          </cell>
          <cell r="F3681">
            <v>2423</v>
          </cell>
        </row>
        <row r="3682">
          <cell r="D3682" t="str">
            <v>INF809</v>
          </cell>
          <cell r="E3682" t="str">
            <v>Débitmètre pour canalisation diamètre 150</v>
          </cell>
          <cell r="F3682">
            <v>1817</v>
          </cell>
        </row>
        <row r="3683">
          <cell r="D3683" t="str">
            <v>INF810</v>
          </cell>
          <cell r="E3683" t="str">
            <v>Débitmètre pour canalisation diamètre 200</v>
          </cell>
          <cell r="F3683">
            <v>3029</v>
          </cell>
        </row>
        <row r="3684">
          <cell r="D3684" t="str">
            <v>INF901</v>
          </cell>
          <cell r="E3684" t="str">
            <v>Fourniture de canalisation de diamètre inférieur ou égal à 150 mm</v>
          </cell>
          <cell r="F3684">
            <v>182</v>
          </cell>
        </row>
        <row r="3685">
          <cell r="D3685" t="str">
            <v>INF902</v>
          </cell>
          <cell r="E3685" t="str">
            <v>Fourniture de canalisation de diamètre supérieur à 150 mm</v>
          </cell>
          <cell r="F3685">
            <v>363</v>
          </cell>
        </row>
        <row r="3686">
          <cell r="D3686" t="str">
            <v>INF903</v>
          </cell>
          <cell r="E3686" t="str">
            <v>Fourniture de coude à bride en fonte de diamètre inférieur ou égal à 150 mm</v>
          </cell>
          <cell r="F3686">
            <v>303</v>
          </cell>
        </row>
        <row r="3687">
          <cell r="D3687" t="str">
            <v>INF904</v>
          </cell>
          <cell r="E3687" t="str">
            <v>Fourniture de coude à bride en fonte de diamètre supérieur à 150 mm</v>
          </cell>
          <cell r="F3687">
            <v>606</v>
          </cell>
        </row>
        <row r="3688">
          <cell r="D3688" t="str">
            <v>INP001</v>
          </cell>
          <cell r="E3688" t="str">
            <v>Entretien et contrôle débit pression d'un poteau incendie</v>
          </cell>
          <cell r="F3688">
            <v>961</v>
          </cell>
        </row>
        <row r="3689">
          <cell r="D3689" t="str">
            <v>INP002</v>
          </cell>
          <cell r="E3689" t="str">
            <v>Entretien et contrôle débit pression de cinq poteaux incendie</v>
          </cell>
          <cell r="F3689">
            <v>1441</v>
          </cell>
        </row>
        <row r="3690">
          <cell r="D3690" t="str">
            <v>INP003</v>
          </cell>
          <cell r="E3690" t="str">
            <v>Entretien et contrôle débit pression de dix poteaux incendie</v>
          </cell>
          <cell r="F3690">
            <v>1922</v>
          </cell>
        </row>
        <row r="3691">
          <cell r="D3691" t="str">
            <v>INP101</v>
          </cell>
          <cell r="E3691" t="str">
            <v>Entretien et contrôle débit pression des poteaux incendie LANDY (26 poteaux)</v>
          </cell>
          <cell r="F3691">
            <v>3062</v>
          </cell>
        </row>
        <row r="3692">
          <cell r="D3692" t="str">
            <v>INP102</v>
          </cell>
          <cell r="E3692" t="str">
            <v>Entretien et contrôle débit pression des poteaux incendie LA COURNEUVE (4 poteaux)</v>
          </cell>
          <cell r="F3692">
            <v>613</v>
          </cell>
        </row>
        <row r="3693">
          <cell r="D3693" t="str">
            <v>INP103</v>
          </cell>
          <cell r="E3693" t="str">
            <v>Entretien et contrôle débit pression des poteaux incendie LUMEN-NORTON (11 poteaux)</v>
          </cell>
          <cell r="F3693">
            <v>1516</v>
          </cell>
        </row>
        <row r="3694">
          <cell r="D3694" t="str">
            <v>INP104</v>
          </cell>
          <cell r="E3694" t="str">
            <v>Entretien et contrôle débit pression des poteaux incendie TAVERNY (8 poteaux)</v>
          </cell>
          <cell r="F3694">
            <v>1164</v>
          </cell>
        </row>
        <row r="3695">
          <cell r="D3695" t="str">
            <v>INP105</v>
          </cell>
          <cell r="E3695" t="str">
            <v>Entretien et contrôle débit pression des poteaux incendie BOBIGNY (24 poteaux)</v>
          </cell>
          <cell r="F3695">
            <v>2910</v>
          </cell>
        </row>
        <row r="3696">
          <cell r="D3696" t="str">
            <v>INP201</v>
          </cell>
          <cell r="E3696" t="str">
            <v>Entretien et contrôle débit pression des poteaux incendie GUY MOQUET (6 poteaux)</v>
          </cell>
          <cell r="F3696">
            <v>2590</v>
          </cell>
        </row>
        <row r="3697">
          <cell r="D3697" t="str">
            <v>INP202</v>
          </cell>
          <cell r="E3697" t="str">
            <v>Entretien et contrôle débit pression des poteaux incendie NOGENT (24 poteaux)</v>
          </cell>
          <cell r="F3697">
            <v>2910</v>
          </cell>
        </row>
        <row r="3698">
          <cell r="D3698" t="str">
            <v>INP203</v>
          </cell>
          <cell r="E3698" t="str">
            <v>Entretien et contrôle débit pression des poteaux incendie CHAMPIGNY (5 poteaux)</v>
          </cell>
          <cell r="F3698">
            <v>2590</v>
          </cell>
        </row>
        <row r="3699">
          <cell r="D3699" t="str">
            <v>INP204</v>
          </cell>
          <cell r="E3699" t="str">
            <v>Entretien et contrôle débit pression des poteaux incendie MOULIN (6 poteaux)</v>
          </cell>
          <cell r="F3699">
            <v>2590</v>
          </cell>
        </row>
        <row r="3700">
          <cell r="D3700" t="str">
            <v>INP205</v>
          </cell>
          <cell r="E3700" t="str">
            <v>Entretien et contrôle débit pression des poteaux incendie BOISSY (5 poteaux)</v>
          </cell>
          <cell r="F3700">
            <v>2590</v>
          </cell>
        </row>
        <row r="3701">
          <cell r="D3701" t="str">
            <v>INP301</v>
          </cell>
          <cell r="E3701" t="str">
            <v>Entretien et contrôle débit pression des poteaux incendie BELLE RIVE (12 poteaux)</v>
          </cell>
          <cell r="F3701">
            <v>1922</v>
          </cell>
        </row>
        <row r="3702">
          <cell r="D3702" t="str">
            <v>INP302</v>
          </cell>
          <cell r="E3702" t="str">
            <v>Entretien et contrôle débit pression des poteaux incendie LA DEFENSE (69 poteaux)</v>
          </cell>
          <cell r="F3702">
            <v>8921</v>
          </cell>
        </row>
        <row r="3703">
          <cell r="D3703" t="str">
            <v>INP303</v>
          </cell>
          <cell r="E3703" t="str">
            <v>Entretien et contrôle débit pression des poteaux incendie JONCHERE (3 poteaux)</v>
          </cell>
          <cell r="F3703">
            <v>961</v>
          </cell>
        </row>
        <row r="3704">
          <cell r="D3704" t="str">
            <v>INP304</v>
          </cell>
          <cell r="E3704" t="str">
            <v>Entretien et contrôle débit pression des poteaux incendie CHENNEVIERES (6 poteaux)</v>
          </cell>
          <cell r="F3704">
            <v>1441</v>
          </cell>
        </row>
        <row r="3705">
          <cell r="D3705" t="str">
            <v>INP305</v>
          </cell>
          <cell r="E3705" t="str">
            <v>Entretien et contrôle débit pression des poteaux incendie ECHANGEUR NANTERRE (14 poteaux)</v>
          </cell>
          <cell r="F3705">
            <v>1922</v>
          </cell>
        </row>
        <row r="3706">
          <cell r="D3706" t="str">
            <v>INP306</v>
          </cell>
          <cell r="E3706" t="str">
            <v>Entretien et contrôle débit pression des poteaux incendie FONTENAY (4 poteaux)</v>
          </cell>
          <cell r="F3706">
            <v>1922</v>
          </cell>
        </row>
        <row r="3707">
          <cell r="D3707" t="str">
            <v>INP307</v>
          </cell>
          <cell r="E3707" t="str">
            <v>Entretien et contrôle débit pression des poteaux incendie NANTERRE CENTRE (12 poteaux)</v>
          </cell>
          <cell r="F3707">
            <v>1922</v>
          </cell>
        </row>
        <row r="3708">
          <cell r="D3708" t="str">
            <v>INP308</v>
          </cell>
          <cell r="E3708" t="str">
            <v>Entretien et contrôle débit pression des poteaux incendie NEUILLY (6 poteaux)</v>
          </cell>
          <cell r="F3708">
            <v>2745</v>
          </cell>
        </row>
        <row r="3709">
          <cell r="D3709" t="str">
            <v>INP309</v>
          </cell>
          <cell r="E3709" t="str">
            <v>Entretien et contrôle débit pression des poteaux incendie SEVINES (6 poteaux)</v>
          </cell>
          <cell r="F3709">
            <v>1441</v>
          </cell>
        </row>
        <row r="3710">
          <cell r="D3710" t="str">
            <v>INP310</v>
          </cell>
          <cell r="E3710" t="str">
            <v>Entretien et contrôle débit pression des poteaux incendie SAINT-CLOUD (11 poteaux)</v>
          </cell>
          <cell r="F3710">
            <v>1922</v>
          </cell>
        </row>
        <row r="3711">
          <cell r="D3711" t="str">
            <v>INP311</v>
          </cell>
          <cell r="E3711" t="str">
            <v>Entretien et contrôle débit pression des poteaux incendie AMBROISE PARE (18 poteaux)</v>
          </cell>
          <cell r="F3711">
            <v>3088</v>
          </cell>
        </row>
        <row r="3712">
          <cell r="D3712" t="str">
            <v>INP401</v>
          </cell>
          <cell r="E3712" t="str">
            <v>Entretien et contrôle débit pression des poteaux incendie ANTONY (10 poteaux)</v>
          </cell>
          <cell r="F3712">
            <v>1441</v>
          </cell>
        </row>
        <row r="3713">
          <cell r="D3713" t="str">
            <v>INP402</v>
          </cell>
          <cell r="E3713" t="str">
            <v>Entretien et contrôle débit pression des poteaux incendie FRESNES (9 poteaux)</v>
          </cell>
          <cell r="F3713">
            <v>1441</v>
          </cell>
        </row>
        <row r="3714">
          <cell r="D3714" t="str">
            <v>INP403</v>
          </cell>
          <cell r="E3714" t="str">
            <v>Entretien et contrôle débit pression des poteaux incendie ORLY (15 poteaux)</v>
          </cell>
          <cell r="F3714">
            <v>1922</v>
          </cell>
        </row>
        <row r="3715">
          <cell r="D3715" t="str">
            <v>INP404</v>
          </cell>
          <cell r="E3715" t="str">
            <v>Entretien et contrôle débit pression des poteaux incendie ITALIE (6 poteaux maximum)</v>
          </cell>
          <cell r="F3715">
            <v>961</v>
          </cell>
        </row>
        <row r="3716">
          <cell r="D3716" t="str">
            <v>INP405</v>
          </cell>
          <cell r="E3716" t="str">
            <v>Entretien et contrôle débit pression des poteaux incendie BICETRE (22 poteaux maximum)</v>
          </cell>
          <cell r="F3716">
            <v>2402</v>
          </cell>
        </row>
        <row r="3717">
          <cell r="D3717" t="str">
            <v>INP500</v>
          </cell>
          <cell r="E3717" t="str">
            <v>Entretien d'un surpresseur</v>
          </cell>
          <cell r="F3717">
            <v>824</v>
          </cell>
        </row>
        <row r="3718">
          <cell r="D3718" t="str">
            <v>INP600</v>
          </cell>
          <cell r="E3718" t="str">
            <v>Entretien d'un disconnecteur</v>
          </cell>
          <cell r="F3718">
            <v>824</v>
          </cell>
        </row>
        <row r="3719">
          <cell r="D3719" t="str">
            <v>INP700</v>
          </cell>
          <cell r="E3719" t="str">
            <v>Entretien d’une colonne sèche</v>
          </cell>
          <cell r="F3719">
            <v>206</v>
          </cell>
        </row>
        <row r="3720">
          <cell r="D3720" t="str">
            <v>INP800</v>
          </cell>
          <cell r="E3720" t="str">
            <v>Entretien d’une colonne humide</v>
          </cell>
          <cell r="F3720">
            <v>206</v>
          </cell>
        </row>
        <row r="3721">
          <cell r="D3721" t="str">
            <v>INP900</v>
          </cell>
          <cell r="E3721" t="str">
            <v>Entretien d'une vanne manuelle du réseau incendie</v>
          </cell>
          <cell r="F3721">
            <v>200</v>
          </cell>
        </row>
        <row r="3722">
          <cell r="D3722" t="str">
            <v>INP901</v>
          </cell>
          <cell r="E3722" t="str">
            <v>Entretien d'une vanne motorisée du réseau incendie</v>
          </cell>
          <cell r="F3722">
            <v>686</v>
          </cell>
        </row>
        <row r="3723">
          <cell r="D3723" t="str">
            <v>POA101</v>
          </cell>
          <cell r="E3723" t="str">
            <v>Phase d’initialisation</v>
          </cell>
          <cell r="F3723">
            <v>80440</v>
          </cell>
        </row>
        <row r="3724">
          <cell r="D3724" t="str">
            <v>POA102</v>
          </cell>
          <cell r="E3724" t="str">
            <v>Pilotage</v>
          </cell>
          <cell r="F3724">
            <v>187000</v>
          </cell>
        </row>
        <row r="3725">
          <cell r="D3725" t="str">
            <v>POA103</v>
          </cell>
          <cell r="E3725" t="str">
            <v xml:space="preserve">Mise à disposition d'une équipe de trois techniciens 7j/7j 24h/24h dans le cadre de l’astreinte </v>
          </cell>
          <cell r="F3725">
            <v>9074</v>
          </cell>
        </row>
        <row r="3726">
          <cell r="D3726" t="str">
            <v>POA104</v>
          </cell>
          <cell r="E3726" t="str">
            <v>Plus-value travaux de nuit</v>
          </cell>
          <cell r="F3726">
            <v>0.5</v>
          </cell>
        </row>
        <row r="3727">
          <cell r="D3727" t="str">
            <v>POA105</v>
          </cell>
          <cell r="E3727" t="str">
            <v xml:space="preserve">Phase de restitution </v>
          </cell>
          <cell r="F3727">
            <v>24500</v>
          </cell>
        </row>
        <row r="3728">
          <cell r="D3728" t="str">
            <v>POC010</v>
          </cell>
          <cell r="E3728" t="str">
            <v>Fourniture d'un détecteur multigaz portatif</v>
          </cell>
          <cell r="F3728">
            <v>606</v>
          </cell>
        </row>
        <row r="3729">
          <cell r="D3729" t="str">
            <v>POC011</v>
          </cell>
          <cell r="E3729" t="str">
            <v>Contrôle réglementaire/ étalonnage du détecteur muligaz portatif</v>
          </cell>
          <cell r="F3729">
            <v>343</v>
          </cell>
        </row>
        <row r="3730">
          <cell r="D3730" t="str">
            <v>POC012</v>
          </cell>
          <cell r="E3730" t="str">
            <v>Fourniture d'une cellule O2 pour capteur portatif</v>
          </cell>
          <cell r="F3730">
            <v>182</v>
          </cell>
        </row>
        <row r="3731">
          <cell r="D3731" t="str">
            <v>POC013</v>
          </cell>
          <cell r="E3731" t="str">
            <v>Remplacement de flexible hydraulique</v>
          </cell>
          <cell r="F3731">
            <v>480</v>
          </cell>
        </row>
        <row r="3732">
          <cell r="D3732" t="str">
            <v>POC014</v>
          </cell>
          <cell r="E3732" t="str">
            <v>Remplacement ou appoint d'huile hydraulique</v>
          </cell>
          <cell r="F3732">
            <v>206</v>
          </cell>
        </row>
        <row r="3733">
          <cell r="D3733" t="str">
            <v>POC015</v>
          </cell>
          <cell r="E3733" t="str">
            <v>Remplacement d'un automate type S550, 2 entrée analogique 8 sorties TOR</v>
          </cell>
          <cell r="F3733">
            <v>6176</v>
          </cell>
        </row>
        <row r="3734">
          <cell r="D3734" t="str">
            <v>POC016</v>
          </cell>
          <cell r="E3734" t="str">
            <v>Panneaux « accès interdit au public »</v>
          </cell>
          <cell r="F3734">
            <v>158</v>
          </cell>
        </row>
        <row r="3735">
          <cell r="D3735" t="str">
            <v>POC017</v>
          </cell>
          <cell r="E3735" t="str">
            <v>Fourniture, transport et d’un pied d’assise de pompe de relevage</v>
          </cell>
          <cell r="F3735">
            <v>6471</v>
          </cell>
        </row>
        <row r="3736">
          <cell r="D3736" t="str">
            <v>POC018</v>
          </cell>
          <cell r="E3736" t="str">
            <v>Travaux préparatoires de pompage pour remplacement des pieds d’assises d’une pompes de relevage du tunnel de Nogent (fourniture de pompe et raccordement)</v>
          </cell>
          <cell r="F3736">
            <v>6961</v>
          </cell>
        </row>
        <row r="3737">
          <cell r="D3737" t="str">
            <v>POC019</v>
          </cell>
          <cell r="E3737" t="str">
            <v>Travaux de remplacement de 3 pieds d’assises d’une pompe de relevage du tunnel de Nogent</v>
          </cell>
          <cell r="F3737">
            <v>20495</v>
          </cell>
        </row>
        <row r="3738">
          <cell r="D3738" t="str">
            <v>POC100</v>
          </cell>
          <cell r="E3738" t="str">
            <v>Remplacement d'une électrovanne</v>
          </cell>
          <cell r="F3738">
            <v>824</v>
          </cell>
        </row>
        <row r="3739">
          <cell r="D3739" t="str">
            <v>POC201</v>
          </cell>
          <cell r="E3739" t="str">
            <v>Détecteur de niveau de type « poire »</v>
          </cell>
          <cell r="F3739">
            <v>182</v>
          </cell>
        </row>
        <row r="3740">
          <cell r="D3740" t="str">
            <v>POC202</v>
          </cell>
          <cell r="E3740" t="str">
            <v>Détecteur de niveau de type « piezo ou ultrason »</v>
          </cell>
          <cell r="F3740">
            <v>1199</v>
          </cell>
        </row>
        <row r="3741">
          <cell r="D3741" t="str">
            <v>POC300</v>
          </cell>
          <cell r="E3741" t="str">
            <v>Remplacement d'un explosimètre</v>
          </cell>
          <cell r="F3741">
            <v>1716</v>
          </cell>
        </row>
        <row r="3742">
          <cell r="D3742" t="str">
            <v>POC400</v>
          </cell>
          <cell r="E3742" t="str">
            <v>Remplacement d'un détecteur d'hydrocarbure</v>
          </cell>
          <cell r="F3742">
            <v>2745</v>
          </cell>
        </row>
        <row r="3743">
          <cell r="D3743" t="str">
            <v>POC500</v>
          </cell>
          <cell r="E3743" t="str">
            <v>Remplacement de batterie 12v d'un onduleur</v>
          </cell>
          <cell r="F3743">
            <v>579</v>
          </cell>
        </row>
        <row r="3744">
          <cell r="D3744" t="str">
            <v>POC601</v>
          </cell>
          <cell r="E3744" t="str">
            <v>Pompe de puissance 3KW, HMT 15m et un débit de 10L/s</v>
          </cell>
          <cell r="F3744">
            <v>3635</v>
          </cell>
        </row>
        <row r="3745">
          <cell r="D3745" t="str">
            <v>POC602</v>
          </cell>
          <cell r="E3745" t="str">
            <v>Pompe de puissance 4KW, HMT 15m et un débit de 20L/s</v>
          </cell>
          <cell r="F3745">
            <v>6058</v>
          </cell>
        </row>
        <row r="3746">
          <cell r="D3746" t="str">
            <v>POC603</v>
          </cell>
          <cell r="E3746" t="str">
            <v>Pompe de puissance 5KW, HMT 10m et un débit de 50L/s</v>
          </cell>
          <cell r="F3746">
            <v>7270</v>
          </cell>
        </row>
        <row r="3747">
          <cell r="D3747" t="str">
            <v>POC604</v>
          </cell>
          <cell r="E3747" t="str">
            <v>Pompe de puissance 13,5KW, HMT 16m et un débit de 50L/s</v>
          </cell>
          <cell r="F3747">
            <v>9693</v>
          </cell>
        </row>
        <row r="3748">
          <cell r="D3748" t="str">
            <v>POC605</v>
          </cell>
          <cell r="E3748" t="str">
            <v>Pompe de puissance 20KW, HMT 15m et un débit de 75L/s</v>
          </cell>
          <cell r="F3748">
            <v>10904</v>
          </cell>
        </row>
        <row r="3749">
          <cell r="D3749" t="str">
            <v>POC606</v>
          </cell>
          <cell r="E3749" t="str">
            <v>Pompe de puissance 23KW, HMT 10m et un débit de 150L/s</v>
          </cell>
          <cell r="F3749">
            <v>13327</v>
          </cell>
        </row>
        <row r="3750">
          <cell r="D3750" t="str">
            <v>POC607</v>
          </cell>
          <cell r="E3750" t="str">
            <v>Pompe de puissance 37KW ou équivalente</v>
          </cell>
          <cell r="F3750">
            <v>21809</v>
          </cell>
        </row>
        <row r="3751">
          <cell r="D3751" t="str">
            <v>POC608</v>
          </cell>
          <cell r="E3751" t="str">
            <v>Pompe de puissance 44KW et un débit de 1500m3/h</v>
          </cell>
          <cell r="F3751">
            <v>25443</v>
          </cell>
        </row>
        <row r="3752">
          <cell r="D3752" t="str">
            <v>POC609</v>
          </cell>
          <cell r="E3752" t="str">
            <v>Pompe puisard</v>
          </cell>
          <cell r="F3752">
            <v>1333</v>
          </cell>
        </row>
        <row r="3753">
          <cell r="D3753" t="str">
            <v>POC701</v>
          </cell>
          <cell r="E3753" t="str">
            <v>Dépose ou pose de tout type de pompe de relevage  de puissance inférieur à 10KW compris</v>
          </cell>
          <cell r="F3753">
            <v>2402</v>
          </cell>
        </row>
        <row r="3754">
          <cell r="D3754" t="str">
            <v>POC702</v>
          </cell>
          <cell r="E3754" t="str">
            <v>Dépose ou pose de tout type de pompe de relevage provisoire de puissance supérieur à 10KW</v>
          </cell>
          <cell r="F3754">
            <v>3088</v>
          </cell>
        </row>
        <row r="3755">
          <cell r="D3755" t="str">
            <v>POC703</v>
          </cell>
          <cell r="E3755" t="str">
            <v>Plus-value au prix POC701 et POC702 pour contrôle technique de la pompe</v>
          </cell>
          <cell r="F3755">
            <v>2745</v>
          </cell>
        </row>
        <row r="3756">
          <cell r="D3756" t="str">
            <v>POC704</v>
          </cell>
          <cell r="E3756" t="str">
            <v>Fourniture, dépose, pose et evacuation d’un démarreur pour une pompe inferieur ou egale 23 Kw</v>
          </cell>
          <cell r="F3756">
            <v>1716</v>
          </cell>
        </row>
        <row r="3757">
          <cell r="D3757" t="str">
            <v>POC705</v>
          </cell>
          <cell r="E3757" t="str">
            <v>Fourniture, dépose, pose et evacuation d’un démarreur pour une pompe superieur à 23 Kw</v>
          </cell>
          <cell r="F3757">
            <v>2745</v>
          </cell>
        </row>
        <row r="3758">
          <cell r="D3758" t="str">
            <v>POC706</v>
          </cell>
          <cell r="E3758" t="str">
            <v>Expertise d’une pompe</v>
          </cell>
          <cell r="F3758">
            <v>2745</v>
          </cell>
        </row>
        <row r="3759">
          <cell r="D3759" t="str">
            <v>POC707</v>
          </cell>
          <cell r="E3759" t="str">
            <v>Transport d’une pompe dans le but de faire une expertise (aller ou retour)</v>
          </cell>
          <cell r="F3759">
            <v>1373</v>
          </cell>
        </row>
        <row r="3760">
          <cell r="D3760" t="str">
            <v>POC708</v>
          </cell>
          <cell r="E3760" t="str">
            <v>Rebobinage, et remise à niveau suite à une expertise</v>
          </cell>
          <cell r="F3760">
            <v>6519</v>
          </cell>
        </row>
        <row r="3761">
          <cell r="D3761" t="str">
            <v>POC801</v>
          </cell>
          <cell r="E3761" t="str">
            <v>Clapet de diamètre 100</v>
          </cell>
          <cell r="F3761">
            <v>545</v>
          </cell>
        </row>
        <row r="3762">
          <cell r="D3762" t="str">
            <v>POC802</v>
          </cell>
          <cell r="E3762" t="str">
            <v>Clapet de diamètre 200</v>
          </cell>
          <cell r="F3762">
            <v>1575</v>
          </cell>
        </row>
        <row r="3763">
          <cell r="D3763" t="str">
            <v>POC901</v>
          </cell>
          <cell r="E3763" t="str">
            <v>Vanne de diamètre 100</v>
          </cell>
          <cell r="F3763">
            <v>424</v>
          </cell>
        </row>
        <row r="3764">
          <cell r="D3764" t="str">
            <v>POC902</v>
          </cell>
          <cell r="E3764" t="str">
            <v>Vanne de diamètre maxi 350</v>
          </cell>
          <cell r="F3764">
            <v>3635</v>
          </cell>
        </row>
        <row r="3765">
          <cell r="D3765" t="str">
            <v>POC903</v>
          </cell>
          <cell r="E3765" t="str">
            <v>Remplacement d'une vanne murale manuelle</v>
          </cell>
          <cell r="F3765">
            <v>10294</v>
          </cell>
        </row>
        <row r="3766">
          <cell r="D3766" t="str">
            <v>POC904</v>
          </cell>
          <cell r="E3766" t="str">
            <v>Remplacement d'une vanne murale motorisée</v>
          </cell>
          <cell r="F3766">
            <v>14411</v>
          </cell>
        </row>
        <row r="3767">
          <cell r="D3767" t="str">
            <v>POC905</v>
          </cell>
          <cell r="E3767" t="str">
            <v>Remplacement de la motorisation d'une vanne murale.</v>
          </cell>
          <cell r="F3767">
            <v>6039</v>
          </cell>
        </row>
        <row r="3768">
          <cell r="D3768" t="str">
            <v>POD001</v>
          </cell>
          <cell r="E3768" t="str">
            <v>Analyse des boues</v>
          </cell>
          <cell r="F3768">
            <v>150</v>
          </cell>
        </row>
        <row r="3769">
          <cell r="D3769" t="str">
            <v>POD002</v>
          </cell>
          <cell r="E3769" t="str">
            <v>Curage bâches (pompage, rétention)</v>
          </cell>
          <cell r="F3769">
            <v>250</v>
          </cell>
        </row>
        <row r="3770">
          <cell r="D3770" t="str">
            <v>POD003</v>
          </cell>
          <cell r="E3770" t="str">
            <v>Plus-value au prix POE701 pour curage manuel</v>
          </cell>
          <cell r="F3770">
            <v>92</v>
          </cell>
        </row>
        <row r="3771">
          <cell r="D3771" t="str">
            <v>POD004</v>
          </cell>
          <cell r="E3771" t="str">
            <v>Plus-value au prix POE701 pour le travail en atmosphère toxique avérée ou en présence d'hydrocarbures à l'intérieur d'une bâche</v>
          </cell>
          <cell r="F3771">
            <v>92</v>
          </cell>
        </row>
        <row r="3772">
          <cell r="D3772" t="str">
            <v>POD005</v>
          </cell>
          <cell r="E3772" t="str">
            <v>Mise à disposition pour 1 journée d’un préleveur portable « d’entrée » et/ou « de sortie » pour campagne de mesures sur bassins.</v>
          </cell>
          <cell r="F3772">
            <v>909</v>
          </cell>
        </row>
        <row r="3773">
          <cell r="D3773" t="str">
            <v>POD006</v>
          </cell>
          <cell r="E3773" t="str">
            <v>Mise à disposition pour 1 semaine d’un préleveur portable « d’entrée » et/ou « de sortie » pour campagne de mesures sur bassins.</v>
          </cell>
          <cell r="F3773">
            <v>1333</v>
          </cell>
        </row>
        <row r="3774">
          <cell r="D3774" t="str">
            <v>POD007</v>
          </cell>
          <cell r="E3774" t="str">
            <v>Analyse et contrôle de la qualité des eaux des ouvrages en tous points : MES, DCO, DB05,pH, NTK, Ptot, hydrocarbures totaux, Indice phénol, AOX, Fer+aluminium, zinc,étain,plomb, Chrome total, cuivre, nickel, cadmium + somme des métaux.</v>
          </cell>
          <cell r="F3774">
            <v>2908</v>
          </cell>
        </row>
        <row r="3775">
          <cell r="D3775" t="str">
            <v>POD008</v>
          </cell>
          <cell r="E3775" t="str">
            <v>Contrôle d’une centrale de détection gaz par un organisme agréé.</v>
          </cell>
          <cell r="F3775">
            <v>1776</v>
          </cell>
        </row>
        <row r="3776">
          <cell r="D3776" t="str">
            <v>POD009</v>
          </cell>
          <cell r="E3776" t="str">
            <v>Plus-value aux prix de 101 à 416 des séries POP et POE pour la mise à disposition d’un camion grue destiné à la visite ou l’entretien du matériel</v>
          </cell>
          <cell r="F3776">
            <v>1602</v>
          </cell>
        </row>
        <row r="3777">
          <cell r="D3777" t="str">
            <v>POD010</v>
          </cell>
          <cell r="E3777" t="str">
            <v>Déchets de type boues et sable</v>
          </cell>
          <cell r="F3777">
            <v>207</v>
          </cell>
        </row>
        <row r="3778">
          <cell r="D3778" t="str">
            <v>POD011</v>
          </cell>
          <cell r="E3778" t="str">
            <v>Déchets de type boues hydrocarburées</v>
          </cell>
          <cell r="F3778">
            <v>639</v>
          </cell>
        </row>
        <row r="3779">
          <cell r="D3779" t="str">
            <v>POD012</v>
          </cell>
          <cell r="E3779" t="str">
            <v>Plus value aux prix de visite et d’entretien des stations et bassins pour enlèvement et évacuation des encombrants et des embâcles</v>
          </cell>
          <cell r="F3779">
            <v>300</v>
          </cell>
        </row>
        <row r="3780">
          <cell r="D3780" t="str">
            <v>POD013</v>
          </cell>
          <cell r="E3780" t="str">
            <v>Plus value aux prix de visite et d’entretien des stations et bassins pour traitement des espaces verts attenants aux stations et aux bassins</v>
          </cell>
          <cell r="F3780">
            <v>6</v>
          </cell>
        </row>
        <row r="3781">
          <cell r="D3781" t="str">
            <v>POE101</v>
          </cell>
          <cell r="E3781" t="str">
            <v>Entretien de la station de pompage LANDY</v>
          </cell>
          <cell r="F3781">
            <v>1073</v>
          </cell>
        </row>
        <row r="3782">
          <cell r="D3782" t="str">
            <v>POE102</v>
          </cell>
          <cell r="E3782" t="str">
            <v>Entretien de la station de pompage REPIQUET</v>
          </cell>
          <cell r="F3782">
            <v>1073</v>
          </cell>
        </row>
        <row r="3783">
          <cell r="D3783" t="str">
            <v>POE103</v>
          </cell>
          <cell r="E3783" t="str">
            <v>Entretien de la station de pompage AERATION</v>
          </cell>
          <cell r="F3783">
            <v>1073</v>
          </cell>
        </row>
        <row r="3784">
          <cell r="D3784" t="str">
            <v>POE104</v>
          </cell>
          <cell r="E3784" t="str">
            <v>Entretien de la station de pompage PREFECTURE</v>
          </cell>
          <cell r="F3784">
            <v>1073</v>
          </cell>
        </row>
        <row r="3785">
          <cell r="D3785" t="str">
            <v>POE105</v>
          </cell>
          <cell r="E3785" t="str">
            <v>Entretien de toutes les stations de pompage de l'UER d'Eragny</v>
          </cell>
          <cell r="F3785">
            <v>1190</v>
          </cell>
        </row>
        <row r="3786">
          <cell r="D3786" t="str">
            <v>POE106</v>
          </cell>
          <cell r="E3786" t="str">
            <v>Entretien de toutes les stations de pompage de l'UER de Saint-Denis</v>
          </cell>
          <cell r="F3786">
            <v>4680</v>
          </cell>
        </row>
        <row r="3787">
          <cell r="D3787" t="str">
            <v>POE201</v>
          </cell>
          <cell r="E3787" t="str">
            <v>Entretien de la station de pompage « Usine du Port »</v>
          </cell>
          <cell r="F3787">
            <v>1473</v>
          </cell>
        </row>
        <row r="3788">
          <cell r="D3788" t="str">
            <v>POE202</v>
          </cell>
          <cell r="E3788" t="str">
            <v>Entretien de la station de pompage du pont de Nogent</v>
          </cell>
          <cell r="F3788">
            <v>2995</v>
          </cell>
        </row>
        <row r="3789">
          <cell r="D3789" t="str">
            <v>POE203</v>
          </cell>
          <cell r="E3789" t="str">
            <v>Entretien de la station de pompage de l'UER de Maison-Alfort</v>
          </cell>
          <cell r="F3789">
            <v>2926</v>
          </cell>
        </row>
        <row r="3790">
          <cell r="D3790" t="str">
            <v>POE204</v>
          </cell>
          <cell r="E3790" t="str">
            <v>Entretien de la station de pompage de l'UER d’Alfortville</v>
          </cell>
          <cell r="F3790">
            <v>2823</v>
          </cell>
        </row>
        <row r="3791">
          <cell r="D3791" t="str">
            <v>POE205</v>
          </cell>
          <cell r="E3791" t="str">
            <v>Entretien du débourbeur de l'UER d’Alfortville</v>
          </cell>
          <cell r="F3791">
            <v>1124</v>
          </cell>
        </row>
        <row r="3792">
          <cell r="D3792" t="str">
            <v>POE206</v>
          </cell>
          <cell r="E3792" t="str">
            <v>Entretien de la station de pompage de l'UER de Villecresnes</v>
          </cell>
          <cell r="F3792">
            <v>1892</v>
          </cell>
        </row>
        <row r="3793">
          <cell r="D3793" t="str">
            <v>POE207</v>
          </cell>
          <cell r="E3793" t="str">
            <v>Entretien de la station de pompage de l'UER de Boissy-Saint-Léger</v>
          </cell>
          <cell r="F3793">
            <v>1502</v>
          </cell>
        </row>
        <row r="3794">
          <cell r="D3794" t="str">
            <v>POE208</v>
          </cell>
          <cell r="E3794" t="str">
            <v>Entretien de la station de pompage de Boissy-Saint-Léger (tunnel)</v>
          </cell>
          <cell r="F3794">
            <v>1502</v>
          </cell>
        </row>
        <row r="3795">
          <cell r="D3795" t="str">
            <v>POE301</v>
          </cell>
          <cell r="E3795" t="str">
            <v>Entretien de la station de pompage Grésillons</v>
          </cell>
          <cell r="F3795">
            <v>1441</v>
          </cell>
        </row>
        <row r="3796">
          <cell r="D3796" t="str">
            <v>POE302</v>
          </cell>
          <cell r="E3796" t="str">
            <v>Entretien de la station de pompage PVC</v>
          </cell>
          <cell r="F3796">
            <v>1441</v>
          </cell>
        </row>
        <row r="3797">
          <cell r="D3797" t="str">
            <v>POE303</v>
          </cell>
          <cell r="E3797" t="str">
            <v>Entretien de la station de pompage Caboeuf</v>
          </cell>
          <cell r="F3797">
            <v>1441</v>
          </cell>
        </row>
        <row r="3798">
          <cell r="D3798" t="str">
            <v>POE304</v>
          </cell>
          <cell r="E3798" t="str">
            <v>Entretien de la station de pompage Pierre Timbaud</v>
          </cell>
          <cell r="F3798">
            <v>1441</v>
          </cell>
        </row>
        <row r="3799">
          <cell r="D3799" t="str">
            <v>POE305</v>
          </cell>
          <cell r="E3799" t="str">
            <v>Entretien de la station de pompage A86/RD909</v>
          </cell>
          <cell r="F3799">
            <v>1441</v>
          </cell>
        </row>
        <row r="3800">
          <cell r="D3800" t="str">
            <v>POE306</v>
          </cell>
          <cell r="E3800" t="str">
            <v>Entretien de la station de pompage A15/A86</v>
          </cell>
          <cell r="F3800">
            <v>2265</v>
          </cell>
        </row>
        <row r="3801">
          <cell r="D3801" t="str">
            <v>POE307</v>
          </cell>
          <cell r="E3801" t="str">
            <v>Entretien de la station de pompage A14/A86 nord</v>
          </cell>
          <cell r="F3801">
            <v>1441</v>
          </cell>
        </row>
        <row r="3802">
          <cell r="D3802" t="str">
            <v>POE308</v>
          </cell>
          <cell r="E3802" t="str">
            <v>Entretien de la station de pompage A14/A86 sud</v>
          </cell>
          <cell r="F3802">
            <v>1441</v>
          </cell>
        </row>
        <row r="3803">
          <cell r="D3803" t="str">
            <v>POE309</v>
          </cell>
          <cell r="E3803" t="str">
            <v>Entretien de la station de pompage A14/A86 R</v>
          </cell>
          <cell r="F3803">
            <v>1304</v>
          </cell>
        </row>
        <row r="3804">
          <cell r="D3804" t="str">
            <v>POE310</v>
          </cell>
          <cell r="E3804" t="str">
            <v>Entretien de la station de pompage A14/A86 B1</v>
          </cell>
          <cell r="F3804">
            <v>1304</v>
          </cell>
        </row>
        <row r="3805">
          <cell r="D3805" t="str">
            <v>POE311</v>
          </cell>
          <cell r="E3805" t="str">
            <v>Entretien de la station de pompage CES EP CES EU</v>
          </cell>
          <cell r="F3805">
            <v>824</v>
          </cell>
        </row>
        <row r="3806">
          <cell r="D3806" t="str">
            <v>POE312</v>
          </cell>
          <cell r="E3806" t="str">
            <v>Entretien de la station de pompage A14 S</v>
          </cell>
          <cell r="F3806">
            <v>549</v>
          </cell>
        </row>
        <row r="3807">
          <cell r="D3807" t="str">
            <v>POE313</v>
          </cell>
          <cell r="E3807" t="str">
            <v>Entretien de la station de pompage 02M-04M</v>
          </cell>
          <cell r="F3807">
            <v>2265</v>
          </cell>
        </row>
        <row r="3808">
          <cell r="D3808" t="str">
            <v>POE314</v>
          </cell>
          <cell r="E3808" t="str">
            <v>Entretien de la station de pompage Neuilly est</v>
          </cell>
          <cell r="F3808">
            <v>1304</v>
          </cell>
        </row>
        <row r="3809">
          <cell r="D3809" t="str">
            <v>POE315</v>
          </cell>
          <cell r="E3809" t="str">
            <v>Entretien de la station de pompage Neuilly ouest</v>
          </cell>
          <cell r="F3809">
            <v>1304</v>
          </cell>
        </row>
        <row r="3810">
          <cell r="D3810" t="str">
            <v>POE316</v>
          </cell>
          <cell r="E3810" t="str">
            <v>Entretien de la station de pompage Jules Quentin</v>
          </cell>
          <cell r="F3810">
            <v>2265</v>
          </cell>
        </row>
        <row r="3811">
          <cell r="D3811" t="str">
            <v>POE317</v>
          </cell>
          <cell r="E3811" t="str">
            <v>Entretien de la station de pompage Renan</v>
          </cell>
          <cell r="F3811">
            <v>1304</v>
          </cell>
        </row>
        <row r="3812">
          <cell r="D3812" t="str">
            <v>POE318</v>
          </cell>
          <cell r="E3812" t="str">
            <v>Entretien de la station de pompage National</v>
          </cell>
          <cell r="F3812">
            <v>824</v>
          </cell>
        </row>
        <row r="3813">
          <cell r="D3813" t="str">
            <v>POE319</v>
          </cell>
          <cell r="E3813" t="str">
            <v>Entretien de la station de pompage SP1 tunnel BELLERIVE</v>
          </cell>
          <cell r="F3813">
            <v>1304</v>
          </cell>
        </row>
        <row r="3814">
          <cell r="D3814" t="str">
            <v>POE320</v>
          </cell>
          <cell r="E3814" t="str">
            <v>Entretien de la station de pompage SP2 tunnel BELLERIVE</v>
          </cell>
          <cell r="F3814">
            <v>1304</v>
          </cell>
        </row>
        <row r="3815">
          <cell r="D3815" t="str">
            <v>POE321</v>
          </cell>
          <cell r="E3815" t="str">
            <v>Entretien de la station de pompage SP3 tunnel BELLERIVE</v>
          </cell>
          <cell r="F3815">
            <v>1304</v>
          </cell>
        </row>
        <row r="3816">
          <cell r="D3816" t="str">
            <v>POE322</v>
          </cell>
          <cell r="E3816" t="str">
            <v>Entretien de la station de pompage point bas tunnel Ambroise PARE</v>
          </cell>
          <cell r="F3816">
            <v>2265</v>
          </cell>
        </row>
        <row r="3817">
          <cell r="D3817" t="str">
            <v>POE323</v>
          </cell>
          <cell r="E3817" t="str">
            <v>Entretien de la station de pompage usine est tunnel Ambroise PARE</v>
          </cell>
          <cell r="F3817">
            <v>1441</v>
          </cell>
        </row>
        <row r="3818">
          <cell r="D3818" t="str">
            <v>POE324</v>
          </cell>
          <cell r="E3818" t="str">
            <v>Entretien du bassin de St Cloud</v>
          </cell>
          <cell r="F3818">
            <v>824</v>
          </cell>
        </row>
        <row r="3819">
          <cell r="D3819" t="str">
            <v>POE325</v>
          </cell>
          <cell r="E3819" t="str">
            <v>Entretien de la station de pompage Pontchartrain</v>
          </cell>
          <cell r="F3819">
            <v>1373</v>
          </cell>
        </row>
        <row r="3820">
          <cell r="D3820" t="str">
            <v>POE401</v>
          </cell>
          <cell r="E3820" t="str">
            <v>Entretien de la station de pompage Antony</v>
          </cell>
          <cell r="F3820">
            <v>6863</v>
          </cell>
        </row>
        <row r="3821">
          <cell r="D3821" t="str">
            <v>POE402</v>
          </cell>
          <cell r="E3821" t="str">
            <v>Entretien de la station de pompage Fresnes</v>
          </cell>
          <cell r="F3821">
            <v>2265</v>
          </cell>
        </row>
        <row r="3822">
          <cell r="D3822" t="str">
            <v>POE403</v>
          </cell>
          <cell r="E3822" t="str">
            <v>Entretien de la station de pompage Bicêtre – Poste Embouche</v>
          </cell>
          <cell r="F3822">
            <v>824</v>
          </cell>
        </row>
        <row r="3823">
          <cell r="D3823" t="str">
            <v>POE404</v>
          </cell>
          <cell r="E3823" t="str">
            <v>Entretien de la station de pompage Bicêtre – Poste Blanche</v>
          </cell>
          <cell r="F3823">
            <v>824</v>
          </cell>
        </row>
        <row r="3824">
          <cell r="D3824" t="str">
            <v>POE405</v>
          </cell>
          <cell r="E3824" t="str">
            <v>Entretien de la station de relevage PCTT Arcueil</v>
          </cell>
          <cell r="F3824">
            <v>3774</v>
          </cell>
        </row>
        <row r="3825">
          <cell r="D3825" t="str">
            <v>POE406</v>
          </cell>
          <cell r="E3825" t="str">
            <v>Entretien du bassin A6/RN104</v>
          </cell>
          <cell r="F3825">
            <v>824</v>
          </cell>
        </row>
        <row r="3826">
          <cell r="D3826" t="str">
            <v>POE407</v>
          </cell>
          <cell r="E3826" t="str">
            <v>Entretien du bassin D1</v>
          </cell>
          <cell r="F3826">
            <v>824</v>
          </cell>
        </row>
        <row r="3827">
          <cell r="D3827" t="str">
            <v>POE408</v>
          </cell>
          <cell r="E3827" t="str">
            <v>Entretien du bassin D2</v>
          </cell>
          <cell r="F3827">
            <v>824</v>
          </cell>
        </row>
        <row r="3828">
          <cell r="D3828" t="str">
            <v>POE409</v>
          </cell>
          <cell r="E3828" t="str">
            <v>Entretien du bassin D3</v>
          </cell>
          <cell r="F3828">
            <v>824</v>
          </cell>
        </row>
        <row r="3829">
          <cell r="D3829" t="str">
            <v>POE410</v>
          </cell>
          <cell r="E3829" t="str">
            <v>Entretien du bassin D4</v>
          </cell>
          <cell r="F3829">
            <v>824</v>
          </cell>
        </row>
        <row r="3830">
          <cell r="D3830" t="str">
            <v>POE411</v>
          </cell>
          <cell r="E3830" t="str">
            <v>Entretien du bassin Grigny Ouest</v>
          </cell>
          <cell r="F3830">
            <v>824</v>
          </cell>
        </row>
        <row r="3831">
          <cell r="D3831" t="str">
            <v>POE412</v>
          </cell>
          <cell r="E3831" t="str">
            <v>Entretien du bassin Grigny Est</v>
          </cell>
          <cell r="F3831">
            <v>824</v>
          </cell>
        </row>
        <row r="3832">
          <cell r="D3832" t="str">
            <v>POE413</v>
          </cell>
          <cell r="E3832" t="str">
            <v>Entretien du bassin A6 Savigny</v>
          </cell>
          <cell r="F3832">
            <v>824</v>
          </cell>
        </row>
        <row r="3833">
          <cell r="D3833" t="str">
            <v>POE414</v>
          </cell>
          <cell r="E3833" t="str">
            <v>Entretien du bassin A86/RN186</v>
          </cell>
          <cell r="F3833">
            <v>1922</v>
          </cell>
        </row>
        <row r="3834">
          <cell r="D3834" t="str">
            <v>POE415</v>
          </cell>
          <cell r="E3834" t="str">
            <v>Entretien de la STEP UER Chevilly</v>
          </cell>
          <cell r="F3834">
            <v>1922</v>
          </cell>
        </row>
        <row r="3835">
          <cell r="D3835" t="str">
            <v>POE416</v>
          </cell>
          <cell r="E3835" t="str">
            <v>Entretien PR RN6</v>
          </cell>
          <cell r="F3835">
            <v>1235</v>
          </cell>
        </row>
        <row r="3836">
          <cell r="D3836" t="str">
            <v>POE600</v>
          </cell>
          <cell r="E3836" t="str">
            <v>Entretien d’une pompe puisard (entretien de la pompe, du puisard, des vannes, des clapets…)</v>
          </cell>
          <cell r="F3836">
            <v>549</v>
          </cell>
        </row>
        <row r="3837">
          <cell r="D3837" t="str">
            <v>POE801</v>
          </cell>
          <cell r="E3837" t="str">
            <v>Réparation escalier (béton, fer ou autre) (fourniture et pose)</v>
          </cell>
          <cell r="F3837">
            <v>1200</v>
          </cell>
        </row>
        <row r="3838">
          <cell r="D3838" t="str">
            <v>POE802</v>
          </cell>
          <cell r="E3838" t="str">
            <v>Réparation des feutres (fourniture et pose)</v>
          </cell>
          <cell r="F3838">
            <v>1400</v>
          </cell>
        </row>
        <row r="3839">
          <cell r="D3839" t="str">
            <v>POE803</v>
          </cell>
          <cell r="E3839" t="str">
            <v>Réparation des polyanes du bassin (fourniture et pose)</v>
          </cell>
          <cell r="F3839">
            <v>1400</v>
          </cell>
        </row>
        <row r="3840">
          <cell r="D3840" t="str">
            <v>POF001</v>
          </cell>
          <cell r="E3840" t="str">
            <v>Ce prix rémunère la fourniture et la livraison de matériel par application d’un taux sur le montant de fourniture à sous détailler.</v>
          </cell>
          <cell r="F3840">
            <v>0.25</v>
          </cell>
        </row>
        <row r="3841">
          <cell r="D3841" t="str">
            <v>POP101</v>
          </cell>
          <cell r="E3841" t="str">
            <v>Visite de la station de pompage LANDY</v>
          </cell>
          <cell r="F3841">
            <v>550</v>
          </cell>
        </row>
        <row r="3842">
          <cell r="D3842" t="str">
            <v>POP102</v>
          </cell>
          <cell r="E3842" t="str">
            <v>Visite de la station de pompage REPIQUET</v>
          </cell>
          <cell r="F3842">
            <v>550</v>
          </cell>
        </row>
        <row r="3843">
          <cell r="D3843" t="str">
            <v>POP103</v>
          </cell>
          <cell r="E3843" t="str">
            <v>Visite de la station de pompage AERATION</v>
          </cell>
          <cell r="F3843">
            <v>550</v>
          </cell>
        </row>
        <row r="3844">
          <cell r="D3844" t="str">
            <v>POP104</v>
          </cell>
          <cell r="E3844" t="str">
            <v>Visite de la station de pompage PREFECTURE</v>
          </cell>
          <cell r="F3844">
            <v>550</v>
          </cell>
        </row>
        <row r="3845">
          <cell r="D3845" t="str">
            <v>POP105</v>
          </cell>
          <cell r="E3845" t="str">
            <v>Visite de toutes les stations de pompage de l'UER d'Eragny</v>
          </cell>
          <cell r="F3845">
            <v>610</v>
          </cell>
        </row>
        <row r="3846">
          <cell r="D3846" t="str">
            <v>POP106</v>
          </cell>
          <cell r="E3846" t="str">
            <v>Visite de toutes les stations de pompage de l'UER de Saint-Denis</v>
          </cell>
          <cell r="F3846">
            <v>2400</v>
          </cell>
        </row>
        <row r="3847">
          <cell r="D3847" t="str">
            <v>POP201</v>
          </cell>
          <cell r="E3847" t="str">
            <v>Visite de la station de pompage « Usine du Port »</v>
          </cell>
          <cell r="F3847">
            <v>923</v>
          </cell>
        </row>
        <row r="3848">
          <cell r="D3848" t="str">
            <v>POP202</v>
          </cell>
          <cell r="E3848" t="str">
            <v>Visite de la station de pompage du pont de Nogent</v>
          </cell>
          <cell r="F3848">
            <v>1950</v>
          </cell>
        </row>
        <row r="3849">
          <cell r="D3849" t="str">
            <v>POP203</v>
          </cell>
          <cell r="E3849" t="str">
            <v>Visite de la station de pompage de l'UER de Maison-Alfort</v>
          </cell>
          <cell r="F3849">
            <v>1185</v>
          </cell>
        </row>
        <row r="3850">
          <cell r="D3850" t="str">
            <v>POP204</v>
          </cell>
          <cell r="E3850" t="str">
            <v>Visite de la station de pompage de l'UER d’Alfortville</v>
          </cell>
          <cell r="F3850">
            <v>1185</v>
          </cell>
        </row>
        <row r="3851">
          <cell r="D3851" t="str">
            <v>POP205</v>
          </cell>
          <cell r="E3851" t="str">
            <v>Visite du débourbeur de l'UER d’Alfortville</v>
          </cell>
          <cell r="F3851">
            <v>923</v>
          </cell>
        </row>
        <row r="3852">
          <cell r="D3852" t="str">
            <v>POP206</v>
          </cell>
          <cell r="E3852" t="str">
            <v>Visite de la station de pompage de l'UER de Villecresnes</v>
          </cell>
          <cell r="F3852">
            <v>1455</v>
          </cell>
        </row>
        <row r="3853">
          <cell r="D3853" t="str">
            <v>POP207</v>
          </cell>
          <cell r="E3853" t="str">
            <v>Visite de la station de pompage de l'UER de Boissy-Saint-Léger</v>
          </cell>
          <cell r="F3853">
            <v>856</v>
          </cell>
        </row>
        <row r="3854">
          <cell r="D3854" t="str">
            <v>POP208</v>
          </cell>
          <cell r="E3854" t="str">
            <v>Visite de la station de pompage de Boissy-Saint-Léger (tunnel)</v>
          </cell>
          <cell r="F3854">
            <v>923</v>
          </cell>
        </row>
        <row r="3855">
          <cell r="D3855" t="str">
            <v>POP301</v>
          </cell>
          <cell r="E3855" t="str">
            <v>Visite station de pompage Grésillons</v>
          </cell>
          <cell r="F3855">
            <v>824</v>
          </cell>
        </row>
        <row r="3856">
          <cell r="D3856" t="str">
            <v>POP302</v>
          </cell>
          <cell r="E3856" t="str">
            <v>Visite station de pompage PVC</v>
          </cell>
          <cell r="F3856">
            <v>824</v>
          </cell>
        </row>
        <row r="3857">
          <cell r="D3857" t="str">
            <v>POP303</v>
          </cell>
          <cell r="E3857" t="str">
            <v>Visite station de pompage Caboeuf</v>
          </cell>
          <cell r="F3857">
            <v>824</v>
          </cell>
        </row>
        <row r="3858">
          <cell r="D3858" t="str">
            <v>POP304</v>
          </cell>
          <cell r="E3858" t="str">
            <v>Visite station de pompage Pierre Timbaud</v>
          </cell>
          <cell r="F3858">
            <v>824</v>
          </cell>
        </row>
        <row r="3859">
          <cell r="D3859" t="str">
            <v>POP305</v>
          </cell>
          <cell r="E3859" t="str">
            <v>Visite station de pompage A86/RD909</v>
          </cell>
          <cell r="F3859">
            <v>824</v>
          </cell>
        </row>
        <row r="3860">
          <cell r="D3860" t="str">
            <v>POP306</v>
          </cell>
          <cell r="E3860" t="str">
            <v>Visite station de pompage A15/A86</v>
          </cell>
          <cell r="F3860">
            <v>1098</v>
          </cell>
        </row>
        <row r="3861">
          <cell r="D3861" t="str">
            <v>POP307</v>
          </cell>
          <cell r="E3861" t="str">
            <v>Visite station de pompage A14/A86 nord</v>
          </cell>
          <cell r="F3861">
            <v>824</v>
          </cell>
        </row>
        <row r="3862">
          <cell r="D3862" t="str">
            <v>POP308</v>
          </cell>
          <cell r="E3862" t="str">
            <v>Visite station de pompage A14/A86 sud</v>
          </cell>
          <cell r="F3862">
            <v>824</v>
          </cell>
        </row>
        <row r="3863">
          <cell r="D3863" t="str">
            <v>POP309</v>
          </cell>
          <cell r="E3863" t="str">
            <v>Visite station de pompage A14/A86 R</v>
          </cell>
          <cell r="F3863">
            <v>824</v>
          </cell>
        </row>
        <row r="3864">
          <cell r="D3864" t="str">
            <v>POP310</v>
          </cell>
          <cell r="E3864" t="str">
            <v>Visite station de pompage A14/A86 B1</v>
          </cell>
          <cell r="F3864">
            <v>824</v>
          </cell>
        </row>
        <row r="3865">
          <cell r="D3865" t="str">
            <v>POP311</v>
          </cell>
          <cell r="E3865" t="str">
            <v>Visite station de pompage CES EP CES EU</v>
          </cell>
          <cell r="F3865">
            <v>412</v>
          </cell>
        </row>
        <row r="3866">
          <cell r="D3866" t="str">
            <v>POP312</v>
          </cell>
          <cell r="E3866" t="str">
            <v>Visite station de pompage A14 S</v>
          </cell>
          <cell r="F3866">
            <v>412</v>
          </cell>
        </row>
        <row r="3867">
          <cell r="D3867" t="str">
            <v>POP313</v>
          </cell>
          <cell r="E3867" t="str">
            <v>Visite station de pompage 02M-04M</v>
          </cell>
          <cell r="F3867">
            <v>824</v>
          </cell>
        </row>
        <row r="3868">
          <cell r="D3868" t="str">
            <v>POP314</v>
          </cell>
          <cell r="E3868" t="str">
            <v>Visite station de pompage Neuilly est</v>
          </cell>
          <cell r="F3868">
            <v>549</v>
          </cell>
        </row>
        <row r="3869">
          <cell r="D3869" t="str">
            <v>POP315</v>
          </cell>
          <cell r="E3869" t="str">
            <v>Visite station de pompage Neuilly ouest</v>
          </cell>
          <cell r="F3869">
            <v>549</v>
          </cell>
        </row>
        <row r="3870">
          <cell r="D3870" t="str">
            <v>POP316</v>
          </cell>
          <cell r="E3870" t="str">
            <v>Visite station de pompage Jules Quentin</v>
          </cell>
          <cell r="F3870">
            <v>1098</v>
          </cell>
        </row>
        <row r="3871">
          <cell r="D3871" t="str">
            <v>POP317</v>
          </cell>
          <cell r="E3871" t="str">
            <v>Visite station de pompage Renan</v>
          </cell>
          <cell r="F3871">
            <v>824</v>
          </cell>
        </row>
        <row r="3872">
          <cell r="D3872" t="str">
            <v>POP318</v>
          </cell>
          <cell r="E3872" t="str">
            <v>Visite station de pompage National</v>
          </cell>
          <cell r="F3872">
            <v>824</v>
          </cell>
        </row>
        <row r="3873">
          <cell r="D3873" t="str">
            <v>POP319</v>
          </cell>
          <cell r="E3873" t="str">
            <v>Visite station de pompage SP1 tunnel BELLERIVE</v>
          </cell>
          <cell r="F3873">
            <v>824</v>
          </cell>
        </row>
        <row r="3874">
          <cell r="D3874" t="str">
            <v>POP320</v>
          </cell>
          <cell r="E3874" t="str">
            <v>Visite station de pompage SP2 tunnel BELLERIVE</v>
          </cell>
          <cell r="F3874">
            <v>824</v>
          </cell>
        </row>
        <row r="3875">
          <cell r="D3875" t="str">
            <v>POP321</v>
          </cell>
          <cell r="E3875" t="str">
            <v>Visite station de pompage SP3 tunnel BELLERIVE</v>
          </cell>
          <cell r="F3875">
            <v>824</v>
          </cell>
        </row>
        <row r="3876">
          <cell r="D3876" t="str">
            <v>POP322</v>
          </cell>
          <cell r="E3876" t="str">
            <v>Visite station de pompage point bas tunnel Ambroise PARE</v>
          </cell>
          <cell r="F3876">
            <v>961</v>
          </cell>
        </row>
        <row r="3877">
          <cell r="D3877" t="str">
            <v>POP323</v>
          </cell>
          <cell r="E3877" t="str">
            <v>Visite station de pompage usine est tunnel Ambroise PARE</v>
          </cell>
          <cell r="F3877">
            <v>824</v>
          </cell>
        </row>
        <row r="3878">
          <cell r="D3878" t="str">
            <v>POP324</v>
          </cell>
          <cell r="E3878" t="str">
            <v>Visite bassin de St Cloud</v>
          </cell>
          <cell r="F3878">
            <v>412</v>
          </cell>
        </row>
        <row r="3879">
          <cell r="D3879" t="str">
            <v>POP325</v>
          </cell>
          <cell r="E3879" t="str">
            <v>Visite station de pompage Pontchartrain</v>
          </cell>
          <cell r="F3879">
            <v>824</v>
          </cell>
        </row>
        <row r="3880">
          <cell r="D3880" t="str">
            <v>POP401</v>
          </cell>
          <cell r="E3880" t="str">
            <v>Visite station de pompage Antony</v>
          </cell>
          <cell r="F3880">
            <v>824</v>
          </cell>
        </row>
        <row r="3881">
          <cell r="D3881" t="str">
            <v>POP402</v>
          </cell>
          <cell r="E3881" t="str">
            <v>Visite station de pompage Fresnes</v>
          </cell>
          <cell r="F3881">
            <v>824</v>
          </cell>
        </row>
        <row r="3882">
          <cell r="D3882" t="str">
            <v>POP403</v>
          </cell>
          <cell r="E3882" t="str">
            <v>Visite station de pompage Bicêtre – Poste Blanche</v>
          </cell>
          <cell r="F3882">
            <v>824</v>
          </cell>
        </row>
        <row r="3883">
          <cell r="D3883" t="str">
            <v>POP404</v>
          </cell>
          <cell r="E3883" t="str">
            <v>Visite station de pompage Bicêtre – Poste Embouche</v>
          </cell>
          <cell r="F3883">
            <v>824</v>
          </cell>
        </row>
        <row r="3884">
          <cell r="D3884" t="str">
            <v>POP405</v>
          </cell>
          <cell r="E3884" t="str">
            <v>Visite station de relevage PCTT Arcueil</v>
          </cell>
          <cell r="F3884">
            <v>824</v>
          </cell>
        </row>
        <row r="3885">
          <cell r="D3885" t="str">
            <v>POP406</v>
          </cell>
          <cell r="E3885" t="str">
            <v>Visite bassin A6/RN104</v>
          </cell>
          <cell r="F3885">
            <v>1098</v>
          </cell>
        </row>
        <row r="3886">
          <cell r="D3886" t="str">
            <v>POP407</v>
          </cell>
          <cell r="E3886" t="str">
            <v>Visite bassin D1</v>
          </cell>
          <cell r="F3886">
            <v>824</v>
          </cell>
        </row>
        <row r="3887">
          <cell r="D3887" t="str">
            <v>POP408</v>
          </cell>
          <cell r="E3887" t="str">
            <v>Visite bassin D2</v>
          </cell>
          <cell r="F3887">
            <v>824</v>
          </cell>
        </row>
        <row r="3888">
          <cell r="D3888" t="str">
            <v>POP409</v>
          </cell>
          <cell r="E3888" t="str">
            <v>Visite bassin D3</v>
          </cell>
          <cell r="F3888">
            <v>824</v>
          </cell>
        </row>
        <row r="3889">
          <cell r="D3889" t="str">
            <v>POP410</v>
          </cell>
          <cell r="E3889" t="str">
            <v>Visite bassin D4</v>
          </cell>
          <cell r="F3889">
            <v>824</v>
          </cell>
        </row>
        <row r="3890">
          <cell r="D3890" t="str">
            <v>POP411</v>
          </cell>
          <cell r="E3890" t="str">
            <v>Visite bassin Grigny Ouest</v>
          </cell>
          <cell r="F3890">
            <v>412</v>
          </cell>
        </row>
        <row r="3891">
          <cell r="D3891" t="str">
            <v>POP412</v>
          </cell>
          <cell r="E3891" t="str">
            <v>Visite bassin Grigny Est</v>
          </cell>
          <cell r="F3891">
            <v>412</v>
          </cell>
        </row>
        <row r="3892">
          <cell r="D3892" t="str">
            <v>POP413</v>
          </cell>
          <cell r="E3892" t="str">
            <v>Visite bassin A6 Savigny</v>
          </cell>
          <cell r="F3892">
            <v>824</v>
          </cell>
        </row>
        <row r="3893">
          <cell r="D3893" t="str">
            <v>POP414</v>
          </cell>
          <cell r="E3893" t="str">
            <v>Visite bassin A86/RN186</v>
          </cell>
          <cell r="F3893">
            <v>549</v>
          </cell>
        </row>
        <row r="3894">
          <cell r="D3894" t="str">
            <v>POP415</v>
          </cell>
          <cell r="E3894" t="str">
            <v>Visite STEP UER Chevilly</v>
          </cell>
          <cell r="F3894">
            <v>549</v>
          </cell>
        </row>
        <row r="3895">
          <cell r="D3895" t="str">
            <v>POP416</v>
          </cell>
          <cell r="E3895" t="str">
            <v>Visite PR RN6</v>
          </cell>
          <cell r="F3895">
            <v>1098</v>
          </cell>
        </row>
        <row r="3896">
          <cell r="D3896" t="str">
            <v>CRC101</v>
          </cell>
          <cell r="E3896" t="str">
            <v>Vérification réglementaire d’un dispositif de levage inférieur ou égal à 3 tonnes</v>
          </cell>
          <cell r="F3896">
            <v>0</v>
          </cell>
        </row>
        <row r="3897">
          <cell r="D3897" t="str">
            <v>CRC102</v>
          </cell>
          <cell r="E3897" t="str">
            <v>Vérification réglementaire d’un dispositif de levage compris entre 3 et 6 tonnes</v>
          </cell>
          <cell r="F3897">
            <v>0</v>
          </cell>
        </row>
        <row r="3898">
          <cell r="D3898" t="str">
            <v>CRC103</v>
          </cell>
          <cell r="E3898" t="str">
            <v>Vérification réglementaire d’un dispositif de levage supérieur à 6 tonnes</v>
          </cell>
          <cell r="F3898">
            <v>0</v>
          </cell>
        </row>
        <row r="3899">
          <cell r="D3899" t="str">
            <v>CRC104</v>
          </cell>
          <cell r="E3899" t="str">
            <v>Vérification initiale d’un équipement de levage</v>
          </cell>
          <cell r="F3899">
            <v>0</v>
          </cell>
        </row>
        <row r="3900">
          <cell r="D3900" t="str">
            <v>CRC105</v>
          </cell>
          <cell r="E3900" t="str">
            <v>Vérification électrique initiale d’un site</v>
          </cell>
          <cell r="F3900">
            <v>0</v>
          </cell>
        </row>
        <row r="3901">
          <cell r="D3901" t="str">
            <v>CRC106</v>
          </cell>
          <cell r="E3901" t="str">
            <v>Vérification périodique d’un équipement en bord de chaussée (armoire d’ alimentation d’un équipement trafic ou tunnel,…)</v>
          </cell>
          <cell r="F3901">
            <v>0</v>
          </cell>
        </row>
        <row r="3902">
          <cell r="D3902" t="str">
            <v>CRC107</v>
          </cell>
          <cell r="E3902" t="str">
            <v>Vérification périodique des équipements électriques et métalliques d’un tunnel (contrôles d’équipotentialité)</v>
          </cell>
          <cell r="F3902">
            <v>0</v>
          </cell>
        </row>
        <row r="3903">
          <cell r="D3903" t="str">
            <v>CRC110</v>
          </cell>
          <cell r="E3903" t="str">
            <v>Mise à disposition pour une journée des équipements ou moyens permettant l'accessibilité aux équipements de levage à contrôler - Montage/démontage échafaudage et/ou Perchage et/ou Cordiste</v>
          </cell>
          <cell r="F3903">
            <v>0</v>
          </cell>
        </row>
        <row r="3904">
          <cell r="D3904" t="str">
            <v>CRC111</v>
          </cell>
          <cell r="E3904" t="str">
            <v>Mise à disposition pour une semaine des équipements ou moyens permettant l'accessibilité aux équipements de levage à contrôler - Montage/démontage échafaudage et/ou Perchage et/ou Cordiste</v>
          </cell>
          <cell r="F3904">
            <v>0</v>
          </cell>
        </row>
        <row r="3905">
          <cell r="D3905" t="str">
            <v>CRC112</v>
          </cell>
          <cell r="E3905" t="str">
            <v>Mise à disposition d’une nacelle de nuit  à pied d’œuvre</v>
          </cell>
          <cell r="F3905">
            <v>0</v>
          </cell>
        </row>
        <row r="3906">
          <cell r="D3906" t="str">
            <v>CRC113</v>
          </cell>
          <cell r="E3906" t="str">
            <v>Mise à disposition d’une nacelle de jour  à pied d’œuvre</v>
          </cell>
          <cell r="F3906">
            <v>0</v>
          </cell>
        </row>
        <row r="3907">
          <cell r="D3907" t="str">
            <v>CRC114</v>
          </cell>
          <cell r="E3907" t="str">
            <v>Plus-value aux prix du BPU pour une prestation effectuée de nuit</v>
          </cell>
          <cell r="F3907">
            <v>0</v>
          </cell>
        </row>
        <row r="3908">
          <cell r="D3908" t="str">
            <v>CRC115</v>
          </cell>
          <cell r="E3908" t="str">
            <v>Surcoût du matériel de protection du coronavirus (masques, gel,…)</v>
          </cell>
          <cell r="F3908">
            <v>0</v>
          </cell>
        </row>
        <row r="3909">
          <cell r="D3909" t="str">
            <v>CRE101</v>
          </cell>
          <cell r="E3909" t="str">
            <v>Vérification périodique des installations (telles que décrites dans le CCTP et son annexe) de l’Usine du Port du Tunnel de Nogent</v>
          </cell>
          <cell r="F3909">
            <v>0</v>
          </cell>
        </row>
        <row r="3910">
          <cell r="D3910" t="str">
            <v>CRE102</v>
          </cell>
          <cell r="E3910" t="str">
            <v>Vérification périodique des installations (telles que décrites dans le CCTP et son annexe) de l’Usine de la Gare du Tunnel de Nogent</v>
          </cell>
          <cell r="F3910">
            <v>0</v>
          </cell>
        </row>
        <row r="3911">
          <cell r="D3911" t="str">
            <v>CRE103</v>
          </cell>
          <cell r="E3911" t="str">
            <v>Vérification périodique des installations (telles que décrites dans le CCTP et son annexe) de l’Usine de la Fourchette de Bry du Tunnel de Champigny</v>
          </cell>
          <cell r="F3911">
            <v>0</v>
          </cell>
        </row>
        <row r="3912">
          <cell r="D3912" t="str">
            <v>CRE104</v>
          </cell>
          <cell r="E3912" t="str">
            <v>Vérification périodique des installations (telles que décrites dans le CCTP et son annexe) de l’Usine des Boullereaux du Tunnel de Champigny</v>
          </cell>
          <cell r="F3912">
            <v>0</v>
          </cell>
        </row>
        <row r="3913">
          <cell r="D3913" t="str">
            <v>CRE105</v>
          </cell>
          <cell r="E3913" t="str">
            <v>Vérification périodique des installations (telles que décrites dans le CCTP et son annexe) du Poste CD60 du Tunnel de Thiais</v>
          </cell>
          <cell r="F3913">
            <v>0</v>
          </cell>
        </row>
        <row r="3914">
          <cell r="D3914" t="str">
            <v>CRE106</v>
          </cell>
          <cell r="E3914" t="str">
            <v>Vérification périodique des installations (telles que décrites dans le CCTP et son annexe) du Poste PS1 ou PS2 du Tunnel de Thiais</v>
          </cell>
          <cell r="F3914">
            <v>0</v>
          </cell>
        </row>
        <row r="3915">
          <cell r="D3915" t="str">
            <v>CRE107</v>
          </cell>
          <cell r="E3915" t="str">
            <v>Vérification périodique des installations (telles que décrites dans le CCTP et son annexe) GMA du tronc commun A4/A86</v>
          </cell>
          <cell r="F3915">
            <v>0</v>
          </cell>
        </row>
        <row r="3916">
          <cell r="D3916" t="str">
            <v>CRE108</v>
          </cell>
          <cell r="E3916" t="str">
            <v>Vérification périodique des installations (telles que décrites dans le CCTP et son annexe) du PCTT de Champigny-sur-Marne</v>
          </cell>
          <cell r="F3916">
            <v>0</v>
          </cell>
        </row>
        <row r="3917">
          <cell r="D3917" t="str">
            <v>CRE109</v>
          </cell>
          <cell r="E3917" t="str">
            <v>Vérification périodique pour l’installation d’un local de type Site Technique Thompson</v>
          </cell>
          <cell r="F3917">
            <v>0</v>
          </cell>
        </row>
        <row r="3918">
          <cell r="D3918" t="str">
            <v>CRE110</v>
          </cell>
          <cell r="E3918" t="str">
            <v>Vérification périodique des installations de l’Usine de BOISSY SAINT LEGER ( 2 postes HT + 7 TGBT + locaux techniques)</v>
          </cell>
          <cell r="F3918">
            <v>0</v>
          </cell>
        </row>
        <row r="3919">
          <cell r="D3919" t="str">
            <v>CRF001</v>
          </cell>
          <cell r="E3919" t="str">
            <v>Formation habilitation électrique B0-H0-H0V Initiale - Prix d'une session d’une journée pour un groupe de 12 stagiaires max pour la formation initiale en intra dans les locaux de la DiRIF</v>
          </cell>
          <cell r="F3919">
            <v>0</v>
          </cell>
        </row>
        <row r="3920">
          <cell r="D3920" t="str">
            <v>CRF002</v>
          </cell>
          <cell r="E3920" t="str">
            <v>Formation habilitation électrique B0-H0-H0V Initiale - Prix d'une session d’une journée pour un groupe de 12 stagiaires max pour la formation initiale en intra dans les locaux d’APAVE</v>
          </cell>
          <cell r="F3920">
            <v>0</v>
          </cell>
        </row>
        <row r="3921">
          <cell r="D3921" t="str">
            <v>CRF003</v>
          </cell>
          <cell r="E3921" t="str">
            <v>Formation habilitation électrique B0-H0-H0V Initiale - Prix à la session de formation initiale pour un agent sur le site du prestataire APAVE</v>
          </cell>
          <cell r="F3921">
            <v>0</v>
          </cell>
        </row>
        <row r="3922">
          <cell r="D3922" t="str">
            <v>CRF004</v>
          </cell>
          <cell r="E3922" t="str">
            <v>Formation habilitation électrique B0-H0-H0V Recyclage - Prix d'une session d’une journée pour un groupe de 12 stagiaires max pour la formation de recyclage en intra dans les locaux de la DiRIF</v>
          </cell>
          <cell r="F3922">
            <v>0</v>
          </cell>
        </row>
        <row r="3923">
          <cell r="D3923" t="str">
            <v>CRF005</v>
          </cell>
          <cell r="E3923" t="str">
            <v>Formation habilitation électrique B0-H0-H0V Recyclage - Prix d'une session d’une journée pour un groupe de 12 stagiaires max pour la formation de recyclage en intra dans les locaux d’APAVE</v>
          </cell>
          <cell r="F3923">
            <v>0</v>
          </cell>
        </row>
        <row r="3924">
          <cell r="D3924" t="str">
            <v>CRF006</v>
          </cell>
          <cell r="E3924" t="str">
            <v>Formation habilitation électrique B0-H0-H0V Recyclage - Prix à la session de formation de recyclage pour un agent sur le site du prestataire APAVE</v>
          </cell>
          <cell r="F3924">
            <v>0</v>
          </cell>
        </row>
        <row r="3925">
          <cell r="D3925" t="str">
            <v>CRF007</v>
          </cell>
          <cell r="E3925" t="str">
            <v>Formation habilitation électrique BS-BE Manoeuvre Initiale - Prix d'une session de 2 jours pour un groupe de 8 stagiaires max pour la formation initiale en intra dans les locaux de la DiRIF</v>
          </cell>
          <cell r="F3925">
            <v>0</v>
          </cell>
        </row>
        <row r="3926">
          <cell r="D3926" t="str">
            <v>CRF008</v>
          </cell>
          <cell r="E3926" t="str">
            <v>Formation habilitation électrique BS-BE Manoeuvre Initiale - Prix d'une session de 2 jours pour un groupe de 8 stagiaires max pour la formation initiale en intra dans les locaux d’APAVE</v>
          </cell>
          <cell r="F3926">
            <v>0</v>
          </cell>
        </row>
        <row r="3927">
          <cell r="D3927" t="str">
            <v>CRF009</v>
          </cell>
          <cell r="E3927" t="str">
            <v>Formation habilitation électrique BS-BE Manoeuvre Initiale - Prix à la session de formation initiale pour un agent sur le site du prestataire APAVE</v>
          </cell>
          <cell r="F3927">
            <v>0</v>
          </cell>
        </row>
        <row r="3928">
          <cell r="D3928" t="str">
            <v>CRF010</v>
          </cell>
          <cell r="E3928" t="str">
            <v>Formation habilitation électrique BS-BE Manoeuvre Recyclage - Prix d'une session de 1 jour et demi pour un groupe de 8 stagiaires max pour la formation initiale en intra dans les locaux de la DiRIF</v>
          </cell>
          <cell r="F3928">
            <v>0</v>
          </cell>
        </row>
        <row r="3929">
          <cell r="D3929" t="str">
            <v>CRF011</v>
          </cell>
          <cell r="E3929" t="str">
            <v>Formation habilitation électrique BS-BE Manoeuvre Recyclage - Prix d'une session de 1 jour et demi pour un groupe de 8 stagiaires max pour la formation initiale en intra dans les locaux d’APAVE</v>
          </cell>
          <cell r="F3929">
            <v>0</v>
          </cell>
        </row>
        <row r="3930">
          <cell r="D3930" t="str">
            <v>CRF012</v>
          </cell>
          <cell r="E3930" t="str">
            <v>Formation habilitation électrique BS-BE Manoeuvre Recyclage - Prix à la session de formation Recyclage pour un agent sur le site du prestataire APAVE</v>
          </cell>
          <cell r="F3930">
            <v>0</v>
          </cell>
        </row>
        <row r="3931">
          <cell r="D3931" t="str">
            <v>CRF013</v>
          </cell>
          <cell r="E3931" t="str">
            <v>Formation initiale à l' habilitation électrique B1v B2v BR BC BE - Prix d'une session de 3 jours pour un groupe de 6 stagiaires max pour la formation initiale en intra dans les locaux de la DiRIF</v>
          </cell>
          <cell r="F3931">
            <v>0</v>
          </cell>
        </row>
        <row r="3932">
          <cell r="D3932" t="str">
            <v>CRF014</v>
          </cell>
          <cell r="E3932" t="str">
            <v>Formation initiale à l' habilitation électrique B1v B2v BR BC BE - Prix d'une session de 3 jours pour un groupe de 6 stagiaires max pour la formation initiale en intra dans les locaux d’APAVE</v>
          </cell>
          <cell r="F3932">
            <v>0</v>
          </cell>
        </row>
        <row r="3933">
          <cell r="D3933" t="str">
            <v>CRF015</v>
          </cell>
          <cell r="E3933" t="str">
            <v>Formation initiale à l' habilitation électrique B1v B2v BR BC BE - Prix à la session de formation initiale pour un agent sur le site du prestataire APAVE</v>
          </cell>
          <cell r="F3933">
            <v>0</v>
          </cell>
        </row>
        <row r="3934">
          <cell r="D3934" t="str">
            <v>CRF016</v>
          </cell>
          <cell r="E3934" t="str">
            <v>Formation recyclage à l' habilitation électrique B1v B2v BR BC BE - Prix d'une session de 1 jour et demi pour un groupe de 6 stagiaires max pour la formation initiale en intra dans les locaux de la DiRIF</v>
          </cell>
          <cell r="F3934">
            <v>0</v>
          </cell>
        </row>
        <row r="3935">
          <cell r="D3935" t="str">
            <v>CRF017</v>
          </cell>
          <cell r="E3935" t="str">
            <v>Formation recyclage à l' habilitation électrique B1v B2v BR BC BE - Prix d'une session de 1 jour et demi pour un groupe de 6 stagiaires max pour la formation initiale en intra dans les locaux d’APAVE</v>
          </cell>
          <cell r="F3935">
            <v>0</v>
          </cell>
        </row>
        <row r="3936">
          <cell r="D3936" t="str">
            <v>CRF018</v>
          </cell>
          <cell r="E3936" t="str">
            <v>Formation recyclage à l' habilitation électrique B1v B2v BR BC BE - Prix à la session de formation de recyclage pour un agent sur le site du prestataire APAVE</v>
          </cell>
          <cell r="F3936">
            <v>0</v>
          </cell>
        </row>
        <row r="3937">
          <cell r="D3937" t="str">
            <v>CRF019</v>
          </cell>
          <cell r="E3937" t="str">
            <v>Formation initiale à l' habilitation électrique B1v B2v BR BC BE + HTA - Prix d'une session de 4 jours pour un groupe de 4 stagiaires max pour la formation initiale en intra dans les locaux de la DiRIF</v>
          </cell>
          <cell r="F3937">
            <v>0</v>
          </cell>
        </row>
        <row r="3938">
          <cell r="D3938" t="str">
            <v>CRF020</v>
          </cell>
          <cell r="E3938" t="str">
            <v>Formation initiale à l' habilitation électrique B1v B2v BR BC BE + HTA - Prix d'une session de 4 jours pour un groupe de 4 stagiaires max pour la formation initiale en intra dans les locaux d’APAVE</v>
          </cell>
          <cell r="F3938">
            <v>0</v>
          </cell>
        </row>
        <row r="3939">
          <cell r="D3939" t="str">
            <v>CRF021</v>
          </cell>
          <cell r="E3939" t="str">
            <v>Formation initiale à l' habilitation électrique B1v B2v BR BC BE + HTA - Prix à la session de formation de recyclage pour un agent sur le site du prestataire APAVE</v>
          </cell>
          <cell r="F3939">
            <v>0</v>
          </cell>
        </row>
        <row r="3940">
          <cell r="D3940" t="str">
            <v>CRF022</v>
          </cell>
          <cell r="E3940" t="str">
            <v>Formation recyclage à l'habilitation électrique B1v B2v BR BC BE + HTA - Prix d'une session de 1 jour et demi pour un groupe de 4 stagiaires max pour la formation initiale en intra dans les locaux de la DiRIF</v>
          </cell>
          <cell r="F3940">
            <v>0</v>
          </cell>
        </row>
        <row r="3941">
          <cell r="D3941" t="str">
            <v>CRF023</v>
          </cell>
          <cell r="E3941" t="str">
            <v>Formation recyclage à l' habilitation électrique B1v B2v BR BC BE + HTA - Prix d'une session de 1 jour et demi pour un groupe de 4 stagiaires max pour la formation initiale en intra dans les locaux d’APAVE</v>
          </cell>
          <cell r="F3941">
            <v>0</v>
          </cell>
        </row>
        <row r="3942">
          <cell r="D3942" t="str">
            <v>CRF024</v>
          </cell>
          <cell r="E3942" t="str">
            <v>Formation recyclage à l' habilitation électrique B1v B2v BR BC BE + HTA - Prix à la session de formation de recyclage pour un agent sur le site du prestataire APAVE</v>
          </cell>
          <cell r="F3942">
            <v>0</v>
          </cell>
        </row>
        <row r="3943">
          <cell r="D3943" t="str">
            <v>CRF025</v>
          </cell>
          <cell r="E3943" t="str">
            <v>Formation blended learning : Recyclage Habilitation électrique (tous niveaux) - Prix d'une connection (durée de validité 45 jours) dans les locaux de la DiRIF durée 0.5 jour</v>
          </cell>
          <cell r="F3943">
            <v>0</v>
          </cell>
        </row>
        <row r="3944">
          <cell r="D3944" t="str">
            <v>CRF026</v>
          </cell>
          <cell r="E3944" t="str">
            <v>Formation blended learning : Recyclage Habilitation électrique (tous niveaux) - Prix de la session pratique sur site pour un groupe de 4 participants max dans les locaux de la DiRIF durée 0.5 jour</v>
          </cell>
          <cell r="F3944">
            <v>0</v>
          </cell>
        </row>
        <row r="3945">
          <cell r="D3945" t="str">
            <v>CRF027</v>
          </cell>
          <cell r="E3945" t="str">
            <v>Formation blended learning : Recyclage Habilitation électrique (tous niveaux) - Prix de la session pratique sur site pour un groupe de 4 participants max dans les locaux d’APAVE durée 0.5 jour</v>
          </cell>
          <cell r="F3945">
            <v>0</v>
          </cell>
        </row>
        <row r="3946">
          <cell r="D3946" t="str">
            <v>CRF028</v>
          </cell>
          <cell r="E3946" t="str">
            <v>CACES PEMP Catégorie B  initiale débutant - Prix d'une session de 3 jours pour un groupe 6 stagiaires max pour la formation de recyclage en intra sur site prestataire APAVE</v>
          </cell>
          <cell r="F3946">
            <v>0</v>
          </cell>
        </row>
        <row r="3947">
          <cell r="D3947" t="str">
            <v>CRF029</v>
          </cell>
          <cell r="E3947" t="str">
            <v>CACES PEMP Catégorie B  initiale débutant - Prix à la session de formation initiale pour un agent sur le site du prestataire APAVE</v>
          </cell>
          <cell r="F3947">
            <v>0</v>
          </cell>
        </row>
        <row r="3948">
          <cell r="D3948" t="str">
            <v>CRF030</v>
          </cell>
          <cell r="E3948" t="str">
            <v>CACES PEMP Catégorie B  initiale expérimenté et recyclage - Prix d'une session de 2 jours pour un groupe 6 stagiaires max pour la formation de recyclage en intra sur site prestataire APAVE</v>
          </cell>
          <cell r="F3948">
            <v>0</v>
          </cell>
        </row>
        <row r="3949">
          <cell r="D3949" t="str">
            <v>CRF031</v>
          </cell>
          <cell r="E3949" t="str">
            <v>CACES PEMP Catégorie B  initiale expérimenté et recyclage - Prix à la session de formation initiale pour un agent sur le site du prestataire APAVE</v>
          </cell>
          <cell r="F3949">
            <v>0</v>
          </cell>
        </row>
        <row r="3950">
          <cell r="D3950" t="str">
            <v>CRF032</v>
          </cell>
          <cell r="E3950" t="str">
            <v xml:space="preserve">AC PEMP Catégorie B  initiale débutant - Prix d'une session de 2 jours pour un groupe (de 1 à 6 personnes) : formation initiale en intra sur site DIRIF </v>
          </cell>
          <cell r="F3950">
            <v>0</v>
          </cell>
        </row>
        <row r="3951">
          <cell r="D3951" t="str">
            <v>CRF033</v>
          </cell>
          <cell r="E3951" t="str">
            <v>AC PEMP Catégorie B  initiale débutant - Prix d'une session d’1 jour pour une personne en initiale en intra sur site DIRIF</v>
          </cell>
          <cell r="F3951">
            <v>0</v>
          </cell>
        </row>
        <row r="3952">
          <cell r="D3952" t="str">
            <v>CRF034</v>
          </cell>
          <cell r="E3952" t="str">
            <v>AC PEMP Catégorie B  initiale expérimenté et recyclage - Prix d'une session pour un groupe (de 1 à 6 personnes) : formation recyclage en intra sur site DIRIF</v>
          </cell>
          <cell r="F3952">
            <v>0</v>
          </cell>
        </row>
        <row r="3953">
          <cell r="D3953" t="str">
            <v>CRF035</v>
          </cell>
          <cell r="E3953" t="str">
            <v>AC PEMP Catégorie B  initiale expérimenté et recyclage - Prix d'une session d’1 jour pour une personne en initiale en intra sur site DIRIF</v>
          </cell>
          <cell r="F3953">
            <v>0</v>
          </cell>
        </row>
        <row r="3954">
          <cell r="D3954" t="str">
            <v>CRF036</v>
          </cell>
          <cell r="E3954" t="str">
            <v>CATEC  Formation initiale de 2 jours par personne</v>
          </cell>
          <cell r="F3954">
            <v>0</v>
          </cell>
        </row>
        <row r="3955">
          <cell r="D3955" t="str">
            <v>CRF037</v>
          </cell>
          <cell r="E3955" t="str">
            <v>CATEC  Recyclage par personne</v>
          </cell>
          <cell r="F3955">
            <v>0</v>
          </cell>
        </row>
        <row r="3956">
          <cell r="D3956" t="str">
            <v>CRN101</v>
          </cell>
          <cell r="E3956" t="str">
            <v>Vérification périodique des installations (telles que décrites dans le CCTP et son annexe) du Poste Routeclair du Tunnel du Landy</v>
          </cell>
          <cell r="F3956">
            <v>0</v>
          </cell>
        </row>
        <row r="3957">
          <cell r="D3957" t="str">
            <v>CRN102</v>
          </cell>
          <cell r="E3957" t="str">
            <v>Vérification périodique des installations (telles que décrites dans le CCTP et son annexe) du Poste Passoudi du Tunnel du Landy</v>
          </cell>
          <cell r="F3957">
            <v>0</v>
          </cell>
        </row>
        <row r="3958">
          <cell r="D3958" t="str">
            <v>CRN103</v>
          </cell>
          <cell r="E3958" t="str">
            <v>Vérification périodique des installations (telles que décrites dans le CCTP et son annexe) du Poste Landy Nord du Tunnel du Landy</v>
          </cell>
          <cell r="F3958">
            <v>0</v>
          </cell>
        </row>
        <row r="3959">
          <cell r="D3959" t="str">
            <v>CRN104</v>
          </cell>
          <cell r="E3959" t="str">
            <v>Vérification périodique des installations (telles que décrites dans le CCTP et son annexe) du Poste Landy Sud du Tunnel du Landy</v>
          </cell>
          <cell r="F3959">
            <v>0</v>
          </cell>
        </row>
        <row r="3960">
          <cell r="D3960" t="str">
            <v>CRN105</v>
          </cell>
          <cell r="E3960" t="str">
            <v>Vérification périodique des installations (telles que décrites dans le CCTP et son annexe) du Poste Diderot Est et Ouest du Tunnel du Landy</v>
          </cell>
          <cell r="F3960">
            <v>0</v>
          </cell>
        </row>
        <row r="3961">
          <cell r="D3961" t="str">
            <v>CRN106</v>
          </cell>
          <cell r="E3961" t="str">
            <v>Vérification périodique des installations (telles que décrites dans le CCTP et son annexe) du Poste Genève du Tunnel de la Courneuve</v>
          </cell>
          <cell r="F3961">
            <v>0</v>
          </cell>
        </row>
        <row r="3962">
          <cell r="D3962" t="str">
            <v>CRN107</v>
          </cell>
          <cell r="E3962" t="str">
            <v>Vérification périodique des installations (telles que décrites dans le CCTP et son annexe) Couverture Norton</v>
          </cell>
          <cell r="F3962">
            <v>0</v>
          </cell>
        </row>
        <row r="3963">
          <cell r="D3963" t="str">
            <v>CRN108</v>
          </cell>
          <cell r="E3963" t="str">
            <v>Vérification périodique des installations (telles que décrites dans le CCTP et son annexe) Couverture Lumen</v>
          </cell>
          <cell r="F3963">
            <v>0</v>
          </cell>
        </row>
        <row r="3964">
          <cell r="D3964" t="str">
            <v>CRN109</v>
          </cell>
          <cell r="E3964" t="str">
            <v>Vérification périodique des installations (telles que décrites dans le CCTP et son annexe) du Poste Aération du Tunnel de Bobigny</v>
          </cell>
          <cell r="F3964">
            <v>0</v>
          </cell>
        </row>
        <row r="3965">
          <cell r="D3965" t="str">
            <v>CRN110</v>
          </cell>
          <cell r="E3965" t="str">
            <v>Vérification périodique des installations (telles que décrites dans le CCTP et son annexe) du Sous-Poste 1 ou 2 ou 3 ou 4 ou 5 du Tunnel de Bobigny</v>
          </cell>
          <cell r="F3965">
            <v>0</v>
          </cell>
        </row>
        <row r="3966">
          <cell r="D3966" t="str">
            <v>CRN111</v>
          </cell>
          <cell r="E3966" t="str">
            <v>Vérification périodique des installations (telles que décrites dans le CCTP et son annexe) du Poste Préfecture du Tunnel de Bobigny</v>
          </cell>
          <cell r="F3966">
            <v>0</v>
          </cell>
        </row>
        <row r="3967">
          <cell r="D3967" t="str">
            <v>CRN112</v>
          </cell>
          <cell r="E3967" t="str">
            <v>Vérification périodique des installations (telles que décrites dans le CCTP et son annexe) de la Station 6 Routes du Tunnel de Bobigny</v>
          </cell>
          <cell r="F3967">
            <v>0</v>
          </cell>
        </row>
        <row r="3968">
          <cell r="D3968" t="str">
            <v>CRN113</v>
          </cell>
          <cell r="E3968" t="str">
            <v>Vérification périodique des installations (telles que décrites dans le CCTP et son annexe) de la Station Repiquet du Tunnel de Bobigny</v>
          </cell>
          <cell r="F3968">
            <v>0</v>
          </cell>
        </row>
        <row r="3969">
          <cell r="D3969" t="str">
            <v>CRN114</v>
          </cell>
          <cell r="E3969" t="str">
            <v>Vérification périodique des installations (telles que décrites dans le CCTP et son annexe) du Poste du Tunnel de Taverny</v>
          </cell>
          <cell r="F3969">
            <v>0</v>
          </cell>
        </row>
        <row r="3970">
          <cell r="D3970" t="str">
            <v>CRN115</v>
          </cell>
          <cell r="E3970" t="str">
            <v>Vérification périodique des installations (telles que décrites dans le CCTP et son annexe) des Bâtiments Shelter et Radio</v>
          </cell>
          <cell r="F3970">
            <v>0</v>
          </cell>
        </row>
        <row r="3971">
          <cell r="D3971" t="str">
            <v>CRN116</v>
          </cell>
          <cell r="E3971" t="str">
            <v>Vérification périodique des installations (telles que décrites dans le CCTP et son annexe) du PCTT de Saint-Denis</v>
          </cell>
          <cell r="F3971">
            <v>0</v>
          </cell>
        </row>
        <row r="3972">
          <cell r="D3972" t="str">
            <v>CRO101</v>
          </cell>
          <cell r="E3972" t="str">
            <v>Vérification périodique des installations (telles que décrites dans le CCTP et son annexe) du Poste du Tunnel de Sévines</v>
          </cell>
          <cell r="F3972">
            <v>0</v>
          </cell>
        </row>
        <row r="3973">
          <cell r="D3973" t="str">
            <v>CRO102</v>
          </cell>
          <cell r="E3973" t="str">
            <v>Vérification périodique des installations (telles que décrites dans le CCTP et son annexe) du Poste Neuilly Est ou Neuilly Ouest du Tunnel de Neuilly</v>
          </cell>
          <cell r="F3973">
            <v>0</v>
          </cell>
        </row>
        <row r="3974">
          <cell r="D3974" t="str">
            <v>CRO103</v>
          </cell>
          <cell r="E3974" t="str">
            <v>Vérification périodique des installations (telles que décrites dans le CCTP et son annexe) de l’Usine A1 du Tunnel Complexe A14/A86</v>
          </cell>
          <cell r="F3974">
            <v>0</v>
          </cell>
        </row>
        <row r="3975">
          <cell r="D3975" t="str">
            <v>CRO104</v>
          </cell>
          <cell r="E3975" t="str">
            <v>Vérification périodique des installations (telles que décrites dans le CCTP et son annexe) de l’Usine A2 ou A3 ou A5 ou A6 ou A7 ou A8 ou A9 ou A11 du Tunnel Complexe A14/A86</v>
          </cell>
          <cell r="F3975">
            <v>0</v>
          </cell>
        </row>
        <row r="3976">
          <cell r="D3976" t="str">
            <v>CRO105</v>
          </cell>
          <cell r="E3976" t="str">
            <v>Vérification périodique des installations (telles que décrites dans le CCTP et son annexe) du Poste B Nord ou B Sud du Tunnel Complexe A14/A86</v>
          </cell>
          <cell r="F3976">
            <v>0</v>
          </cell>
        </row>
        <row r="3977">
          <cell r="D3977" t="str">
            <v>CRO106</v>
          </cell>
          <cell r="E3977" t="str">
            <v>Vérification périodique des installations (telles que décrites dans le CCTP et son annexe) du Poste C Nord ou C Sud ou C Annexe ou D Nord ou D Sud du Tunnel Complexe A14/A86</v>
          </cell>
          <cell r="F3977">
            <v>0</v>
          </cell>
        </row>
        <row r="3978">
          <cell r="D3978" t="str">
            <v>CRO107</v>
          </cell>
          <cell r="E3978" t="str">
            <v>Vérification périodique des installations (telles que décrites dans le CCTP et son annexe) du Poste X Nord ou X Sud du Tunnel Complexe A14/A86</v>
          </cell>
          <cell r="F3978">
            <v>0</v>
          </cell>
        </row>
        <row r="3979">
          <cell r="D3979" t="str">
            <v>CRO108</v>
          </cell>
          <cell r="E3979" t="str">
            <v>Vérification périodique des installations (telles que décrites dans le CCTP et son annexe) du Poste A86 Nord Anatole France</v>
          </cell>
          <cell r="F3979">
            <v>0</v>
          </cell>
        </row>
        <row r="3980">
          <cell r="D3980" t="str">
            <v>CRO109</v>
          </cell>
          <cell r="E3980" t="str">
            <v>Vérification périodique des installations (telles que décrites dans le CCTP et son annexe) du Poste A86 Sud Hoche</v>
          </cell>
          <cell r="F3980">
            <v>0</v>
          </cell>
        </row>
        <row r="3981">
          <cell r="D3981" t="str">
            <v>CRO110</v>
          </cell>
          <cell r="E3981" t="str">
            <v>Vérification périodique des installations (telles que décrites dans le CCTP et son annexe) du Poste B1 ou B3 du Tunnel Complexe A14/A86</v>
          </cell>
          <cell r="F3981">
            <v>0</v>
          </cell>
        </row>
        <row r="3982">
          <cell r="D3982" t="str">
            <v>CRO111</v>
          </cell>
          <cell r="E3982" t="str">
            <v>Vérification périodique des installations (telles que décrites dans le CCTP et son annexe) du Poste Faidherbes du Tunnel Complexe A14/A86</v>
          </cell>
          <cell r="F3982">
            <v>0</v>
          </cell>
        </row>
        <row r="3983">
          <cell r="D3983" t="str">
            <v>CRO112</v>
          </cell>
          <cell r="E3983" t="str">
            <v>Vérification périodique des installations (telles que décrites dans le CCTP et son annexe) du Poste Jules Quentin du Tunnel Complexe A14/A86</v>
          </cell>
          <cell r="F3983">
            <v>0</v>
          </cell>
        </row>
        <row r="3984">
          <cell r="D3984" t="str">
            <v>CRO113</v>
          </cell>
          <cell r="E3984" t="str">
            <v>Vérification périodique des installations (telles que décrites dans le CCTP et son annexe) du Poste Accacia du Tunnel Bellerive</v>
          </cell>
          <cell r="F3984">
            <v>0</v>
          </cell>
        </row>
        <row r="3985">
          <cell r="D3985" t="str">
            <v>CRO114</v>
          </cell>
          <cell r="E3985" t="str">
            <v>Vérification périodique des installations (telles que décrites dans le CCTP et son annexe) du Poste Breguet du Tunnel Bellerive</v>
          </cell>
          <cell r="F3985">
            <v>0</v>
          </cell>
        </row>
        <row r="3986">
          <cell r="D3986" t="str">
            <v>CRO115</v>
          </cell>
          <cell r="E3986" t="str">
            <v>Vérification périodique des installations (telles que décrites dans le CCTP et son annexe) du Poste Stade du Tunnel Bellerive</v>
          </cell>
          <cell r="F3986">
            <v>0</v>
          </cell>
        </row>
        <row r="3987">
          <cell r="D3987" t="str">
            <v>CRO116</v>
          </cell>
          <cell r="E3987" t="str">
            <v>Vérification périodique des installations (telles que décrites dans le CCTP et son annexe) du Poste Ouest du Tunnel Ambroise Paré</v>
          </cell>
          <cell r="F3987">
            <v>0</v>
          </cell>
        </row>
        <row r="3988">
          <cell r="D3988" t="str">
            <v>CRO117</v>
          </cell>
          <cell r="E3988" t="str">
            <v>Vérification périodique des installations (telles que décrites dans le CCTP et son annexe) du Poste Est du Tunnel Ambroise Paré</v>
          </cell>
          <cell r="F3988">
            <v>0</v>
          </cell>
        </row>
        <row r="3989">
          <cell r="D3989" t="str">
            <v>CRO118</v>
          </cell>
          <cell r="E3989" t="str">
            <v>Vérification périodique des installations (telles que décrites dans le CCTP et son annexe) du Poste Pompage point bas du Tunnel Ambroise Paré</v>
          </cell>
          <cell r="F3989">
            <v>0</v>
          </cell>
        </row>
        <row r="3990">
          <cell r="D3990" t="str">
            <v>CRO119</v>
          </cell>
          <cell r="E3990" t="str">
            <v>Vérification périodique des installations (telles que décrites dans le CCTP et son annexe) du Poste Paris du Tunnel Saint-Cloud</v>
          </cell>
          <cell r="F3990">
            <v>0</v>
          </cell>
        </row>
        <row r="3991">
          <cell r="D3991" t="str">
            <v>CRO120</v>
          </cell>
          <cell r="E3991" t="str">
            <v>Vérification périodique des installations (telles que décrites dans le CCTP et son annexe) du Poste Province du Tunnel Saint-Cloud</v>
          </cell>
          <cell r="F3991">
            <v>0</v>
          </cell>
        </row>
        <row r="3992">
          <cell r="D3992" t="str">
            <v>CRO121</v>
          </cell>
          <cell r="E3992" t="str">
            <v>Vérification périodique des installations (telles que décrites dans le CCTP et son annexe) du Poste Tête de puits du Tunnel Saint-Cloud</v>
          </cell>
          <cell r="F3992">
            <v>0</v>
          </cell>
        </row>
        <row r="3993">
          <cell r="D3993" t="str">
            <v>CRO122</v>
          </cell>
          <cell r="E3993" t="str">
            <v>Vérification périodique des installations (telles que décrites dans le CCTP et son annexe) du Poste Adouze du Tunnl Fontenay-le-Fleury</v>
          </cell>
          <cell r="F3993">
            <v>0</v>
          </cell>
        </row>
        <row r="3994">
          <cell r="D3994" t="str">
            <v>CRO123</v>
          </cell>
          <cell r="E3994" t="str">
            <v>Vérification périodique des installations (telles que décrites dans le CCTP et son annexe) du Poste Pontchartrain du Tunnel Chennevières</v>
          </cell>
          <cell r="F3994">
            <v>0</v>
          </cell>
        </row>
        <row r="3995">
          <cell r="D3995" t="str">
            <v>CRO124</v>
          </cell>
          <cell r="E3995" t="str">
            <v>Vérification périodique des installations (telles que décrites dans le CCTP et son annexe) du PCTT de Nanterre</v>
          </cell>
          <cell r="F3995">
            <v>0</v>
          </cell>
        </row>
        <row r="3996">
          <cell r="D3996" t="str">
            <v>CRO125</v>
          </cell>
          <cell r="E3996" t="str">
            <v>Vérification périodique des installations de l’Usine B5 ( 2 postes HT+ 7 TGBT + locaux techniques)</v>
          </cell>
          <cell r="F3996">
            <v>0</v>
          </cell>
        </row>
        <row r="3997">
          <cell r="D3997" t="str">
            <v>CRS101</v>
          </cell>
          <cell r="E3997" t="str">
            <v>Vérification périodique des installations (telles que décrites dans le CCTP et son annexe) du Poste Léon Blum du Tunnel d’Antony</v>
          </cell>
          <cell r="F3997">
            <v>0</v>
          </cell>
        </row>
        <row r="3998">
          <cell r="D3998" t="str">
            <v>CRS102</v>
          </cell>
          <cell r="E3998" t="str">
            <v>Vérification périodique des installations (telles que décrites dans le CCTP et son annexe) du Complexe 1 du Tunnel d’Antony</v>
          </cell>
          <cell r="F3998">
            <v>0</v>
          </cell>
        </row>
        <row r="3999">
          <cell r="D3999" t="str">
            <v>CRS103</v>
          </cell>
          <cell r="E3999" t="str">
            <v>Vérification périodique des installations (telles que décrites dans le CCTP et son annexe) du Complexe 2 du Tunnel d’Antony</v>
          </cell>
          <cell r="F3999">
            <v>0</v>
          </cell>
        </row>
        <row r="4000">
          <cell r="D4000" t="str">
            <v>CRS104</v>
          </cell>
          <cell r="E4000" t="str">
            <v>Vérification périodique des installations (telles que décrites dans le CCTP et son annexe) du Complexe 3 du Tunnel d’Antony</v>
          </cell>
          <cell r="F4000">
            <v>0</v>
          </cell>
        </row>
        <row r="4001">
          <cell r="D4001" t="str">
            <v>CRS105</v>
          </cell>
          <cell r="E4001" t="str">
            <v>Vérification périodique des installations (telles que décrites dans le CCTP et son annexe) du Poste Danièle du Tunnel de Fresnes</v>
          </cell>
          <cell r="F4001">
            <v>0</v>
          </cell>
        </row>
        <row r="4002">
          <cell r="D4002" t="str">
            <v>CRS106</v>
          </cell>
          <cell r="E4002" t="str">
            <v>Vérification périodique des installations (telles que décrites dans le CCTP et son annexe) du Poste Nouvelle Cabine du Tunnel de la Porte d’Orléans A6a</v>
          </cell>
          <cell r="F4002">
            <v>0</v>
          </cell>
        </row>
        <row r="4003">
          <cell r="D4003" t="str">
            <v>CRS107</v>
          </cell>
          <cell r="E4003" t="str">
            <v>Vérification périodique des installations (telles que décrites dans le CCTP et son annexe) du Poste Embouche du Tunnel de Bicêtre A6b</v>
          </cell>
          <cell r="F4003">
            <v>0</v>
          </cell>
        </row>
        <row r="4004">
          <cell r="D4004" t="str">
            <v>CRS108</v>
          </cell>
          <cell r="E4004" t="str">
            <v>Vérification périodique des installations (telles que décrites dans le CCTP et son annexe) du Poste Blanche du Tunnel de Bicêtre A6b</v>
          </cell>
          <cell r="F4004">
            <v>0</v>
          </cell>
        </row>
        <row r="4005">
          <cell r="D4005" t="str">
            <v>CRS109</v>
          </cell>
          <cell r="E4005" t="str">
            <v>Vérification périodique des installations (telles que décrites dans le CCTP et son annexe) du Poste Poterne du Tunnel d’Italie A6b</v>
          </cell>
          <cell r="F4005">
            <v>0</v>
          </cell>
        </row>
        <row r="4006">
          <cell r="D4006" t="str">
            <v>CRS110</v>
          </cell>
          <cell r="E4006" t="str">
            <v>Vérification périodique des installations (telles que décrites dans le CCTP et son annexe) du Tunnel d’Orly</v>
          </cell>
          <cell r="F4006">
            <v>0</v>
          </cell>
        </row>
        <row r="4007">
          <cell r="D4007" t="str">
            <v>CRS111</v>
          </cell>
          <cell r="E4007" t="str">
            <v>Vérification périodique des installations (telles que décrites dans le CCTP et son annexe) du PCTT d’Arcueil</v>
          </cell>
          <cell r="F4007">
            <v>0</v>
          </cell>
        </row>
        <row r="4008">
          <cell r="D4008" t="str">
            <v>CRU101</v>
          </cell>
          <cell r="E4008" t="str">
            <v>﻿Vérification périodique pour l’installation d’un Poste de Livraison (PL)</v>
          </cell>
          <cell r="F4008">
            <v>0</v>
          </cell>
        </row>
        <row r="4009">
          <cell r="D4009" t="str">
            <v>CRU102</v>
          </cell>
          <cell r="E4009" t="str">
            <v>Vérification périodique pour l’installation d’un Poste d’Interconnexion (PI)</v>
          </cell>
          <cell r="F4009">
            <v>0</v>
          </cell>
        </row>
        <row r="4010">
          <cell r="D4010" t="str">
            <v>CRU103</v>
          </cell>
          <cell r="E4010" t="str">
            <v>Vérification périodique pour l’installation d’un Poste de Transformation (TR)</v>
          </cell>
          <cell r="F4010">
            <v>0</v>
          </cell>
        </row>
        <row r="4011">
          <cell r="D4011" t="str">
            <v>CRU104</v>
          </cell>
          <cell r="E4011" t="str">
            <v>Vérification périodique pour l’installation du CRICR</v>
          </cell>
          <cell r="F4011">
            <v>0</v>
          </cell>
        </row>
        <row r="4012">
          <cell r="D4012" t="str">
            <v>CRU201</v>
          </cell>
          <cell r="E4012" t="str">
            <v>Vérification périodique pour l’installation d’un Site Technique (ST)</v>
          </cell>
          <cell r="F4012">
            <v>0</v>
          </cell>
        </row>
        <row r="4013">
          <cell r="D4013" t="str">
            <v>CRU202</v>
          </cell>
          <cell r="E4013" t="str">
            <v>Vérification périodique pour l’installation d’un Local de Concentration (LC)</v>
          </cell>
          <cell r="F4013">
            <v>0</v>
          </cell>
        </row>
        <row r="4014">
          <cell r="D4014" t="str">
            <v>CRU203</v>
          </cell>
          <cell r="E4014" t="str">
            <v>Vérification périodique pour l’installation d’un Site de Concentration (SC)</v>
          </cell>
          <cell r="F4014">
            <v>0</v>
          </cell>
        </row>
        <row r="4015">
          <cell r="D4015" t="str">
            <v>PN01</v>
          </cell>
          <cell r="E4015" t="str">
            <v>Lavage de nuit  d'un tube (Y ou W) du tunnel de Boissy</v>
          </cell>
          <cell r="F4015">
            <v>7915</v>
          </cell>
        </row>
        <row r="4016">
          <cell r="D4016" t="str">
            <v>PN02</v>
          </cell>
          <cell r="E4016" t="str">
            <v>Inspection de toutes les IS dans les 2 sens de circulation du tunnel de Boissy</v>
          </cell>
          <cell r="F4016">
            <v>520</v>
          </cell>
        </row>
        <row r="4017">
          <cell r="D4017" t="str">
            <v>POG001</v>
          </cell>
          <cell r="E4017" t="str">
            <v>Traitement de graffitis ou affiches sur un support béton</v>
          </cell>
          <cell r="F4017">
            <v>19.260000000000002</v>
          </cell>
        </row>
        <row r="4018">
          <cell r="D4018" t="str">
            <v>POG002</v>
          </cell>
          <cell r="E4018" t="str">
            <v>Traitement de graffitis ou affiches sur un support acier galvanisé ou aluminium</v>
          </cell>
          <cell r="F4018">
            <v>16.23</v>
          </cell>
        </row>
        <row r="4019">
          <cell r="D4019" t="str">
            <v>POG003</v>
          </cell>
          <cell r="E4019" t="str">
            <v>Recouvrement en peinture quel que soit le support</v>
          </cell>
          <cell r="F4019">
            <v>17.309999999999999</v>
          </cell>
        </row>
        <row r="4020">
          <cell r="D4020" t="str">
            <v>POG004</v>
          </cell>
          <cell r="E4020" t="str">
            <v>Enlèvement des graffitis sur panneaux de police, signalisation ou PMV</v>
          </cell>
          <cell r="F4020">
            <v>24.35</v>
          </cell>
        </row>
        <row r="4021">
          <cell r="D4021" t="str">
            <v>POG005</v>
          </cell>
          <cell r="E4021" t="str">
            <v>Plus-value aux prix POG001 à POG004 pour exécution de nuit</v>
          </cell>
          <cell r="F4021">
            <v>0.3</v>
          </cell>
        </row>
        <row r="4022">
          <cell r="D4022" t="str">
            <v>POI001</v>
          </cell>
          <cell r="E4022" t="str">
            <v>Inspection de toutes les IS dans les 2 sens de circulation du tunnel de Chennevières</v>
          </cell>
          <cell r="F4022">
            <v>510.7</v>
          </cell>
        </row>
        <row r="4023">
          <cell r="D4023" t="str">
            <v>POI002</v>
          </cell>
          <cell r="E4023" t="str">
            <v>Inspection de toutes les IS dans les 2 sens de circulation du tunnel Fontenay le Fleury</v>
          </cell>
          <cell r="F4023">
            <v>510.7</v>
          </cell>
        </row>
        <row r="4024">
          <cell r="D4024" t="str">
            <v>POI003</v>
          </cell>
          <cell r="E4024" t="str">
            <v>Inspection des galeries et SAS dans les 2 sens de circulation du tunnel Saint-Cloud</v>
          </cell>
          <cell r="F4024">
            <v>1136.0999999999999</v>
          </cell>
        </row>
        <row r="4025">
          <cell r="D4025" t="str">
            <v>POI004</v>
          </cell>
          <cell r="E4025" t="str">
            <v>Inspection de toutes les IS dans les 2 sens de circulation du tunnel Ambroise PARE et de ses galeries</v>
          </cell>
          <cell r="F4025">
            <v>1136.0999999999999</v>
          </cell>
        </row>
        <row r="4026">
          <cell r="D4026" t="str">
            <v>POI005</v>
          </cell>
          <cell r="E4026" t="str">
            <v>Inspection de toutes les IS dans les 2 sens de circulation du tunnel Belle-Rives</v>
          </cell>
          <cell r="F4026">
            <v>1136.0999999999999</v>
          </cell>
        </row>
        <row r="4027">
          <cell r="D4027" t="str">
            <v>POI006</v>
          </cell>
          <cell r="E4027" t="str">
            <v>Inspection de toutes les IS dans les 2 sens de circulation du tunnel A86 Nanterre</v>
          </cell>
          <cell r="F4027">
            <v>1136.0999999999999</v>
          </cell>
        </row>
        <row r="4028">
          <cell r="D4028" t="str">
            <v>POI007</v>
          </cell>
          <cell r="E4028" t="str">
            <v>'Inspection de toutes les IS dans les 2 sens de circulation de l''''changeur A14/A86'</v>
          </cell>
          <cell r="F4028">
            <v>1136.0999999999999</v>
          </cell>
        </row>
        <row r="4029">
          <cell r="D4029" t="str">
            <v>POI008</v>
          </cell>
          <cell r="E4029" t="str">
            <v>Inspection de toutes les IS dans les 2 sens de circulation du tunnel A14 Grande Arche</v>
          </cell>
          <cell r="F4029">
            <v>2044.98</v>
          </cell>
        </row>
        <row r="4030">
          <cell r="D4030" t="str">
            <v>POI009</v>
          </cell>
          <cell r="E4030" t="str">
            <v>Inspection de toutes les IS dans les 2 sens de circulation du tunnel A14 Défense</v>
          </cell>
          <cell r="F4030">
            <v>2044.98</v>
          </cell>
        </row>
        <row r="4031">
          <cell r="D4031" t="str">
            <v>POI010</v>
          </cell>
          <cell r="E4031" t="str">
            <v>Inspection de toutes les IS dans les 2 sens de circulation du tunnel Neuilly</v>
          </cell>
          <cell r="F4031">
            <v>510.7</v>
          </cell>
        </row>
        <row r="4032">
          <cell r="D4032" t="str">
            <v>POI011</v>
          </cell>
          <cell r="E4032" t="str">
            <v>Inspection de toutes les IS dans les 2 sens de circulation du tunnel Sévines</v>
          </cell>
          <cell r="F4032">
            <v>510.7</v>
          </cell>
        </row>
        <row r="4033">
          <cell r="D4033" t="str">
            <v>POI012</v>
          </cell>
          <cell r="E4033" t="str">
            <v>Inspection de toutes les IS dans les 2 sens de circulation du tunnel Taverny</v>
          </cell>
          <cell r="F4033">
            <v>510.7</v>
          </cell>
        </row>
        <row r="4034">
          <cell r="D4034" t="str">
            <v>POI013</v>
          </cell>
          <cell r="E4034" t="str">
            <v>Inspection de toutes les IS dans les 2 sens de circulation du tunnel LANDY</v>
          </cell>
          <cell r="F4034">
            <v>2044.98</v>
          </cell>
        </row>
        <row r="4035">
          <cell r="D4035" t="str">
            <v>POI014</v>
          </cell>
          <cell r="E4035" t="str">
            <v>Inspection de toutes les IS dans les 2 sens de circulation des tunnels Bobigny Lumen Norton</v>
          </cell>
          <cell r="F4035">
            <v>2044.98</v>
          </cell>
        </row>
        <row r="4036">
          <cell r="D4036" t="str">
            <v>POI015</v>
          </cell>
          <cell r="E4036" t="str">
            <v>Inspection de toutes les IS dans les 2 sens de circulation du tunnel La Courneuve</v>
          </cell>
          <cell r="F4036">
            <v>510.7</v>
          </cell>
        </row>
        <row r="4037">
          <cell r="D4037" t="str">
            <v>POI016</v>
          </cell>
          <cell r="E4037" t="str">
            <v>Inspection de toutes les IS dans les 2 sens de circulation du tunnel Nogent</v>
          </cell>
          <cell r="F4037">
            <v>2044.98</v>
          </cell>
        </row>
        <row r="4038">
          <cell r="D4038" t="str">
            <v>POI017</v>
          </cell>
          <cell r="E4038" t="str">
            <v>Inspection de toutes les IS dans les 2 sens de circulation du tunnel Champigny</v>
          </cell>
          <cell r="F4038">
            <v>1136.0999999999999</v>
          </cell>
        </row>
        <row r="4039">
          <cell r="D4039" t="str">
            <v>POI018</v>
          </cell>
          <cell r="E4039" t="str">
            <v>Inspection de toutes les IS dans les 2 sens de circulation des tunnels de Thiais</v>
          </cell>
          <cell r="F4039">
            <v>1022.49</v>
          </cell>
        </row>
        <row r="4040">
          <cell r="D4040" t="str">
            <v>POI019</v>
          </cell>
          <cell r="E4040" t="str">
            <v>Inspection de toutes les IS dans les 2 sens de circulation du tunnel d''Antony et Fresnes</v>
          </cell>
          <cell r="F4040">
            <v>1022.49</v>
          </cell>
        </row>
        <row r="4041">
          <cell r="D4041" t="str">
            <v>POI020</v>
          </cell>
          <cell r="E4041" t="str">
            <v>Inspection de toutes les IS dans les 2 sens de circulation du tunnel Bicêtre</v>
          </cell>
          <cell r="F4041">
            <v>1022.49</v>
          </cell>
        </row>
        <row r="4042">
          <cell r="D4042" t="str">
            <v>POI021</v>
          </cell>
          <cell r="E4042" t="str">
            <v>Inspection de toutes les IS dans les 2 sens de circulation du tunnel d''Italie</v>
          </cell>
          <cell r="F4042">
            <v>510.7</v>
          </cell>
        </row>
        <row r="4043">
          <cell r="D4043" t="str">
            <v>POI022</v>
          </cell>
          <cell r="E4043" t="str">
            <v>Inspection de toutes les IS dans les 2 sens de circulation du tunnel d''Orly</v>
          </cell>
          <cell r="F4043">
            <v>510.7</v>
          </cell>
        </row>
        <row r="4044">
          <cell r="D4044" t="str">
            <v>POI023</v>
          </cell>
          <cell r="E4044" t="str">
            <v>Plus-value aux prix  POI001 à POI022, pour réalisation de nuit de l''intégralité des actions d''inspections comprises dans les Annexe 2 et 3 du CCTP.</v>
          </cell>
          <cell r="F4044">
            <v>0.3</v>
          </cell>
        </row>
        <row r="4045">
          <cell r="D4045" t="str">
            <v>POI024</v>
          </cell>
          <cell r="E4045" t="str">
            <v>Débroussaillage des abords d’une issue,, d’un équipement  dynamique  ou tout type de local conformément à l’annexe 4 du CCTP.</v>
          </cell>
          <cell r="F4045">
            <v>12.98</v>
          </cell>
        </row>
        <row r="4046">
          <cell r="D4046" t="str">
            <v>POI025</v>
          </cell>
          <cell r="E4046" t="str">
            <v>Plus-value au prix POI001 à POI022,  pour désinfection d''une issue conformément au &amp;4.4.4 du CCTP</v>
          </cell>
          <cell r="F4046">
            <v>132</v>
          </cell>
        </row>
        <row r="4047">
          <cell r="D4047" t="str">
            <v>POL001</v>
          </cell>
          <cell r="E4047" t="str">
            <v>Lavage de nuit  d''un tube (Y ou W) du tunnel Chennevières</v>
          </cell>
          <cell r="F4047">
            <v>6778.73</v>
          </cell>
        </row>
        <row r="4048">
          <cell r="D4048" t="str">
            <v>POL002</v>
          </cell>
          <cell r="E4048" t="str">
            <v>Lavage de nuit  d''un tube (Y ou W) du tunnel Fontenay le Fleury</v>
          </cell>
          <cell r="F4048">
            <v>7000.54</v>
          </cell>
        </row>
        <row r="4049">
          <cell r="D4049" t="str">
            <v>POL003</v>
          </cell>
          <cell r="E4049" t="str">
            <v>Lavage de nuit  d''un tube (Y ou W) du tunnel Saint-Cloud</v>
          </cell>
          <cell r="F4049">
            <v>9758.56</v>
          </cell>
        </row>
        <row r="4050">
          <cell r="D4050" t="str">
            <v>POL004</v>
          </cell>
          <cell r="E4050" t="str">
            <v>Lavage de nuit  d''un tube (Y ou W) du tunnel Ambroise PARE</v>
          </cell>
          <cell r="F4050">
            <v>9758.56</v>
          </cell>
        </row>
        <row r="4051">
          <cell r="D4051" t="str">
            <v>POL005</v>
          </cell>
          <cell r="E4051" t="str">
            <v>Lavage de nuit  d''un tube (I ou E) du tunnel Belle-Rives</v>
          </cell>
          <cell r="F4051">
            <v>9758.56</v>
          </cell>
        </row>
        <row r="4052">
          <cell r="D4052" t="str">
            <v>POL006</v>
          </cell>
          <cell r="E4052" t="str">
            <v>Lavage de nuit  d''un tube (I ou E) du tunnel A86 Nanterre y compris échangeur A14/A86</v>
          </cell>
          <cell r="F4052">
            <v>9758.56</v>
          </cell>
        </row>
        <row r="4053">
          <cell r="D4053" t="str">
            <v>POL007</v>
          </cell>
          <cell r="E4053" t="str">
            <v>Lavage de nuit  d''un tube (Y ou W) du tunnel A14 y compris échangeur Défense</v>
          </cell>
          <cell r="F4053">
            <v>41292.370000000003</v>
          </cell>
        </row>
        <row r="4054">
          <cell r="D4054" t="str">
            <v>POL008</v>
          </cell>
          <cell r="E4054" t="str">
            <v>Lavage de nuit  d''un tube (Y ou W) du tunnel Neuilly</v>
          </cell>
          <cell r="F4054">
            <v>4351.8</v>
          </cell>
        </row>
        <row r="4055">
          <cell r="D4055" t="str">
            <v>POL009</v>
          </cell>
          <cell r="E4055" t="str">
            <v>Lavage de nuit  d''un tube (Y ou W) du tunnel Sévines</v>
          </cell>
          <cell r="F4055">
            <v>4351.8</v>
          </cell>
        </row>
        <row r="4056">
          <cell r="D4056" t="str">
            <v>POL010</v>
          </cell>
          <cell r="E4056" t="str">
            <v>Lavage de nuit  d''un tube (Y ou W) du tunnel Taverny</v>
          </cell>
          <cell r="F4056">
            <v>4351.8</v>
          </cell>
        </row>
        <row r="4057">
          <cell r="D4057" t="str">
            <v>POL011</v>
          </cell>
          <cell r="E4057" t="str">
            <v>Lavage de nuit  d''un tube (Y ou W) du tunnel LANDY</v>
          </cell>
          <cell r="F4057">
            <v>9758.56</v>
          </cell>
        </row>
        <row r="4058">
          <cell r="D4058" t="str">
            <v>POL012</v>
          </cell>
          <cell r="E4058" t="str">
            <v>Lavage de nuit  d''un tube (I ou E) des tunnels Bobigny Lumen Norton</v>
          </cell>
          <cell r="F4058">
            <v>23329</v>
          </cell>
        </row>
        <row r="4059">
          <cell r="D4059" t="str">
            <v>POL013</v>
          </cell>
          <cell r="E4059" t="str">
            <v>Lavage de nuit  d''un tube (I ou E) du tunnel La Courneuve</v>
          </cell>
          <cell r="F4059">
            <v>6292.91</v>
          </cell>
        </row>
        <row r="4060">
          <cell r="D4060" t="str">
            <v>POL014</v>
          </cell>
          <cell r="E4060" t="str">
            <v>Lavage de nuit  d''un tube (Y ou W) du tunnel Nogent</v>
          </cell>
          <cell r="F4060">
            <v>23329</v>
          </cell>
        </row>
        <row r="4061">
          <cell r="D4061" t="str">
            <v>POL015</v>
          </cell>
          <cell r="E4061" t="str">
            <v>Lavage de nuit  d''un tube (Y ou W) du tunnel Champigny</v>
          </cell>
          <cell r="F4061">
            <v>11699.67</v>
          </cell>
        </row>
        <row r="4062">
          <cell r="D4062" t="str">
            <v>POL016</v>
          </cell>
          <cell r="E4062" t="str">
            <v>Lavage de nuit  d''un tube (I ou E) des tunnels de Thiais</v>
          </cell>
          <cell r="F4062">
            <v>9758.56</v>
          </cell>
        </row>
        <row r="4063">
          <cell r="D4063" t="str">
            <v>POL017</v>
          </cell>
          <cell r="E4063" t="str">
            <v>Lavage de nuit  d''un sens de circulation (1 seul piédroit) des tunnels Antony et Fresnes</v>
          </cell>
          <cell r="F4063">
            <v>12394.31</v>
          </cell>
        </row>
        <row r="4064">
          <cell r="D4064" t="str">
            <v>POL018</v>
          </cell>
          <cell r="E4064" t="str">
            <v>Lavage de nuit  d''un sens de circulation (1 seul piédroit) du tunnel Bicêtre</v>
          </cell>
          <cell r="F4064">
            <v>7882.37</v>
          </cell>
        </row>
        <row r="4065">
          <cell r="D4065" t="str">
            <v>POL019</v>
          </cell>
          <cell r="E4065" t="str">
            <v>Lavage de nuit  d''un tube (Y ou W) du tunnel d''Italie</v>
          </cell>
          <cell r="F4065">
            <v>4351.8</v>
          </cell>
        </row>
        <row r="4066">
          <cell r="D4066" t="str">
            <v>POL020</v>
          </cell>
          <cell r="E4066" t="str">
            <v>Lavage de nuit  d''un sens de circulation (1 seul piédroit) du tunnel d''Orly sens Y</v>
          </cell>
          <cell r="F4066">
            <v>4351.8</v>
          </cell>
        </row>
        <row r="4067">
          <cell r="D4067" t="str">
            <v>POL021</v>
          </cell>
          <cell r="E4067" t="str">
            <v>Lavage de nuit  uniquement des équipements AEV en tunnel (&amp;4.1.3), pour une prestation de 2 issues de secours au maximum</v>
          </cell>
          <cell r="F4067">
            <v>468.51</v>
          </cell>
        </row>
        <row r="4068">
          <cell r="D4068" t="str">
            <v>POL022</v>
          </cell>
          <cell r="E4068" t="str">
            <v>Plus-value au prix POL021, pour réalisation d’une issue de secours SUPPLÉMENTAIRE</v>
          </cell>
          <cell r="F4068">
            <v>136.33000000000001</v>
          </cell>
        </row>
        <row r="4069">
          <cell r="D4069" t="str">
            <v>POL023</v>
          </cell>
          <cell r="E4069" t="str">
            <v>Lavage de jour d''Issue de Secours</v>
          </cell>
          <cell r="F4069">
            <v>308.37</v>
          </cell>
        </row>
        <row r="4070">
          <cell r="D4070" t="str">
            <v>POL024</v>
          </cell>
          <cell r="E4070" t="str">
            <v>Lavage des galeries d''évacuation du tunnel de ST CLOUD</v>
          </cell>
          <cell r="F4070">
            <v>5558.23</v>
          </cell>
        </row>
        <row r="4071">
          <cell r="D4071" t="str">
            <v>POL025</v>
          </cell>
          <cell r="E4071" t="str">
            <v>Lavage des galeries d''évacuation du tunnel d’AMBROISE PARE</v>
          </cell>
          <cell r="F4071">
            <v>5558.23</v>
          </cell>
        </row>
        <row r="4072">
          <cell r="D4072" t="str">
            <v>POL026</v>
          </cell>
          <cell r="E4072" t="str">
            <v>Lavage de jour de tout  type de local (eau + détergent)</v>
          </cell>
          <cell r="F4072">
            <v>16.23</v>
          </cell>
        </row>
        <row r="4073">
          <cell r="D4073" t="str">
            <v>POL027</v>
          </cell>
          <cell r="E4073" t="str">
            <v>Plus-value au prix POL023 à POL026 pour intervention de nuit</v>
          </cell>
          <cell r="F4073">
            <v>0.3</v>
          </cell>
        </row>
        <row r="4074">
          <cell r="D4074" t="str">
            <v>POL028</v>
          </cell>
          <cell r="E4074" t="str">
            <v>Lavage de nuit de verrines d''éclairage sur tronçon de 500 mètres d''ouvrage pour 1 lisse</v>
          </cell>
          <cell r="F4074">
            <v>973.8</v>
          </cell>
        </row>
        <row r="4075">
          <cell r="D4075" t="str">
            <v>POL029</v>
          </cell>
          <cell r="E4075" t="str">
            <v>Plus ou moins-value pour luminaire supplémentaire ou déduction</v>
          </cell>
          <cell r="F4075">
            <v>1.08</v>
          </cell>
        </row>
        <row r="4076">
          <cell r="D4076" t="str">
            <v>PON001</v>
          </cell>
          <cell r="E4076" t="str">
            <v>Ramassage de détritus de jour</v>
          </cell>
          <cell r="F4076">
            <v>57.35</v>
          </cell>
        </row>
        <row r="4077">
          <cell r="D4077" t="str">
            <v>PON002</v>
          </cell>
          <cell r="E4077" t="str">
            <v>Ramassage de produits organiques de jour</v>
          </cell>
          <cell r="F4077">
            <v>124.43</v>
          </cell>
        </row>
        <row r="4078">
          <cell r="D4078" t="str">
            <v>PON003</v>
          </cell>
          <cell r="E4078" t="str">
            <v>Traitement des dépôts sauvages</v>
          </cell>
          <cell r="F4078">
            <v>216.4</v>
          </cell>
        </row>
        <row r="4079">
          <cell r="D4079" t="str">
            <v>PON004</v>
          </cell>
          <cell r="E4079" t="str">
            <v>Plus-value au prix PON003 pour produits toxiques</v>
          </cell>
          <cell r="F4079">
            <v>0.6</v>
          </cell>
        </row>
        <row r="4080">
          <cell r="D4080" t="str">
            <v>PON005</v>
          </cell>
          <cell r="E4080" t="str">
            <v>Dératisation d''un local ou des locaux, et de l''ensemble des armoires, pour une surface de  20 m² maximum, telle que d’écrit au CTTP &amp;4.5.2</v>
          </cell>
          <cell r="F4080">
            <v>378.7</v>
          </cell>
        </row>
        <row r="4081">
          <cell r="D4081" t="str">
            <v>PON006</v>
          </cell>
          <cell r="E4081" t="str">
            <v>Plus-value au prix PON005 pour la dératisation pour 20 m² supplémentaires</v>
          </cell>
          <cell r="F4081">
            <v>1.08</v>
          </cell>
        </row>
        <row r="4082">
          <cell r="D4082" t="str">
            <v>PON007</v>
          </cell>
          <cell r="E4082" t="str">
            <v>Dératisation d''une armoire extérieure</v>
          </cell>
          <cell r="F4082">
            <v>378.7</v>
          </cell>
        </row>
        <row r="4083">
          <cell r="D4083" t="str">
            <v>POT001</v>
          </cell>
          <cell r="E4083" t="str">
            <v>Location journalière d''une benne inférieure à 9m3</v>
          </cell>
          <cell r="F4083">
            <v>11.36</v>
          </cell>
        </row>
        <row r="4084">
          <cell r="D4084" t="str">
            <v>POT002</v>
          </cell>
          <cell r="E4084" t="str">
            <v>Location journalière d''une benne supérieure à 9m3</v>
          </cell>
          <cell r="F4084">
            <v>14.07</v>
          </cell>
        </row>
        <row r="4085">
          <cell r="D4085" t="str">
            <v>POT003</v>
          </cell>
          <cell r="E4085" t="str">
            <v>Location mensuelle d''une benne inférieure à 9m3</v>
          </cell>
          <cell r="F4085">
            <v>232.63</v>
          </cell>
        </row>
        <row r="4086">
          <cell r="D4086" t="str">
            <v>POT004</v>
          </cell>
          <cell r="E4086" t="str">
            <v>Location mensuelle d''une benne supérieure à 9m3</v>
          </cell>
          <cell r="F4086">
            <v>275.91000000000003</v>
          </cell>
        </row>
        <row r="4087">
          <cell r="D4087" t="str">
            <v>POT005</v>
          </cell>
          <cell r="E4087" t="str">
            <v>Amenée de benne</v>
          </cell>
          <cell r="F4087">
            <v>270.5</v>
          </cell>
        </row>
        <row r="4088">
          <cell r="D4088" t="str">
            <v>POT006</v>
          </cell>
          <cell r="E4088" t="str">
            <v>Retrait et amenée simultanée de benne</v>
          </cell>
          <cell r="F4088">
            <v>378.7</v>
          </cell>
        </row>
        <row r="4089">
          <cell r="D4089" t="str">
            <v>POT007</v>
          </cell>
          <cell r="E4089" t="str">
            <v>Retrait de benne</v>
          </cell>
          <cell r="F4089">
            <v>270.5</v>
          </cell>
        </row>
        <row r="4090">
          <cell r="D4090" t="str">
            <v>POT008</v>
          </cell>
          <cell r="E4090" t="str">
            <v>Traitement de déchets inertes et déchets verts non triés - classe 1</v>
          </cell>
          <cell r="F4090">
            <v>86.56</v>
          </cell>
        </row>
        <row r="4091">
          <cell r="D4091" t="str">
            <v>POT009</v>
          </cell>
          <cell r="E4091" t="str">
            <v>Traitement de déchets industriels banals (DIB) non triés - classe 2</v>
          </cell>
          <cell r="F4091">
            <v>194.76</v>
          </cell>
        </row>
        <row r="4092">
          <cell r="D4092" t="str">
            <v>POT010</v>
          </cell>
          <cell r="E4092" t="str">
            <v>Traitement de déchets dangereux non triés - classe 3</v>
          </cell>
          <cell r="F4092">
            <v>638.38</v>
          </cell>
        </row>
        <row r="4093">
          <cell r="D4093" t="str">
            <v>RAC01</v>
          </cell>
          <cell r="E4093" t="str">
            <v>Identification de l’élément défectueux et remplacement de celui ci</v>
          </cell>
          <cell r="F4093">
            <v>370.55</v>
          </cell>
        </row>
        <row r="4094">
          <cell r="D4094" t="str">
            <v>RAC02</v>
          </cell>
          <cell r="E4094" t="str">
            <v>Remplacement d'un élément de PAU ou TSE de jour lors d’une intervention dissociée de l’identification de l’élément défectueux.</v>
          </cell>
          <cell r="F4094">
            <v>212.37</v>
          </cell>
        </row>
        <row r="4095">
          <cell r="D4095" t="str">
            <v>RAC03</v>
          </cell>
          <cell r="E4095" t="str">
            <v>Recherche de défaut sur un tronçon de RAU défectueux et réparation immédiat de celui-ci</v>
          </cell>
          <cell r="F4095">
            <v>3387.63</v>
          </cell>
        </row>
        <row r="4096">
          <cell r="D4096" t="str">
            <v>RAC04</v>
          </cell>
          <cell r="E4096" t="str">
            <v>Mise en place d’une housse de PAU</v>
          </cell>
          <cell r="F4096">
            <v>49.01</v>
          </cell>
        </row>
        <row r="4097">
          <cell r="D4097" t="str">
            <v>RAC05</v>
          </cell>
          <cell r="E4097" t="str">
            <v>Reconditionnement de carte électronique de type ARSEC,SIAT PAU101, VOIP ou TSE-AMP.</v>
          </cell>
          <cell r="F4097">
            <v>830.18</v>
          </cell>
        </row>
        <row r="4098">
          <cell r="D4098" t="str">
            <v>RAC06</v>
          </cell>
          <cell r="E4098" t="str">
            <v>Configuration d'un Si phonie</v>
          </cell>
          <cell r="F4098">
            <v>4882.5</v>
          </cell>
        </row>
        <row r="4099">
          <cell r="D4099" t="str">
            <v>RAC07</v>
          </cell>
          <cell r="E4099" t="str">
            <v>Configuration d'un PCA</v>
          </cell>
          <cell r="F4099">
            <v>321.54000000000002</v>
          </cell>
        </row>
        <row r="4100">
          <cell r="D4100" t="str">
            <v>RAC08</v>
          </cell>
          <cell r="E4100" t="str">
            <v>Pose et raccordement d'un PAU complet quel que soit son type, avec son électronique y compris dépose de l'ancien si nécessaire</v>
          </cell>
          <cell r="F4100">
            <v>370.55</v>
          </cell>
        </row>
        <row r="4101">
          <cell r="D4101" t="str">
            <v>RAC09</v>
          </cell>
          <cell r="E4101" t="str">
            <v>Pose et raccordement d'un ensemble complet TSE, y compris dépose de l’ancien si nécessaire</v>
          </cell>
          <cell r="F4101">
            <v>321.54000000000002</v>
          </cell>
        </row>
        <row r="4102">
          <cell r="D4102" t="str">
            <v>RAC10</v>
          </cell>
          <cell r="E4102" t="str">
            <v>Dépose d'un PAU et mise en place d'un manchon étanche sur les câbles de transmission et d’énergie de type quarte.</v>
          </cell>
          <cell r="F4102">
            <v>353.5</v>
          </cell>
        </row>
        <row r="4103">
          <cell r="D4103" t="str">
            <v>RAD01</v>
          </cell>
          <cell r="E4103" t="str">
            <v>Plus Value aux prix de la présente liste pour exécution de prestations de nuit entre 22h et 06h</v>
          </cell>
          <cell r="F4103">
            <v>0.25</v>
          </cell>
        </row>
        <row r="4104">
          <cell r="D4104" t="str">
            <v>RAF01</v>
          </cell>
          <cell r="E4104" t="str">
            <v>Fourniture d'une carte électronique de type ARSEC20</v>
          </cell>
          <cell r="F4104">
            <v>122.66</v>
          </cell>
        </row>
        <row r="4105">
          <cell r="D4105" t="str">
            <v>RAF02</v>
          </cell>
          <cell r="E4105" t="str">
            <v>Fourniture d’un lot de 50 housses de PAU</v>
          </cell>
          <cell r="F4105">
            <v>1315.83</v>
          </cell>
        </row>
        <row r="4106">
          <cell r="D4106" t="str">
            <v>RAF03</v>
          </cell>
          <cell r="E4106" t="str">
            <v>Fourniture de 50 étiquettes fortement autocollantes pour housse de PAU</v>
          </cell>
          <cell r="F4106">
            <v>111.51</v>
          </cell>
        </row>
        <row r="4107">
          <cell r="D4107" t="str">
            <v>RAF04</v>
          </cell>
          <cell r="E4107" t="str">
            <v>Fourniture d'un PAU numérique sur IP complet</v>
          </cell>
          <cell r="F4107">
            <v>2341.73</v>
          </cell>
        </row>
        <row r="4108">
          <cell r="D4108" t="str">
            <v>RAF05</v>
          </cell>
          <cell r="E4108" t="str">
            <v>Fourniture d'une porte supérieure de PAU quelque soit son type</v>
          </cell>
          <cell r="F4108">
            <v>780.58</v>
          </cell>
        </row>
        <row r="4109">
          <cell r="D4109" t="str">
            <v>RAF06</v>
          </cell>
          <cell r="E4109" t="str">
            <v>Fourniture d'une carte électronique DDAC</v>
          </cell>
          <cell r="F4109">
            <v>111.51</v>
          </cell>
        </row>
        <row r="4110">
          <cell r="D4110" t="str">
            <v>RAF07</v>
          </cell>
          <cell r="E4110" t="str">
            <v>Fourniture d’un téléphone opérateur type IP240  de la gamme système « innovaphone » PBX ou équivalent</v>
          </cell>
          <cell r="F4110">
            <v>180.65</v>
          </cell>
        </row>
        <row r="4111">
          <cell r="D4111" t="str">
            <v>RAF08</v>
          </cell>
          <cell r="E4111" t="str">
            <v>Fourniture d’une carte AMP pour un TSE</v>
          </cell>
          <cell r="F4111">
            <v>836.33</v>
          </cell>
        </row>
        <row r="4112">
          <cell r="D4112" t="str">
            <v>RAF09</v>
          </cell>
          <cell r="E4112" t="str">
            <v>Fourniture d’une carte VOIP pour un TSE</v>
          </cell>
          <cell r="F4112">
            <v>836.33</v>
          </cell>
        </row>
        <row r="4113">
          <cell r="D4113" t="str">
            <v>RAF10</v>
          </cell>
          <cell r="E4113" t="str">
            <v>Fourniture d'un ensemble complet TSE de marque MIOS ou équivalent</v>
          </cell>
          <cell r="F4113">
            <v>1550</v>
          </cell>
        </row>
        <row r="4114">
          <cell r="D4114" t="str">
            <v>RAF11</v>
          </cell>
          <cell r="E4114" t="str">
            <v>Fourniture d'une paire de Haut Parleur amplifié de marque ALTEC LANSING modèle VS2620E</v>
          </cell>
          <cell r="F4114">
            <v>133.81</v>
          </cell>
        </row>
        <row r="4115">
          <cell r="D4115" t="str">
            <v>RAF12</v>
          </cell>
          <cell r="E4115" t="str">
            <v>Fourniture d’un module d’alimentation (230Vac -12Vdc) du TSE</v>
          </cell>
          <cell r="F4115">
            <v>47.56</v>
          </cell>
        </row>
        <row r="4116">
          <cell r="D4116" t="str">
            <v>RAF13</v>
          </cell>
          <cell r="E4116" t="str">
            <v>Fourniture d'un contrôleur de disques pour Si Phonie de type Dell Powervault MD3000i ou équivalent</v>
          </cell>
          <cell r="F4116">
            <v>27.88</v>
          </cell>
        </row>
        <row r="4117">
          <cell r="D4117" t="str">
            <v>RAF14</v>
          </cell>
          <cell r="E4117" t="str">
            <v>Fourniture d’un amplificateur de lignes MLS4</v>
          </cell>
          <cell r="F4117">
            <v>111.51</v>
          </cell>
        </row>
        <row r="4118">
          <cell r="D4118" t="str">
            <v>RAP01</v>
          </cell>
          <cell r="E4118" t="str">
            <v>Maintenance préventive de jour d’un Poste d’Appel d’Urgence</v>
          </cell>
          <cell r="F4118">
            <v>101.35</v>
          </cell>
        </row>
        <row r="4119">
          <cell r="D4119" t="str">
            <v>RAP02</v>
          </cell>
          <cell r="E4119" t="str">
            <v>Maintenance préventive de jour d’un Téléphone de Sécurité</v>
          </cell>
          <cell r="F4119">
            <v>62.75</v>
          </cell>
        </row>
        <row r="4120">
          <cell r="D4120" t="str">
            <v>RAP03</v>
          </cell>
          <cell r="E4120" t="str">
            <v>Maintenance préventive de jour du système SI PHONIE en PCTT</v>
          </cell>
          <cell r="F4120">
            <v>3797.5</v>
          </cell>
        </row>
        <row r="4121">
          <cell r="D4121" t="str">
            <v>RAU-DI01</v>
          </cell>
          <cell r="E4121" t="str">
            <v>Prise en charge initiale des équipements (cf. fiche n°1 du CCTP)</v>
          </cell>
          <cell r="F4121">
            <v>24974.41</v>
          </cell>
        </row>
        <row r="4122">
          <cell r="D4122" t="str">
            <v>RAU-DI02</v>
          </cell>
          <cell r="E4122" t="str">
            <v>Pilotage annuel de l’activité (cf. fiche n°2 du CCTP)</v>
          </cell>
          <cell r="F4122">
            <v>93406.15</v>
          </cell>
        </row>
        <row r="4123">
          <cell r="D4123" t="str">
            <v>RAU-DI03</v>
          </cell>
          <cell r="E4123" t="str">
            <v>Réunion d’une demi-journée en présentielle au sein de la DiRIF, intégrant la préparation, la participation à la réunion et le compte rendu de réunion</v>
          </cell>
          <cell r="F4123">
            <v>916.28</v>
          </cell>
        </row>
        <row r="4124">
          <cell r="D4124" t="str">
            <v>RAU-DI04</v>
          </cell>
          <cell r="E4124" t="str">
            <v>Phase de restitution des équipements (cf. fiche n°9 du CCTP)</v>
          </cell>
          <cell r="F4124">
            <v>3665.11</v>
          </cell>
        </row>
        <row r="4125">
          <cell r="D4125" t="str">
            <v>RAU-EC01</v>
          </cell>
          <cell r="E4125" t="str">
            <v>Identification de l’élément défectueux et remplacement de celui-ci</v>
          </cell>
          <cell r="F4125">
            <v>164.88</v>
          </cell>
        </row>
        <row r="4126">
          <cell r="D4126" t="str">
            <v>RAU-EC02</v>
          </cell>
          <cell r="E4126" t="str">
            <v>Remplacement d'un élément défectueux de PAU ou TSE de jour et mise en œuvre de toutes les configurations et réglages nécessaires</v>
          </cell>
          <cell r="F4126">
            <v>99.85</v>
          </cell>
        </row>
        <row r="4127">
          <cell r="D4127" t="str">
            <v>RAU-EC03</v>
          </cell>
          <cell r="E4127" t="str">
            <v>Recherche de défaut sur un tronçon de RAU défectueux et réparation immédiate de celui-ci.</v>
          </cell>
          <cell r="F4127">
            <v>1759.72</v>
          </cell>
        </row>
        <row r="4128">
          <cell r="D4128" t="str">
            <v>RAU-EC04</v>
          </cell>
          <cell r="E4128" t="str">
            <v>Reconditionnement de carte électronique de type ARSEC, SIAT PAU 101, VOIP ou TSE-AMP</v>
          </cell>
          <cell r="F4128">
            <v>24.08</v>
          </cell>
        </row>
        <row r="4129">
          <cell r="D4129" t="str">
            <v>RAU-EC05</v>
          </cell>
          <cell r="E4129" t="str">
            <v>Configuration d’un PCA</v>
          </cell>
          <cell r="F4129">
            <v>1527.12</v>
          </cell>
        </row>
        <row r="4130">
          <cell r="D4130" t="str">
            <v>RAU-EC06</v>
          </cell>
          <cell r="E4130" t="str">
            <v>Configuration d’un SI Phonie</v>
          </cell>
          <cell r="F4130">
            <v>1527.12</v>
          </cell>
        </row>
        <row r="4131">
          <cell r="D4131" t="str">
            <v>RAU-EC07</v>
          </cell>
          <cell r="E4131" t="str">
            <v>Pose et raccordement d’un PAU complet quel que soit son type, avec son électronique, y compris dépose de l’ancien si nécessaire</v>
          </cell>
          <cell r="F4131">
            <v>375.91</v>
          </cell>
        </row>
        <row r="4132">
          <cell r="D4132" t="str">
            <v>RAU-EC08</v>
          </cell>
          <cell r="E4132" t="str">
            <v>Pose et raccordement d’un ensemble complet TSE, y compris dépose de l’ancien si nécessaire</v>
          </cell>
          <cell r="F4132">
            <v>326.38</v>
          </cell>
        </row>
        <row r="4133">
          <cell r="D4133" t="str">
            <v>RAU-EC09</v>
          </cell>
          <cell r="E4133" t="str">
            <v>Dépose d’un PAU et mise en place d’un manchon étanche sur les câbles de transmission et d’énergie. Cette prestation comprend l’arasement des tiges d’ancrage au massif, la dépose du garde corps le cas échéant et la mise en décharge des différents éléments déposés.</v>
          </cell>
          <cell r="F4133">
            <v>119.82</v>
          </cell>
        </row>
        <row r="4134">
          <cell r="D4134" t="str">
            <v>RAU-EC10</v>
          </cell>
          <cell r="E4134" t="str">
            <v>Nettoyage, dont anti-graffiti, d’un PAU ou d’un TSE</v>
          </cell>
          <cell r="F4134">
            <v>95.15</v>
          </cell>
        </row>
        <row r="4135">
          <cell r="D4135" t="str">
            <v>RAU-EC11</v>
          </cell>
          <cell r="E4135" t="str">
            <v>Sauvegarde et/ou restauration d'image disques</v>
          </cell>
          <cell r="F4135">
            <v>218.5</v>
          </cell>
        </row>
        <row r="4136">
          <cell r="D4136" t="str">
            <v>RAU-EC12</v>
          </cell>
          <cell r="E4136" t="str">
            <v>Plus value au prix de la présente liste (RAU EC) pour exécution de prestation de nuit entre 22h et 06h</v>
          </cell>
          <cell r="F4136">
            <v>1</v>
          </cell>
        </row>
        <row r="4137">
          <cell r="D4137" t="str">
            <v>RAU-ET01</v>
          </cell>
          <cell r="E4137" t="str">
            <v>Réalisation d’une étude mineure (cf. fiche n°7 du CCTP)</v>
          </cell>
          <cell r="F4137">
            <v>1356.1</v>
          </cell>
        </row>
        <row r="4138">
          <cell r="D4138" t="str">
            <v>RAU-ET02</v>
          </cell>
          <cell r="E4138" t="str">
            <v>Réalisation d’une étude majeure (cf. fiche n°7 du CCTP)</v>
          </cell>
          <cell r="F4138">
            <v>3390.23</v>
          </cell>
        </row>
        <row r="4139">
          <cell r="D4139" t="str">
            <v>RAU-FO01</v>
          </cell>
          <cell r="E4139" t="str">
            <v>Fourniture d’un PAU numérique sur IP complet</v>
          </cell>
          <cell r="F4139">
            <v>2672.47</v>
          </cell>
        </row>
        <row r="4140">
          <cell r="D4140" t="str">
            <v>RAU-FO02</v>
          </cell>
          <cell r="E4140" t="str">
            <v>Fourniture d’une porte supérieure de PAU, quel que soit son type</v>
          </cell>
          <cell r="F4140">
            <v>617.9</v>
          </cell>
        </row>
        <row r="4141">
          <cell r="D4141" t="str">
            <v>RAU-FO03</v>
          </cell>
          <cell r="E4141" t="str">
            <v>Fourniture d’une téléphone opérateur type IP240 de la gamme système « innovaphone » PBX ou équivalent</v>
          </cell>
          <cell r="F4141">
            <v>264.31</v>
          </cell>
        </row>
        <row r="4142">
          <cell r="D4142" t="str">
            <v>RAU-FO04</v>
          </cell>
          <cell r="E4142" t="str">
            <v>Fourniture d’une carte AMP pour PAU-IP ou TSE</v>
          </cell>
          <cell r="F4142">
            <v>855.2</v>
          </cell>
        </row>
        <row r="4143">
          <cell r="D4143" t="str">
            <v>RAU-FO05</v>
          </cell>
          <cell r="E4143" t="str">
            <v>Fourniture d’une carte VOIP pour PAU-IP ou TSE</v>
          </cell>
          <cell r="F4143">
            <v>763.57</v>
          </cell>
        </row>
        <row r="4144">
          <cell r="D4144" t="str">
            <v>RAU-FO06</v>
          </cell>
          <cell r="E4144" t="str">
            <v>Fourniture d’une ensemble complet TSE de marque MIOS ou équivalent</v>
          </cell>
          <cell r="F4144">
            <v>2725.33</v>
          </cell>
        </row>
        <row r="4145">
          <cell r="D4145" t="str">
            <v>RAU-FO07</v>
          </cell>
          <cell r="E4145" t="str">
            <v>Fourniture d’une paire de haut parleur amplifié de marc ALTEC LANSING modèle VS2620E ou équivalent</v>
          </cell>
          <cell r="F4145">
            <v>46.98</v>
          </cell>
        </row>
        <row r="4146">
          <cell r="D4146" t="str">
            <v>RAU-FO08</v>
          </cell>
          <cell r="E4146" t="str">
            <v>Fourniture d’un module d’alimentation (230VAC – 12 VDC) du TSE</v>
          </cell>
          <cell r="F4146">
            <v>41.11</v>
          </cell>
        </row>
        <row r="4147">
          <cell r="D4147" t="str">
            <v>RAU-FO09</v>
          </cell>
          <cell r="E4147" t="str">
            <v>Fourniture d’une amplificateur de lignes MLS4</v>
          </cell>
          <cell r="F4147">
            <v>23.49</v>
          </cell>
        </row>
        <row r="4148">
          <cell r="D4148" t="str">
            <v>RAU-FO10</v>
          </cell>
          <cell r="E4148" t="str">
            <v>Fourniture d’un frontal analogique / numérique</v>
          </cell>
          <cell r="F4148">
            <v>5286.21</v>
          </cell>
        </row>
        <row r="4149">
          <cell r="D4149" t="str">
            <v>RAU-FO11</v>
          </cell>
          <cell r="E4149" t="str">
            <v>Fourniture d’un PC opérateur/ PC CRS</v>
          </cell>
          <cell r="F4149">
            <v>2231.96</v>
          </cell>
        </row>
        <row r="4150">
          <cell r="D4150" t="str">
            <v>RAU-FO12</v>
          </cell>
          <cell r="E4150" t="str">
            <v>Fourniture d'un micro pour TSE ou PAU</v>
          </cell>
          <cell r="F4150">
            <v>49.33</v>
          </cell>
        </row>
        <row r="4151">
          <cell r="D4151" t="str">
            <v>RAU-FO13</v>
          </cell>
          <cell r="E4151" t="str">
            <v>Fourniture d'un haut-parleur pour TSE ou PAU</v>
          </cell>
          <cell r="F4151">
            <v>35.24</v>
          </cell>
        </row>
        <row r="4152">
          <cell r="D4152" t="str">
            <v>RAU-FO14</v>
          </cell>
          <cell r="E4152" t="str">
            <v>Fourniture d'un bouton poussoir d'appel</v>
          </cell>
          <cell r="F4152">
            <v>41.11</v>
          </cell>
        </row>
        <row r="4153">
          <cell r="D4153" t="str">
            <v>RAU-FO15</v>
          </cell>
          <cell r="E4153" t="str">
            <v>Fourniture d'un voyant LED de signalisation de l'état de fonctionnement</v>
          </cell>
          <cell r="F4153">
            <v>17.62</v>
          </cell>
        </row>
        <row r="4154">
          <cell r="D4154" t="str">
            <v>RAU-FO16</v>
          </cell>
          <cell r="E4154" t="str">
            <v>Fourniture d'une serrure à clé</v>
          </cell>
          <cell r="F4154">
            <v>101.02</v>
          </cell>
        </row>
        <row r="4155">
          <cell r="D4155" t="str">
            <v>RAU-FO17</v>
          </cell>
          <cell r="E4155" t="str">
            <v>Fourniture d'une enveloppe PAU grand modèle</v>
          </cell>
          <cell r="F4155">
            <v>1550.62</v>
          </cell>
        </row>
        <row r="4156">
          <cell r="D4156" t="str">
            <v>RAU-FO18</v>
          </cell>
          <cell r="E4156" t="str">
            <v>Fourniture d'une enveloppe PAU modèle moyen</v>
          </cell>
          <cell r="F4156">
            <v>1162.97</v>
          </cell>
        </row>
        <row r="4157">
          <cell r="D4157" t="str">
            <v>RAU-FO19</v>
          </cell>
          <cell r="E4157" t="str">
            <v>Fourniture d'une enveloppe PAU mini</v>
          </cell>
          <cell r="F4157">
            <v>810.55</v>
          </cell>
        </row>
        <row r="4158">
          <cell r="D4158" t="str">
            <v>RAU-FO20</v>
          </cell>
          <cell r="E4158" t="str">
            <v>Fourniture de matériel suivant catalogue MIOS ou autre</v>
          </cell>
          <cell r="F4158">
            <v>1.24</v>
          </cell>
        </row>
        <row r="4159">
          <cell r="D4159" t="str">
            <v>RAU-PE01</v>
          </cell>
          <cell r="E4159" t="str">
            <v>Maintenance préventive de l’ensemble des PAU du tunnel de Boissy</v>
          </cell>
          <cell r="F4159">
            <v>700.25</v>
          </cell>
        </row>
        <row r="4160">
          <cell r="D4160" t="str">
            <v>RAU-PE02</v>
          </cell>
          <cell r="E4160" t="str">
            <v>Maintenance préventive de l’ensemble des PAU du tunnel de Champigny</v>
          </cell>
          <cell r="F4160">
            <v>1520.65</v>
          </cell>
        </row>
        <row r="4161">
          <cell r="D4161" t="str">
            <v>RAU-PE03</v>
          </cell>
          <cell r="E4161" t="str">
            <v>Maintenance préventive de l’ensemble des PAU du tunnel de Nogent</v>
          </cell>
          <cell r="F4161">
            <v>2027.54</v>
          </cell>
        </row>
        <row r="4162">
          <cell r="D4162" t="str">
            <v>RAU-PE04</v>
          </cell>
          <cell r="E4162" t="str">
            <v>Maintenance préventive de l’ensemble des PAU des tunnels de Thiais</v>
          </cell>
          <cell r="F4162">
            <v>1552.88</v>
          </cell>
        </row>
        <row r="4163">
          <cell r="D4163" t="str">
            <v>RAU-PG01</v>
          </cell>
          <cell r="E4163" t="str">
            <v>Maintenance préventive d’un Poste d’Appel d’Urgence (PAU) analogique</v>
          </cell>
          <cell r="F4163">
            <v>84.48</v>
          </cell>
        </row>
        <row r="4164">
          <cell r="D4164" t="str">
            <v>RAU-PG02</v>
          </cell>
          <cell r="E4164" t="str">
            <v>Maintenance préventive d’un Poste d’Appel d’Urgence (PAU) IP</v>
          </cell>
          <cell r="F4164">
            <v>58.35</v>
          </cell>
        </row>
        <row r="4165">
          <cell r="D4165" t="str">
            <v>RAU-PN01</v>
          </cell>
          <cell r="E4165" t="str">
            <v>Maintenance préventive de l’ensemble des PAU du tunnel du Landy</v>
          </cell>
          <cell r="F4165">
            <v>1400.52</v>
          </cell>
        </row>
        <row r="4166">
          <cell r="D4166" t="str">
            <v>RAU-PN02</v>
          </cell>
          <cell r="E4166" t="str">
            <v>Maintenance préventive de l’ensemble des PAU du tunnel de Taverny</v>
          </cell>
          <cell r="F4166">
            <v>466.84</v>
          </cell>
        </row>
        <row r="4167">
          <cell r="D4167" t="str">
            <v>RAU-PN03</v>
          </cell>
          <cell r="E4167" t="str">
            <v>Maintenance préventive de l’ensemble des PAU des tunnels de Bobigny – Lumen – Norton</v>
          </cell>
          <cell r="F4167">
            <v>2625.97</v>
          </cell>
        </row>
        <row r="4168">
          <cell r="D4168" t="str">
            <v>RAU-PN04</v>
          </cell>
          <cell r="E4168" t="str">
            <v>Maintenance préventive de l’ensemble des PAU du tunnel de la Courneuve</v>
          </cell>
          <cell r="F4168">
            <v>337.92</v>
          </cell>
        </row>
        <row r="4169">
          <cell r="D4169" t="str">
            <v>RAU-PO01</v>
          </cell>
          <cell r="E4169" t="str">
            <v>Maintenance préventive de l’ensemble des PAU du tunnel d’A14 / La Défense</v>
          </cell>
          <cell r="F4169">
            <v>6082.62</v>
          </cell>
        </row>
        <row r="4170">
          <cell r="D4170" t="str">
            <v>RAU-PO02</v>
          </cell>
          <cell r="E4170" t="str">
            <v>Maintenance préventive de l’ensemble des PAU du tunnel du complexe A14/186 (Bretelles B1/B3/B4/B5/B8)</v>
          </cell>
          <cell r="F4170">
            <v>1520.65</v>
          </cell>
        </row>
        <row r="4171">
          <cell r="D4171" t="str">
            <v>RAU-PO03</v>
          </cell>
          <cell r="E4171" t="str">
            <v>Maintenance préventive de l’ensemble des PAU du tunnel d’A86 Nanterre</v>
          </cell>
          <cell r="F4171">
            <v>1182.73</v>
          </cell>
        </row>
        <row r="4172">
          <cell r="D4172" t="str">
            <v>RAU-PO04</v>
          </cell>
          <cell r="E4172" t="str">
            <v>Maintenance préventive de l’ensemble des PAU du tunnel de Neuilly</v>
          </cell>
          <cell r="F4172">
            <v>350.13</v>
          </cell>
        </row>
        <row r="4173">
          <cell r="D4173" t="str">
            <v>RAU-PO05</v>
          </cell>
          <cell r="E4173" t="str">
            <v>Maintenance préventive de l’ensemble des PAU du tunnel de Sévines</v>
          </cell>
          <cell r="F4173">
            <v>506.89</v>
          </cell>
        </row>
        <row r="4174">
          <cell r="D4174" t="str">
            <v>RAU-PO06</v>
          </cell>
          <cell r="E4174" t="str">
            <v>Maintenance préventive de l’ensemble des PAU du tunnel de Chennevières</v>
          </cell>
          <cell r="F4174">
            <v>506.89</v>
          </cell>
        </row>
        <row r="4175">
          <cell r="D4175" t="str">
            <v>RAU-PO07</v>
          </cell>
          <cell r="E4175" t="str">
            <v>Maintenance préventive de l’ensemble des PAU du tunnel de Fontenay</v>
          </cell>
          <cell r="F4175">
            <v>700.25</v>
          </cell>
        </row>
        <row r="4176">
          <cell r="D4176" t="str">
            <v>RAU-PO08</v>
          </cell>
          <cell r="E4176" t="str">
            <v>Maintenance préventive de l’ensemble des PAU du tunnel de Belle-Rive</v>
          </cell>
          <cell r="F4176">
            <v>1013.76</v>
          </cell>
        </row>
        <row r="4177">
          <cell r="D4177" t="str">
            <v>RAU-PO09</v>
          </cell>
          <cell r="E4177" t="str">
            <v>Maintenance préventive de l’ensemble des PAU du tunnel d’Ambroise Paré</v>
          </cell>
          <cell r="F4177">
            <v>816.97</v>
          </cell>
        </row>
        <row r="4178">
          <cell r="D4178" t="str">
            <v>RAU-PO10</v>
          </cell>
          <cell r="E4178" t="str">
            <v>Maintenance préventive de l’ensemble des PAU du tunnel de Saint-Cloud</v>
          </cell>
          <cell r="F4178">
            <v>992.03</v>
          </cell>
        </row>
        <row r="4179">
          <cell r="D4179" t="str">
            <v>RAU-PS01</v>
          </cell>
          <cell r="E4179" t="str">
            <v>Maintenance préventive de l’ensemble des PAU des tunnels d’Antony – Fresnes</v>
          </cell>
          <cell r="F4179">
            <v>1689.62</v>
          </cell>
        </row>
        <row r="4180">
          <cell r="D4180" t="str">
            <v>RAU-PS02</v>
          </cell>
          <cell r="E4180" t="str">
            <v>Maintenance préventive de l’ensemble des PAU des tunnels de Bicêtre – Italie</v>
          </cell>
          <cell r="F4180">
            <v>2208.71</v>
          </cell>
        </row>
        <row r="4181">
          <cell r="D4181" t="str">
            <v>RAU-PS03</v>
          </cell>
          <cell r="E4181" t="str">
            <v>Maintenance préventive de l’ensemble des PAU du tunnel d’Orly</v>
          </cell>
          <cell r="F4181">
            <v>700.25</v>
          </cell>
        </row>
        <row r="4182">
          <cell r="D4182" t="str">
            <v>SIP-PG04</v>
          </cell>
          <cell r="E4182" t="str">
            <v>Maintenance préventive de jour du système SI Phonie</v>
          </cell>
          <cell r="F4182">
            <v>2695.51</v>
          </cell>
        </row>
        <row r="4183">
          <cell r="D4183" t="str">
            <v>TSE-PE01</v>
          </cell>
          <cell r="E4183" t="str">
            <v>Maintenance préventive de l’ensemble des TSE du tunnel de Boissy</v>
          </cell>
          <cell r="F4183">
            <v>359.87</v>
          </cell>
        </row>
        <row r="4184">
          <cell r="D4184" t="str">
            <v>TSE-PE02</v>
          </cell>
          <cell r="E4184" t="str">
            <v>Maintenance préventive de l’ensemble des TSE du tunnel de Champigny</v>
          </cell>
          <cell r="F4184">
            <v>494.83</v>
          </cell>
        </row>
        <row r="4185">
          <cell r="D4185" t="str">
            <v>TSE-PE03</v>
          </cell>
          <cell r="E4185" t="str">
            <v>Maintenance préventive de l’ensemble des TSE du tunnel de Nogent</v>
          </cell>
          <cell r="F4185">
            <v>854.7</v>
          </cell>
        </row>
        <row r="4186">
          <cell r="D4186" t="str">
            <v>TSE-PE04</v>
          </cell>
          <cell r="E4186" t="str">
            <v>Maintenance préventive de l’ensemble des TSE des tunnels de Thiais</v>
          </cell>
          <cell r="F4186">
            <v>944.66</v>
          </cell>
        </row>
        <row r="4187">
          <cell r="D4187" t="str">
            <v>TSE-PG03</v>
          </cell>
          <cell r="E4187" t="str">
            <v>Maintenance préventive d’un Téléphone de Sécurité (TSE)</v>
          </cell>
          <cell r="F4187">
            <v>44.99</v>
          </cell>
        </row>
        <row r="4188">
          <cell r="D4188" t="str">
            <v>TSE-PN01</v>
          </cell>
          <cell r="E4188" t="str">
            <v>Maintenance préventive de l’ensemble des TSE du tunnel du Landy</v>
          </cell>
          <cell r="F4188">
            <v>899.67</v>
          </cell>
        </row>
        <row r="4189">
          <cell r="D4189" t="str">
            <v>TSE-PN02</v>
          </cell>
          <cell r="E4189" t="str">
            <v>Maintenance préventive de l’ensemble des TSE du tunnel de Taverny</v>
          </cell>
          <cell r="F4189">
            <v>179.94</v>
          </cell>
        </row>
        <row r="4190">
          <cell r="D4190" t="str">
            <v>TSE-PN03</v>
          </cell>
          <cell r="E4190" t="str">
            <v>Maintenance préventive de l’ensemble des TSE des tunnels de Bobigny – Lumen – Norton</v>
          </cell>
          <cell r="F4190">
            <v>1259.54</v>
          </cell>
        </row>
        <row r="4191">
          <cell r="D4191" t="str">
            <v>TSE-PN04</v>
          </cell>
          <cell r="E4191" t="str">
            <v>Maintenance préventive de l’ensemble des TSE du tunnel de la Courneuve</v>
          </cell>
          <cell r="F4191">
            <v>134.94999999999999</v>
          </cell>
        </row>
        <row r="4192">
          <cell r="D4192" t="str">
            <v>TSE-PO01</v>
          </cell>
          <cell r="E4192" t="str">
            <v>Maintenance préventive de l’ensemble des TSE du tunnel d’A14 / La Défense</v>
          </cell>
          <cell r="F4192">
            <v>2069.25</v>
          </cell>
        </row>
        <row r="4193">
          <cell r="D4193" t="str">
            <v>TSE-PO02</v>
          </cell>
          <cell r="E4193" t="str">
            <v>Maintenance préventive de l’ensemble des TSE du tunnel du complexe A14/186 (Bretelles B1/B3/B4/B5/B8)</v>
          </cell>
          <cell r="F4193">
            <v>764.73</v>
          </cell>
        </row>
        <row r="4194">
          <cell r="D4194" t="str">
            <v>TSE-PO03</v>
          </cell>
          <cell r="E4194" t="str">
            <v>Maintenance préventive de l’ensemble des TSE du tunnel d’A86 Nanterre</v>
          </cell>
          <cell r="F4194">
            <v>539.80999999999995</v>
          </cell>
        </row>
        <row r="4195">
          <cell r="D4195" t="str">
            <v>TSE-PO04</v>
          </cell>
          <cell r="E4195" t="str">
            <v>Maintenance préventive de l’ensemble des TSE du tunnel de Neuilly</v>
          </cell>
          <cell r="F4195">
            <v>179.94</v>
          </cell>
        </row>
        <row r="4196">
          <cell r="D4196" t="str">
            <v>TSE-PO05</v>
          </cell>
          <cell r="E4196" t="str">
            <v>Maintenance préventive de l’ensemble des TSE du tunnel des Sévines</v>
          </cell>
          <cell r="F4196">
            <v>179.94</v>
          </cell>
        </row>
        <row r="4197">
          <cell r="D4197" t="str">
            <v>TSE-PO06</v>
          </cell>
          <cell r="E4197" t="str">
            <v>Maintenance préventive de l’ensemble des TSE du tunnel de Chennevières</v>
          </cell>
          <cell r="F4197">
            <v>89.96</v>
          </cell>
        </row>
        <row r="4198">
          <cell r="D4198" t="str">
            <v>TSE-PO07</v>
          </cell>
          <cell r="E4198" t="str">
            <v>Maintenance préventive de l’ensemble des TSE du tunnel de Fontenay</v>
          </cell>
          <cell r="F4198">
            <v>179.94</v>
          </cell>
        </row>
        <row r="4199">
          <cell r="D4199" t="str">
            <v>TSE-PO08</v>
          </cell>
          <cell r="E4199" t="str">
            <v>Maintenance préventive de l’ensemble des TSE du tunnel de Belle-Rive</v>
          </cell>
          <cell r="F4199">
            <v>674.76</v>
          </cell>
        </row>
        <row r="4200">
          <cell r="D4200" t="str">
            <v>TSE-PO09</v>
          </cell>
          <cell r="E4200" t="str">
            <v>Maintenance préventive de l’ensemble des TSE du tunnel d’Ambroise Paré</v>
          </cell>
          <cell r="F4200">
            <v>314.89</v>
          </cell>
        </row>
        <row r="4201">
          <cell r="D4201" t="str">
            <v>TSE-PO10</v>
          </cell>
          <cell r="E4201" t="str">
            <v>Maintenance préventive de l’ensemble des TSE du tunnel de Saint-Cloud</v>
          </cell>
          <cell r="F4201">
            <v>584.79</v>
          </cell>
        </row>
        <row r="4202">
          <cell r="D4202" t="str">
            <v>TSE-PS01</v>
          </cell>
          <cell r="E4202" t="str">
            <v>Maintenance préventive de l’ensemble des TSE des tunnels d’Antony – Fresnes</v>
          </cell>
          <cell r="F4202">
            <v>449.84</v>
          </cell>
        </row>
        <row r="4203">
          <cell r="D4203" t="str">
            <v>TSE-PS02</v>
          </cell>
          <cell r="E4203" t="str">
            <v>Maintenance préventive de l’ensemble des TSE des tunnels de Bicêtre – Italie</v>
          </cell>
          <cell r="F4203">
            <v>584.79</v>
          </cell>
        </row>
        <row r="4204">
          <cell r="D4204" t="str">
            <v>TSE-PS03</v>
          </cell>
          <cell r="E4204" t="str">
            <v>Maintenance préventive de l’ensemble des TSE du tunnel d’Orly</v>
          </cell>
          <cell r="F4204">
            <v>89.96</v>
          </cell>
        </row>
        <row r="4205">
          <cell r="D4205" t="str">
            <v>001</v>
          </cell>
          <cell r="E4205" t="str">
            <v>Serveurs 1U mod 1</v>
          </cell>
          <cell r="F4205">
            <v>8289</v>
          </cell>
        </row>
        <row r="4206">
          <cell r="D4206" t="str">
            <v>002</v>
          </cell>
          <cell r="E4206" t="str">
            <v>Serveurs 1U mod 2</v>
          </cell>
          <cell r="F4206">
            <v>7564</v>
          </cell>
        </row>
        <row r="4207">
          <cell r="D4207" t="str">
            <v>003</v>
          </cell>
          <cell r="E4207" t="str">
            <v>Serveurs 1U mod 3</v>
          </cell>
          <cell r="F4207">
            <v>7683</v>
          </cell>
        </row>
        <row r="4208">
          <cell r="D4208" t="str">
            <v>004</v>
          </cell>
          <cell r="E4208" t="str">
            <v>Chassis 1U</v>
          </cell>
          <cell r="F4208">
            <v>1050</v>
          </cell>
        </row>
        <row r="4209">
          <cell r="D4209" t="str">
            <v>005</v>
          </cell>
          <cell r="E4209" t="str">
            <v>Serveurs 2U mod1</v>
          </cell>
          <cell r="F4209">
            <v>14995</v>
          </cell>
        </row>
        <row r="4210">
          <cell r="D4210" t="str">
            <v>006</v>
          </cell>
          <cell r="E4210" t="str">
            <v>Serveurs 2U Mod2</v>
          </cell>
          <cell r="F4210">
            <v>8245</v>
          </cell>
        </row>
        <row r="4211">
          <cell r="D4211" t="str">
            <v>007</v>
          </cell>
          <cell r="E4211" t="str">
            <v>Chassis 2U</v>
          </cell>
          <cell r="F4211">
            <v>1438</v>
          </cell>
        </row>
        <row r="4212">
          <cell r="D4212" t="str">
            <v>008</v>
          </cell>
          <cell r="E4212" t="str">
            <v>Disque dur HPE SAS HDD 10To 12G 7.2k 3.5 (LFF) 512e Smart Carrier</v>
          </cell>
          <cell r="F4212">
            <v>858</v>
          </cell>
        </row>
        <row r="4213">
          <cell r="D4213" t="str">
            <v>009</v>
          </cell>
          <cell r="E4213" t="str">
            <v>Disque dur HPE SAS HDD 8To 12G 7.2k 3.5 (LFF) 512e Smart Carrier</v>
          </cell>
          <cell r="F4213">
            <v>711</v>
          </cell>
        </row>
        <row r="4214">
          <cell r="D4214" t="str">
            <v>010</v>
          </cell>
          <cell r="E4214" t="str">
            <v>Disque SAS HPE 1.8To 12G 10K rpm (2.5) SFF hotplug Enterprise 512e</v>
          </cell>
          <cell r="F4214">
            <v>305</v>
          </cell>
        </row>
        <row r="4215">
          <cell r="D4215" t="str">
            <v>011</v>
          </cell>
          <cell r="E4215" t="str">
            <v>Disque SAS HPE 1.2To 12G 10K rpm (2.5) SFF hotplug Enterprise 512e</v>
          </cell>
          <cell r="F4215">
            <v>166</v>
          </cell>
        </row>
        <row r="4216">
          <cell r="D4216" t="str">
            <v>012</v>
          </cell>
          <cell r="E4216" t="str">
            <v>Disque SAS HPE 300Go 12G 10K rpm (2.5) SFF hotplug Enterprise 512e</v>
          </cell>
          <cell r="F4216">
            <v>117</v>
          </cell>
        </row>
        <row r="4217">
          <cell r="D4217" t="str">
            <v>013</v>
          </cell>
          <cell r="E4217" t="str">
            <v>Disque SAS HPE de 1 To Smart Carrier 512e    12G 7.2K 2.5 (SFF) hot plug</v>
          </cell>
          <cell r="F4217">
            <v>140</v>
          </cell>
        </row>
        <row r="4218">
          <cell r="D4218" t="str">
            <v>014</v>
          </cell>
          <cell r="E4218" t="str">
            <v>Disque SAS HPE 6To 12G 7.2K rpm (3.5) LFF hotplug Midlline 512e</v>
          </cell>
          <cell r="F4218">
            <v>461</v>
          </cell>
        </row>
        <row r="4219">
          <cell r="D4219" t="str">
            <v>015</v>
          </cell>
          <cell r="E4219" t="str">
            <v>Disque SATA HPE de 1 To Midline Smart Carrier    6 Gb 7,2k 2,5 (SFF) hot  plug</v>
          </cell>
          <cell r="F4219">
            <v>211</v>
          </cell>
        </row>
        <row r="4220">
          <cell r="D4220" t="str">
            <v>016</v>
          </cell>
          <cell r="E4220" t="str">
            <v>Disque SATA HPE de 1 To Midline Low Profile HDD    6G 7.2K 3.5 (LFF)</v>
          </cell>
          <cell r="F4220">
            <v>131</v>
          </cell>
        </row>
        <row r="4221">
          <cell r="D4221" t="str">
            <v>017</v>
          </cell>
          <cell r="E4221" t="str">
            <v>Disque SATA HPE de 1 To Midline Smart Carrier HDD    6G 7.2K 3.5 (LFF)</v>
          </cell>
          <cell r="F4221">
            <v>152</v>
          </cell>
        </row>
        <row r="4222">
          <cell r="D4222" t="str">
            <v>018</v>
          </cell>
          <cell r="E4222" t="str">
            <v>Disque SAS HPE 900Go 12G 15K rpm (2.5) SFF hotplug Enterprise 512e</v>
          </cell>
          <cell r="F4222">
            <v>507</v>
          </cell>
        </row>
        <row r="4223">
          <cell r="D4223" t="str">
            <v>019</v>
          </cell>
          <cell r="E4223" t="str">
            <v>Disque SAS HPE 600Go 12G SAS 15K rpm (2.5) SFF hotplug Enterprise 512e</v>
          </cell>
          <cell r="F4223">
            <v>283</v>
          </cell>
        </row>
        <row r="4224">
          <cell r="D4224" t="str">
            <v>020</v>
          </cell>
          <cell r="E4224" t="str">
            <v>Disque SAS HPE 600Go 12G 10K rpm (2.5) SFF hotplug Enterprise 512e</v>
          </cell>
          <cell r="F4224">
            <v>166</v>
          </cell>
        </row>
        <row r="4225">
          <cell r="D4225" t="str">
            <v>021</v>
          </cell>
          <cell r="E4225" t="str">
            <v>Disque SAS HPE 300Go 12G 15K rpm (2.5) SFF hotplug Enterprise 512e</v>
          </cell>
          <cell r="F4225">
            <v>215</v>
          </cell>
        </row>
        <row r="4226">
          <cell r="D4226" t="str">
            <v>022</v>
          </cell>
          <cell r="E4226" t="str">
            <v>HPE 800GB SAS 12G MU SFF SC DS SSD</v>
          </cell>
          <cell r="F4226">
            <v>1666</v>
          </cell>
        </row>
        <row r="4227">
          <cell r="D4227" t="str">
            <v>023</v>
          </cell>
          <cell r="E4227" t="str">
            <v>Disque dur HPE 400Go SAS 12G MU SFF SC</v>
          </cell>
          <cell r="F4227">
            <v>736</v>
          </cell>
        </row>
        <row r="4228">
          <cell r="D4228" t="str">
            <v>024</v>
          </cell>
          <cell r="E4228" t="str">
            <v>HPE 3.84TB SAS 12G RI SFF SC DS SSD</v>
          </cell>
          <cell r="F4228">
            <v>4015</v>
          </cell>
        </row>
        <row r="4229">
          <cell r="D4229" t="str">
            <v>025</v>
          </cell>
          <cell r="E4229" t="str">
            <v>HPE 1.92TB SAS 12G RI SFF SC DS SSD</v>
          </cell>
          <cell r="F4229">
            <v>2053</v>
          </cell>
        </row>
        <row r="4230">
          <cell r="D4230" t="str">
            <v>026</v>
          </cell>
          <cell r="E4230" t="str">
            <v>HPE 960GB SAS 12G RI SFF SC DS SSD</v>
          </cell>
          <cell r="F4230">
            <v>1237</v>
          </cell>
        </row>
        <row r="4231">
          <cell r="D4231" t="str">
            <v>027</v>
          </cell>
          <cell r="E4231" t="str">
            <v>HPE 3.2TB SAS 12G MU SFF SC DS SSD</v>
          </cell>
          <cell r="F4231">
            <v>5500</v>
          </cell>
        </row>
        <row r="4232">
          <cell r="D4232" t="str">
            <v>028</v>
          </cell>
          <cell r="E4232" t="str">
            <v>HPE 1.6TB SAS 12G MU SFF SC DS SSD</v>
          </cell>
          <cell r="F4232">
            <v>2750</v>
          </cell>
        </row>
        <row r="4233">
          <cell r="D4233" t="str">
            <v>029</v>
          </cell>
          <cell r="E4233" t="str">
            <v>Processeur Intel Xeon Silver 4110 (2.1 GHz  11.00 MB / 85W / 8 Coeurs / DDR4 @2400MHz) pour DL380 Gen10</v>
          </cell>
          <cell r="F4233">
            <v>553</v>
          </cell>
        </row>
        <row r="4234">
          <cell r="D4234" t="str">
            <v>030</v>
          </cell>
          <cell r="E4234" t="str">
            <v>Processeur Intel Xeon Silver 4114 (2.2 GHz  13.75 MB / 85W / 10 Coeurs / DDR4 @2400MHz) pour DL360 Gen10</v>
          </cell>
          <cell r="F4234">
            <v>713</v>
          </cell>
        </row>
        <row r="4235">
          <cell r="D4235" t="str">
            <v>031</v>
          </cell>
          <cell r="E4235" t="str">
            <v>Kit processeur Intel  Xeon  E5  2650Lv4 (2,2 Ghz    quatorze cœurs    35 Mo    65W) pour HPE ProLiant DL380 Gen9</v>
          </cell>
          <cell r="F4235">
            <v>1193</v>
          </cell>
        </row>
        <row r="4236">
          <cell r="D4236" t="str">
            <v>032</v>
          </cell>
          <cell r="E4236" t="str">
            <v>Kit processeur Intel  Xeon  E5  2630Lv4 (1,8 Ghz    dix cœurs    25 Mo    55W) pour HPE ProLiant DL380 Gen9</v>
          </cell>
          <cell r="F4236">
            <v>600</v>
          </cell>
        </row>
        <row r="4237">
          <cell r="D4237" t="str">
            <v>033</v>
          </cell>
          <cell r="E4237" t="str">
            <v>Lecteur de DVD  ROM SATA 9,5 mm pour serveur ProLiant HPE Gen9</v>
          </cell>
          <cell r="F4237">
            <v>40</v>
          </cell>
        </row>
        <row r="4238">
          <cell r="D4238" t="str">
            <v>034</v>
          </cell>
          <cell r="E4238" t="str">
            <v>Lecteur de DVD  RW SATA 9,5 mm pour serveur ProLiant HPE Gen9</v>
          </cell>
          <cell r="F4238">
            <v>40</v>
          </cell>
        </row>
        <row r="4239">
          <cell r="D4239" t="str">
            <v>035</v>
          </cell>
          <cell r="E4239" t="str">
            <v>Barrette memoire HPE SmartMemory 16 Go DDR4 2400 MHz RDIMM 2Rx4 pour HPE ProLiant Gen9    E5  2600 v4</v>
          </cell>
          <cell r="F4239">
            <v>267</v>
          </cell>
        </row>
        <row r="4240">
          <cell r="D4240" t="str">
            <v>036</v>
          </cell>
          <cell r="E4240" t="str">
            <v>Barrette memoire HPE SmartMemory 32 Go DDR4 2400 MHz RDIMM 2Rx4 pour HPE ProLiant Gen9    E5  2600 v4</v>
          </cell>
          <cell r="F4240">
            <v>500</v>
          </cell>
        </row>
        <row r="4241">
          <cell r="D4241" t="str">
            <v>037</v>
          </cell>
          <cell r="E4241" t="str">
            <v>Barrette memoire HPE SmartMemory 64 Go DDR4 2400 MHz RDIMM 4Rx4 pour HPE ProLiant Gen9    E5  2600 v4</v>
          </cell>
          <cell r="F4241">
            <v>1115</v>
          </cell>
        </row>
        <row r="4242">
          <cell r="D4242" t="str">
            <v>038</v>
          </cell>
          <cell r="E4242" t="str">
            <v>Barrette memoire HPE SmartMemory 128 Go DDR4 2400 MHz RDIMM 8Rx8 pour HPE ProLiant Gen9    E5  2600 v4</v>
          </cell>
          <cell r="F4242">
            <v>5332</v>
          </cell>
        </row>
        <row r="4243">
          <cell r="D4243" t="str">
            <v>039</v>
          </cell>
          <cell r="E4243" t="str">
            <v>Carte reseau Ethernet Gigabit quatre ports HPE 331T</v>
          </cell>
          <cell r="F4243">
            <v>151</v>
          </cell>
        </row>
        <row r="4244">
          <cell r="D4244" t="str">
            <v>040</v>
          </cell>
          <cell r="E4244" t="str">
            <v>Carte reseau Ethernet Gigabit deux ports HPE 332T</v>
          </cell>
          <cell r="F4244">
            <v>110</v>
          </cell>
        </row>
        <row r="4245">
          <cell r="D4245" t="str">
            <v>041</v>
          </cell>
          <cell r="E4245" t="str">
            <v>Carte reseau Ethernet 10 Go deux ports HPE 530 SFP</v>
          </cell>
          <cell r="F4245">
            <v>312</v>
          </cell>
        </row>
        <row r="4246">
          <cell r="D4246" t="str">
            <v>042</v>
          </cell>
          <cell r="E4246" t="str">
            <v>Carte reseau Ethernet 530T 10 Go deux ports</v>
          </cell>
          <cell r="F4246">
            <v>337</v>
          </cell>
        </row>
        <row r="4247">
          <cell r="D4247" t="str">
            <v>043</v>
          </cell>
          <cell r="E4247" t="str">
            <v>Adaptateur Ethernet 10 Gb 2 ports 546SFP+</v>
          </cell>
          <cell r="F4247">
            <v>381</v>
          </cell>
        </row>
        <row r="4248">
          <cell r="D4248" t="str">
            <v>044</v>
          </cell>
          <cell r="E4248" t="str">
            <v>Adaptateur Ethernet 10 Gb 2 ports 557SFP+</v>
          </cell>
          <cell r="F4248">
            <v>427</v>
          </cell>
        </row>
        <row r="4249">
          <cell r="D4249" t="str">
            <v>045</v>
          </cell>
          <cell r="E4249" t="str">
            <v>Carte dextension 12Gb SAS avec cables pour serveur HPE ProLiant DL380 Gen9</v>
          </cell>
          <cell r="F4249">
            <v>350</v>
          </cell>
        </row>
        <row r="4250">
          <cell r="D4250" t="str">
            <v>046</v>
          </cell>
          <cell r="E4250" t="str">
            <v>Alimentation HPE 800W Flex Slot Universal hot plug</v>
          </cell>
          <cell r="F4250">
            <v>140</v>
          </cell>
        </row>
        <row r="4251">
          <cell r="D4251" t="str">
            <v>047</v>
          </cell>
          <cell r="E4251" t="str">
            <v>Alimentation HPE Flex Slot Platinum 500W Hot Plug</v>
          </cell>
          <cell r="F4251">
            <v>120</v>
          </cell>
        </row>
        <row r="4252">
          <cell r="D4252" t="str">
            <v>048</v>
          </cell>
          <cell r="E4252" t="str">
            <v>Controleur RAID SAS PCIe 8 ports internes HPE Smart Array P440ar cache 2Go de memoire flash</v>
          </cell>
          <cell r="F4252">
            <v>342</v>
          </cell>
        </row>
        <row r="4253">
          <cell r="D4253" t="str">
            <v>049</v>
          </cell>
          <cell r="E4253" t="str">
            <v>Controleur RAID SAS PCIe 2 ports internes HPE Smart Array P840ar cache 4 Go de memoire flash</v>
          </cell>
          <cell r="F4253">
            <v>527</v>
          </cell>
        </row>
        <row r="4254">
          <cell r="D4254" t="str">
            <v>050</v>
          </cell>
          <cell r="E4254" t="str">
            <v>Licence HPE iLO Advanced support et maj 1 an 24 x 7</v>
          </cell>
          <cell r="F4254">
            <v>222</v>
          </cell>
        </row>
        <row r="4255">
          <cell r="D4255" t="str">
            <v>051</v>
          </cell>
          <cell r="E4255" t="str">
            <v>Licence HPE Insight Control support et maj 1 an 24 x 7</v>
          </cell>
          <cell r="F4255">
            <v>291</v>
          </cell>
        </row>
        <row r="4256">
          <cell r="D4256" t="str">
            <v>052</v>
          </cell>
          <cell r="E4256" t="str">
            <v>Module GPU HPE NVIDIA Quadro P6000</v>
          </cell>
          <cell r="F4256">
            <v>4294</v>
          </cell>
        </row>
        <row r="4257">
          <cell r="D4257" t="str">
            <v>053</v>
          </cell>
          <cell r="E4257" t="str">
            <v>Module GPU HPE NVIDIA Quadro M5000</v>
          </cell>
          <cell r="F4257">
            <v>840</v>
          </cell>
        </row>
        <row r="4258">
          <cell r="D4258" t="str">
            <v>054</v>
          </cell>
          <cell r="E4258" t="str">
            <v>Module GPU HPE NVIDIA Quadro M4000</v>
          </cell>
          <cell r="F4258">
            <v>1366</v>
          </cell>
        </row>
        <row r="4259">
          <cell r="D4259" t="str">
            <v>055</v>
          </cell>
          <cell r="E4259" t="str">
            <v>serveur de fichier NAS</v>
          </cell>
          <cell r="F4259">
            <v>19555</v>
          </cell>
        </row>
        <row r="4260">
          <cell r="D4260" t="str">
            <v>056</v>
          </cell>
          <cell r="E4260" t="str">
            <v>extension de 32To utiles supplementaires StoreEasy</v>
          </cell>
          <cell r="F4260">
            <v>3766</v>
          </cell>
        </row>
        <row r="4261">
          <cell r="D4261" t="str">
            <v>057</v>
          </cell>
          <cell r="E4261" t="str">
            <v xml:space="preserve">Synology 4x HDD </v>
          </cell>
          <cell r="F4261">
            <v>443</v>
          </cell>
        </row>
        <row r="4262">
          <cell r="D4262" t="str">
            <v>058</v>
          </cell>
          <cell r="E4262" t="str">
            <v xml:space="preserve">Synology 8 x HDD </v>
          </cell>
          <cell r="F4262">
            <v>917</v>
          </cell>
        </row>
        <row r="4263">
          <cell r="D4263" t="str">
            <v>059</v>
          </cell>
          <cell r="E4263" t="str">
            <v>Poste operateur tout en un</v>
          </cell>
          <cell r="F4263">
            <v>1174</v>
          </cell>
        </row>
        <row r="4264">
          <cell r="D4264" t="str">
            <v>060</v>
          </cell>
          <cell r="E4264" t="str">
            <v>Notebook</v>
          </cell>
          <cell r="F4264">
            <v>940</v>
          </cell>
        </row>
        <row r="4265">
          <cell r="D4265" t="str">
            <v>061</v>
          </cell>
          <cell r="E4265" t="str">
            <v>Ultrabook</v>
          </cell>
          <cell r="F4265">
            <v>1375</v>
          </cell>
        </row>
        <row r="4266">
          <cell r="D4266" t="str">
            <v>062</v>
          </cell>
          <cell r="E4266" t="str">
            <v>Portable</v>
          </cell>
          <cell r="F4266">
            <v>859</v>
          </cell>
        </row>
        <row r="4267">
          <cell r="D4267" t="str">
            <v>063</v>
          </cell>
          <cell r="E4267" t="str">
            <v>Tablette Android</v>
          </cell>
          <cell r="F4267">
            <v>250</v>
          </cell>
        </row>
        <row r="4268">
          <cell r="D4268" t="str">
            <v>064</v>
          </cell>
          <cell r="E4268" t="str">
            <v>Tablette Iphone</v>
          </cell>
          <cell r="F4268">
            <v>559</v>
          </cell>
        </row>
        <row r="4269">
          <cell r="D4269" t="str">
            <v>065</v>
          </cell>
          <cell r="E4269" t="str">
            <v>Poste operateur Bi ecran</v>
          </cell>
          <cell r="F4269">
            <v>1018</v>
          </cell>
        </row>
        <row r="4270">
          <cell r="D4270" t="str">
            <v>066</v>
          </cell>
          <cell r="E4270" t="str">
            <v>Poste operateur quadri ecran</v>
          </cell>
          <cell r="F4270">
            <v>1555</v>
          </cell>
        </row>
        <row r="4271">
          <cell r="D4271" t="str">
            <v>067</v>
          </cell>
          <cell r="E4271" t="str">
            <v>Client leger bi ecran</v>
          </cell>
          <cell r="F4271">
            <v>544</v>
          </cell>
        </row>
        <row r="4272">
          <cell r="D4272" t="str">
            <v>068</v>
          </cell>
          <cell r="E4272" t="str">
            <v>Client leger quadri ecrans</v>
          </cell>
          <cell r="F4272">
            <v>894</v>
          </cell>
        </row>
        <row r="4273">
          <cell r="D4273" t="str">
            <v>069</v>
          </cell>
          <cell r="E4273" t="str">
            <v xml:space="preserve"> Baie Virtualisation General</v>
          </cell>
          <cell r="F4273">
            <v>88564</v>
          </cell>
        </row>
        <row r="4274">
          <cell r="D4274" t="str">
            <v>070</v>
          </cell>
          <cell r="E4274" t="str">
            <v>disque  900Gb SAS 15K SFF Ou LFF</v>
          </cell>
          <cell r="F4274">
            <v>460</v>
          </cell>
        </row>
        <row r="4275">
          <cell r="D4275" t="str">
            <v>071</v>
          </cell>
          <cell r="E4275" t="str">
            <v>Boitier dextension Hybride ES3  de  84TB (21x4TB) HDD et 5.76TB Cache SSD</v>
          </cell>
          <cell r="F4275">
            <v>49325</v>
          </cell>
        </row>
        <row r="4276">
          <cell r="D4276" t="str">
            <v>072</v>
          </cell>
          <cell r="E4276" t="str">
            <v>boitier tiroir disques supplementaire SAS</v>
          </cell>
          <cell r="F4276">
            <v>2458</v>
          </cell>
        </row>
        <row r="4277">
          <cell r="D4277" t="str">
            <v>073</v>
          </cell>
          <cell r="E4277" t="str">
            <v>Disque SSD SAS SLC SFF 6G de 100 Go</v>
          </cell>
          <cell r="F4277">
            <v>166</v>
          </cell>
        </row>
        <row r="4278">
          <cell r="D4278" t="str">
            <v>074</v>
          </cell>
          <cell r="E4278" t="str">
            <v>Disque SSD SAS SLC SFF 6G de 200 Go</v>
          </cell>
          <cell r="F4278">
            <v>333</v>
          </cell>
        </row>
        <row r="4279">
          <cell r="D4279" t="str">
            <v>075</v>
          </cell>
          <cell r="E4279" t="str">
            <v>Disque SSD SAS SLC LFF 6G de 100 Go</v>
          </cell>
          <cell r="F4279">
            <v>166</v>
          </cell>
        </row>
        <row r="4280">
          <cell r="D4280" t="str">
            <v>076</v>
          </cell>
          <cell r="E4280" t="str">
            <v>Disque SSD SAS SLC LFF 6G de 200 Go</v>
          </cell>
          <cell r="F4280">
            <v>333</v>
          </cell>
        </row>
        <row r="4281">
          <cell r="D4281" t="str">
            <v>077</v>
          </cell>
          <cell r="E4281" t="str">
            <v>Disque SAS ENT SFF 300 Go 6G 15 000 tr/mn double port</v>
          </cell>
          <cell r="F4281">
            <v>430</v>
          </cell>
        </row>
        <row r="4282">
          <cell r="D4282" t="str">
            <v>078</v>
          </cell>
          <cell r="E4282" t="str">
            <v>Disque SAS ENT SFF 450 Go 6G 10 000 tr/mn double port</v>
          </cell>
          <cell r="F4282">
            <v>511</v>
          </cell>
        </row>
        <row r="4283">
          <cell r="D4283" t="str">
            <v>079</v>
          </cell>
          <cell r="E4283" t="str">
            <v>Disque SAS ENT SFF 600 Go 6G 10 000 tr/mn double port</v>
          </cell>
          <cell r="F4283">
            <v>497</v>
          </cell>
        </row>
        <row r="4284">
          <cell r="D4284" t="str">
            <v>080</v>
          </cell>
          <cell r="E4284" t="str">
            <v>Disque SAS ENT SFF 900 Go 6G 10 000 tr/mn double port</v>
          </cell>
          <cell r="F4284">
            <v>694</v>
          </cell>
        </row>
        <row r="4285">
          <cell r="D4285" t="str">
            <v>081</v>
          </cell>
          <cell r="E4285" t="str">
            <v>Disque SATA MDL LFF 2 To 6G 7 200 tr/mn double port</v>
          </cell>
          <cell r="F4285">
            <v>497</v>
          </cell>
        </row>
        <row r="4286">
          <cell r="D4286" t="str">
            <v>082</v>
          </cell>
          <cell r="E4286" t="str">
            <v>Disque SATA MDL LFF 3 To 3G 7 200 tr/mn double port</v>
          </cell>
          <cell r="F4286">
            <v>333</v>
          </cell>
        </row>
        <row r="4287">
          <cell r="D4287" t="str">
            <v>083</v>
          </cell>
          <cell r="E4287" t="str">
            <v>Disque SATA MDL SFF 1 To 6G 7 200 tr/mn double port</v>
          </cell>
          <cell r="F4287">
            <v>408</v>
          </cell>
        </row>
        <row r="4288">
          <cell r="D4288" t="str">
            <v>084</v>
          </cell>
          <cell r="E4288" t="str">
            <v>Maintenance/support pour Vsphere6 Enteprise production pour 1 processeur    1 an(ref    VS6  ENT  P  SSS  C)</v>
          </cell>
          <cell r="F4288">
            <v>924</v>
          </cell>
        </row>
        <row r="4289">
          <cell r="D4289" t="str">
            <v>085</v>
          </cell>
          <cell r="E4289" t="str">
            <v>Maintenance/support pour Vcenter Standard 6 for Vsphere 6 (ref    VCS6  STD  P  SSS  C)    1 an</v>
          </cell>
          <cell r="F4289">
            <v>2727</v>
          </cell>
        </row>
        <row r="4290">
          <cell r="D4290" t="str">
            <v>086</v>
          </cell>
          <cell r="E4290" t="str">
            <v>Maintenance/support pour Vsphere6 Enteprise General pour 1 processeur      1 an(ref    VS6  ENT  G  SSS  C)</v>
          </cell>
          <cell r="F4290">
            <v>608</v>
          </cell>
        </row>
        <row r="4291">
          <cell r="D4291" t="str">
            <v>087</v>
          </cell>
          <cell r="E4291" t="str">
            <v>Maintenance/support pour Vmware Vsphere 6  pour  8 processeurs     1 an</v>
          </cell>
          <cell r="F4291">
            <v>4834</v>
          </cell>
        </row>
        <row r="4292">
          <cell r="D4292" t="str">
            <v>088</v>
          </cell>
          <cell r="E4292" t="str">
            <v>Maintenance/support pour Vmware View 6 (ou ulterieur)    1 an</v>
          </cell>
          <cell r="F4292">
            <v>528</v>
          </cell>
        </row>
        <row r="4293">
          <cell r="D4293" t="str">
            <v>089</v>
          </cell>
          <cell r="E4293" t="str">
            <v>Maintenance/support pour Vmware View 6 (ou ulterieur) Entreprise Premier Bundle for Starter Kit    pack de 10 pour un an</v>
          </cell>
          <cell r="F4293">
            <v>528</v>
          </cell>
        </row>
        <row r="4294">
          <cell r="D4294" t="str">
            <v>090</v>
          </cell>
          <cell r="E4294" t="str">
            <v>Licence Vsphere 6  Entreprise</v>
          </cell>
          <cell r="F4294">
            <v>3528</v>
          </cell>
        </row>
        <row r="4295">
          <cell r="D4295" t="str">
            <v>091</v>
          </cell>
          <cell r="E4295" t="str">
            <v>Licence VSphere 6  Standard</v>
          </cell>
          <cell r="F4295">
            <v>1117</v>
          </cell>
        </row>
        <row r="4296">
          <cell r="D4296" t="str">
            <v>092</v>
          </cell>
          <cell r="E4296" t="str">
            <v>Licence Vcenter Standard pour VSphere 6 ou ulterieur</v>
          </cell>
          <cell r="F4296">
            <v>5294</v>
          </cell>
        </row>
        <row r="4297">
          <cell r="D4297" t="str">
            <v>093</v>
          </cell>
          <cell r="E4297" t="str">
            <v xml:space="preserve">Maintenance  unitaire 1 an 24X7 HP DL360 Gen9 ET DL380 Gen 9   </v>
          </cell>
          <cell r="F4297">
            <v>388</v>
          </cell>
        </row>
        <row r="4298">
          <cell r="D4298" t="str">
            <v>094</v>
          </cell>
          <cell r="E4298" t="str">
            <v>Maintenance  unitaire 1 an 24X7  HP DL360 Gen7   Gen8 ET DL380 Gen7  Gen8</v>
          </cell>
          <cell r="F4298">
            <v>444</v>
          </cell>
        </row>
        <row r="4299">
          <cell r="D4299" t="str">
            <v>095</v>
          </cell>
          <cell r="E4299" t="str">
            <v xml:space="preserve">Maintenance  unitaire 1 an J+1 HP DL360 Gen9 ET DL380 Gen 9   </v>
          </cell>
          <cell r="F4299">
            <v>333</v>
          </cell>
        </row>
        <row r="4300">
          <cell r="D4300" t="str">
            <v>096</v>
          </cell>
          <cell r="E4300" t="str">
            <v>Maintenance  unitaire 1 an J+1  HP DL360 Gen7   Gen8 ET DL380 Gen7  Gen8</v>
          </cell>
          <cell r="F4300">
            <v>333</v>
          </cell>
        </row>
        <row r="4301">
          <cell r="D4301" t="str">
            <v>097</v>
          </cell>
          <cell r="E4301" t="str">
            <v xml:space="preserve">Maintenance  unitaire  1 ans J+1 HP P4500G2   </v>
          </cell>
          <cell r="F4301">
            <v>3841</v>
          </cell>
        </row>
        <row r="4302">
          <cell r="D4302" t="str">
            <v>098</v>
          </cell>
          <cell r="E4302" t="str">
            <v>Maintenance Unitaire  1 an 24X7 Store Virtual</v>
          </cell>
          <cell r="F4302">
            <v>722</v>
          </cell>
        </row>
        <row r="4303">
          <cell r="D4303" t="str">
            <v>099</v>
          </cell>
          <cell r="E4303" t="str">
            <v>Maintenance unitaire  1 an 24X7 StoreEasy</v>
          </cell>
          <cell r="F4303">
            <v>722</v>
          </cell>
        </row>
        <row r="4304">
          <cell r="D4304" t="str">
            <v>100</v>
          </cell>
          <cell r="E4304" t="str">
            <v>Maintenance Unitaire  1 an J+ 1 Store Virtual</v>
          </cell>
          <cell r="F4304">
            <v>500</v>
          </cell>
        </row>
        <row r="4305">
          <cell r="D4305" t="str">
            <v>101</v>
          </cell>
          <cell r="E4305" t="str">
            <v>Maintenance unitaire  1 an J + 1 StoreEasy</v>
          </cell>
          <cell r="F4305">
            <v>500</v>
          </cell>
        </row>
        <row r="4306">
          <cell r="D4306" t="str">
            <v>102</v>
          </cell>
          <cell r="E4306" t="str">
            <v xml:space="preserve">Maintenance  unitaire 3 ans 24X7 HP DL360 Gen9 ET DL380 Gen 9   </v>
          </cell>
          <cell r="F4306">
            <v>1500</v>
          </cell>
        </row>
        <row r="4307">
          <cell r="D4307" t="str">
            <v>103</v>
          </cell>
          <cell r="E4307" t="str">
            <v>Maintenance  unitaire 3 ans 24X7  HP DL360 Gen7   Gen8 ET DL380 Gen7  Gen8</v>
          </cell>
          <cell r="F4307">
            <v>1722</v>
          </cell>
        </row>
        <row r="4308">
          <cell r="D4308" t="str">
            <v>104</v>
          </cell>
          <cell r="E4308" t="str">
            <v xml:space="preserve">Maintenance  unitaire 3 ans J+1 HP DL360 Gen9 ET DL380 Gen 9   </v>
          </cell>
          <cell r="F4308">
            <v>1277</v>
          </cell>
        </row>
        <row r="4309">
          <cell r="D4309" t="str">
            <v>105</v>
          </cell>
          <cell r="E4309" t="str">
            <v>Maintenance  unitaire 3 ans J+1  HP DL360 Gen7   Gen8 ET DL380 Gen7  Gen8</v>
          </cell>
          <cell r="F4309">
            <v>1277</v>
          </cell>
        </row>
        <row r="4310">
          <cell r="D4310" t="str">
            <v>106</v>
          </cell>
          <cell r="E4310" t="str">
            <v xml:space="preserve">Maintenance  unitaire  3 ans J+1 HP P4500G2   </v>
          </cell>
          <cell r="F4310">
            <v>9046</v>
          </cell>
        </row>
        <row r="4311">
          <cell r="D4311" t="str">
            <v>107</v>
          </cell>
          <cell r="E4311" t="str">
            <v>Maintenance Unitaire 3 ans 24X7 Store Virtual</v>
          </cell>
          <cell r="F4311">
            <v>2555</v>
          </cell>
        </row>
        <row r="4312">
          <cell r="D4312" t="str">
            <v>108</v>
          </cell>
          <cell r="E4312" t="str">
            <v>Maintenance unitaire 3 ans 24X7 StoreEasy</v>
          </cell>
          <cell r="F4312">
            <v>2244</v>
          </cell>
        </row>
        <row r="4313">
          <cell r="D4313" t="str">
            <v>109</v>
          </cell>
          <cell r="E4313" t="str">
            <v>Maintenance Unitaire 3 ans J+1 Store Virtual</v>
          </cell>
          <cell r="F4313">
            <v>2055</v>
          </cell>
        </row>
        <row r="4314">
          <cell r="D4314" t="str">
            <v>110</v>
          </cell>
          <cell r="E4314" t="str">
            <v>Maintenance unitaire 3 ans J+1 StoreEasy</v>
          </cell>
          <cell r="F4314">
            <v>2055</v>
          </cell>
        </row>
        <row r="4315">
          <cell r="D4315" t="str">
            <v>111</v>
          </cell>
          <cell r="E4315" t="str">
            <v>Maintenance Portable 3 ans J+1</v>
          </cell>
          <cell r="F4315">
            <v>204</v>
          </cell>
        </row>
        <row r="4316">
          <cell r="D4316" t="str">
            <v>112</v>
          </cell>
          <cell r="E4316" t="str">
            <v>Maintenance Poste Operateur 1 an J+1</v>
          </cell>
          <cell r="F4316">
            <v>58</v>
          </cell>
        </row>
        <row r="4317">
          <cell r="D4317" t="str">
            <v>113</v>
          </cell>
          <cell r="E4317" t="str">
            <v>Maintenance Poste Operateur 3 ans J+1</v>
          </cell>
          <cell r="F4317">
            <v>1775</v>
          </cell>
        </row>
        <row r="4318">
          <cell r="D4318" t="str">
            <v>114</v>
          </cell>
          <cell r="E4318" t="str">
            <v xml:space="preserve">1 an Support oracle Full use CSI N 15919792 Partitioning </v>
          </cell>
          <cell r="F4318">
            <v>13954</v>
          </cell>
        </row>
        <row r="4319">
          <cell r="D4319" t="str">
            <v>115</v>
          </cell>
          <cell r="E4319" t="str">
            <v>licence nod 32 pack de10  3 ans renouvellement</v>
          </cell>
          <cell r="F4319">
            <v>87</v>
          </cell>
        </row>
        <row r="4320">
          <cell r="D4320" t="str">
            <v>116</v>
          </cell>
          <cell r="E4320" t="str">
            <v>licence Nod 32 pack de 50 3ans renouvellement</v>
          </cell>
          <cell r="F4320">
            <v>403</v>
          </cell>
        </row>
        <row r="4321">
          <cell r="D4321" t="str">
            <v>117</v>
          </cell>
          <cell r="E4321" t="str">
            <v>Licence Nod 32 pack de 100 3ans renouvellement</v>
          </cell>
          <cell r="F4321">
            <v>936</v>
          </cell>
        </row>
        <row r="4322">
          <cell r="D4322" t="str">
            <v>118</v>
          </cell>
          <cell r="E4322" t="str">
            <v>pack de 10 licences NOD32 pour 3 ans</v>
          </cell>
          <cell r="F4322">
            <v>101</v>
          </cell>
        </row>
        <row r="4323">
          <cell r="D4323" t="str">
            <v>119</v>
          </cell>
          <cell r="E4323" t="str">
            <v>Pack de 50 licences NOD32 pour 3 ans</v>
          </cell>
          <cell r="F4323">
            <v>500</v>
          </cell>
        </row>
        <row r="4324">
          <cell r="D4324" t="str">
            <v>120</v>
          </cell>
          <cell r="E4324" t="str">
            <v>Pack de 100 licences NOD32 pour 3 ans</v>
          </cell>
          <cell r="F4324">
            <v>982</v>
          </cell>
        </row>
        <row r="4325">
          <cell r="D4325" t="str">
            <v>121</v>
          </cell>
          <cell r="E4325" t="str">
            <v>Licence Windows 10 PRO</v>
          </cell>
          <cell r="F4325">
            <v>143</v>
          </cell>
        </row>
        <row r="4326">
          <cell r="D4326" t="str">
            <v>122</v>
          </cell>
          <cell r="E4326" t="str">
            <v>Licence Serveur Windows 2016 Standard 2CPU/2VM</v>
          </cell>
          <cell r="F4326">
            <v>660</v>
          </cell>
        </row>
        <row r="4327">
          <cell r="D4327" t="str">
            <v>123</v>
          </cell>
          <cell r="E4327" t="str">
            <v>Microsoft Windows Serveur16 (16  Core) Datacntr ROK fr SW</v>
          </cell>
          <cell r="F4327">
            <v>4500</v>
          </cell>
        </row>
        <row r="4328">
          <cell r="D4328" t="str">
            <v>124</v>
          </cell>
          <cell r="E4328" t="str">
            <v>CAL 5 users Windows 2016</v>
          </cell>
          <cell r="F4328">
            <v>206</v>
          </cell>
        </row>
        <row r="4329">
          <cell r="D4329" t="str">
            <v>125</v>
          </cell>
          <cell r="E4329" t="str">
            <v>Licence COREL DRAW Graphics Suite 2018</v>
          </cell>
          <cell r="F4329">
            <v>599</v>
          </cell>
        </row>
        <row r="4330">
          <cell r="D4330" t="str">
            <v>126</v>
          </cell>
          <cell r="E4330" t="str">
            <v>Licence Microsoft Office 2016</v>
          </cell>
          <cell r="F4330">
            <v>218</v>
          </cell>
        </row>
        <row r="4331">
          <cell r="D4331" t="str">
            <v>127</v>
          </cell>
          <cell r="E4331" t="str">
            <v>Licence Microsoft Project Pro 2016</v>
          </cell>
          <cell r="F4331">
            <v>1183</v>
          </cell>
        </row>
        <row r="4332">
          <cell r="D4332" t="str">
            <v>128</v>
          </cell>
          <cell r="E4332" t="str">
            <v>Licence AUTOCAD  Suite 2018</v>
          </cell>
          <cell r="F4332">
            <v>565</v>
          </cell>
        </row>
        <row r="4333">
          <cell r="D4333" t="str">
            <v>129</v>
          </cell>
          <cell r="E4333" t="str">
            <v>Licence Acronis True Image windows 2018</v>
          </cell>
          <cell r="F4333">
            <v>42</v>
          </cell>
        </row>
        <row r="4334">
          <cell r="D4334" t="str">
            <v>130</v>
          </cell>
          <cell r="E4334" t="str">
            <v>Licence PC Vue 11.2 PRO RunTime Server avec IHM  2 protocoles (OPC / STEP7)  Variables illimitees</v>
          </cell>
          <cell r="F4334">
            <v>8500</v>
          </cell>
        </row>
        <row r="4335">
          <cell r="D4335" t="str">
            <v>131</v>
          </cell>
          <cell r="E4335" t="str">
            <v>Licence PC Vue 11.2 PRO RunTime Client Variables illimitees</v>
          </cell>
          <cell r="F4335">
            <v>4000</v>
          </cell>
        </row>
        <row r="4336">
          <cell r="D4336" t="str">
            <v>132</v>
          </cell>
          <cell r="E4336" t="str">
            <v>Disque dur 1 To  Serial ATA II  3,5 pouces</v>
          </cell>
          <cell r="F4336">
            <v>37</v>
          </cell>
        </row>
        <row r="4337">
          <cell r="D4337" t="str">
            <v>133</v>
          </cell>
          <cell r="E4337" t="str">
            <v>Disque dur 2 To   Serial ATA II  3,5 pouces</v>
          </cell>
          <cell r="F4337">
            <v>52</v>
          </cell>
        </row>
        <row r="4338">
          <cell r="D4338" t="str">
            <v>134</v>
          </cell>
          <cell r="E4338" t="str">
            <v>Disque dur 3 To   Serial ATA II  3,5 pouces</v>
          </cell>
          <cell r="F4338">
            <v>65</v>
          </cell>
        </row>
        <row r="4339">
          <cell r="D4339" t="str">
            <v>135</v>
          </cell>
          <cell r="E4339" t="str">
            <v>Disque dur 5 To   Serial ATA II  3,5 pouces</v>
          </cell>
          <cell r="F4339">
            <v>177</v>
          </cell>
        </row>
        <row r="4340">
          <cell r="D4340" t="str">
            <v>136</v>
          </cell>
          <cell r="E4340" t="str">
            <v>Disque dur 1 To   Serial ATA II  2,5 pouces</v>
          </cell>
          <cell r="F4340">
            <v>39</v>
          </cell>
        </row>
        <row r="4341">
          <cell r="D4341" t="str">
            <v>137</v>
          </cell>
          <cell r="E4341" t="str">
            <v>Disque dur 2 To   Serial ATA II  2,5 pouces</v>
          </cell>
          <cell r="F4341">
            <v>69</v>
          </cell>
        </row>
        <row r="4342">
          <cell r="D4342" t="str">
            <v>138</v>
          </cell>
          <cell r="E4342" t="str">
            <v>Disque dur externe USB3  capacite  1To 2,5 pouces antichoc</v>
          </cell>
          <cell r="F4342">
            <v>52</v>
          </cell>
        </row>
        <row r="4343">
          <cell r="D4343" t="str">
            <v>139</v>
          </cell>
          <cell r="E4343" t="str">
            <v>Disque dur externe USB3  capacite  2To 2,5 pouces antichoc</v>
          </cell>
          <cell r="F4343">
            <v>78</v>
          </cell>
        </row>
        <row r="4344">
          <cell r="D4344" t="str">
            <v>140</v>
          </cell>
          <cell r="E4344" t="str">
            <v>Disque dur externe USB3  capacite  4To 2,5 pouces antichoc</v>
          </cell>
          <cell r="F4344">
            <v>139</v>
          </cell>
        </row>
        <row r="4345">
          <cell r="D4345" t="str">
            <v>141</v>
          </cell>
          <cell r="E4345" t="str">
            <v xml:space="preserve">Disque dur interne SSD 2,5 SATA    128 Go   </v>
          </cell>
          <cell r="F4345">
            <v>22</v>
          </cell>
        </row>
        <row r="4346">
          <cell r="D4346" t="str">
            <v>142</v>
          </cell>
          <cell r="E4346" t="str">
            <v xml:space="preserve">Disque dur interne SSD 2,5 SATA    256 Go   </v>
          </cell>
          <cell r="F4346">
            <v>41</v>
          </cell>
        </row>
        <row r="4347">
          <cell r="D4347" t="str">
            <v>143</v>
          </cell>
          <cell r="E4347" t="str">
            <v xml:space="preserve">Disque dur interne SSD 2,5 SATA    512 Go   </v>
          </cell>
          <cell r="F4347">
            <v>76</v>
          </cell>
        </row>
        <row r="4348">
          <cell r="D4348" t="str">
            <v>144</v>
          </cell>
          <cell r="E4348" t="str">
            <v xml:space="preserve">Disque dur interne SSD 2,5 SATA    1 To   </v>
          </cell>
          <cell r="F4348">
            <v>128</v>
          </cell>
        </row>
        <row r="4349">
          <cell r="D4349" t="str">
            <v>145</v>
          </cell>
          <cell r="E4349" t="str">
            <v>Cle USB 32Go</v>
          </cell>
          <cell r="F4349">
            <v>7</v>
          </cell>
        </row>
        <row r="4350">
          <cell r="D4350" t="str">
            <v>146</v>
          </cell>
          <cell r="E4350" t="str">
            <v>Cle USB 64Go</v>
          </cell>
          <cell r="F4350">
            <v>11</v>
          </cell>
        </row>
        <row r="4351">
          <cell r="D4351" t="str">
            <v>147</v>
          </cell>
          <cell r="E4351" t="str">
            <v>Cle USB 128Go</v>
          </cell>
          <cell r="F4351">
            <v>31</v>
          </cell>
        </row>
        <row r="4352">
          <cell r="D4352" t="str">
            <v>148</v>
          </cell>
          <cell r="E4352" t="str">
            <v>Cle USB 256Go</v>
          </cell>
          <cell r="F4352">
            <v>62</v>
          </cell>
        </row>
        <row r="4353">
          <cell r="D4353" t="str">
            <v>149</v>
          </cell>
          <cell r="E4353" t="str">
            <v>Cle USB 512Go</v>
          </cell>
          <cell r="F4353">
            <v>258</v>
          </cell>
        </row>
        <row r="4354">
          <cell r="D4354" t="str">
            <v>150</v>
          </cell>
          <cell r="E4354" t="str">
            <v>Carte memoire rapide Micro SDHC 32Go + adaptateur</v>
          </cell>
          <cell r="F4354">
            <v>10</v>
          </cell>
        </row>
        <row r="4355">
          <cell r="D4355" t="str">
            <v>151</v>
          </cell>
          <cell r="E4355" t="str">
            <v>Carte memoire rapide Micro SDHC 64Go + adaptateur</v>
          </cell>
          <cell r="F4355">
            <v>14</v>
          </cell>
        </row>
        <row r="4356">
          <cell r="D4356" t="str">
            <v>152</v>
          </cell>
          <cell r="E4356" t="str">
            <v>Carte memoire rapide Micro SDHC 128Go + adaptateur</v>
          </cell>
          <cell r="F4356">
            <v>26</v>
          </cell>
        </row>
        <row r="4357">
          <cell r="D4357" t="str">
            <v>153</v>
          </cell>
          <cell r="E4357" t="str">
            <v>Alimentation silencieuse ATX 500W minimum</v>
          </cell>
          <cell r="F4357">
            <v>45</v>
          </cell>
        </row>
        <row r="4358">
          <cell r="D4358" t="str">
            <v>154</v>
          </cell>
          <cell r="E4358" t="str">
            <v>cable video DVI 1,5m</v>
          </cell>
          <cell r="F4358">
            <v>10</v>
          </cell>
        </row>
        <row r="4359">
          <cell r="D4359" t="str">
            <v>155</v>
          </cell>
          <cell r="E4359" t="str">
            <v>cable video HDMI 1,5m</v>
          </cell>
          <cell r="F4359">
            <v>4</v>
          </cell>
        </row>
        <row r="4360">
          <cell r="D4360" t="str">
            <v>156</v>
          </cell>
          <cell r="E4360" t="str">
            <v>Cable Display Port 1,3m</v>
          </cell>
          <cell r="F4360">
            <v>30</v>
          </cell>
        </row>
        <row r="4361">
          <cell r="D4361" t="str">
            <v>157</v>
          </cell>
          <cell r="E4361" t="str">
            <v>Cable display port HDMI 1m</v>
          </cell>
          <cell r="F4361">
            <v>21</v>
          </cell>
        </row>
        <row r="4362">
          <cell r="D4362" t="str">
            <v>158</v>
          </cell>
          <cell r="E4362" t="str">
            <v>Clavier PC multimedia filaire</v>
          </cell>
          <cell r="F4362">
            <v>19</v>
          </cell>
        </row>
        <row r="4363">
          <cell r="D4363" t="str">
            <v>159</v>
          </cell>
          <cell r="E4363" t="str">
            <v>Souris optique filaire</v>
          </cell>
          <cell r="F4363">
            <v>5</v>
          </cell>
        </row>
        <row r="4364">
          <cell r="D4364" t="str">
            <v>160</v>
          </cell>
          <cell r="E4364" t="str">
            <v>Clavier/Souris sans fil</v>
          </cell>
          <cell r="F4364">
            <v>40</v>
          </cell>
        </row>
        <row r="4365">
          <cell r="D4365" t="str">
            <v>161</v>
          </cell>
          <cell r="E4365" t="str">
            <v>Cables serie 9 bF 9bF</v>
          </cell>
          <cell r="F4365">
            <v>5</v>
          </cell>
        </row>
        <row r="4366">
          <cell r="D4366" t="str">
            <v>162</v>
          </cell>
          <cell r="E4366" t="str">
            <v>Cables serie  rs232 croise 7 fils 9 broches M M</v>
          </cell>
          <cell r="F4366">
            <v>15</v>
          </cell>
        </row>
        <row r="4367">
          <cell r="D4367" t="str">
            <v>163</v>
          </cell>
          <cell r="E4367" t="str">
            <v>Adaptateur USB serie rs232 9 broches</v>
          </cell>
          <cell r="F4367">
            <v>11</v>
          </cell>
        </row>
        <row r="4368">
          <cell r="D4368" t="str">
            <v>164</v>
          </cell>
          <cell r="E4368" t="str">
            <v>Cable USB type C 1m</v>
          </cell>
          <cell r="F4368">
            <v>7</v>
          </cell>
        </row>
        <row r="4369">
          <cell r="D4369" t="str">
            <v>165</v>
          </cell>
          <cell r="E4369" t="str">
            <v>cable USB micro USB 1m</v>
          </cell>
          <cell r="F4369">
            <v>2</v>
          </cell>
        </row>
        <row r="4370">
          <cell r="D4370" t="str">
            <v>166</v>
          </cell>
          <cell r="E4370" t="str">
            <v>cable USB /lightning 1m</v>
          </cell>
          <cell r="F4370">
            <v>10</v>
          </cell>
        </row>
        <row r="4371">
          <cell r="D4371" t="str">
            <v>167</v>
          </cell>
          <cell r="E4371" t="str">
            <v>alimentation externe reglable 3v 12v CC 1 ampere connecteur multiple en sortie</v>
          </cell>
          <cell r="F4371">
            <v>12</v>
          </cell>
        </row>
        <row r="4372">
          <cell r="D4372" t="str">
            <v>168</v>
          </cell>
          <cell r="E4372" t="str">
            <v>Rayonnage bois et metal 5 etageres en kit dimensions environ 190*350*700   Charge &gt;= 50kgs par tablette</v>
          </cell>
          <cell r="F4372">
            <v>480</v>
          </cell>
        </row>
        <row r="4373">
          <cell r="D4373" t="str">
            <v>169</v>
          </cell>
          <cell r="E4373" t="str">
            <v>Camera video IP filaire et wifi. exemple axis M1045  lw</v>
          </cell>
          <cell r="F4373">
            <v>238</v>
          </cell>
        </row>
        <row r="4374">
          <cell r="D4374" t="str">
            <v>170</v>
          </cell>
          <cell r="E4374" t="str">
            <v>Camera video IP filaire et wifi avec detection de mouvement et micro integre exemple axis M1065  lw</v>
          </cell>
          <cell r="F4374">
            <v>311</v>
          </cell>
        </row>
        <row r="4375">
          <cell r="D4375" t="str">
            <v>171</v>
          </cell>
          <cell r="E4375" t="str">
            <v>Baies 19 pouces H environ 2m  profondeur utile 85cm mini, equipee de 4 etageres, electricite (2*8prises), 3 balais passe cables, visserie complete, porte avant et  arriere grillagee) livraison et montage inclus (etage possible)</v>
          </cell>
          <cell r="F4375">
            <v>1551</v>
          </cell>
        </row>
        <row r="4376">
          <cell r="D4376" t="str">
            <v>172</v>
          </cell>
          <cell r="E4376" t="str">
            <v>Sonde de T  (precision 0.5 ) IP, avec serveur web integre (ex:Scangaule)</v>
          </cell>
          <cell r="F4376">
            <v>390</v>
          </cell>
        </row>
        <row r="4377">
          <cell r="D4377" t="str">
            <v>173</v>
          </cell>
          <cell r="E4377" t="str">
            <v>Sonde de T  supplementaire pour reference precedente</v>
          </cell>
          <cell r="F4377">
            <v>90</v>
          </cell>
        </row>
        <row r="4378">
          <cell r="D4378" t="str">
            <v>174</v>
          </cell>
          <cell r="E4378" t="str">
            <v>Sonde de T  (precision 0.5 ) IP, avec serveur web integre (ex:poseidon2 3268)</v>
          </cell>
          <cell r="F4378">
            <v>452</v>
          </cell>
        </row>
        <row r="4379">
          <cell r="D4379" t="str">
            <v>175</v>
          </cell>
          <cell r="E4379" t="str">
            <v>Detecteur de perte de tension 230V AC poweregg pour sonde poseidon</v>
          </cell>
          <cell r="F4379">
            <v>115</v>
          </cell>
        </row>
        <row r="4380">
          <cell r="D4380" t="str">
            <v>176</v>
          </cell>
          <cell r="E4380" t="str">
            <v>Sonde de T  et humidite  l=3m supplementaire pour sonde poseidon</v>
          </cell>
          <cell r="F4380">
            <v>96</v>
          </cell>
        </row>
        <row r="4381">
          <cell r="D4381" t="str">
            <v>177</v>
          </cell>
          <cell r="E4381" t="str">
            <v>Testeur Professionnel Pour Cordon HDMI (Type A) et MiniHDMI (Type C)    Test des 19 cordons internes    Test A vers A, A vers C, C vers A, C vers C</v>
          </cell>
          <cell r="F4381">
            <v>50</v>
          </cell>
        </row>
        <row r="4382">
          <cell r="D4382" t="str">
            <v>178</v>
          </cell>
          <cell r="E4382" t="str">
            <v>pile batteries lot de 4 type AA  type eneloop</v>
          </cell>
          <cell r="F4382">
            <v>20</v>
          </cell>
        </row>
        <row r="4383">
          <cell r="D4383" t="str">
            <v>179</v>
          </cell>
          <cell r="E4383" t="str">
            <v>pile batteries lot de 4 type AAA  type eneloop</v>
          </cell>
          <cell r="F4383">
            <v>20</v>
          </cell>
        </row>
        <row r="4384">
          <cell r="D4384" t="str">
            <v>180</v>
          </cell>
          <cell r="E4384" t="str">
            <v>Pile type AA alcaline longue duree lot de 4</v>
          </cell>
          <cell r="F4384">
            <v>15</v>
          </cell>
        </row>
        <row r="4385">
          <cell r="D4385" t="str">
            <v>181</v>
          </cell>
          <cell r="E4385" t="str">
            <v>Pile type AAA alcaline longue duree lot de 4</v>
          </cell>
          <cell r="F4385">
            <v>15</v>
          </cell>
        </row>
        <row r="4386">
          <cell r="D4386" t="str">
            <v>182</v>
          </cell>
          <cell r="E4386" t="str">
            <v>pile cr2016 panasonic</v>
          </cell>
          <cell r="F4386">
            <v>3</v>
          </cell>
        </row>
        <row r="4387">
          <cell r="D4387" t="str">
            <v>183</v>
          </cell>
          <cell r="E4387" t="str">
            <v>pile cr2025 panasonic</v>
          </cell>
          <cell r="F4387">
            <v>3</v>
          </cell>
        </row>
        <row r="4388">
          <cell r="D4388" t="str">
            <v>184</v>
          </cell>
          <cell r="E4388" t="str">
            <v>pile cr2032 panasonic</v>
          </cell>
          <cell r="F4388">
            <v>3</v>
          </cell>
        </row>
        <row r="4389">
          <cell r="D4389" t="str">
            <v>185</v>
          </cell>
          <cell r="E4389" t="str">
            <v>Pile Alcaline  6LR61, 6LF22 9 volts type Duracell</v>
          </cell>
          <cell r="F4389">
            <v>8</v>
          </cell>
        </row>
        <row r="4390">
          <cell r="D4390" t="str">
            <v>186</v>
          </cell>
          <cell r="E4390" t="str">
            <v>Batterie plomb AGM S 12V  1.2Ah FR 12V</v>
          </cell>
          <cell r="F4390">
            <v>25</v>
          </cell>
        </row>
        <row r="4391">
          <cell r="D4391" t="str">
            <v>187</v>
          </cell>
          <cell r="E4391" t="str">
            <v>GCE Electronics  IPX800 V4    Automate Ethernet</v>
          </cell>
          <cell r="F4391">
            <v>297</v>
          </cell>
        </row>
        <row r="4392">
          <cell r="D4392" t="str">
            <v>188</v>
          </cell>
          <cell r="E4392" t="str">
            <v>GCE Electronics  Extension 8 relais X8R</v>
          </cell>
          <cell r="F4392">
            <v>157</v>
          </cell>
        </row>
        <row r="4393">
          <cell r="D4393" t="str">
            <v>189</v>
          </cell>
          <cell r="E4393" t="str">
            <v>GCE Electronics  Extension 24 Entrees    X  24D</v>
          </cell>
          <cell r="F4393">
            <v>150</v>
          </cell>
        </row>
        <row r="4394">
          <cell r="D4394" t="str">
            <v>190</v>
          </cell>
          <cell r="E4394" t="str">
            <v>GCE Electronics  Alimentation 12V Rail Din IPX 800 V3 et V4</v>
          </cell>
          <cell r="F4394">
            <v>35</v>
          </cell>
        </row>
        <row r="4395">
          <cell r="D4395" t="str">
            <v>191</v>
          </cell>
          <cell r="E4395" t="str">
            <v>GCE Electronics  Extension X  THL</v>
          </cell>
          <cell r="F4395">
            <v>63</v>
          </cell>
        </row>
        <row r="4396">
          <cell r="D4396" t="str">
            <v>192</v>
          </cell>
          <cell r="E4396" t="str">
            <v>GCE Electronics X  DIMMER</v>
          </cell>
          <cell r="F4396">
            <v>200</v>
          </cell>
        </row>
        <row r="4397">
          <cell r="D4397" t="str">
            <v>193</v>
          </cell>
          <cell r="E4397" t="str">
            <v>Ecran clavier souris 1U integrable en baie 19 VGA/DVI/USB resolution min 1280*1024</v>
          </cell>
          <cell r="F4397">
            <v>858</v>
          </cell>
        </row>
        <row r="4398">
          <cell r="D4398" t="str">
            <v>194</v>
          </cell>
          <cell r="E4398" t="str">
            <v>telephone analogique sans fil DECT repertoire 100 contacts minimum, fonction main libre, ecran LCD</v>
          </cell>
          <cell r="F4398">
            <v>98</v>
          </cell>
        </row>
        <row r="4399">
          <cell r="D4399" t="str">
            <v>195</v>
          </cell>
          <cell r="E4399" t="str">
            <v>Kit main libre allume cigare Bluetooth</v>
          </cell>
          <cell r="F4399">
            <v>46</v>
          </cell>
        </row>
        <row r="4400">
          <cell r="D4400" t="str">
            <v>196</v>
          </cell>
          <cell r="E4400" t="str">
            <v>Point Dacces mobile WiFi et/ou bluetooth  3G 4G Sans Fil  avec Batterie</v>
          </cell>
          <cell r="F4400">
            <v>127</v>
          </cell>
        </row>
        <row r="4401">
          <cell r="D4401" t="str">
            <v>197</v>
          </cell>
          <cell r="E4401" t="str">
            <v>Composition de cles et embouts 38 pieces exemple :Coffret Radio 1/4 R.360NANOPB Facom</v>
          </cell>
          <cell r="F4401">
            <v>162</v>
          </cell>
        </row>
        <row r="4402">
          <cell r="D4402" t="str">
            <v>198</v>
          </cell>
          <cell r="E4402" t="str">
            <v>Composition doutils exemple CM.69PB Facom</v>
          </cell>
          <cell r="F4402">
            <v>540</v>
          </cell>
        </row>
        <row r="4403">
          <cell r="D4403" t="str">
            <v>199</v>
          </cell>
          <cell r="E4403" t="str">
            <v>coffret de 8 tournevis Micro  Tech  Torx  exemple AEX.J2 coffret de 8 Facom</v>
          </cell>
          <cell r="F4403">
            <v>75</v>
          </cell>
        </row>
        <row r="4404">
          <cell r="D4404" t="str">
            <v>200</v>
          </cell>
          <cell r="E4404" t="str">
            <v>Coffrets de 8 tournevis Micro  Tech  exemple AEF.J6 Facom</v>
          </cell>
          <cell r="F4404">
            <v>65</v>
          </cell>
        </row>
        <row r="4405">
          <cell r="D4405" t="str">
            <v>201</v>
          </cell>
          <cell r="E4405" t="str">
            <v>Outil multifonction type LEATHERMAN wave black</v>
          </cell>
          <cell r="F4405">
            <v>155</v>
          </cell>
        </row>
        <row r="4406">
          <cell r="D4406" t="str">
            <v>202</v>
          </cell>
          <cell r="E4406" t="str">
            <v>Outil multifonction type Leatherman Pince outil multifonctions OHT</v>
          </cell>
          <cell r="F4406">
            <v>140</v>
          </cell>
        </row>
        <row r="4407">
          <cell r="D4407" t="str">
            <v>203</v>
          </cell>
          <cell r="E4407" t="str">
            <v>Outil multifonction Leatherman TREAD LT</v>
          </cell>
          <cell r="F4407">
            <v>210</v>
          </cell>
        </row>
        <row r="4408">
          <cell r="D4408" t="str">
            <v>204</v>
          </cell>
          <cell r="E4408" t="str">
            <v xml:space="preserve">fer a souder thermoregule a T  reglable 150 a 450 </v>
          </cell>
          <cell r="F4408">
            <v>60</v>
          </cell>
        </row>
        <row r="4409">
          <cell r="D4409" t="str">
            <v>205</v>
          </cell>
          <cell r="E4409" t="str">
            <v>Fil a souder pour electronique 1,0mm 500g</v>
          </cell>
          <cell r="F4409">
            <v>20</v>
          </cell>
        </row>
        <row r="4410">
          <cell r="D4410" t="str">
            <v>206</v>
          </cell>
          <cell r="E4410" t="str">
            <v>Lien attache/serre cable reutilisable (lot de 100)</v>
          </cell>
          <cell r="F4410">
            <v>10</v>
          </cell>
        </row>
        <row r="4411">
          <cell r="D4411" t="str">
            <v>207</v>
          </cell>
          <cell r="E4411" t="str">
            <v>Tapis de souris avec repose poignet gel</v>
          </cell>
          <cell r="F4411">
            <v>12</v>
          </cell>
        </row>
        <row r="4412">
          <cell r="D4412" t="str">
            <v>208</v>
          </cell>
          <cell r="E4412" t="str">
            <v>Lot de 50 chiffons de nettoyage</v>
          </cell>
          <cell r="F4412">
            <v>8</v>
          </cell>
        </row>
        <row r="4413">
          <cell r="D4413" t="str">
            <v>209</v>
          </cell>
          <cell r="E4413" t="str">
            <v>produit de nettoyage aerosol pour ecran clavier souris</v>
          </cell>
          <cell r="F4413">
            <v>12</v>
          </cell>
        </row>
        <row r="4414">
          <cell r="D4414" t="str">
            <v>210</v>
          </cell>
          <cell r="E4414" t="str">
            <v>produit de nettoyage pour ecran plat</v>
          </cell>
          <cell r="F4414">
            <v>5</v>
          </cell>
        </row>
        <row r="4415">
          <cell r="D4415" t="str">
            <v>211</v>
          </cell>
          <cell r="E4415" t="str">
            <v>Bloc 8 prises parafoudre</v>
          </cell>
          <cell r="F4415">
            <v>19</v>
          </cell>
        </row>
        <row r="4416">
          <cell r="D4416" t="str">
            <v>212</v>
          </cell>
          <cell r="E4416" t="str">
            <v>Bloc 8 prises parafoudre + interrupteur</v>
          </cell>
          <cell r="F4416">
            <v>22</v>
          </cell>
        </row>
        <row r="4417">
          <cell r="D4417" t="str">
            <v>213</v>
          </cell>
          <cell r="E4417" t="str">
            <v>Bloc 5 prises + interrupteur    Longueur 1,5 m</v>
          </cell>
          <cell r="F4417">
            <v>7</v>
          </cell>
        </row>
        <row r="4418">
          <cell r="D4418" t="str">
            <v>214</v>
          </cell>
          <cell r="E4418" t="str">
            <v>Bloc 4 prise pilotable par IP type   Neol Multiprise ePowerSwitch  4 R2  ou equivalent</v>
          </cell>
          <cell r="F4418">
            <v>102</v>
          </cell>
        </row>
        <row r="4419">
          <cell r="D4419" t="str">
            <v>215</v>
          </cell>
          <cell r="E4419" t="str">
            <v>concentrateur USB reseau deport usb reseau ip/usb 14 ports double alimentation et double interface  reseau RJ45 digiboard</v>
          </cell>
          <cell r="F4419">
            <v>1840</v>
          </cell>
        </row>
        <row r="4420">
          <cell r="D4420" t="str">
            <v>216</v>
          </cell>
          <cell r="E4420" t="str">
            <v>Serveur de port serie ip  16  ports RS  232/422/485 rackable  (Moxa Nport 5610 ou equivalent.)</v>
          </cell>
          <cell r="F4420">
            <v>794</v>
          </cell>
        </row>
        <row r="4421">
          <cell r="D4421" t="str">
            <v>217</v>
          </cell>
          <cell r="E4421" t="str">
            <v>serveur de port serie ip 4 ports Digiboard portserver TS4/MEI</v>
          </cell>
          <cell r="F4421">
            <v>560</v>
          </cell>
        </row>
        <row r="4422">
          <cell r="D4422" t="str">
            <v>218</v>
          </cell>
          <cell r="E4422" t="str">
            <v>Smartphone avec caracteristiques minimum:  OctoCore 1,7ghz minimum, Ecran Full HD 6 minimum    GPS    Appareil Photo Resolution 12mP minimum    memoire 4 go minimum    64Go de stockage Minimum    Double SIM    Android 6    Wifi    Bluetooth    4G</v>
          </cell>
          <cell r="F4422">
            <v>750</v>
          </cell>
        </row>
        <row r="4423">
          <cell r="D4423" t="str">
            <v>219</v>
          </cell>
          <cell r="E4423" t="str">
            <v>Smartphone avec caracteristiques minimum: Iphone SE    Ecran 4 Pouces | 640x1136 | 4G LTE | 32 Go | Capteur arriere 12 Mpx | Capteur avant 1.2 Mpx | IOS 11.4 ou plus</v>
          </cell>
          <cell r="F4423">
            <v>450</v>
          </cell>
        </row>
        <row r="4424">
          <cell r="D4424" t="str">
            <v>220</v>
          </cell>
          <cell r="E4424" t="str">
            <v>Smartphone avec caracteristiques minimum: equivalent SAMSUNG S8+    SM|G955F | 4G LTE | 64 Go | microSDXC slot | 6.2 pouces | 2960 x 1440 pixels | Super AMOLED | RAM 4 Go | 12 MP | carbone noir</v>
          </cell>
          <cell r="F4424">
            <v>905</v>
          </cell>
        </row>
        <row r="4425">
          <cell r="D4425" t="str">
            <v>221</v>
          </cell>
          <cell r="E4425" t="str">
            <v>Modem analogique reference ercogener genpac 92c avec alimentation</v>
          </cell>
          <cell r="F4425">
            <v>200</v>
          </cell>
        </row>
        <row r="4426">
          <cell r="D4426" t="str">
            <v>222</v>
          </cell>
          <cell r="E4426" t="str">
            <v>RHINO manchon thermo retractables Dimensions  6mm x 1,5m</v>
          </cell>
          <cell r="F4426">
            <v>24</v>
          </cell>
        </row>
        <row r="4427">
          <cell r="D4427" t="str">
            <v>223</v>
          </cell>
          <cell r="E4427" t="str">
            <v>RHINO manchon thermo retractables Dimensions:9mm x 1,5m</v>
          </cell>
          <cell r="F4427">
            <v>24</v>
          </cell>
        </row>
        <row r="4428">
          <cell r="D4428" t="str">
            <v>224</v>
          </cell>
          <cell r="E4428" t="str">
            <v>RHINO manchon thermo retractables Dimensions:2mm x 1,5m</v>
          </cell>
          <cell r="F4428">
            <v>25</v>
          </cell>
        </row>
        <row r="4429">
          <cell r="D4429" t="str">
            <v>225</v>
          </cell>
          <cell r="E4429" t="str">
            <v>RHINO manchon thermo retractables Dimensions:19mm x 1,5m</v>
          </cell>
          <cell r="F4429">
            <v>27</v>
          </cell>
        </row>
        <row r="4430">
          <cell r="D4430" t="str">
            <v>226</v>
          </cell>
          <cell r="E4430" t="str">
            <v>RHINO Vinyl colore Dimensions  9mm x 5,5m  couleur a preciser: noir ou blanc</v>
          </cell>
          <cell r="F4430">
            <v>13</v>
          </cell>
        </row>
        <row r="4431">
          <cell r="D4431" t="str">
            <v>227</v>
          </cell>
          <cell r="E4431" t="str">
            <v>RHINO Vinyl colore Dimensions  12mm x 5,5m couleur a preciser:blanc, orange, rouge, vert, bleu, noir violet, brun, jaune, gris</v>
          </cell>
          <cell r="F4431">
            <v>20</v>
          </cell>
        </row>
        <row r="4432">
          <cell r="D4432" t="str">
            <v>228</v>
          </cell>
          <cell r="E4432" t="str">
            <v>RHINO Vinyl colore Dimensions  19mm x 5,5m  couleur a preciser: blanc, orange, rouge, vert, bleu, noir violet, brun, jaune, gris</v>
          </cell>
          <cell r="F4432">
            <v>20</v>
          </cell>
        </row>
        <row r="4433">
          <cell r="D4433" t="str">
            <v>229</v>
          </cell>
          <cell r="E4433" t="str">
            <v>RHINO Vinyl colore Dimensions  24mm x 5,5m  couleur a preciser: blanc, orange, rouge, vert, bleu, noir violet, brun, jaune, gris</v>
          </cell>
          <cell r="F4433">
            <v>19</v>
          </cell>
        </row>
        <row r="4434">
          <cell r="D4434" t="str">
            <v>230</v>
          </cell>
          <cell r="E4434" t="str">
            <v>Ruban RHINO en nylon flexible Dimensions:12mm x 3,5m couleur a preciser: blanc ou jaune</v>
          </cell>
          <cell r="F4434">
            <v>16</v>
          </cell>
        </row>
        <row r="4435">
          <cell r="D4435" t="str">
            <v>231</v>
          </cell>
          <cell r="E4435" t="str">
            <v>Ruban RHINO en nylon flexible Dimensions: 19mm x 3,5m couleur a preciser: blanc ou jaune</v>
          </cell>
          <cell r="F4435">
            <v>19</v>
          </cell>
        </row>
        <row r="4436">
          <cell r="D4436" t="str">
            <v>232</v>
          </cell>
          <cell r="E4436" t="str">
            <v>Ruban RHINO en nylon flexible Dimensions  24mm x 3,5m couleur a preciser: blanc ou jaune</v>
          </cell>
          <cell r="F4436">
            <v>21</v>
          </cell>
        </row>
        <row r="4437">
          <cell r="D4437" t="str">
            <v>233</v>
          </cell>
          <cell r="E4437" t="str">
            <v>RHINO Permanent Polyester Dimensions  6mm x 5,5m couleur a preciser:  transparent, blanc  ou metallique</v>
          </cell>
          <cell r="F4437">
            <v>13</v>
          </cell>
        </row>
        <row r="4438">
          <cell r="D4438" t="str">
            <v>234</v>
          </cell>
          <cell r="E4438" t="str">
            <v>RHINO Permanent Polyester Dimensions  9mm x 5,5m  couleur a preciser:  transparent, blanc  ou metallique</v>
          </cell>
          <cell r="F4438">
            <v>13</v>
          </cell>
        </row>
        <row r="4439">
          <cell r="D4439" t="str">
            <v>235</v>
          </cell>
          <cell r="E4439" t="str">
            <v>RHINO Permanent Polyester Dimensions  12mm x 5,5m  couleur a preciser:  transparent, blanc  ou metallique</v>
          </cell>
          <cell r="F4439">
            <v>14</v>
          </cell>
        </row>
        <row r="4440">
          <cell r="D4440" t="str">
            <v>236</v>
          </cell>
          <cell r="E4440" t="str">
            <v>RHINO Permanent Polyester Dimensions  19mm x 5,5m  couleur a preciser:  transparent, blanc  ou metallique</v>
          </cell>
          <cell r="F4440">
            <v>16</v>
          </cell>
        </row>
        <row r="4441">
          <cell r="D4441" t="str">
            <v>237</v>
          </cell>
          <cell r="E4441" t="str">
            <v>RHINO Permanent Polyester Dimensions  24mm x 5,5m  couleur a preciser:  transparent, blanc  ou metallique</v>
          </cell>
          <cell r="F4441">
            <v>19</v>
          </cell>
        </row>
        <row r="4442">
          <cell r="D4442" t="str">
            <v>238</v>
          </cell>
          <cell r="E4442" t="str">
            <v>Vinyle autoprotege RHINO Dimensions  24mm x 5,5m  blanc</v>
          </cell>
          <cell r="F4442">
            <v>19</v>
          </cell>
        </row>
        <row r="4443">
          <cell r="D4443" t="str">
            <v>239</v>
          </cell>
          <cell r="E4443" t="str">
            <v>Bande etiquette vinyle 19 mm</v>
          </cell>
          <cell r="F4443">
            <v>35</v>
          </cell>
        </row>
        <row r="4444">
          <cell r="D4444" t="str">
            <v>240</v>
          </cell>
          <cell r="E4444" t="str">
            <v>Bande etiquette  nylon 19 mm</v>
          </cell>
          <cell r="F4444">
            <v>35</v>
          </cell>
        </row>
        <row r="4445">
          <cell r="D4445" t="str">
            <v>241</v>
          </cell>
          <cell r="E4445" t="str">
            <v>Bande etiquette vinyle 12 mm</v>
          </cell>
          <cell r="F4445">
            <v>55</v>
          </cell>
        </row>
        <row r="4446">
          <cell r="D4446" t="str">
            <v>242</v>
          </cell>
          <cell r="E4446" t="str">
            <v>Bande etiquette  nylon 12 mm</v>
          </cell>
          <cell r="F4446">
            <v>55</v>
          </cell>
        </row>
        <row r="4447">
          <cell r="D4447" t="str">
            <v>243</v>
          </cell>
          <cell r="E4447" t="str">
            <v>ecran LCD 22 pouces  1920*1080P 16/9  + cable Display Port 1,2m inclus</v>
          </cell>
          <cell r="F4447">
            <v>92</v>
          </cell>
        </row>
        <row r="4448">
          <cell r="D4448" t="str">
            <v>244</v>
          </cell>
          <cell r="E4448" t="str">
            <v>ecran LCD 24 pouces  1920*1080P 16/9 + cable Display Port 1,2m inclus</v>
          </cell>
          <cell r="F4448">
            <v>122</v>
          </cell>
        </row>
        <row r="4449">
          <cell r="D4449" t="str">
            <v>245</v>
          </cell>
          <cell r="E4449" t="str">
            <v>ecran LCD 27 pouces  1920*1080P 16/9 + cable Display Port 1,2m inclus</v>
          </cell>
          <cell r="F4449">
            <v>176</v>
          </cell>
        </row>
        <row r="4450">
          <cell r="D4450" t="str">
            <v>246</v>
          </cell>
          <cell r="E4450" t="str">
            <v>Ecran tactile 22Full HD 1920x1080 HDMI, DVI  D, DisplayPort    haut  parleurs  type  IIYAMA ProLite T2235MSC  B1 ou equivalent (cable DVI, display port ou hdmi 1,5m inclus)</v>
          </cell>
          <cell r="F4450">
            <v>233</v>
          </cell>
        </row>
        <row r="4451">
          <cell r="D4451" t="str">
            <v>247</v>
          </cell>
          <cell r="E4451" t="str">
            <v>Ecran tactile 24Full HD 1920x1080 HDMI, DVI  D, DisplayPort    haut  parleurs  type  IIYAMA ProLite T2435MSC  B2 ou equivalent (cable DVI, display port ou hdmi 1,5m inclus)</v>
          </cell>
          <cell r="F4451">
            <v>278</v>
          </cell>
        </row>
        <row r="4452">
          <cell r="D4452" t="str">
            <v>248</v>
          </cell>
          <cell r="E4452" t="str">
            <v>Ecran tactile 27Full HD 1920x1080 HDMI, DVI  D, DisplayPort    haut  parleurs  type  IIYAMA ProLite T2735MSC  B2 ou equivalent (cable DVI, display port ou hdmi 1,5m inclus)</v>
          </cell>
          <cell r="F4452">
            <v>474</v>
          </cell>
        </row>
        <row r="4453">
          <cell r="D4453" t="str">
            <v>249</v>
          </cell>
          <cell r="E4453" t="str">
            <v>Ecran LCD 32 16/9 full HD 1080p   Entree DVI HDMI telecommande + cable DVI 1,5m inclus</v>
          </cell>
          <cell r="F4453">
            <v>278</v>
          </cell>
        </row>
        <row r="4454">
          <cell r="D4454" t="str">
            <v>250</v>
          </cell>
          <cell r="E4454" t="str">
            <v xml:space="preserve">Ecran 43 4K caracterisques au moins equivalentes a modele : Iiyama ProLite LE4340UHS  B1cable HDMI 1,5m inclus </v>
          </cell>
          <cell r="F4454">
            <v>587</v>
          </cell>
        </row>
        <row r="4455">
          <cell r="D4455" t="str">
            <v>251</v>
          </cell>
          <cell r="E4455" t="str">
            <v>Ecran LCD 42 16/9 full HD 1080p    Entree DVI HDMI telecommande + cable HDMI  1,5m inclus</v>
          </cell>
          <cell r="F4455">
            <v>574</v>
          </cell>
        </row>
        <row r="4456">
          <cell r="D4456" t="str">
            <v>252</v>
          </cell>
          <cell r="E4456" t="str">
            <v>Video Projecteur: caracteristiques equivalentes a : BENQ MS527    SVGA| DLP| 3300Lumens| Contraste 13000:1| 3D via HDMI| Smart eco| 1 HDMI</v>
          </cell>
          <cell r="F4456">
            <v>325</v>
          </cell>
        </row>
        <row r="4457">
          <cell r="D4457" t="str">
            <v>253</v>
          </cell>
          <cell r="E4457" t="str">
            <v>Video Projecteur :  caracteristiques equivalentes a : VIEWSONIC LightStream Pro8530 HDLProjecteur DLP | 3D | 5200 lumens | 1920 x 1080 | 16:9 | HD 1080p</v>
          </cell>
          <cell r="F4457">
            <v>1192</v>
          </cell>
        </row>
        <row r="4458">
          <cell r="D4458" t="str">
            <v>254</v>
          </cell>
          <cell r="E4458" t="str">
            <v>carte video PCIE 1X bi ecran</v>
          </cell>
          <cell r="F4458">
            <v>36</v>
          </cell>
        </row>
        <row r="4459">
          <cell r="D4459" t="str">
            <v>255</v>
          </cell>
          <cell r="E4459" t="str">
            <v>carte Video Nvidia GTX1060    3Go</v>
          </cell>
          <cell r="F4459">
            <v>214</v>
          </cell>
        </row>
        <row r="4460">
          <cell r="D4460" t="str">
            <v>256</v>
          </cell>
          <cell r="E4460" t="str">
            <v>Carte Video Nvidia GTX 1070 8Go</v>
          </cell>
          <cell r="F4460">
            <v>469</v>
          </cell>
        </row>
        <row r="4461">
          <cell r="D4461" t="str">
            <v>257</v>
          </cell>
          <cell r="E4461" t="str">
            <v>Carte Video Nvidia GTX1080 8Go</v>
          </cell>
          <cell r="F4461">
            <v>600</v>
          </cell>
        </row>
        <row r="4462">
          <cell r="D4462" t="str">
            <v>258</v>
          </cell>
          <cell r="E4462" t="str">
            <v>Carte video Nvidia GeForce RTX 20xx 11Go</v>
          </cell>
          <cell r="F4462">
            <v>1197</v>
          </cell>
        </row>
        <row r="4463">
          <cell r="D4463" t="str">
            <v>259</v>
          </cell>
          <cell r="E4463" t="str">
            <v>LT2113RM: CamTrace Multicast recording licence 1 camera y compris licence de backup sur un deuxieme serveur.</v>
          </cell>
          <cell r="F4463">
            <v>91</v>
          </cell>
        </row>
        <row r="4464">
          <cell r="D4464" t="str">
            <v>260</v>
          </cell>
          <cell r="E4464" t="str">
            <v>LT2113M5: Support 5 ans et maj 1 cameras IP    CamTrace Multicast recording licence 1 camera</v>
          </cell>
          <cell r="F4464">
            <v>42</v>
          </cell>
        </row>
        <row r="4465">
          <cell r="D4465" t="str">
            <v>261</v>
          </cell>
          <cell r="E4465" t="str">
            <v>LT2114RM: CamTrace Multicast recording licence 100 cameras y compris licence de backup sur un deuxieme serveur.</v>
          </cell>
          <cell r="F4465">
            <v>7261</v>
          </cell>
        </row>
        <row r="4466">
          <cell r="D4466" t="str">
            <v>262</v>
          </cell>
          <cell r="E4466" t="str">
            <v>LT2114M5: Support 5 ans et maj 100 cameras IP    CamTrace Multicast recording licence 1 camera</v>
          </cell>
          <cell r="F4466">
            <v>4148</v>
          </cell>
        </row>
        <row r="4467">
          <cell r="D4467" t="str">
            <v>263</v>
          </cell>
          <cell r="E4467" t="str">
            <v>LT4500: CAMTRACE    Gestion Mur dImages</v>
          </cell>
          <cell r="F4467">
            <v>22222</v>
          </cell>
        </row>
        <row r="4468">
          <cell r="D4468" t="str">
            <v>264</v>
          </cell>
          <cell r="E4468" t="str">
            <v>LT4510: Pack 100 Sources videos pour mur dimage</v>
          </cell>
          <cell r="F4468">
            <v>1852</v>
          </cell>
        </row>
        <row r="4469">
          <cell r="D4469" t="str">
            <v>265</v>
          </cell>
          <cell r="E4469" t="str">
            <v xml:space="preserve">LT4500M5: </v>
          </cell>
          <cell r="F4469">
            <v>11111</v>
          </cell>
        </row>
        <row r="4470">
          <cell r="D4470" t="str">
            <v>266</v>
          </cell>
          <cell r="E4470" t="str">
            <v xml:space="preserve">LT4510M5: </v>
          </cell>
          <cell r="F4470">
            <v>926</v>
          </cell>
        </row>
        <row r="4471">
          <cell r="D4471" t="str">
            <v>267</v>
          </cell>
          <cell r="E4471" t="str">
            <v xml:space="preserve">NEC PX1005QL Projecteur    4K UHD </v>
          </cell>
          <cell r="F4471">
            <v>18889</v>
          </cell>
        </row>
        <row r="4472">
          <cell r="D4472" t="str">
            <v>268</v>
          </cell>
          <cell r="E4472" t="str">
            <v>NP17ZL  4K zoom grand angle</v>
          </cell>
          <cell r="F4472">
            <v>3111</v>
          </cell>
        </row>
        <row r="4473">
          <cell r="D4473" t="str">
            <v>269</v>
          </cell>
          <cell r="E4473" t="str">
            <v>NEC NP18ZL objectif Standard</v>
          </cell>
          <cell r="F4473">
            <v>1500</v>
          </cell>
        </row>
        <row r="4474">
          <cell r="D4474" t="str">
            <v>270</v>
          </cell>
          <cell r="E4474" t="str">
            <v>NP70CM fixation video projecteur au plafond</v>
          </cell>
          <cell r="F4474">
            <v>207</v>
          </cell>
        </row>
        <row r="4475">
          <cell r="D4475" t="str">
            <v>271</v>
          </cell>
          <cell r="E4475" t="str">
            <v>NP05WK Fixation video projecteur au mur</v>
          </cell>
          <cell r="F4475">
            <v>293</v>
          </cell>
        </row>
        <row r="4476">
          <cell r="D4476" t="str">
            <v>272</v>
          </cell>
          <cell r="E4476" t="str">
            <v xml:space="preserve">PT  RZ670: VIDEOPROJECTEUR DLP LASER 6500 LUMENS Panasonic </v>
          </cell>
          <cell r="F4476">
            <v>12500</v>
          </cell>
        </row>
        <row r="4477">
          <cell r="D4477" t="str">
            <v>273</v>
          </cell>
          <cell r="E4477" t="str">
            <v>0791871117668: OPTIQUE GRAND ANGLE Panasonic ET  DLE150 Type dobjectif fixe focale courte Motorise</v>
          </cell>
          <cell r="F4477">
            <v>2277</v>
          </cell>
        </row>
        <row r="4478">
          <cell r="D4478" t="str">
            <v>274</v>
          </cell>
          <cell r="E4478" t="str">
            <v>SVP200: Support Videoprojecteur plafond couleur blanc</v>
          </cell>
          <cell r="F4478">
            <v>811</v>
          </cell>
        </row>
        <row r="4479">
          <cell r="D4479" t="str">
            <v>275</v>
          </cell>
          <cell r="E4479" t="str">
            <v>ECR533300: Ecran 16/9 metallise 533cmX300cm avec cadre noir aluminium</v>
          </cell>
          <cell r="F4479">
            <v>2778</v>
          </cell>
        </row>
        <row r="4480">
          <cell r="D4480" t="str">
            <v>276</v>
          </cell>
          <cell r="E4480" t="str">
            <v xml:space="preserve">ViewSonic CDE7500  ecran 4K Ultra HD </v>
          </cell>
          <cell r="F4480">
            <v>3118</v>
          </cell>
        </row>
        <row r="4481">
          <cell r="D4481" t="str">
            <v>277</v>
          </cell>
          <cell r="E4481" t="str">
            <v>Moniteur LCD 4K PHILIPS SIGNAGE SOLUTIONS U  LINE 75BDL3000U</v>
          </cell>
          <cell r="F4481">
            <v>5000</v>
          </cell>
        </row>
        <row r="4482">
          <cell r="D4482" t="str">
            <v>278</v>
          </cell>
          <cell r="E4482" t="str">
            <v xml:space="preserve">VLFS60100: Chariot mobile pour moniteurs de grande dimensions. Poids max 136 kg system VESA max 1000mm x 600mm. </v>
          </cell>
          <cell r="F4482">
            <v>557</v>
          </cell>
        </row>
        <row r="4483">
          <cell r="D4483" t="str">
            <v>279</v>
          </cell>
          <cell r="E4483" t="str">
            <v>MV  1620HSA: FOR  A Multi Viewer Processors    mosaic 16 entrees MV  1620HSA 3G / HD / SD / matrice multi  ecran analogique haute resolution de For.A</v>
          </cell>
          <cell r="F4483">
            <v>15000</v>
          </cell>
        </row>
        <row r="4484">
          <cell r="D4484" t="str">
            <v>280</v>
          </cell>
          <cell r="E4484" t="str">
            <v>PSUMV  1620HSA: For  A Option dalimentation redondante pour Multi  Viewer 16 canaux MV  1620HSA</v>
          </cell>
          <cell r="F4484">
            <v>900</v>
          </cell>
        </row>
        <row r="4485">
          <cell r="D4485" t="str">
            <v>281</v>
          </cell>
          <cell r="E4485" t="str">
            <v>20186131024: Plaque Vesa pour support ecrans</v>
          </cell>
          <cell r="F4485">
            <v>21</v>
          </cell>
        </row>
        <row r="4486">
          <cell r="D4486" t="str">
            <v>282</v>
          </cell>
          <cell r="E4486" t="str">
            <v xml:space="preserve">PSHFY122069: ecran de projection mobile </v>
          </cell>
          <cell r="F4486">
            <v>222</v>
          </cell>
        </row>
        <row r="4487">
          <cell r="D4487" t="str">
            <v>283</v>
          </cell>
          <cell r="E4487" t="str">
            <v xml:space="preserve">PSHFY196110: ecran de projection mobile </v>
          </cell>
          <cell r="F4487">
            <v>444</v>
          </cell>
        </row>
        <row r="4488">
          <cell r="D4488" t="str">
            <v>284</v>
          </cell>
          <cell r="E4488" t="str">
            <v xml:space="preserve">CO  VGA  SDI: Convertisseur VGA vers SDI Prend en charge tous les formats de conversion asymetrique. </v>
          </cell>
          <cell r="F4488">
            <v>578</v>
          </cell>
        </row>
        <row r="4489">
          <cell r="D4489" t="str">
            <v>285</v>
          </cell>
          <cell r="E4489" t="str">
            <v>Enceinte Acoustique Murale HPA BA820 ou equivalent :</v>
          </cell>
          <cell r="F4489">
            <v>194</v>
          </cell>
        </row>
        <row r="4490">
          <cell r="D4490" t="str">
            <v>286</v>
          </cell>
          <cell r="E4490" t="str">
            <v>Ref:896  8660: Carte dordinateur Module sans fil Raspberry Pi 3 modele B+</v>
          </cell>
          <cell r="F4490">
            <v>72</v>
          </cell>
        </row>
        <row r="4491">
          <cell r="D4491" t="str">
            <v>287</v>
          </cell>
          <cell r="E4491" t="str">
            <v>124  4684: Carte dordinateur 2 Go/32 Go SBC Ordinateur monocarte Intel Atom LattePanda avec systeme dexploitation Windows 10</v>
          </cell>
          <cell r="F4491">
            <v>183</v>
          </cell>
        </row>
        <row r="4492">
          <cell r="D4492" t="str">
            <v>288</v>
          </cell>
          <cell r="E4492" t="str">
            <v>11607518: Carte Pelco commande objectif analogique fujinon D32 zoom focus</v>
          </cell>
          <cell r="F4492">
            <v>306</v>
          </cell>
        </row>
        <row r="4493">
          <cell r="D4493" t="str">
            <v>289</v>
          </cell>
          <cell r="E4493" t="str">
            <v>11607523: Carte Pelco commande objectif digital Zoom Focus iris iris auto/manuel filtres extender (type D60  zp1 D32 )</v>
          </cell>
          <cell r="F4493">
            <v>391</v>
          </cell>
        </row>
        <row r="4494">
          <cell r="D4494" t="str">
            <v>290</v>
          </cell>
          <cell r="E4494" t="str">
            <v>Joystick Logitech Extreme 3D Pro</v>
          </cell>
          <cell r="F4494">
            <v>89</v>
          </cell>
        </row>
        <row r="4495">
          <cell r="D4495" t="str">
            <v>291</v>
          </cell>
          <cell r="E4495" t="str">
            <v>Console de controle USB avec ecran tactile</v>
          </cell>
          <cell r="F4495">
            <v>2994</v>
          </cell>
        </row>
        <row r="4496">
          <cell r="D4496" t="str">
            <v>292</v>
          </cell>
          <cell r="E4496" t="str">
            <v>11778618: 4K HD objectif fisheye 8 Megapixel monture M12    1.7mm    1/1.8   185 Degree pour camera de video surveillance.</v>
          </cell>
          <cell r="F4496">
            <v>100</v>
          </cell>
        </row>
        <row r="4497">
          <cell r="D4497" t="str">
            <v>293</v>
          </cell>
          <cell r="E4497" t="str">
            <v>11778623: Objectif grand angle 170  pour monture M12</v>
          </cell>
          <cell r="F4497">
            <v>18</v>
          </cell>
        </row>
        <row r="4498">
          <cell r="D4498" t="str">
            <v>294</v>
          </cell>
          <cell r="E4498" t="str">
            <v>DINITROL 15063    Nettoyants     Lot de 6    Aerosol    600ml</v>
          </cell>
          <cell r="F4498">
            <v>73</v>
          </cell>
        </row>
        <row r="4499">
          <cell r="D4499" t="str">
            <v>295</v>
          </cell>
          <cell r="E4499" t="str">
            <v>12112493: Serre  cable resistant UV noir 71x1.6mm    Paquet de 100</v>
          </cell>
          <cell r="F4499">
            <v>12</v>
          </cell>
        </row>
        <row r="4500">
          <cell r="D4500" t="str">
            <v>296</v>
          </cell>
          <cell r="E4500" t="str">
            <v>12112518: Serre  cable resistant UV blanc 71x1.6mm    Paquet de 100</v>
          </cell>
          <cell r="F4500">
            <v>12</v>
          </cell>
        </row>
        <row r="4501">
          <cell r="D4501" t="str">
            <v>297</v>
          </cell>
          <cell r="E4501" t="str">
            <v>808  7819: Gaine thermoretractable HellermannTyton retreint 3:1 Noir Polyolefine structure croisee adhesive 63mm x 12m</v>
          </cell>
          <cell r="F4501">
            <v>80</v>
          </cell>
        </row>
        <row r="4502">
          <cell r="D4502" t="str">
            <v>298</v>
          </cell>
          <cell r="E4502" t="str">
            <v>FO  con  LC  LC  2: Connecteur rapide pour fibre optique, LC vers LC Duplex</v>
          </cell>
          <cell r="F4502">
            <v>2</v>
          </cell>
        </row>
        <row r="4503">
          <cell r="D4503" t="str">
            <v>299</v>
          </cell>
          <cell r="E4503" t="str">
            <v>FO  LC  LC  100m: Cable fibre optique duplex, connecteurs LC/LC 100m</v>
          </cell>
          <cell r="F4503">
            <v>550</v>
          </cell>
        </row>
        <row r="4504">
          <cell r="D4504" t="str">
            <v>300</v>
          </cell>
          <cell r="E4504" t="str">
            <v>11704768: SC/LC 0.9 MM Monomode Fiber Optique Cordon 0.5m</v>
          </cell>
          <cell r="F4504">
            <v>7</v>
          </cell>
        </row>
        <row r="4505">
          <cell r="D4505" t="str">
            <v>301</v>
          </cell>
          <cell r="E4505" t="str">
            <v>11677143: JARRETIERE Fibre OPTIQUE DUPLEX MONOMODE OS2 9/125 SC  UPC/LC  UPC JAUNE    0,5 M</v>
          </cell>
          <cell r="F4505">
            <v>29</v>
          </cell>
        </row>
        <row r="4506">
          <cell r="D4506" t="str">
            <v>302</v>
          </cell>
          <cell r="E4506" t="str">
            <v>13080633: Cable LC/LC 30m Double fibre</v>
          </cell>
          <cell r="F4506">
            <v>117</v>
          </cell>
        </row>
        <row r="4507">
          <cell r="D4507" t="str">
            <v>303</v>
          </cell>
          <cell r="E4507" t="str">
            <v>12874403: Bouchons pour connecteurs LC imperdables    100pcs</v>
          </cell>
          <cell r="F4507">
            <v>134</v>
          </cell>
        </row>
        <row r="4508">
          <cell r="D4508" t="str">
            <v>304</v>
          </cell>
          <cell r="E4508" t="str">
            <v>Mini PC Q190P sans ventilateur Processeur Quad Core 2.42 GHz    Intel Celeron Processor J1900: 4Go RAM    64Go SSD sans Wifi OS: Linux Ubuntu / Windows 10 (non livre) Alimentation: 12V</v>
          </cell>
          <cell r="F4508">
            <v>333</v>
          </cell>
        </row>
        <row r="4509">
          <cell r="D4509" t="str">
            <v>305</v>
          </cell>
          <cell r="E4509" t="str">
            <v>Mini PC sans ventilateur: Processeur:i5  4200U Intel Frequence processeur:1.6GHz Carte graphique integree Intel HD Graphics 4400 Resolution Max:3280*2000 LAN:10M/100M/1000M LAN OS: Linux Ubuntu Option:Windows 10(non livre)</v>
          </cell>
          <cell r="F4509">
            <v>672</v>
          </cell>
        </row>
        <row r="4510">
          <cell r="D4510" t="str">
            <v>306</v>
          </cell>
          <cell r="E4510" t="str">
            <v>Mini PC sans ventilateur: Processeur:i7  4700HQ Intel Frequence processeur:2.5GHz Carte graphique integree Intel Graphics 520/4600 LAN:10M/100M/1000M LAN OS: Linux Ubuntu Option:Windows 10(non livre)</v>
          </cell>
          <cell r="F4510">
            <v>1257</v>
          </cell>
        </row>
        <row r="4511">
          <cell r="D4511" t="str">
            <v>307</v>
          </cell>
          <cell r="E4511" t="str">
            <v>12771848: Extendeur Ethernet gigabit RJ45/Fibre optique, Rx + Tx, connecteurs SC    12VDC</v>
          </cell>
          <cell r="F4511">
            <v>171</v>
          </cell>
        </row>
        <row r="4512">
          <cell r="D4512" t="str">
            <v>308</v>
          </cell>
          <cell r="E4512" t="str">
            <v>13075838: Convertisseur HDMI vers 3G  SDI    1080p    12VDC</v>
          </cell>
          <cell r="F4512">
            <v>451</v>
          </cell>
        </row>
        <row r="4513">
          <cell r="D4513" t="str">
            <v>309</v>
          </cell>
          <cell r="E4513" t="str">
            <v>13075853: Distributeur de signal 1 entree SDI vers 8 sorties SDI dans tous les formats y compris SDI HD  SDI 3G  SDI et 6G  SDI    12VDC</v>
          </cell>
          <cell r="F4513">
            <v>609</v>
          </cell>
        </row>
        <row r="4514">
          <cell r="D4514" t="str">
            <v>310</v>
          </cell>
          <cell r="E4514" t="str">
            <v>13078233: mini convertisseur SDI vers HDMI converti les signaux SD  SDI HD  SDI et 3G  SDI en signal HDMI/SDI</v>
          </cell>
          <cell r="F4514">
            <v>106</v>
          </cell>
        </row>
        <row r="4515">
          <cell r="D4515" t="str">
            <v>311</v>
          </cell>
          <cell r="E4515" t="str">
            <v>13078283: Convertisseur video SDI Scaler permet de transformer un signal VGA, DVI, HDMI en signal video SDI (HD  SDI SMPTE 292M ou 3G  SDI 424M/425M) et de sortir sur 2 ports simultanement</v>
          </cell>
          <cell r="F4515">
            <v>376</v>
          </cell>
        </row>
        <row r="4516">
          <cell r="D4516" t="str">
            <v>312</v>
          </cell>
          <cell r="E4516" t="str">
            <v>13080838: Convertisseur fibre optique 12G convertit simultanement les signaux SDI en fibre optique et fibre optique en SDI dans les deux directions.</v>
          </cell>
          <cell r="F4516">
            <v>268</v>
          </cell>
        </row>
        <row r="4517">
          <cell r="D4517" t="str">
            <v>313</v>
          </cell>
          <cell r="E4517" t="str">
            <v>13080878: Module optique pour convertisseur optique 12G</v>
          </cell>
          <cell r="F4517">
            <v>291</v>
          </cell>
        </row>
        <row r="4518">
          <cell r="D4518" t="str">
            <v>314</v>
          </cell>
          <cell r="E4518" t="str">
            <v>13080883: Module optique pour convertisseur optique 6G</v>
          </cell>
          <cell r="F4518">
            <v>183</v>
          </cell>
        </row>
        <row r="4519">
          <cell r="D4519" t="str">
            <v>315</v>
          </cell>
          <cell r="E4519" t="str">
            <v>11704798: Convertisseurs RS232 / Ethernet par fibre optique pour la transmission de donnees serie sur un reseau IP.</v>
          </cell>
          <cell r="F4519">
            <v>119</v>
          </cell>
        </row>
        <row r="4520">
          <cell r="D4520" t="str">
            <v>316</v>
          </cell>
          <cell r="E4520" t="str">
            <v>11704853: Convertisseur RS485/422/232 vers Fibre optique</v>
          </cell>
          <cell r="F4520">
            <v>128</v>
          </cell>
        </row>
        <row r="4521">
          <cell r="D4521" t="str">
            <v>317</v>
          </cell>
          <cell r="E4521" t="str">
            <v xml:space="preserve">11768813: Carte conversion fibre optique (Tx+Rx) Entree: 4*RS232 Sortie: 2*RS232+2*RS422  12VDC </v>
          </cell>
          <cell r="F4521">
            <v>697</v>
          </cell>
        </row>
        <row r="4522">
          <cell r="D4522" t="str">
            <v>318</v>
          </cell>
          <cell r="E4522" t="str">
            <v xml:space="preserve">12306383: Carte conversion fibre optique TX/RX : Entree: 4*RS232 Sortie: 2*RS232+1*RS422 +1*RS485 </v>
          </cell>
          <cell r="F4522">
            <v>550</v>
          </cell>
        </row>
        <row r="4523">
          <cell r="D4523" t="str">
            <v>319</v>
          </cell>
          <cell r="E4523" t="str">
            <v>HIKVISION    ECU  A046  IT    Camera Trafic Routier</v>
          </cell>
          <cell r="F4523">
            <v>4035</v>
          </cell>
        </row>
        <row r="4524">
          <cell r="D4524" t="str">
            <v>320</v>
          </cell>
          <cell r="E4524" t="str">
            <v>HIKVISION    ECU  7044  IT    Camera Trafic Routier</v>
          </cell>
          <cell r="F4524">
            <v>3128</v>
          </cell>
        </row>
        <row r="4525">
          <cell r="D4525" t="str">
            <v>321</v>
          </cell>
          <cell r="E4525" t="str">
            <v>IDS  TCS203  A    Camera Trafic Routier    DAI</v>
          </cell>
          <cell r="F4525">
            <v>4034</v>
          </cell>
        </row>
        <row r="4526">
          <cell r="D4526" t="str">
            <v>322</v>
          </cell>
          <cell r="E4526" t="str">
            <v>HIKVISION    iDS  TCD200  A    Camera Trafic Routier</v>
          </cell>
          <cell r="F4526">
            <v>2826</v>
          </cell>
        </row>
        <row r="4527">
          <cell r="D4527" t="str">
            <v>323</v>
          </cell>
          <cell r="E4527" t="str">
            <v>HIKVISION    IDS  TCM203  A    Camera Trafic Routier</v>
          </cell>
          <cell r="F4527">
            <v>892</v>
          </cell>
        </row>
        <row r="4528">
          <cell r="D4528" t="str">
            <v>324</v>
          </cell>
          <cell r="E4528" t="str">
            <v>HIKVISION   IDS  2CD8626G0/P  IZS/LZS    Camera Trafic Routier</v>
          </cell>
          <cell r="F4528">
            <v>892</v>
          </cell>
        </row>
        <row r="4529">
          <cell r="D4529" t="str">
            <v>325</v>
          </cell>
          <cell r="E4529" t="str">
            <v>HIKVISION    DS  2CD40C5F  AP    Camera IP intelligente 4K</v>
          </cell>
          <cell r="F4529">
            <v>776</v>
          </cell>
        </row>
        <row r="4530">
          <cell r="D4530" t="str">
            <v>326</v>
          </cell>
          <cell r="E4530" t="str">
            <v>12771838: Camera avec monture M12    IP67 HD  SDI / 1080/60fps commande RS485 12V</v>
          </cell>
          <cell r="F4530">
            <v>306</v>
          </cell>
        </row>
        <row r="4531">
          <cell r="D4531" t="str">
            <v>327</v>
          </cell>
          <cell r="E4531" t="str">
            <v xml:space="preserve">11683383: Camera dome PTZ vitesse IP 1080P Full HD Onvif 3X Zoom P2P H.264. 30m IR Vision nocturne etanche 2MP Dome POE IP Camera IP </v>
          </cell>
          <cell r="F4531">
            <v>183</v>
          </cell>
        </row>
        <row r="4532">
          <cell r="D4532" t="str">
            <v>328</v>
          </cell>
          <cell r="E4532" t="str">
            <v>HIKVISION   iDS  TP40  04L    Serveur Trafic Routier</v>
          </cell>
          <cell r="F4532">
            <v>7204</v>
          </cell>
        </row>
        <row r="4533">
          <cell r="D4533" t="str">
            <v>329</v>
          </cell>
          <cell r="E4533" t="str">
            <v>Achat sur catalogue §10.1 du CCAP</v>
          </cell>
          <cell r="F4533">
            <v>1</v>
          </cell>
        </row>
        <row r="4534">
          <cell r="D4534" t="str">
            <v>-329-</v>
          </cell>
          <cell r="E4534" t="str">
            <v>Objectif GA miroir / NP39ML-4K / Objectif ultra grand angle, ratio de projection [WUXGA] 3,38:1, la solution idéale pour les espaces réduits, poids 2,7Kg</v>
          </cell>
          <cell r="F4534">
            <v>6111</v>
          </cell>
        </row>
        <row r="4535">
          <cell r="D4535" t="str">
            <v>330</v>
          </cell>
          <cell r="E4535" t="str">
            <v>Rack 19'' interface serveur - conversion des signaux Rx/Tx vidéo et data avec alimentation redondée</v>
          </cell>
          <cell r="F4535">
            <v>2200</v>
          </cell>
        </row>
        <row r="4536">
          <cell r="D4536" t="str">
            <v>331</v>
          </cell>
          <cell r="E4536" t="str">
            <v>Rack 19'' interface vidéoprojecteur - conversion des signaux Rx/Tx vidéo et data avec alimentation redondée</v>
          </cell>
          <cell r="F4536">
            <v>2200</v>
          </cell>
        </row>
        <row r="4537">
          <cell r="D4537" t="str">
            <v>332</v>
          </cell>
          <cell r="E4537" t="str">
            <v>Ecran sur cadre 560X260 toile Blanc grain 1.2, certification M1</v>
          </cell>
          <cell r="F4537">
            <v>4950</v>
          </cell>
        </row>
        <row r="4538">
          <cell r="D4538" t="str">
            <v>333</v>
          </cell>
          <cell r="E4538" t="str">
            <v xml:space="preserve">Ecran sur cadre 660X250 toile Blanc grain 1.2, certification M1 </v>
          </cell>
          <cell r="F4538">
            <v>5500</v>
          </cell>
        </row>
        <row r="4539">
          <cell r="D4539" t="str">
            <v>334</v>
          </cell>
          <cell r="E4539" t="str">
            <v>Ecran sur cadre 760X250 toile Blanc grain 1.2, certification M1</v>
          </cell>
          <cell r="F4539">
            <v>6050</v>
          </cell>
        </row>
        <row r="4540">
          <cell r="D4540" t="str">
            <v>335</v>
          </cell>
          <cell r="E4540" t="str">
            <v xml:space="preserve">Carte d'ordinateur Module sans fil Raspberry Pi 4 modèle B </v>
          </cell>
          <cell r="F4540">
            <v>66</v>
          </cell>
        </row>
        <row r="4541">
          <cell r="D4541" t="str">
            <v>337</v>
          </cell>
          <cell r="E4541" t="str">
            <v xml:space="preserve">Barre de son HDMI Samsung HW-K450 - avec caisson de basses 300W </v>
          </cell>
          <cell r="F4541">
            <v>385</v>
          </cell>
        </row>
        <row r="4542">
          <cell r="D4542" t="str">
            <v>338</v>
          </cell>
          <cell r="E4542" t="str">
            <v>Console de contrôle USB avec écran tactile Joystick haute définition sans contact à effet Hall avec option rotation et boutons sur le dessus 8 boutons programmables</v>
          </cell>
          <cell r="F4542">
            <v>3905</v>
          </cell>
        </row>
        <row r="4543">
          <cell r="D4543" t="str">
            <v>339</v>
          </cell>
          <cell r="E4543" t="str">
            <v xml:space="preserve">Console de contrôle USB 20 boutons accès direct pour acces direct à des fonctions de camtrace. Compatible Camtrace </v>
          </cell>
          <cell r="F4543">
            <v>2200</v>
          </cell>
        </row>
        <row r="4544">
          <cell r="D4544" t="str">
            <v>340</v>
          </cell>
          <cell r="E4544" t="str">
            <v xml:space="preserve">Pavé numérique USB 22 touches </v>
          </cell>
          <cell r="F4544">
            <v>22</v>
          </cell>
        </row>
        <row r="4545">
          <cell r="D4545" t="str">
            <v>341</v>
          </cell>
          <cell r="E4545" t="str">
            <v xml:space="preserve">Ecran 55 pouces SAMSUNG 4K entree Display Port </v>
          </cell>
          <cell r="F4545">
            <v>1025.2</v>
          </cell>
        </row>
        <row r="4546">
          <cell r="D4546" t="str">
            <v>342</v>
          </cell>
          <cell r="E4546" t="str">
            <v>MICROSOFT WINDOWS SERVER 2019 STANDARD</v>
          </cell>
          <cell r="F4546">
            <v>742</v>
          </cell>
        </row>
        <row r="4547">
          <cell r="D4547" t="str">
            <v>343</v>
          </cell>
          <cell r="E4547" t="str">
            <v xml:space="preserve">MICROSOFT WINDOWS REMOTE DESKTOPS SERVICES 5 CAL </v>
          </cell>
          <cell r="F4547">
            <v>792.18</v>
          </cell>
        </row>
        <row r="4548">
          <cell r="D4548" t="str">
            <v>344</v>
          </cell>
          <cell r="E4548" t="str">
            <v xml:space="preserve">MICROSOFT WINDOWS REMOTE DESKTOPS SERVICES 1 CAL </v>
          </cell>
          <cell r="F4548">
            <v>193.11</v>
          </cell>
        </row>
        <row r="4549">
          <cell r="D4549" t="str">
            <v>345</v>
          </cell>
          <cell r="E4549" t="str">
            <v>licence office 2019 standard Home/Business</v>
          </cell>
          <cell r="F4549">
            <v>237.64</v>
          </cell>
        </row>
        <row r="4550">
          <cell r="D4550" t="str">
            <v>346</v>
          </cell>
          <cell r="E4550" t="str">
            <v>casque micro logitech  H151 Stereo Headset  Casque multidispositif avec commandes integrees jack 3,5</v>
          </cell>
          <cell r="F4550">
            <v>21.72</v>
          </cell>
        </row>
        <row r="4551">
          <cell r="D4551" t="str">
            <v>347</v>
          </cell>
          <cell r="E4551" t="str">
            <v>casque micro logitech H390 USB Computer Headset</v>
          </cell>
          <cell r="F4551">
            <v>37.17</v>
          </cell>
        </row>
        <row r="4552">
          <cell r="D4552" t="str">
            <v>348</v>
          </cell>
          <cell r="E4552" t="str">
            <v xml:space="preserve">webcam logitech C925e Business Webcam </v>
          </cell>
          <cell r="F4552">
            <v>91.29</v>
          </cell>
        </row>
        <row r="4553">
          <cell r="D4553" t="str">
            <v>349</v>
          </cell>
          <cell r="E4553" t="str">
            <v xml:space="preserve">webcam logitech C930e Business Webcam </v>
          </cell>
          <cell r="F4553">
            <v>114.87</v>
          </cell>
        </row>
        <row r="4554">
          <cell r="D4554" t="str">
            <v>350</v>
          </cell>
          <cell r="E4554" t="str">
            <v xml:space="preserve">Poste operateur de base:HP Prodesk 400G5 Mini Pc - Windows 10 Pro- Intel Core I5/9500 - 8 Gb de Memoire -Disque Dur SDD 256Gb  - Carte Video UHD630     - 2 Sorties Display Port - 3 sorties USB 3.0 </v>
          </cell>
          <cell r="F4554">
            <v>955</v>
          </cell>
        </row>
        <row r="4555">
          <cell r="D4555" t="str">
            <v>351</v>
          </cell>
          <cell r="E4555" t="str">
            <v>Telecommande programmable pour murs d`images CamTrace:controle  et commutation manuelle de 2 videoprojecteurs. Affichage des alarmes concernant la maintenance des machines.  Redemarrage de client . Personnalisation possible et fonctionnalites evolutives .</v>
          </cell>
          <cell r="F4555">
            <v>1740</v>
          </cell>
        </row>
        <row r="4556">
          <cell r="D4556" t="str">
            <v>352</v>
          </cell>
          <cell r="E4556" t="str">
            <v>Option 1 pour telecommande ligne precedente:Integration commandes deportees</v>
          </cell>
          <cell r="F4556">
            <v>1799</v>
          </cell>
        </row>
        <row r="4557">
          <cell r="D4557" t="str">
            <v>353</v>
          </cell>
          <cell r="E4557" t="str">
            <v>Option 2 pour telecommande ligne precedente:Integration pont sans fil HF</v>
          </cell>
          <cell r="F4557">
            <v>2057</v>
          </cell>
        </row>
        <row r="4558">
          <cell r="D4558" t="str">
            <v>354</v>
          </cell>
          <cell r="E4558" t="str">
            <v>licence Camtrace Cluster NVR: Cette licence permet au moteur de recherche de rechercher une camera sur plusieurs serveurs simultanement.</v>
          </cell>
          <cell r="F4558">
            <v>495</v>
          </cell>
        </row>
        <row r="4559">
          <cell r="D4559" t="str">
            <v>355</v>
          </cell>
          <cell r="E4559" t="str">
            <v>cable fibre optique  display port/display port 50m</v>
          </cell>
          <cell r="F4559">
            <v>1087.9000000000001</v>
          </cell>
        </row>
        <row r="4560">
          <cell r="D4560" t="str">
            <v>356</v>
          </cell>
          <cell r="E4560" t="str">
            <v xml:space="preserve">Kit cable 50m  HD-base T professionnel  avec convertisseur HDMI vers  HD-base T pour videoprojecteur NEC </v>
          </cell>
          <cell r="F4560">
            <v>1793</v>
          </cell>
        </row>
        <row r="4561">
          <cell r="D4561" t="str">
            <v>357</v>
          </cell>
          <cell r="E4561" t="str">
            <v>elements structure spectacle 15 cms section droite 25cm</v>
          </cell>
          <cell r="F4561">
            <v>112.42</v>
          </cell>
        </row>
        <row r="4562">
          <cell r="D4562" t="str">
            <v>358</v>
          </cell>
          <cell r="E4562" t="str">
            <v>elements structure spectacle 15 cms section droite 70cm</v>
          </cell>
          <cell r="F4562">
            <v>144.76</v>
          </cell>
        </row>
        <row r="4563">
          <cell r="D4563" t="str">
            <v>359</v>
          </cell>
          <cell r="E4563" t="str">
            <v>elements structure spectacle 15 cms section droite 100cm</v>
          </cell>
          <cell r="F4563">
            <v>144.76</v>
          </cell>
        </row>
        <row r="4564">
          <cell r="D4564" t="str">
            <v>360</v>
          </cell>
          <cell r="E4564" t="str">
            <v>elements structure spectacle 15 cms coude 2 voies</v>
          </cell>
          <cell r="F4564">
            <v>177.1</v>
          </cell>
        </row>
        <row r="4565">
          <cell r="D4565" t="str">
            <v>361</v>
          </cell>
          <cell r="E4565" t="str">
            <v>elements structure spectacle 15 cms coude 4 voies</v>
          </cell>
          <cell r="F4565">
            <v>241.78</v>
          </cell>
        </row>
        <row r="4566">
          <cell r="D4566" t="str">
            <v>362</v>
          </cell>
          <cell r="E4566" t="str">
            <v>Kit Raspberry Pi 4 Modele B - 8Go RAM -128 Go Carte Micro SD</v>
          </cell>
          <cell r="F4566">
            <v>290.39999999999998</v>
          </cell>
        </row>
        <row r="4567">
          <cell r="D4567" t="str">
            <v>363</v>
          </cell>
          <cell r="E4567" t="str">
            <v>Kit Raspberry Pi 4 Modele B - 4Go RAM -16 Go Carte Micro SD-starter kit- ventilateurs, radiateurs, boitier, cables, alimentation</v>
          </cell>
          <cell r="F4567">
            <v>157.30000000000001</v>
          </cell>
        </row>
        <row r="4568">
          <cell r="D4568" t="str">
            <v>364</v>
          </cell>
          <cell r="E4568" t="str">
            <v xml:space="preserve">Raspberry Pi 4 modele B - 2Go RAM </v>
          </cell>
          <cell r="F4568">
            <v>57.2</v>
          </cell>
        </row>
        <row r="4569">
          <cell r="D4569" t="str">
            <v>365</v>
          </cell>
          <cell r="E4569" t="str">
            <v>Raspberry Pi 4 modele B - 4Go RAM</v>
          </cell>
          <cell r="F4569">
            <v>72.930000000000007</v>
          </cell>
        </row>
        <row r="4570">
          <cell r="D4570" t="str">
            <v>366</v>
          </cell>
          <cell r="E4570" t="str">
            <v>Raspberry Pi 4 modele B - 8Go RAM</v>
          </cell>
          <cell r="F4570">
            <v>105.16</v>
          </cell>
        </row>
        <row r="4571">
          <cell r="D4571" t="str">
            <v>367</v>
          </cell>
          <cell r="E4571" t="str">
            <v>Joystick professionnel a effet hall trois axes equipe de deux boutons, d`une interface USB 1.1 HID,10 poussoirs a LED , pour la commande de cameras PTZ. equivalent a APEM IP Desktop Ultima</v>
          </cell>
          <cell r="F4571">
            <v>707.9</v>
          </cell>
        </row>
        <row r="4572">
          <cell r="D4572" t="str">
            <v>368</v>
          </cell>
          <cell r="E4572" t="str">
            <v>Joystick 3 axes equipe d'une interface USB, de 6 boutons poussoirs et d'une molette jog. Destine a un usage de videosurveillance professionnel.</v>
          </cell>
          <cell r="F4572">
            <v>526.9</v>
          </cell>
        </row>
        <row r="4573">
          <cell r="D4573" t="str">
            <v>369</v>
          </cell>
          <cell r="E4573" t="str">
            <v>Toile de projection blanc mat Dimensions: 7.13m X 2.28m Bordure noire de 5cm Oeillets metalliques tous les 25cm</v>
          </cell>
          <cell r="F4573">
            <v>2750</v>
          </cell>
        </row>
        <row r="4574">
          <cell r="D4574" t="str">
            <v>370</v>
          </cell>
          <cell r="E4574" t="str">
            <v xml:space="preserve">bouchons d`oreilles EARSOFT 3M Lot de 250 </v>
          </cell>
          <cell r="F4574">
            <v>30.5</v>
          </cell>
        </row>
        <row r="4575">
          <cell r="D4575" t="str">
            <v>371</v>
          </cell>
          <cell r="E4575" t="str">
            <v>Acquisition 2 licences Veeam Backup Replication Standard avec support 1 an</v>
          </cell>
          <cell r="F4575">
            <v>1317.65</v>
          </cell>
        </row>
        <row r="4576">
          <cell r="D4576" t="str">
            <v>372</v>
          </cell>
          <cell r="E4576" t="str">
            <v>Acquisition 2 licences Veeam Backup Replication Standard avec support 3 ans</v>
          </cell>
          <cell r="F4576">
            <v>1976.47</v>
          </cell>
        </row>
        <row r="4577">
          <cell r="D4577" t="str">
            <v>373</v>
          </cell>
          <cell r="E4577" t="str">
            <v>Acquisition 2 licences Veeam Backup Replication Standard avec support 5 ans</v>
          </cell>
          <cell r="F4577">
            <v>2600</v>
          </cell>
        </row>
        <row r="4578">
          <cell r="D4578" t="str">
            <v>374</v>
          </cell>
          <cell r="E4578" t="str">
            <v>Renouvellement 2 licences 1 an Veeam Backup Replication Standard</v>
          </cell>
          <cell r="F4578">
            <v>376.47</v>
          </cell>
        </row>
        <row r="4579">
          <cell r="D4579" t="str">
            <v>375</v>
          </cell>
          <cell r="E4579" t="str">
            <v>Acquisition 4 licences Veeam Backup Replication Standard avec support 1 an</v>
          </cell>
          <cell r="F4579">
            <v>2635.29</v>
          </cell>
        </row>
        <row r="4580">
          <cell r="D4580" t="str">
            <v>376</v>
          </cell>
          <cell r="E4580" t="str">
            <v>Acquisition 4 licences Veeam Backup Replication Standard avec support 3 ans</v>
          </cell>
          <cell r="F4580">
            <v>3952.94</v>
          </cell>
        </row>
        <row r="4581">
          <cell r="D4581" t="str">
            <v>377</v>
          </cell>
          <cell r="E4581" t="str">
            <v>Acquisition 4 licences Veeam Backup Replication Standard avec support 5 ans</v>
          </cell>
          <cell r="F4581">
            <v>5200</v>
          </cell>
        </row>
        <row r="4582">
          <cell r="D4582" t="str">
            <v>378</v>
          </cell>
          <cell r="E4582" t="str">
            <v>Renouvellement 4 licences 1 an Veeam Backup Replication Standard</v>
          </cell>
          <cell r="F4582">
            <v>752.94</v>
          </cell>
        </row>
        <row r="4583">
          <cell r="D4583" t="str">
            <v>379</v>
          </cell>
          <cell r="E4583" t="str">
            <v>Acquisition 8 licences Veeam Backup Replication Standard avec support 1 an</v>
          </cell>
          <cell r="F4583">
            <v>5270.59</v>
          </cell>
        </row>
        <row r="4584">
          <cell r="D4584" t="str">
            <v>380</v>
          </cell>
          <cell r="E4584" t="str">
            <v>Acquisition 8 licences Veeam Backup Replication Standard avec support 3 ans</v>
          </cell>
          <cell r="F4584">
            <v>7905.88</v>
          </cell>
        </row>
        <row r="4585">
          <cell r="D4585" t="str">
            <v>381</v>
          </cell>
          <cell r="E4585" t="str">
            <v>Acquisition 8 licences Veeam Backup Replication Standard avec support 5 ans</v>
          </cell>
          <cell r="F4585">
            <v>10400</v>
          </cell>
        </row>
        <row r="4586">
          <cell r="D4586" t="str">
            <v>382</v>
          </cell>
          <cell r="E4586" t="str">
            <v>Renouvellement 8 licences 1 an Veeam Backup Replication Standard</v>
          </cell>
          <cell r="F4586">
            <v>1505.88</v>
          </cell>
        </row>
        <row r="4587">
          <cell r="D4587" t="str">
            <v>383</v>
          </cell>
          <cell r="E4587" t="str">
            <v>Acquisition 16 licences Veeam Backup Replication Standard avec support 1 an</v>
          </cell>
          <cell r="F4587">
            <v>10541.18</v>
          </cell>
        </row>
        <row r="4588">
          <cell r="D4588" t="str">
            <v>384</v>
          </cell>
          <cell r="E4588" t="str">
            <v>Acquisition 16 licences Veeam Backup Replication Standard avec support 3 ans</v>
          </cell>
          <cell r="F4588">
            <v>15811.76</v>
          </cell>
        </row>
        <row r="4589">
          <cell r="D4589" t="str">
            <v>385</v>
          </cell>
          <cell r="E4589" t="str">
            <v>Acquisition 16 licences Veeam Backup Replication Standard avec support 5 ans</v>
          </cell>
          <cell r="F4589">
            <v>18447.060000000001</v>
          </cell>
        </row>
        <row r="4590">
          <cell r="D4590" t="str">
            <v>386</v>
          </cell>
          <cell r="E4590" t="str">
            <v>Renouvellement 16 licences 1 an Veeam Backup Replication Standard</v>
          </cell>
          <cell r="F4590">
            <v>3011.76</v>
          </cell>
        </row>
        <row r="4591">
          <cell r="D4591" t="str">
            <v>387</v>
          </cell>
          <cell r="E4591" t="str">
            <v>Acquisition 32 licences Veeam Backup Replication Standard avec support 1 an</v>
          </cell>
          <cell r="F4591">
            <v>21082.35</v>
          </cell>
        </row>
        <row r="4592">
          <cell r="D4592" t="str">
            <v>388</v>
          </cell>
          <cell r="E4592" t="str">
            <v>Acquisition 32 licences Veeam Backup Replication Standard avec support 3 ans</v>
          </cell>
          <cell r="F4592">
            <v>27858.82</v>
          </cell>
        </row>
        <row r="4593">
          <cell r="D4593" t="str">
            <v>389</v>
          </cell>
          <cell r="E4593" t="str">
            <v>Acquisition 32 licences Veeam Backup Replication Standard avec support 5 ans</v>
          </cell>
          <cell r="F4593">
            <v>32941.18</v>
          </cell>
        </row>
        <row r="4594">
          <cell r="D4594" t="str">
            <v>390</v>
          </cell>
          <cell r="E4594" t="str">
            <v>Renouvellement 32 licences 1 an Veeam Backup Replication Standard</v>
          </cell>
          <cell r="F4594">
            <v>6023.53</v>
          </cell>
        </row>
        <row r="4595">
          <cell r="D4595" t="str">
            <v>391</v>
          </cell>
          <cell r="E4595" t="str">
            <v>Acquisition 46 licences Veeam Backup Replication Standard avec support 1 an</v>
          </cell>
          <cell r="F4595">
            <v>25976.47</v>
          </cell>
        </row>
        <row r="4596">
          <cell r="D4596" t="str">
            <v>392</v>
          </cell>
          <cell r="E4596" t="str">
            <v>Acquisition 46 licences Veeam Backup Replication Standard avec support 3 ans</v>
          </cell>
          <cell r="F4596">
            <v>35447.06</v>
          </cell>
        </row>
        <row r="4597">
          <cell r="D4597" t="str">
            <v>393</v>
          </cell>
          <cell r="E4597" t="str">
            <v>Acquisition 46 licences Veeam Backup Replication Standard avec support 5 ans</v>
          </cell>
          <cell r="F4597">
            <v>47352.94</v>
          </cell>
        </row>
        <row r="4598">
          <cell r="D4598" t="str">
            <v>394</v>
          </cell>
          <cell r="E4598" t="str">
            <v>Renouvellement 46 licences 1 an Veeam Backup Replication Standard</v>
          </cell>
          <cell r="F4598">
            <v>8658.82</v>
          </cell>
        </row>
        <row r="4599">
          <cell r="D4599" t="str">
            <v>395</v>
          </cell>
          <cell r="E4599" t="str">
            <v>Mise à jour de la licence PcVue, version VBA, en mode Client Run Time autorisant un nombre de variables illimitées externes vers une version 15.0 Réf UP2 SV_CLI PRO RT</v>
          </cell>
          <cell r="F4599">
            <v>2720</v>
          </cell>
        </row>
        <row r="4600">
          <cell r="D4600" t="str">
            <v>396</v>
          </cell>
          <cell r="E4600" t="str">
            <v>Mise à jour de la licence PcVue, version VBA, en mode Scada Station Run Time autorisant un nombre de variables illimitées externes avec 2 protocoles vers une version 15.0 Réf UP2 SV_PRO RT CW_DRIV</v>
          </cell>
          <cell r="F4600">
            <v>6120</v>
          </cell>
        </row>
        <row r="4601">
          <cell r="D4601" t="str">
            <v>397</v>
          </cell>
          <cell r="E4601" t="str">
            <v>Mise à jour de la licence PcVue, version VBA, en mode Complet Run Time autorisant un nombre de variables illimitées externes avec 2 protocoles vers une version 15.0 Réf UP2 SV_ PRO CPT CW_DRIV</v>
          </cell>
          <cell r="F4601">
            <v>9350</v>
          </cell>
        </row>
        <row r="4602">
          <cell r="D4602" t="str">
            <v>398</v>
          </cell>
          <cell r="E4602" t="str">
            <v>Assistance technique sur site. Durée : 5 jours Assister l’utilisateur dans la mise en œuvre du progiciel Analyser l’origine d’un dysfonctionnement Apporter un complément d’information Toute journée d'assistance technique entamée est due et sera facturée dans son intégralité</v>
          </cell>
          <cell r="F4602">
            <v>1350</v>
          </cell>
        </row>
        <row r="4603">
          <cell r="D4603" t="str">
            <v>399</v>
          </cell>
          <cell r="E4603" t="str">
            <v xml:space="preserve">Camera visioconférence 360° Coolpo AI Huddle Pana Caméra ou équivalent </v>
          </cell>
          <cell r="F4603">
            <v>711.06</v>
          </cell>
        </row>
        <row r="4604">
          <cell r="D4604" t="str">
            <v>400</v>
          </cell>
          <cell r="E4604" t="str">
            <v xml:space="preserve">TOAD data point professionnal edition contrat de support annuel </v>
          </cell>
          <cell r="F4604">
            <v>232.02</v>
          </cell>
        </row>
        <row r="4605">
          <cell r="D4605" t="str">
            <v>401</v>
          </cell>
          <cell r="E4605" t="str">
            <v>-LT2142 - Licence Camtrace vidéosurveillance pack - 500 caméras -Le nombre de caméras peut être partage sur plusieurs serveurs - Superviseur avec fonction d'alarme sur détection de passage, création de scenario,opérateur/administrateur, création de plan…Mise a jour 1 an</v>
          </cell>
          <cell r="F4605">
            <v>49087.5</v>
          </cell>
        </row>
        <row r="4606">
          <cell r="D4606" t="str">
            <v>402</v>
          </cell>
          <cell r="E4606" t="str">
            <v xml:space="preserve">-LT2142M4 - 500 licences - 4 ans -Contrat de maintenance 4 ans pour la licence LT2142 </v>
          </cell>
          <cell r="F4606">
            <v>18150</v>
          </cell>
        </row>
        <row r="4607">
          <cell r="D4607" t="str">
            <v>403</v>
          </cell>
          <cell r="E4607" t="str">
            <v xml:space="preserve">-LT2141 - Licence Camtrace vidéosurveillance pack - 100 caméras -Le nombre de caméras peut être partagé sur plusieurs serveurs - Superviseur avec fonction d'alarme sur détection de passage, création de scenario,opérateur/administrateur, création de plan...Mise a jour 1 an </v>
          </cell>
          <cell r="F4607">
            <v>10972.5</v>
          </cell>
        </row>
        <row r="4608">
          <cell r="D4608" t="str">
            <v>404</v>
          </cell>
          <cell r="E4608" t="str">
            <v xml:space="preserve">-LT2141M4 - 100 Licences - 4 ans Contrat de maintenance 4 ans pour la licence LT2141 </v>
          </cell>
          <cell r="F4608">
            <v>4290</v>
          </cell>
        </row>
        <row r="4609">
          <cell r="D4609" t="str">
            <v>405</v>
          </cell>
          <cell r="E4609" t="str">
            <v xml:space="preserve">LT2122M4 - Contrat de Maintenance et mises a jour pour les licences CAMTRACE CLUSTER par serveur pour 4 ans </v>
          </cell>
          <cell r="F4609">
            <v>165</v>
          </cell>
        </row>
        <row r="4610">
          <cell r="D4610" t="str">
            <v>406</v>
          </cell>
          <cell r="E4610" t="str">
            <v xml:space="preserve">Formation Camtrace -prise en main du logiciel 1 journée sur site </v>
          </cell>
          <cell r="F4610">
            <v>1485</v>
          </cell>
        </row>
        <row r="4611">
          <cell r="D4611" t="str">
            <v>407</v>
          </cell>
          <cell r="E4611" t="str">
            <v xml:space="preserve">Formation Camtrace : Installation / paramétrage logiciel Camtrace -1 journée sur site </v>
          </cell>
          <cell r="F4611">
            <v>1815</v>
          </cell>
        </row>
        <row r="4612">
          <cell r="D4612" t="str">
            <v>408</v>
          </cell>
          <cell r="E4612" t="str">
            <v xml:space="preserve">Ecran LCD 22’’ IIYAMA XU 2294 HSU-B1 ou équivalent </v>
          </cell>
          <cell r="F4612">
            <v>133.56</v>
          </cell>
        </row>
        <row r="4613">
          <cell r="D4613" t="str">
            <v>409</v>
          </cell>
          <cell r="E4613" t="str">
            <v xml:space="preserve">Ecran LCD 24’’ IIYAMA X2474HS-B2 ou équivalent </v>
          </cell>
          <cell r="F4613">
            <v>143.02000000000001</v>
          </cell>
        </row>
        <row r="4614">
          <cell r="D4614" t="str">
            <v>410</v>
          </cell>
          <cell r="E4614" t="str">
            <v xml:space="preserve">Ecran LCD 27’’ IIYAMA XU2792 HSV B1 ou équivalent </v>
          </cell>
          <cell r="F4614">
            <v>187.94</v>
          </cell>
        </row>
        <row r="4615">
          <cell r="D4615" t="str">
            <v>411</v>
          </cell>
          <cell r="E4615" t="str">
            <v xml:space="preserve">Ecran ECRAN TACTILE 22’’ T2236 MSC B2 ou équivalent </v>
          </cell>
          <cell r="F4615">
            <v>269.5</v>
          </cell>
        </row>
        <row r="4616">
          <cell r="D4616" t="str">
            <v>412</v>
          </cell>
          <cell r="E4616" t="str">
            <v xml:space="preserve">Ecran ECRAN TACTILE 24’’ T2453 MTS B1 ou équivalent </v>
          </cell>
          <cell r="F4616">
            <v>275.33999999999997</v>
          </cell>
        </row>
        <row r="4617">
          <cell r="D4617" t="str">
            <v>413</v>
          </cell>
          <cell r="E4617" t="str">
            <v xml:space="preserve">Ecran ECRAN TACTILE 27’’ T2735 MSC B3 ou équivalent </v>
          </cell>
          <cell r="F4617">
            <v>437.64</v>
          </cell>
        </row>
        <row r="4618">
          <cell r="D4618" t="str">
            <v>414</v>
          </cell>
          <cell r="E4618" t="str">
            <v xml:space="preserve">Vidéo projecteur MS 560 ou équivalent </v>
          </cell>
          <cell r="F4618">
            <v>330.3</v>
          </cell>
        </row>
        <row r="4619">
          <cell r="D4619" t="str">
            <v>415</v>
          </cell>
          <cell r="E4619" t="str">
            <v xml:space="preserve">Vidéo projecteur  PRO 8800 WUL ou équivalent </v>
          </cell>
          <cell r="F4619">
            <v>1350</v>
          </cell>
        </row>
        <row r="4620">
          <cell r="D4620" t="str">
            <v>416</v>
          </cell>
          <cell r="E4620" t="str">
            <v xml:space="preserve">Baie de Stockage Dual Controller 10GBASE-T 2-port CTO - Baie Haute disponibilité pouvant contenir jusqu'à 210Tb compatible VMWare, Microsoft, Linux (equivalent HPE Nimble HF20) </v>
          </cell>
          <cell r="F4620">
            <v>25878.79</v>
          </cell>
        </row>
        <row r="4621">
          <cell r="D4621" t="str">
            <v>417</v>
          </cell>
          <cell r="E4621" t="str">
            <v xml:space="preserve">Pack de 21 disques 1To (21x1To) pour la baie ci-dessus - Capacité Utile: 10To </v>
          </cell>
          <cell r="F4621">
            <v>9950.65</v>
          </cell>
        </row>
        <row r="4622">
          <cell r="D4622" t="str">
            <v>418</v>
          </cell>
          <cell r="E4622" t="str">
            <v xml:space="preserve">Pack de 3 disques 960Gb SSD (3x960GB) de Cache - pour la baie ci-dessus </v>
          </cell>
          <cell r="F4622">
            <v>12792.07</v>
          </cell>
        </row>
        <row r="4623">
          <cell r="D4623" t="str">
            <v>419</v>
          </cell>
          <cell r="E4623" t="str">
            <v xml:space="preserve">Maintenance 4h 7X7 5 ans pour baie ci dessus </v>
          </cell>
          <cell r="F4623">
            <v>8568</v>
          </cell>
        </row>
        <row r="4624">
          <cell r="D4624" t="str">
            <v>420</v>
          </cell>
          <cell r="E4624" t="str">
            <v xml:space="preserve">Poste opérateur Quadri-Ecran- Disque 512SSD - Processeur Intel® Core™ i7-10900 - 16go Mem - Cartes Videos HD630 +Nvidia RX550 (équivalent HP EliteDesk 800G7) </v>
          </cell>
          <cell r="F4624">
            <v>1650</v>
          </cell>
        </row>
        <row r="4625">
          <cell r="D4625" t="str">
            <v>421</v>
          </cell>
          <cell r="E4625" t="str">
            <v xml:space="preserve">Poste opérateur Bi-Ecran - Disque 512SSD - Processeur Intel® Core™ i7-10900 - 16go Mem - carte Video HD630 (équivalent HP EliteDesk 800G7) </v>
          </cell>
          <cell r="F4625">
            <v>1218</v>
          </cell>
        </row>
        <row r="4626">
          <cell r="D4626" t="str">
            <v>422</v>
          </cell>
          <cell r="E4626" t="str">
            <v xml:space="preserve">Licence Vsphere 7 Enterprise </v>
          </cell>
          <cell r="F4626">
            <v>3875</v>
          </cell>
        </row>
        <row r="4627">
          <cell r="D4627" t="str">
            <v>423</v>
          </cell>
          <cell r="E4627" t="str">
            <v xml:space="preserve">Licence Vsphere 7 Standard </v>
          </cell>
          <cell r="F4627">
            <v>1275</v>
          </cell>
        </row>
        <row r="4628">
          <cell r="D4628" t="str">
            <v>424</v>
          </cell>
          <cell r="E4628" t="str">
            <v xml:space="preserve">Licence Vcenter 7 </v>
          </cell>
          <cell r="F4628">
            <v>5837</v>
          </cell>
        </row>
        <row r="4629">
          <cell r="D4629" t="str">
            <v>425</v>
          </cell>
          <cell r="E4629" t="str">
            <v xml:space="preserve">Microsoft Windows 11 Pro </v>
          </cell>
          <cell r="F4629">
            <v>139.16999999999999</v>
          </cell>
        </row>
        <row r="4630">
          <cell r="D4630" t="str">
            <v>426</v>
          </cell>
          <cell r="E4630" t="str">
            <v xml:space="preserve">Microsoft Office 2021 standard </v>
          </cell>
          <cell r="F4630">
            <v>233.08</v>
          </cell>
        </row>
        <row r="4631">
          <cell r="D4631" t="str">
            <v>001</v>
          </cell>
          <cell r="E4631" t="str">
            <v>MX480BASE3-DC - Châssis MX480 3D 6+2 slots équipé d'une matrice de commutation (SCBE), d'une carte de management (Routing engine), de 2 alimentations DC et de 2 Fan Trays</v>
          </cell>
          <cell r="F4631">
            <v>18645.87</v>
          </cell>
        </row>
        <row r="4632">
          <cell r="D4632" t="str">
            <v>002</v>
          </cell>
          <cell r="E4632" t="str">
            <v>MX480BASE3-AC - Châssis MX480 3D 6+2 slots équipé d'une matrice de commutation (SCBE), d'une carte de management (Routing engine), de 3 alimentations AC et de 2 Fan Trays</v>
          </cell>
          <cell r="F4632">
            <v>18645.87</v>
          </cell>
        </row>
        <row r="4633">
          <cell r="D4633" t="str">
            <v>003</v>
          </cell>
          <cell r="E4633" t="str">
            <v>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4633">
            <v>32103.63</v>
          </cell>
        </row>
        <row r="4634">
          <cell r="D4634" t="str">
            <v>004</v>
          </cell>
          <cell r="E4634" t="str">
            <v>FFANTRAY-MX480-HC - Fan MX480</v>
          </cell>
          <cell r="F4634">
            <v>726.57</v>
          </cell>
        </row>
        <row r="4635">
          <cell r="D4635" t="str">
            <v>005</v>
          </cell>
          <cell r="E4635" t="str">
            <v>PWR-MX-2400-DC - Module d'Alimentation 2400W DC pour MX240/480</v>
          </cell>
          <cell r="F4635">
            <v>1210.95</v>
          </cell>
        </row>
        <row r="4636">
          <cell r="D4636" t="str">
            <v>006</v>
          </cell>
          <cell r="E4636" t="str">
            <v>PWR-MX-2520-AC - Module d'Alimentation 2520W AC pour MX240/480</v>
          </cell>
          <cell r="F4636">
            <v>1210.95</v>
          </cell>
        </row>
        <row r="4637">
          <cell r="D4637" t="str">
            <v>007</v>
          </cell>
          <cell r="E4637" t="str">
            <v>PWR-MX-1600-DC - Module d'Alimentation 1600W DC pour MX240/480</v>
          </cell>
          <cell r="F4637">
            <v>210.6</v>
          </cell>
        </row>
        <row r="4638">
          <cell r="D4638" t="str">
            <v>008</v>
          </cell>
          <cell r="E4638" t="str">
            <v>PWR-MX-1200-AC - Module d'Alimentation 1200W AC pour MX240/480</v>
          </cell>
          <cell r="F4638">
            <v>1170</v>
          </cell>
        </row>
        <row r="4639">
          <cell r="D4639" t="str">
            <v>009</v>
          </cell>
          <cell r="E4639" t="str">
            <v>SVC-ND-MX480 - Service Support MX480</v>
          </cell>
          <cell r="F4639">
            <v>4047.94</v>
          </cell>
        </row>
        <row r="4640">
          <cell r="D4640" t="str">
            <v>010</v>
          </cell>
          <cell r="E4640" t="str">
            <v>SVC-ND-MX-MPC2-3D - Service Support Carte MX</v>
          </cell>
          <cell r="F4640">
            <v>2110</v>
          </cell>
        </row>
        <row r="4641">
          <cell r="D4641" t="str">
            <v>011</v>
          </cell>
          <cell r="E4641" t="str">
            <v>RE-S-1800X4-32G - Routing Engine - Quad Core 1.8GHz with 32G Memory (RE-S-1800X4-32G)</v>
          </cell>
          <cell r="F4641">
            <v>10171.98</v>
          </cell>
        </row>
        <row r="4642">
          <cell r="D4642" t="str">
            <v>012</v>
          </cell>
          <cell r="E4642" t="str">
            <v>SCBE-MX - Enhanced MX Switch Control Board for MX</v>
          </cell>
          <cell r="F4642">
            <v>3632.85</v>
          </cell>
        </row>
        <row r="4643">
          <cell r="D4643" t="str">
            <v>013</v>
          </cell>
          <cell r="E4643" t="str">
            <v>FILTRE MX480 - FILTRE MX480</v>
          </cell>
          <cell r="F4643">
            <v>363.29</v>
          </cell>
        </row>
        <row r="4644">
          <cell r="D4644" t="str">
            <v>014</v>
          </cell>
          <cell r="E4644" t="str">
            <v>CBL-M-PWR-RA-EU - Câble d'alimentation AC , Continent Europe, C19, 16A/250V, 2.5m, Right Angle</v>
          </cell>
          <cell r="F4644">
            <v>18.16</v>
          </cell>
        </row>
        <row r="4645">
          <cell r="D4645" t="str">
            <v>015</v>
          </cell>
          <cell r="E4645" t="str">
            <v>MX240BASE3-DC - Châssis MX 240 4 slots équipé de 2 matrices de commutation (SCBE), de 2 cartes de management (Routing engine), de 2 alimentations DC et de 2 Fan Trays + JUNOS + fonction de routeur virtuel</v>
          </cell>
          <cell r="F4645">
            <v>23757.62</v>
          </cell>
        </row>
        <row r="4646">
          <cell r="D4646" t="str">
            <v>016</v>
          </cell>
          <cell r="E4646" t="str">
            <v>MX240BASE3-AC - Châssis MX 240 4 slots équipé de 2 matrices de commutation (SCBE), de 2 cartes de management (Routing engine), de 2 alimentations AC et de 2 Fan Trays + JUNOS + fonction de routeur virtuel</v>
          </cell>
          <cell r="F4646">
            <v>23757.62</v>
          </cell>
        </row>
        <row r="4647">
          <cell r="D4647" t="str">
            <v>017</v>
          </cell>
          <cell r="E4647" t="str">
            <v>MX240-PREMIUM3-AC - Bundle Châssis MX240 3D Premium 4+2 slots équipé de 2 matrice de commutation (SCBE-MX-BB), de 2 cartes de management (Routing engine RE-S-1800X4-32G-BB), de 2 alimentations AC (PWR-MX-2520-AC-BB) et de 2 Fan Trays (FFANTRAY-MX240-HC-BB), avec 2 CBL-M-PWR-RA-EU et OS JUNOS-64</v>
          </cell>
          <cell r="F4647">
            <v>27219.47</v>
          </cell>
        </row>
        <row r="4648">
          <cell r="D4648" t="str">
            <v>018</v>
          </cell>
          <cell r="E4648" t="str">
            <v>FFANTRAY-MX240-HC - Fantray MX240</v>
          </cell>
          <cell r="F4648">
            <v>726.57</v>
          </cell>
        </row>
        <row r="4649">
          <cell r="D4649" t="str">
            <v>019</v>
          </cell>
          <cell r="E4649" t="str">
            <v>FILTRE MX240 - Filtre MX240</v>
          </cell>
          <cell r="F4649">
            <v>363.29</v>
          </cell>
        </row>
        <row r="4650">
          <cell r="D4650" t="str">
            <v>020</v>
          </cell>
          <cell r="E4650" t="str">
            <v>DPCE-R-4XGE-XFP - Carte d'interfaces de 4 ports XFP 10G pour châssis MX avec toutes fonctionnalités L2/L3 - Achat des interfaces optiques séparé</v>
          </cell>
          <cell r="F4650">
            <v>409.5</v>
          </cell>
        </row>
        <row r="4651">
          <cell r="D4651" t="str">
            <v>021</v>
          </cell>
          <cell r="E4651" t="str">
            <v>MIC-3D-2XGE-XFP - MIC with 2x10GE XFP interface, Optics sold separately.</v>
          </cell>
          <cell r="F4651">
            <v>3027.38</v>
          </cell>
        </row>
        <row r="4652">
          <cell r="D4652" t="str">
            <v>022</v>
          </cell>
          <cell r="E4652" t="str">
            <v>MIC-3D-4XGE-XFP - MIC with 4x10GE XFP interface, Optics sold separately.</v>
          </cell>
          <cell r="F4652">
            <v>5449.28</v>
          </cell>
        </row>
        <row r="4653">
          <cell r="D4653" t="str">
            <v>023</v>
          </cell>
          <cell r="E4653" t="str">
            <v>MX-MPC2E-3D-NG-Q-R-B - Carte MPC2E-3D-NG-Q-R-B pour MX</v>
          </cell>
          <cell r="F4653">
            <v>29062.799999999999</v>
          </cell>
        </row>
        <row r="4654">
          <cell r="D4654" t="str">
            <v>024</v>
          </cell>
          <cell r="E4654" t="str">
            <v>MX-MPC2E-3D-NG - Carte MPC2E-3D-NG pour MX</v>
          </cell>
          <cell r="F4654">
            <v>12109.5</v>
          </cell>
        </row>
        <row r="4655">
          <cell r="D4655" t="str">
            <v>025</v>
          </cell>
          <cell r="E4655" t="str">
            <v>MX-MPC3E-3D-NG-Q-R-B - Carte MPC3E-3D-NG-Q-R-B pour MX</v>
          </cell>
          <cell r="F4655">
            <v>42383.25</v>
          </cell>
        </row>
        <row r="4656">
          <cell r="D4656" t="str">
            <v>026</v>
          </cell>
          <cell r="E4656" t="str">
            <v>MX-MPC3E-3D-NG - Carte MPC3E-3D-NG pour MX</v>
          </cell>
          <cell r="F4656">
            <v>16953.3</v>
          </cell>
        </row>
        <row r="4657">
          <cell r="D4657" t="str">
            <v>027</v>
          </cell>
          <cell r="E4657" t="str">
            <v>RE-S-1300-2048 - Carte de management (Routing engine) avec processeur 1300MHz et 2GB de mémoire</v>
          </cell>
          <cell r="F4657">
            <v>175.5</v>
          </cell>
        </row>
        <row r="4658">
          <cell r="D4658" t="str">
            <v>028</v>
          </cell>
          <cell r="E4658" t="str">
            <v>RE-S-2000-4096 - Carte de management (Routing engine) avec processeur 2000MHz et 4GB de mémoire</v>
          </cell>
          <cell r="F4658">
            <v>351</v>
          </cell>
        </row>
        <row r="4659">
          <cell r="D4659" t="str">
            <v>029</v>
          </cell>
          <cell r="E4659" t="str">
            <v>EX4200-24T - EX 4200, 24-port 10/100/1000BaseT (8-ports PoE) + 320W AC PS, includes 50cm VC cable</v>
          </cell>
          <cell r="F4659">
            <v>1562.65</v>
          </cell>
        </row>
        <row r="4660">
          <cell r="D4660" t="str">
            <v>030</v>
          </cell>
          <cell r="E4660" t="str">
            <v>EX4200-24F - EX 4200, 24-port 10/100/1000BaseT (8-ports PoE) + 320W AC PS, includes 50cm VC cable</v>
          </cell>
          <cell r="F4660">
            <v>3968.64</v>
          </cell>
        </row>
        <row r="4661">
          <cell r="D4661" t="str">
            <v>031</v>
          </cell>
          <cell r="E4661" t="str">
            <v>EX4300-24P - EX4300, 24‐Port 10/100/1000BaseT PoE‐plus + 750W AC PS</v>
          </cell>
          <cell r="F4661">
            <v>1641.31</v>
          </cell>
        </row>
        <row r="4662">
          <cell r="D4662" t="str">
            <v>032</v>
          </cell>
          <cell r="E4662" t="str">
            <v>EX4300-24T - EX4300, 24‐Port 10/100/1000BaseT + 350W AC PS</v>
          </cell>
          <cell r="F4662">
            <v>1422.29</v>
          </cell>
        </row>
        <row r="4663">
          <cell r="D4663" t="str">
            <v>033</v>
          </cell>
          <cell r="E4663" t="str">
            <v>EX4300-32F - EX4300, 32Port 1000BaseX SFP, 4x10GBaseX SFP+ and 350W AC PS (Optics sold separately)</v>
          </cell>
          <cell r="F4663">
            <v>3147.1</v>
          </cell>
        </row>
        <row r="4664">
          <cell r="D4664" t="str">
            <v>034</v>
          </cell>
          <cell r="E4664" t="str">
            <v>EX4300-32F-AFL - EX4300, Advanced Feature License for 32‐Port SKUs</v>
          </cell>
          <cell r="F4664">
            <v>5265</v>
          </cell>
        </row>
        <row r="4665">
          <cell r="D4665" t="str">
            <v>035</v>
          </cell>
          <cell r="E4665" t="str">
            <v>EX4300-32F-EFL - EX4300, Extended Feature License for 32‐Port SKUs</v>
          </cell>
          <cell r="F4665">
            <v>0</v>
          </cell>
        </row>
        <row r="4666">
          <cell r="D4666" t="str">
            <v>036</v>
          </cell>
          <cell r="E4666" t="str">
            <v>EX4300-24-AFL - Advanced Feature License for EX 4300‐24T/P skus</v>
          </cell>
          <cell r="F4666">
            <v>2103.37</v>
          </cell>
        </row>
        <row r="4667">
          <cell r="D4667" t="str">
            <v>037</v>
          </cell>
          <cell r="E4667" t="str">
            <v>EX4300-24-EFL - Extended Feature License for EX 4300‐24T/P skus</v>
          </cell>
          <cell r="F4667">
            <v>471.22</v>
          </cell>
        </row>
        <row r="4668">
          <cell r="D4668" t="str">
            <v>038</v>
          </cell>
          <cell r="E4668" t="str">
            <v>EX4300‐FAN - EX4300, Fan Spare</v>
          </cell>
          <cell r="F4668">
            <v>135.52000000000001</v>
          </cell>
        </row>
        <row r="4669">
          <cell r="D4669" t="str">
            <v>039</v>
          </cell>
          <cell r="E4669" t="str">
            <v>EX4600-40F - EX4600, 40 ports fibres</v>
          </cell>
          <cell r="F4669">
            <v>3843.38</v>
          </cell>
        </row>
        <row r="4670">
          <cell r="D4670" t="str">
            <v>040</v>
          </cell>
          <cell r="E4670" t="str">
            <v>EX4600-40F-AFL - EX4600, Advanced Feature License</v>
          </cell>
          <cell r="F4670">
            <v>3577.5</v>
          </cell>
        </row>
        <row r="4671">
          <cell r="D4671" t="str">
            <v>041</v>
          </cell>
          <cell r="E4671" t="str">
            <v xml:space="preserve">EX4600-40F-AFI  - EX4600-40F-AFI </v>
          </cell>
          <cell r="F4671">
            <v>3843.38</v>
          </cell>
        </row>
        <row r="4672">
          <cell r="D4672" t="str">
            <v>042</v>
          </cell>
          <cell r="E4672" t="str">
            <v>EX4600-40F-AFO - EX4600-40F-AFO</v>
          </cell>
          <cell r="F4672">
            <v>3843.38</v>
          </cell>
        </row>
        <row r="4673">
          <cell r="D4673" t="str">
            <v>043</v>
          </cell>
          <cell r="E4673" t="str">
            <v xml:space="preserve">EX4600-40F-DC-AFI  - EX4600-40F-DC-AFI </v>
          </cell>
          <cell r="F4673">
            <v>4463.4799999999996</v>
          </cell>
        </row>
        <row r="4674">
          <cell r="D4674" t="str">
            <v>044</v>
          </cell>
          <cell r="E4674" t="str">
            <v>EX4600-40F-DC-AFO - EX4600-40F-DC-AFO</v>
          </cell>
          <cell r="F4674">
            <v>4463.4799999999996</v>
          </cell>
        </row>
        <row r="4675">
          <cell r="D4675" t="str">
            <v>045</v>
          </cell>
          <cell r="E4675" t="str">
            <v xml:space="preserve">EX4600-EM-8F  - EX4600-EM-8F </v>
          </cell>
          <cell r="F4675">
            <v>793.73</v>
          </cell>
        </row>
        <row r="4676">
          <cell r="D4676" t="str">
            <v>046</v>
          </cell>
          <cell r="E4676" t="str">
            <v>JPSU-650W-AC-AFI - JPSU-650W-AC-AFI</v>
          </cell>
          <cell r="F4676">
            <v>410.67</v>
          </cell>
        </row>
        <row r="4677">
          <cell r="D4677" t="str">
            <v>047</v>
          </cell>
          <cell r="E4677" t="str">
            <v xml:space="preserve">JPSU-650W-AC-AFO  - JPSU-650W-AC-AFO </v>
          </cell>
          <cell r="F4677">
            <v>410.67</v>
          </cell>
        </row>
        <row r="4678">
          <cell r="D4678" t="str">
            <v>048</v>
          </cell>
          <cell r="E4678" t="str">
            <v>JPSU‐350‐AC‐AFI - EX4300, 350W AC Power Supply with Airflow In (Power Cord needs to be ordered separately), PSU‐Side Airflow Intake</v>
          </cell>
          <cell r="F4678">
            <v>135.52000000000001</v>
          </cell>
        </row>
        <row r="4679">
          <cell r="D4679" t="str">
            <v>049</v>
          </cell>
          <cell r="E4679" t="str">
            <v>JPSU-550-DC-AFO - EX4300, 550W AC Power Supply with Airflow‐In (Power Cord needs to be ordered separately), PSU‐Side Airflow Intake</v>
          </cell>
          <cell r="F4679">
            <v>217.66</v>
          </cell>
        </row>
        <row r="4680">
          <cell r="D4680" t="str">
            <v>050</v>
          </cell>
          <cell r="E4680" t="str">
            <v>JPSU-715-AC-AFO-A - EX4300, 715W DC Power Supply Airflow‐In , PSU‐Side Airflow Intake</v>
          </cell>
          <cell r="F4680">
            <v>272.41000000000003</v>
          </cell>
        </row>
        <row r="4681">
          <cell r="D4681" t="str">
            <v>051</v>
          </cell>
          <cell r="E4681" t="str">
            <v>JPSU-1100-AC-AFO-A - EX4300, 1100W DC Power Supply Airflow‐In, PSU‐Side Airflow Intake</v>
          </cell>
          <cell r="F4681">
            <v>409.3</v>
          </cell>
        </row>
        <row r="4682">
          <cell r="D4682" t="str">
            <v>052</v>
          </cell>
          <cell r="E4682" t="str">
            <v>EX-PWR-190-DC - Module d'Alimentation 190W DC pour EX 4200</v>
          </cell>
          <cell r="F4682">
            <v>219.02</v>
          </cell>
        </row>
        <row r="4683">
          <cell r="D4683" t="str">
            <v>053</v>
          </cell>
          <cell r="E4683" t="str">
            <v xml:space="preserve">EX-PWR-320-AC - Module d'Alimentation 320W AC pour EX 4200 </v>
          </cell>
          <cell r="F4683">
            <v>136.88999999999999</v>
          </cell>
        </row>
        <row r="4684">
          <cell r="D4684" t="str">
            <v>054</v>
          </cell>
          <cell r="E4684" t="str">
            <v>CBL-EX-PWR-C19-EU - Câble d'alimentation</v>
          </cell>
          <cell r="F4684">
            <v>13.69</v>
          </cell>
        </row>
        <row r="4685">
          <cell r="D4685" t="str">
            <v>055</v>
          </cell>
          <cell r="E4685" t="str">
            <v>EX-UM-2XFP - Module d'extension 2-Ports 10G XFP pour EX 4200 </v>
          </cell>
          <cell r="F4685">
            <v>547.55999999999995</v>
          </cell>
        </row>
        <row r="4686">
          <cell r="D4686" t="str">
            <v>056</v>
          </cell>
          <cell r="E4686" t="str">
            <v>EX-UM-4SFP - Module d'extension 4-Ports 10G SFP pour EX 4200 </v>
          </cell>
          <cell r="F4686">
            <v>136.88999999999999</v>
          </cell>
        </row>
        <row r="4687">
          <cell r="D4687" t="str">
            <v>057</v>
          </cell>
          <cell r="E4687" t="str">
            <v>EX-UM-4x4SFP - Module d'extension 4-Ports 10G SFP+ pour EX 4300-24T/24P</v>
          </cell>
          <cell r="F4687">
            <v>546.19000000000005</v>
          </cell>
        </row>
        <row r="4688">
          <cell r="D4688" t="str">
            <v>058</v>
          </cell>
          <cell r="E4688" t="str">
            <v>EX-UM-8x8SFP - Module d'extension 4-Ports 10G SFP+ pour EX 4300-32F</v>
          </cell>
          <cell r="F4688">
            <v>1641.31</v>
          </cell>
        </row>
        <row r="4689">
          <cell r="D4689" t="str">
            <v>059</v>
          </cell>
          <cell r="E4689" t="str">
            <v>EX-CBL-VCP-50CM - Câble de 0,5M de long de stack pour Virtual Châssis EX 4200 - Spare</v>
          </cell>
          <cell r="F4689">
            <v>41.07</v>
          </cell>
        </row>
        <row r="4690">
          <cell r="D4690" t="str">
            <v>060</v>
          </cell>
          <cell r="E4690" t="str">
            <v>EX-CBL-VCP-1M - Câble de 1M de long de stack pour Virtual Châssis EX 4200 - Spare</v>
          </cell>
          <cell r="F4690">
            <v>54.76</v>
          </cell>
        </row>
        <row r="4691">
          <cell r="D4691" t="str">
            <v>061</v>
          </cell>
          <cell r="E4691" t="str">
            <v>EX-CBL-VCP-3M - Câble de 3M de long de stack pour Virtual Châssis EX 4200 - Spare</v>
          </cell>
          <cell r="F4691">
            <v>109.51</v>
          </cell>
        </row>
        <row r="4692">
          <cell r="D4692" t="str">
            <v>062</v>
          </cell>
          <cell r="E4692" t="str">
            <v>EX-SFP-10GE-DAC-1M - SFP+ 10 Gigabit Ethernet Direct Attach Copper (Twinax Copper Cable), 1M</v>
          </cell>
          <cell r="F4692">
            <v>37.909999999999997</v>
          </cell>
        </row>
        <row r="4693">
          <cell r="D4693" t="str">
            <v>063</v>
          </cell>
          <cell r="E4693" t="str">
            <v>EX-SFP-10GE-DAC-3M - SFP+ 10 Gigabit Ethernet Direct Attach Copper (Twinax Copper Cable), 3M</v>
          </cell>
          <cell r="F4693">
            <v>53.07</v>
          </cell>
        </row>
        <row r="4694">
          <cell r="D4694" t="str">
            <v>064</v>
          </cell>
          <cell r="E4694" t="str">
            <v>EX-SFP-10GE-DAC-5M - SFP+ 10 Gigabit Ethernet Direct Attach Copper (Twinax Copper Cable), 5M</v>
          </cell>
          <cell r="F4694">
            <v>65.709999999999994</v>
          </cell>
        </row>
        <row r="4695">
          <cell r="D4695" t="str">
            <v>065</v>
          </cell>
          <cell r="E4695" t="str">
            <v>QFX-QSFP-DAC-1M - QSFP+ 40 Gigabit Ethernet Direct Attach Copper (Twinax Copper Cable), 1M</v>
          </cell>
          <cell r="F4695">
            <v>75.819999999999993</v>
          </cell>
        </row>
        <row r="4696">
          <cell r="D4696" t="str">
            <v>066</v>
          </cell>
          <cell r="E4696" t="str">
            <v>QFX-QSFP-DAC-3M - QSFP+ 40 Gigabit Ethernet Direct Attach Copper (Twinax Copper Cable), 3M</v>
          </cell>
          <cell r="F4696">
            <v>101.09</v>
          </cell>
        </row>
        <row r="4697">
          <cell r="D4697" t="str">
            <v>067</v>
          </cell>
          <cell r="E4697" t="str">
            <v>QFX-QSFP-DAC-5M - QSFP+ 40 Gigabit Ethernet Direct Attach Copper (Twinax Copper Cable), 5M</v>
          </cell>
          <cell r="F4697">
            <v>252.72</v>
          </cell>
        </row>
        <row r="4698">
          <cell r="D4698" t="str">
            <v>068</v>
          </cell>
          <cell r="E4698" t="str">
            <v>WS-C3750X-12S-E - Catalyst 3750X 12 Port GE SFP IP Services</v>
          </cell>
          <cell r="F4698">
            <v>1462.5</v>
          </cell>
        </row>
        <row r="4699">
          <cell r="D4699" t="str">
            <v>069</v>
          </cell>
          <cell r="E4699" t="str">
            <v>WS-C3750X-24T-S - Catalyst 3750X 24 Port Data IP Base</v>
          </cell>
          <cell r="F4699">
            <v>497.25</v>
          </cell>
        </row>
        <row r="4700">
          <cell r="D4700" t="str">
            <v>070</v>
          </cell>
          <cell r="E4700" t="str">
            <v>WS-C3750X-24T-E - Catalyst 3750X 24 Port Data IP Services</v>
          </cell>
          <cell r="F4700">
            <v>1053</v>
          </cell>
        </row>
        <row r="4701">
          <cell r="D4701" t="str">
            <v>071</v>
          </cell>
          <cell r="E4701" t="str">
            <v>WS-C3750X-48T-E - Catalyst 3750X 48 Port Data IP Base</v>
          </cell>
          <cell r="F4701">
            <v>2574</v>
          </cell>
        </row>
        <row r="4702">
          <cell r="D4702" t="str">
            <v>072</v>
          </cell>
          <cell r="E4702" t="str">
            <v>C3KX-PWR-350WAC - Catalyst 3K-X 350W AC Secondary Power Supply</v>
          </cell>
          <cell r="F4702">
            <v>111.15</v>
          </cell>
        </row>
        <row r="4703">
          <cell r="D4703" t="str">
            <v>073</v>
          </cell>
          <cell r="E4703" t="str">
            <v>C3KX-PWR-1100WAC - Catalyst 3K-X 1G Network Module option PID</v>
          </cell>
          <cell r="F4703">
            <v>198.9</v>
          </cell>
        </row>
        <row r="4704">
          <cell r="D4704" t="str">
            <v>074</v>
          </cell>
          <cell r="E4704" t="str">
            <v>C3KX-NM-10G - Catalyst 3K-X 10G Network Module option PID</v>
          </cell>
          <cell r="F4704">
            <v>643.5</v>
          </cell>
        </row>
        <row r="4705">
          <cell r="D4705" t="str">
            <v>075</v>
          </cell>
          <cell r="E4705" t="str">
            <v>ASA5545-K9 - ASA 5545-X with SW, 8GE Data, 1GE Mgmt, AC, 3DES/AES</v>
          </cell>
          <cell r="F4705">
            <v>7137</v>
          </cell>
        </row>
        <row r="4706">
          <cell r="D4706" t="str">
            <v>076</v>
          </cell>
          <cell r="E4706" t="str">
            <v xml:space="preserve">ASA-PWR-AC - ASA 5545-X/5555-X AC Power Supply </v>
          </cell>
          <cell r="F4706">
            <v>1170</v>
          </cell>
        </row>
        <row r="4707">
          <cell r="D4707" t="str">
            <v>077</v>
          </cell>
          <cell r="E4707" t="str">
            <v>ASA-IC-6GE-CU-C= - ASA 5525-X Interface Card 6-port 10/100/1000, RJ-45</v>
          </cell>
          <cell r="F4707">
            <v>2106</v>
          </cell>
        </row>
        <row r="4708">
          <cell r="D4708" t="str">
            <v>078</v>
          </cell>
          <cell r="E4708" t="str">
            <v>WS-C2960L-SM-8TS - Switch L2 2960-L, 8 ports</v>
          </cell>
          <cell r="F4708">
            <v>356.85</v>
          </cell>
        </row>
        <row r="4709">
          <cell r="D4709" t="str">
            <v>079</v>
          </cell>
          <cell r="E4709" t="str">
            <v>WS-C2960L-SM-16TS - Switch L2 2960-L, 16 ports</v>
          </cell>
          <cell r="F4709">
            <v>561.6</v>
          </cell>
        </row>
        <row r="4710">
          <cell r="D4710" t="str">
            <v>080</v>
          </cell>
          <cell r="E4710" t="str">
            <v>WS-C2960L-SM-24TS - Switch L2 2960-L, 24 ports</v>
          </cell>
          <cell r="F4710">
            <v>661.05</v>
          </cell>
        </row>
        <row r="4711">
          <cell r="D4711" t="str">
            <v>081</v>
          </cell>
          <cell r="E4711" t="str">
            <v>WS-C2960L-SM-48TS - Switch L2 2960-L, 48 ports</v>
          </cell>
          <cell r="F4711">
            <v>924.3</v>
          </cell>
        </row>
        <row r="4712">
          <cell r="D4712" t="str">
            <v>082</v>
          </cell>
          <cell r="E4712" t="str">
            <v>FG-300E-BDL-974-36 - Fortinet FortiGate 300E Hardware Plus 3Yr 24x7 FortiCare and FortiGuard ENT</v>
          </cell>
          <cell r="F4712">
            <v>9017.0499999999993</v>
          </cell>
        </row>
        <row r="4713">
          <cell r="D4713" t="str">
            <v>083</v>
          </cell>
          <cell r="E4713" t="str">
            <v>FG-300E-SPARE - Fortinet FortiGate 300E Spare</v>
          </cell>
          <cell r="F4713">
            <v>3056.63</v>
          </cell>
        </row>
        <row r="4714">
          <cell r="D4714" t="str">
            <v>084</v>
          </cell>
          <cell r="E4714" t="str">
            <v>FG-500E-BDL-900-36 - Fortinet FortiGate 500E - UTM Bundle - security appliance - with 3 years Fo</v>
          </cell>
          <cell r="F4714">
            <v>12080.25</v>
          </cell>
        </row>
        <row r="4715">
          <cell r="D4715" t="str">
            <v>085</v>
          </cell>
          <cell r="E4715" t="str">
            <v>FG-500E-SPARE - Fortinet FortiGate 500E – Spare</v>
          </cell>
          <cell r="F4715">
            <v>4095</v>
          </cell>
        </row>
        <row r="4716">
          <cell r="D4716" t="str">
            <v>086</v>
          </cell>
          <cell r="E4716" t="str">
            <v>FG-600D - Fortinet FortiGate 600D – Hardware Plus 3Yr 24x7 FortiCare and FortiGuard ENT</v>
          </cell>
          <cell r="F4716">
            <v>6727.5</v>
          </cell>
        </row>
        <row r="4717">
          <cell r="D4717" t="str">
            <v>087</v>
          </cell>
          <cell r="E4717" t="str">
            <v>FG-600D-SPARE - Fortinet FortiGate 600D – Spare</v>
          </cell>
          <cell r="F4717">
            <v>6727.5</v>
          </cell>
        </row>
        <row r="4718">
          <cell r="D4718" t="str">
            <v>088</v>
          </cell>
          <cell r="E4718" t="str">
            <v>FG-800D-BDL-950-36 - Fortinet FortiGate 800D - security appliance - with 3 years FortiCare 24X7 and FortiGuard ENT</v>
          </cell>
          <cell r="F4718">
            <v>24160.5</v>
          </cell>
        </row>
        <row r="4719">
          <cell r="D4719" t="str">
            <v>089</v>
          </cell>
          <cell r="E4719" t="str">
            <v>FG-800D-SPARE - Fortinet FortiGate 800D – Spare</v>
          </cell>
          <cell r="F4719">
            <v>8190</v>
          </cell>
        </row>
        <row r="4720">
          <cell r="D4720" t="str">
            <v>090</v>
          </cell>
          <cell r="E4720" t="str">
            <v xml:space="preserve">PAN-PA-3020 - Palo Alto Networks Firewall PA-3020 </v>
          </cell>
          <cell r="F4720">
            <v>7782.1</v>
          </cell>
        </row>
        <row r="4721">
          <cell r="D4721" t="str">
            <v>091</v>
          </cell>
          <cell r="E4721" t="str">
            <v>PAN-PA-3020-SPARE - Palo Alto Networks Firewall PA-3020 – Spare</v>
          </cell>
          <cell r="F4721">
            <v>5147.53</v>
          </cell>
        </row>
        <row r="4722">
          <cell r="D4722" t="str">
            <v>092</v>
          </cell>
          <cell r="E4722" t="str">
            <v>PAN-PA-3220 - Palo Alto Networks Firewall PA-3220 Platform</v>
          </cell>
          <cell r="F4722">
            <v>12375.29</v>
          </cell>
        </row>
        <row r="4723">
          <cell r="D4723" t="str">
            <v>093</v>
          </cell>
          <cell r="E4723" t="str">
            <v>PAN-PA-3220 – SPARE - Palo Alto Networks Firewall PA-3220 Platform – Spare</v>
          </cell>
          <cell r="F4723">
            <v>6647.47</v>
          </cell>
        </row>
        <row r="4724">
          <cell r="D4724" t="str">
            <v>094</v>
          </cell>
          <cell r="E4724" t="str">
            <v>PAN-PA-3250 - Palo Alto Networks Firewall PA-3250 Platform</v>
          </cell>
          <cell r="F4724">
            <v>14653.44</v>
          </cell>
        </row>
        <row r="4725">
          <cell r="D4725" t="str">
            <v>095</v>
          </cell>
          <cell r="E4725" t="str">
            <v>PAN-PA-3250 – SPARE - Palo Alto Networks Firewall PA-3250 Platform – Spare</v>
          </cell>
          <cell r="F4725">
            <v>9204.19</v>
          </cell>
        </row>
        <row r="4726">
          <cell r="D4726" t="str">
            <v>096</v>
          </cell>
          <cell r="E4726" t="str">
            <v xml:space="preserve">PAN-PA-3250-TP-3YR-HA2 - Threat prevention subscription 3-year prepaid for device in an HA pair, PA-3250 </v>
          </cell>
          <cell r="F4726">
            <v>6393.9</v>
          </cell>
        </row>
        <row r="4727">
          <cell r="D4727" t="str">
            <v>097</v>
          </cell>
          <cell r="E4727" t="str">
            <v>PAN-SVC-BKLN-3250-3YR - Partner enabled premium support 3 year prepaid, PA-3250</v>
          </cell>
          <cell r="F4727">
            <v>7027.8</v>
          </cell>
        </row>
        <row r="4728">
          <cell r="D4728" t="str">
            <v>098</v>
          </cell>
          <cell r="E4728" t="str">
            <v xml:space="preserve">PAN-PA-3250-URL4-3YR-HA2 - PANDB URL filtering subscription 3-year prepaid for device in an HA pair, PA-3250 </v>
          </cell>
          <cell r="F4728">
            <v>6393.9</v>
          </cell>
        </row>
        <row r="4729">
          <cell r="D4729" t="str">
            <v>099</v>
          </cell>
          <cell r="E4729" t="str">
            <v xml:space="preserve">PAN-PA-3220-TP-3YR-HA2 - Threat prevention subscription 3-year prepaid for device in an HA pair, PA-3220 </v>
          </cell>
          <cell r="F4729">
            <v>4606.3599999999997</v>
          </cell>
        </row>
        <row r="4730">
          <cell r="D4730" t="str">
            <v>100</v>
          </cell>
          <cell r="E4730" t="str">
            <v>PAN-SVC-BKLN-3220-3YR - Partner enabled premium support 3 year prepaid, PA-3220</v>
          </cell>
          <cell r="F4730">
            <v>5040.3</v>
          </cell>
        </row>
        <row r="4731">
          <cell r="D4731" t="str">
            <v>101</v>
          </cell>
          <cell r="E4731" t="str">
            <v xml:space="preserve">PAN-PA-3220-URL4-3YR-HA2 - PANDB URL filtering subscription 3-year prepaid for device in an HA pair, PA-3250 </v>
          </cell>
          <cell r="F4731">
            <v>4606.3599999999997</v>
          </cell>
        </row>
        <row r="4732">
          <cell r="D4732" t="str">
            <v>102</v>
          </cell>
          <cell r="E4732" t="str">
            <v xml:space="preserve">PAN-PA-3020-TP-3YR-HA2 - Threat prevention subscription 3-year prepaid for device in an HA pair, PA-3020 </v>
          </cell>
          <cell r="F4732">
            <v>3557.15</v>
          </cell>
        </row>
        <row r="4733">
          <cell r="D4733" t="str">
            <v>103</v>
          </cell>
          <cell r="E4733" t="str">
            <v>PAN-SVC-BKLN-3020-3YR - Partner enabled premium support 3 year prepaid, PA-3020</v>
          </cell>
          <cell r="F4733">
            <v>3930.48</v>
          </cell>
        </row>
        <row r="4734">
          <cell r="D4734" t="str">
            <v>104</v>
          </cell>
          <cell r="E4734" t="str">
            <v xml:space="preserve">PAN-PA-3020-URL4-3YR-HA2 - PANDB URL filtering subscription 3-year prepaid for device in an HA pair, PA-3050 </v>
          </cell>
          <cell r="F4734">
            <v>3557.15</v>
          </cell>
        </row>
        <row r="4735">
          <cell r="D4735" t="str">
            <v>105</v>
          </cell>
          <cell r="E4735" t="str">
            <v>OS906G/AC - Next generation Intelligent Ethernet Services Demarcation - 1U 9 pouces + licence routing</v>
          </cell>
          <cell r="F4735">
            <v>1342.05</v>
          </cell>
        </row>
        <row r="4736">
          <cell r="D4736" t="str">
            <v>106</v>
          </cell>
          <cell r="E4736" t="str">
            <v>OS906G/DC - Next generation Intelligent Ethernet Services Demarcation - 1U 9 pouces + licence routing</v>
          </cell>
          <cell r="F4736">
            <v>1377.85</v>
          </cell>
        </row>
        <row r="4737">
          <cell r="D4737" t="str">
            <v>107</v>
          </cell>
          <cell r="E4737" t="str">
            <v>OS906G-M - Next generation Intelligent Ethernet Services Demarcation - 1U 9 pouces + licence routing</v>
          </cell>
          <cell r="F4737">
            <v>1432.08</v>
          </cell>
        </row>
        <row r="4738">
          <cell r="D4738" t="str">
            <v>108</v>
          </cell>
          <cell r="E4738" t="str">
            <v>OS906G-M/E - Next generation Intelligent Ethernet Services Demarcation device.1U + licence routing</v>
          </cell>
          <cell r="F4738">
            <v>1584.24</v>
          </cell>
        </row>
        <row r="4739">
          <cell r="D4739" t="str">
            <v>109</v>
          </cell>
          <cell r="E4739" t="str">
            <v>EM906G-PS/AC - AC power supply for the OptiSwitch 906G-M (90-240VAC</v>
          </cell>
          <cell r="F4739">
            <v>267.99</v>
          </cell>
        </row>
        <row r="4740">
          <cell r="D4740" t="str">
            <v>110</v>
          </cell>
          <cell r="E4740" t="str">
            <v>M906G-PS/AC/E - AC power supply for the OptiSwitch 906G-M (90-240VAC</v>
          </cell>
          <cell r="F4740">
            <v>290.10000000000002</v>
          </cell>
        </row>
        <row r="4741">
          <cell r="D4741" t="str">
            <v>111</v>
          </cell>
          <cell r="E4741" t="str">
            <v>EM906G-PS/DC - DC multi range power supply for the OptiSwitch 906G-M and 906GM/E (24-72 VDC)</v>
          </cell>
          <cell r="F4741">
            <v>229.03</v>
          </cell>
        </row>
        <row r="4742">
          <cell r="D4742" t="str">
            <v>112</v>
          </cell>
          <cell r="E4742" t="str">
            <v>OS6465-P28-EU - Switch Omniswitch 6465 avec alim AC</v>
          </cell>
          <cell r="F4742">
            <v>2454.9499999999998</v>
          </cell>
        </row>
        <row r="4743">
          <cell r="D4743" t="str">
            <v>113</v>
          </cell>
          <cell r="E4743" t="str">
            <v>OS6465-P28D - Switch Omniswitch 6465 avec alim DC</v>
          </cell>
          <cell r="F4743">
            <v>2604.0100000000002</v>
          </cell>
        </row>
        <row r="4744">
          <cell r="D4744" t="str">
            <v>114</v>
          </cell>
          <cell r="E4744" t="str">
            <v>OS6465-BPR-EU - Module d’alimentation électrique AC pour Switch Omniswitch 6465</v>
          </cell>
          <cell r="F4744">
            <v>405.81</v>
          </cell>
        </row>
        <row r="4745">
          <cell r="D4745" t="str">
            <v>115</v>
          </cell>
          <cell r="E4745" t="str">
            <v>OS6465-BPRD - Module d’alimentation électrique DC pour Switch Omniswitch 6465</v>
          </cell>
          <cell r="F4745">
            <v>521.29</v>
          </cell>
        </row>
        <row r="4746">
          <cell r="D4746" t="str">
            <v>116</v>
          </cell>
          <cell r="E4746" t="str">
            <v>3HE06791AA - 7705 SAR-8 Chassis / SHELF V2</v>
          </cell>
          <cell r="F4746">
            <v>491.42</v>
          </cell>
        </row>
        <row r="4747">
          <cell r="D4747" t="str">
            <v>117</v>
          </cell>
          <cell r="E4747" t="str">
            <v>3HE06792EA - Fan Module for SAR-8 Shelf V2 Ext. Temp (-48VDC)</v>
          </cell>
          <cell r="F4747">
            <v>245.71</v>
          </cell>
        </row>
        <row r="4748">
          <cell r="D4748" t="str">
            <v>118</v>
          </cell>
          <cell r="E4748" t="str">
            <v>3HE02774AB - CONTROL SWITCH MODULE V2 (CSMV2)</v>
          </cell>
          <cell r="F4748">
            <v>1433.32</v>
          </cell>
        </row>
        <row r="4749">
          <cell r="D4749" t="str">
            <v>119</v>
          </cell>
          <cell r="E4749" t="str">
            <v>3HE03400AA - DC POWER CABLE ( 4M )</v>
          </cell>
          <cell r="F4749">
            <v>93.6</v>
          </cell>
        </row>
        <row r="4750">
          <cell r="D4750" t="str">
            <v>120</v>
          </cell>
          <cell r="E4750" t="str">
            <v>3HE07943AA - (X)MDA pour 7705-SAR8 - 2P 10GE+4P GE  ETH CARD (-48/+24VDC)</v>
          </cell>
          <cell r="F4750">
            <v>5267.46</v>
          </cell>
        </row>
        <row r="4751">
          <cell r="D4751" t="str">
            <v>121</v>
          </cell>
          <cell r="E4751" t="str">
            <v>3HE02775AB - (X)MDA pour 7705-SAR8 – 16 PORT T1/E1 ASAP CARD V2 (-48/+24 VDC)</v>
          </cell>
          <cell r="F4751">
            <v>1719.99</v>
          </cell>
        </row>
        <row r="4752">
          <cell r="D4752" t="str">
            <v>122</v>
          </cell>
          <cell r="E4752" t="str">
            <v>3HE03126AA - (X)MDA pour 7705-SAR8 – 6 port E&amp;M Interface Card</v>
          </cell>
          <cell r="F4752">
            <v>1719.99</v>
          </cell>
        </row>
        <row r="4753">
          <cell r="D4753" t="str">
            <v>123</v>
          </cell>
          <cell r="E4753" t="str">
            <v>3HE03394AA - (X)MDA pour 7705-SAR8 – 32 PORT T1/E1 RJ45 PANEL</v>
          </cell>
          <cell r="F4753">
            <v>409.52</v>
          </cell>
        </row>
        <row r="4754">
          <cell r="D4754" t="str">
            <v>124</v>
          </cell>
          <cell r="E4754" t="str">
            <v>3HE03397BB - (X)MDA pour 7705-SAR8 – T1/E1 Cable for Distribution Panel 1.6 m Cross-Over Configuration</v>
          </cell>
          <cell r="F4754">
            <v>81.900000000000006</v>
          </cell>
        </row>
        <row r="4755">
          <cell r="D4755" t="str">
            <v>125</v>
          </cell>
          <cell r="E4755" t="str">
            <v>3HE02784JA - SAR-8  RELEASE 7.0 BASIC OS LICENSE</v>
          </cell>
          <cell r="F4755">
            <v>919.89</v>
          </cell>
        </row>
        <row r="4756">
          <cell r="D4756" t="str">
            <v>126</v>
          </cell>
          <cell r="E4756" t="str">
            <v>3HE06151AC - 8 PORT GE SFP CARD V3 (-48/+24 VDC)</v>
          </cell>
          <cell r="F4756">
            <v>2875.39</v>
          </cell>
        </row>
        <row r="4757">
          <cell r="D4757" t="str">
            <v>127</v>
          </cell>
          <cell r="E4757" t="str">
            <v>3HE02776AB - 8 PORT GE/FE ETHERNET CARD V2 (2 ports GE SFP et 6 ports 10/100 RJ45)</v>
          </cell>
          <cell r="F4757">
            <v>1929.3</v>
          </cell>
        </row>
        <row r="4758">
          <cell r="D4758" t="str">
            <v>128</v>
          </cell>
          <cell r="E4758" t="str">
            <v>3HE03391AB - 12P SERIAL DATA CARD V2 -48/+24VDC (12 ports Série V.35/X.21/RS.232)</v>
          </cell>
          <cell r="F4758">
            <v>2819.74</v>
          </cell>
        </row>
        <row r="4759">
          <cell r="D4759" t="str">
            <v>129</v>
          </cell>
          <cell r="E4759" t="str">
            <v>3HE06794AA - 8 port FXO line card (-48/+24 VDC) (connexion PABX)</v>
          </cell>
          <cell r="F4759">
            <v>2047.6</v>
          </cell>
        </row>
        <row r="4760">
          <cell r="D4760" t="str">
            <v>130</v>
          </cell>
          <cell r="E4760" t="str">
            <v>3HE04506AB - V.35 CABLE – 2M (Panneau de distribution carte Série, pour V.35)</v>
          </cell>
          <cell r="F4760">
            <v>185.51</v>
          </cell>
        </row>
        <row r="4761">
          <cell r="D4761" t="str">
            <v>131</v>
          </cell>
          <cell r="E4761" t="str">
            <v>3HE04510AA - 6 PORT V.35 DISTRIBUTION PANEL</v>
          </cell>
          <cell r="F4761">
            <v>408.12</v>
          </cell>
        </row>
        <row r="4762">
          <cell r="D4762" t="str">
            <v>132</v>
          </cell>
          <cell r="E4762" t="str">
            <v>3HE06585AA - SAR-8/18 8 Color Mux/Demux 1471-1611 (Carte CWDM Mux/Demux 8 Lambdas)</v>
          </cell>
          <cell r="F4762">
            <v>3710.19</v>
          </cell>
        </row>
        <row r="4763">
          <cell r="D4763" t="str">
            <v>133</v>
          </cell>
          <cell r="E4763" t="str">
            <v>3HE03127AA - 2P OC3/STM1 CHANNELIZED ADAPTER CARD (Carte 2 ports STM-1 channelized)</v>
          </cell>
          <cell r="F4763">
            <v>6817.5</v>
          </cell>
        </row>
        <row r="4764">
          <cell r="D4764" t="str">
            <v>134</v>
          </cell>
          <cell r="E4764" t="str">
            <v>3HE05838AA - 250W 120/240V AC power converter (alimentation externe 220 VAC)</v>
          </cell>
          <cell r="F4764">
            <v>352.19</v>
          </cell>
        </row>
        <row r="4765">
          <cell r="D4765" t="str">
            <v>135</v>
          </cell>
          <cell r="E4765" t="str">
            <v>3HE05837BA - 7705 AC power converter pigtail – O-ring (Câble pour alimentation externe 220 VAC)</v>
          </cell>
          <cell r="F4765">
            <v>106.48</v>
          </cell>
        </row>
        <row r="4766">
          <cell r="D4766" t="str">
            <v>136</v>
          </cell>
          <cell r="E4766" t="str">
            <v>3HE07354AB - RTU - 7705 IP Multicast LICENSE (Licence pour la gestion du Multicast)</v>
          </cell>
          <cell r="F4766">
            <v>795.6</v>
          </cell>
        </row>
        <row r="4767">
          <cell r="D4767" t="str">
            <v>137</v>
          </cell>
          <cell r="E4767" t="str">
            <v>3HE09259EA - RTU - 7705 SAR-8 NGE LICENSE (Licence pour MPLS Network Group Encryption)</v>
          </cell>
          <cell r="F4767">
            <v>2457.12</v>
          </cell>
        </row>
        <row r="4768">
          <cell r="D4768" t="str">
            <v>138</v>
          </cell>
          <cell r="E4768" t="str">
            <v>3HE08607EC - RTU - 7705 SAR-8 Full IPSec  LICENSE (Licence pour IPSec)</v>
          </cell>
          <cell r="F4768">
            <v>1842.84</v>
          </cell>
        </row>
        <row r="4769">
          <cell r="D4769" t="str">
            <v>139</v>
          </cell>
          <cell r="E4769" t="str">
            <v>3HE09302AA - RTU-8 PORT GE SFP CARD V3 Encrypt (Licence pour chiffrement IPSec ou NGE, par carte 8 port GE SFP)</v>
          </cell>
          <cell r="F4769">
            <v>614.28</v>
          </cell>
        </row>
        <row r="4770">
          <cell r="D4770" t="str">
            <v>140</v>
          </cell>
          <cell r="E4770" t="str">
            <v>3HE09302CA - RTU -2P 10GE+4P GE 10G ETH ENCRYPTION (Licence pour chiffrement IPSec ou NGE, par carte 2 ports 10GE SFP+ / 4 port GE SFP)</v>
          </cell>
          <cell r="F4770">
            <v>614.28</v>
          </cell>
        </row>
        <row r="4771">
          <cell r="D4771" t="str">
            <v>141</v>
          </cell>
          <cell r="E4771" t="str">
            <v>3HE09747AA - RTU - 7705 SAR Basic SW FW LICENSE (Licence pour Stateful Firewall)</v>
          </cell>
          <cell r="F4771">
            <v>819.04</v>
          </cell>
        </row>
        <row r="4772">
          <cell r="D4772" t="str">
            <v>142</v>
          </cell>
          <cell r="E4772" t="str">
            <v>3HE09747BA - RTU -8 PORT GE SFP CARD FW (Licence pour utilisation de la fonction Stateful Firewall, par carte 8 port GE SFP)</v>
          </cell>
          <cell r="F4772">
            <v>819.04</v>
          </cell>
        </row>
        <row r="4773">
          <cell r="D4773" t="str">
            <v>143</v>
          </cell>
          <cell r="E4773" t="str">
            <v>3HE10820QA - 5620 SAM R14 BASE PRODUCT - CLASSIC</v>
          </cell>
          <cell r="F4773">
            <v>32760</v>
          </cell>
        </row>
        <row r="4774">
          <cell r="D4774" t="str">
            <v>144</v>
          </cell>
          <cell r="E4774" t="str">
            <v>3HE00986QA - 5620 SAM R14 REDUNDANCY LICENSE</v>
          </cell>
          <cell r="F4774">
            <v>35100</v>
          </cell>
        </row>
        <row r="4775">
          <cell r="D4775" t="str">
            <v>145</v>
          </cell>
          <cell r="E4775" t="str">
            <v>3HE10823QA - 5620 SAM R14 CLASSIC SUITE LICENSE POINT</v>
          </cell>
          <cell r="F4775">
            <v>46.8</v>
          </cell>
        </row>
        <row r="4776">
          <cell r="D4776" t="str">
            <v>146</v>
          </cell>
          <cell r="E4776" t="str">
            <v>NA-SN710 - Stormshield Appliance / Firewall SN710 - 8 x 10/100/1000 interfaces + 1 slot pour modules réseaux additionnels</v>
          </cell>
          <cell r="F4776">
            <v>3271.91</v>
          </cell>
        </row>
        <row r="4777">
          <cell r="D4777" t="str">
            <v>147</v>
          </cell>
          <cell r="E4777" t="str">
            <v>Premium-UTM-Security-Pack-SN710 - Premium UTM Security Pack, remplacement J+10 ( Licences permettant la connexion VPN + Antivirus de flux Kaspersky), 3 ans</v>
          </cell>
          <cell r="F4777">
            <v>3714.17</v>
          </cell>
        </row>
        <row r="4778">
          <cell r="D4778" t="str">
            <v>148</v>
          </cell>
          <cell r="E4778" t="str">
            <v>Support-SN710 - Support 3 ans pour SN710</v>
          </cell>
          <cell r="F4778">
            <v>1941.85</v>
          </cell>
        </row>
        <row r="4779">
          <cell r="D4779" t="str">
            <v>149</v>
          </cell>
          <cell r="E4779" t="str">
            <v>NA-SN710-SPARE - Stormshield Appliance / Firewall SN710 - 8 x 10/100/1000 interfaces + 1 slot pour modules réseaux additionnels – Spare</v>
          </cell>
          <cell r="F4779">
            <v>3271.91</v>
          </cell>
        </row>
        <row r="4780">
          <cell r="D4780" t="str">
            <v>150</v>
          </cell>
          <cell r="E4780" t="str">
            <v>NA-SN910 - Stormshield Appliance / Firewall SN910 - 8x10/100/1000 interfaces+2 cages SFP (connecteurs requis) +1 slot pour modules réseaux additionnels</v>
          </cell>
          <cell r="F4780">
            <v>5073.71</v>
          </cell>
        </row>
        <row r="4781">
          <cell r="D4781" t="str">
            <v>151</v>
          </cell>
          <cell r="E4781" t="str">
            <v>Premium-UTM-Security-Pack-SN910 - Premium UTM Security Pack, remplacement J+10 ( Licences permettant la connexion VPN + Antivirus de flux Kaspersky), 3 ans</v>
          </cell>
          <cell r="F4781">
            <v>5760.03</v>
          </cell>
        </row>
        <row r="4782">
          <cell r="D4782" t="str">
            <v>152</v>
          </cell>
          <cell r="E4782" t="str">
            <v>Support-SN910 - Support 3 ans pour SN910</v>
          </cell>
          <cell r="F4782">
            <v>3010.64</v>
          </cell>
        </row>
        <row r="4783">
          <cell r="D4783" t="str">
            <v>153</v>
          </cell>
          <cell r="E4783" t="str">
            <v>NA-SN910-SPARE - Stormshield Appliance / Firewall SN910 - 8x10/100/1000 interfaces+2 cages SFP (connecteurs requis) +1 slot pour modules réseaux additionnels – Spare</v>
          </cell>
          <cell r="F4783">
            <v>5073.71</v>
          </cell>
        </row>
        <row r="4784">
          <cell r="D4784" t="str">
            <v>154</v>
          </cell>
          <cell r="E4784" t="str">
            <v>NA-SN2000 - Stormshield SN 2000 Security Appliance – 10 x 10/100/1000 interfaces + 2 slots pour modules réseaux additionnels - 128GB stockage SSD</v>
          </cell>
          <cell r="F4784">
            <v>7776.41</v>
          </cell>
        </row>
        <row r="4785">
          <cell r="D4785" t="str">
            <v>155</v>
          </cell>
          <cell r="E4785" t="str">
            <v>Premium-UTM-Security-Pack-SN2000 - Premium UTM Security Pack, remplacement J+10 ( Licences permettant la connexion VPN + Antivirus de flux Kaspersky), 3 ans</v>
          </cell>
          <cell r="F4785">
            <v>9229.31</v>
          </cell>
        </row>
        <row r="4786">
          <cell r="D4786" t="str">
            <v>156</v>
          </cell>
          <cell r="E4786" t="str">
            <v>Support-SN2000 - Support 3 ans pour SN2000</v>
          </cell>
          <cell r="F4786">
            <v>5015.5600000000004</v>
          </cell>
        </row>
        <row r="4787">
          <cell r="D4787" t="str">
            <v>157</v>
          </cell>
          <cell r="E4787" t="str">
            <v>NA-SN2000-SPARE - Stormshield SN 2000 Security Appliance – 10 x 10/100/1000 interfaces + 2 slots pour modules réseaux additionnels - 128GB stockage SSD – Spare</v>
          </cell>
          <cell r="F4787">
            <v>7776.41</v>
          </cell>
        </row>
        <row r="4788">
          <cell r="D4788" t="str">
            <v>158</v>
          </cell>
          <cell r="E4788" t="str">
            <v>NA-SN3000 - Stormshield SN 3000 UTM Firewall Serie – 10x10/100/1000 + 2 slots-Alimentation redondante-128GB RAID SSD</v>
          </cell>
          <cell r="F4788">
            <v>12690.41</v>
          </cell>
        </row>
        <row r="4789">
          <cell r="D4789" t="str">
            <v>159</v>
          </cell>
          <cell r="E4789" t="str">
            <v>Premium-UTM-Security-Pack-SN3000 - Premium UTM Security Pack, remplacement J+10 ( Licences permettant la connexion VPN + Antivirus de flux Kaspersky), 3 ans</v>
          </cell>
          <cell r="F4789">
            <v>15060.59</v>
          </cell>
        </row>
        <row r="4790">
          <cell r="D4790" t="str">
            <v>160</v>
          </cell>
          <cell r="E4790" t="str">
            <v>Support-SN3000 - Support 3 ans pour SN3000</v>
          </cell>
          <cell r="F4790">
            <v>8185.09</v>
          </cell>
        </row>
        <row r="4791">
          <cell r="D4791" t="str">
            <v>161</v>
          </cell>
          <cell r="E4791" t="str">
            <v>NA-SN3000-SPARE - Stormshield SN 3000 UTM Firewall Serie – 10x10/100/1000 + 2 slots-Alimentation redondante-128GB RAID SSD – Spare</v>
          </cell>
          <cell r="F4791">
            <v>12690.41</v>
          </cell>
        </row>
        <row r="4792">
          <cell r="D4792" t="str">
            <v>162</v>
          </cell>
          <cell r="E4792" t="str">
            <v>NA-SNi40 - Stormshield Appliance / Firewall SNi40 – ruggedized appliance - 5 x 10/100/1000 interfaces + 2 modules SFP</v>
          </cell>
          <cell r="F4792">
            <v>1872</v>
          </cell>
        </row>
        <row r="4793">
          <cell r="D4793" t="str">
            <v>163</v>
          </cell>
          <cell r="E4793" t="str">
            <v>Premium-UTM-Security-Pack-SNi40 - Premium UTM Security Pack, remplacement J+10 ( Licences permettant la connexion VPN + Antivirus de flux Kaspersky), 3 ans</v>
          </cell>
          <cell r="F4793">
            <v>1088.0999999999999</v>
          </cell>
        </row>
        <row r="4794">
          <cell r="D4794" t="str">
            <v>164</v>
          </cell>
          <cell r="E4794" t="str">
            <v>Support-SNi40 - Support 3 ans pour SNi40</v>
          </cell>
          <cell r="F4794">
            <v>675.09</v>
          </cell>
        </row>
        <row r="4795">
          <cell r="D4795" t="str">
            <v>165</v>
          </cell>
          <cell r="E4795" t="str">
            <v>NA-SNi40-SPARE - Stormshield Appliance / Firewall SNi40 – ruggedized appliance - 5 x 10/100/1000 interfaces + 2 modules SFP – Spare</v>
          </cell>
          <cell r="F4795">
            <v>1638</v>
          </cell>
        </row>
        <row r="4796">
          <cell r="D4796" t="str">
            <v>166</v>
          </cell>
          <cell r="E4796" t="str">
            <v>WR11-L700-DE1-SW - WR11-L700-DE1-SW</v>
          </cell>
          <cell r="F4796">
            <v>339.3</v>
          </cell>
        </row>
        <row r="4797">
          <cell r="D4797" t="str">
            <v>167</v>
          </cell>
          <cell r="E4797" t="str">
            <v>WR21-L12A-DE1-TB - WR21-L12A-DE1-TB</v>
          </cell>
          <cell r="F4797">
            <v>528.08000000000004</v>
          </cell>
        </row>
        <row r="4798">
          <cell r="D4798" t="str">
            <v>168</v>
          </cell>
          <cell r="E4798" t="str">
            <v>WR31-L12A-DE1-TB - WR31-L12A-DE1-TB</v>
          </cell>
          <cell r="F4798">
            <v>576.80999999999995</v>
          </cell>
        </row>
        <row r="4799">
          <cell r="D4799" t="str">
            <v>169</v>
          </cell>
          <cell r="E4799" t="str">
            <v>WR44-L900-AE1-RF - WR44-L900-AE1-RF</v>
          </cell>
          <cell r="F4799">
            <v>1129.75</v>
          </cell>
        </row>
        <row r="4800">
          <cell r="D4800" t="str">
            <v>170</v>
          </cell>
          <cell r="E4800" t="str">
            <v>WR44-U9F1-TE1-RF - WR44-U9F1-TE1-RF</v>
          </cell>
          <cell r="F4800">
            <v>1444.01</v>
          </cell>
        </row>
        <row r="4801">
          <cell r="D4801" t="str">
            <v>171</v>
          </cell>
          <cell r="E4801" t="str">
            <v>WR64-A121 - TRANSPORT WR64 - DUAL LTE, DUAL</v>
          </cell>
          <cell r="F4801">
            <v>1939.28</v>
          </cell>
        </row>
        <row r="4802">
          <cell r="D4802" t="str">
            <v>172</v>
          </cell>
          <cell r="E4802" t="str">
            <v>LR54-AA401 - CELLULAR ROUTER LTEA NA/EMEA</v>
          </cell>
          <cell r="F4802">
            <v>627.53</v>
          </cell>
        </row>
        <row r="4803">
          <cell r="D4803" t="str">
            <v>173</v>
          </cell>
          <cell r="E4803" t="str">
            <v>XG-7100-DT (32GB) - Pare-feu Netgate SG-7100 avec câble console, mémoire 32Gb eMMC, mémoire 8 GB DDR4 avec adaptateur secteur en prise EU</v>
          </cell>
          <cell r="F4803">
            <v>1005.03</v>
          </cell>
        </row>
        <row r="4804">
          <cell r="D4804" t="str">
            <v>174</v>
          </cell>
          <cell r="E4804" t="str">
            <v>XG-7100-DT (256GB) - Pare-feu Netgate SG-7100 avec câble console, mémoire 256Gb M.2 SATA, mémoire 24 GB DDR4 avec adaptateur secteur en prise EU</v>
          </cell>
          <cell r="F4804">
            <v>1191.06</v>
          </cell>
        </row>
        <row r="4805">
          <cell r="D4805" t="str">
            <v>175</v>
          </cell>
          <cell r="E4805" t="str">
            <v>MAR1030-CCTTTTTTTTTTTTTTTTTTTTTTTTUGCHPHH09.0. - Produit Hirschmann : MAR 1030 CCTSCCHP : Commutateur industriel Ethernet/Fast Ethernet /Giga Ethernet niveau 2 - 2 ports combo 10/100/1000 base TXRJ45 et emplacement FE/GE-SFP - 24 ports 10/100 RJ45- Température -40° C- à 85° C</v>
          </cell>
          <cell r="F4805">
            <v>2831.34</v>
          </cell>
        </row>
        <row r="4806">
          <cell r="D4806" t="str">
            <v>176</v>
          </cell>
          <cell r="E4806" t="str">
            <v>RS20-0800S2S2SDAE - Hirschmann RS20-0800S2S2SDAE Industrial Ethernet Switch, 6 x 10/100Base-TX, RJ45 and 2 x 100Base-FX Singlemode Fiber, SC, 9.6 - 60 VDC Powered</v>
          </cell>
          <cell r="F4806">
            <v>1111.98</v>
          </cell>
        </row>
        <row r="4807">
          <cell r="D4807" t="str">
            <v>177</v>
          </cell>
          <cell r="E4807" t="str">
            <v>RS20-0800M2M2SDAE - Hirschmann RS20-0800M2M2SDAE Industrial Ethernet Switch, 6 x 10/100Base-TX, RJ45 and 2 x 100Base-FX Multimode Fiber, SC, 9.6 - 60 VDC Powered</v>
          </cell>
          <cell r="F4807">
            <v>896.49</v>
          </cell>
        </row>
        <row r="4808">
          <cell r="D4808" t="str">
            <v>178</v>
          </cell>
          <cell r="E4808" t="str">
            <v>Spider-PL40-01T1O69999TY9HHHH - Unmanaged Industrial ETHERNET Rail Switch, SPIDER Premium Line, 10/100/1000 Mbit/s Ethernet, 1 x 10/100/1000BASE-T, TP cable, RJ45 sockets, auto-crossing, auto-negotiation, auto-polarity, 1 x 100/1000MBit/s SFP + alimentation RPS15 + câble 220V EU</v>
          </cell>
          <cell r="F4808">
            <v>157.94999999999999</v>
          </cell>
        </row>
        <row r="4809">
          <cell r="D4809" t="str">
            <v>179</v>
          </cell>
          <cell r="E4809" t="str">
            <v>RSP20-11003Z6TT-ECCZ9HSE - Commutateur industriel RSP20</v>
          </cell>
          <cell r="F4809">
            <v>1247.7</v>
          </cell>
        </row>
        <row r="4810">
          <cell r="D4810" t="str">
            <v>180</v>
          </cell>
          <cell r="E4810" t="str">
            <v>GRS1030-16T9SM9V9HHSE2S - Greyhound 1030</v>
          </cell>
          <cell r="F4810">
            <v>1786.98</v>
          </cell>
        </row>
        <row r="4811">
          <cell r="D4811" t="str">
            <v>181</v>
          </cell>
          <cell r="E4811" t="str">
            <v>GRS1042-6T6ZSHH02Y9HHSE2A99 - GreyHound 1040</v>
          </cell>
          <cell r="F4811">
            <v>2918.73</v>
          </cell>
        </row>
        <row r="4812">
          <cell r="D4812" t="str">
            <v>182</v>
          </cell>
          <cell r="E4812" t="str">
            <v>MSP30-08040SCZ999HH Backplane - Switch PowerMICE MSP30</v>
          </cell>
          <cell r="F4812">
            <v>1723.16</v>
          </cell>
        </row>
        <row r="4813">
          <cell r="D4813" t="str">
            <v>183</v>
          </cell>
          <cell r="E4813" t="str">
            <v>Westermo DDW120</v>
          </cell>
          <cell r="F4813">
            <v>621.27</v>
          </cell>
        </row>
        <row r="4814">
          <cell r="D4814" t="str">
            <v>184</v>
          </cell>
          <cell r="E4814" t="str">
            <v>Moxa Nport Express DE-311 - Serveurs de périphériques série RS-232/422/485 à 1 port</v>
          </cell>
          <cell r="F4814">
            <v>104.13</v>
          </cell>
        </row>
        <row r="4815">
          <cell r="D4815" t="str">
            <v>185</v>
          </cell>
          <cell r="E4815" t="str">
            <v>Moxa EDS-408A-1M2S-SC-T - Produit Moxa : Chassis modulaire industriel 5 and 8-port entry-level managed Ethernet switches</v>
          </cell>
          <cell r="F4815">
            <v>910.26</v>
          </cell>
        </row>
        <row r="4816">
          <cell r="D4816" t="str">
            <v>186</v>
          </cell>
          <cell r="E4816" t="str">
            <v>Moxa ED6008 - MOXA EtherDevice Server : RJ45 Ports 10/100BaseT(X) auto negotiation speed, F/H duplex mode, and auto MDI/MDI-X connection Fiber Ports 100BaseFX ports (SC connector) (jusqu'à 8 Ports)</v>
          </cell>
          <cell r="F4816">
            <v>501.93</v>
          </cell>
        </row>
        <row r="4817">
          <cell r="D4817" t="str">
            <v>187</v>
          </cell>
          <cell r="E4817" t="str">
            <v xml:space="preserve">Moxa Nport 5610 - Serveur de port série ip 16-ports RS-232/422/485 rackable </v>
          </cell>
          <cell r="F4817">
            <v>720.72</v>
          </cell>
        </row>
        <row r="4818">
          <cell r="D4818" t="str">
            <v>188</v>
          </cell>
          <cell r="E4818" t="str">
            <v>Moxa Digiboard TS4 - serveur de port série ip 4 ports Digiboard portserver TS4/MEI</v>
          </cell>
          <cell r="F4818">
            <v>526.5</v>
          </cell>
        </row>
        <row r="4819">
          <cell r="D4819" t="str">
            <v>189</v>
          </cell>
          <cell r="E4819" t="str">
            <v>CW4-RACK-1900V2 - SpectraMux Mux-Demux Rack AFOP</v>
          </cell>
          <cell r="F4819">
            <v>105.3</v>
          </cell>
        </row>
        <row r="4820">
          <cell r="D4820" t="str">
            <v>190</v>
          </cell>
          <cell r="E4820" t="str">
            <v>CW4-0194-L3100 - SpectraMux Mux-Demux Pair CWDM 4 channels + cascading port AFOP</v>
          </cell>
          <cell r="F4820">
            <v>651.69000000000005</v>
          </cell>
        </row>
        <row r="4821">
          <cell r="D4821" t="str">
            <v>191</v>
          </cell>
          <cell r="E4821" t="str">
            <v>LIC Certificat SSL - Certificat SSL générique OV (validation de l'organisation) incluant tous les sous-domaines (Wildcard), 2 ans, GoDaddy ou équivalent</v>
          </cell>
          <cell r="F4821">
            <v>769.86</v>
          </cell>
        </row>
        <row r="4822">
          <cell r="D4822" t="str">
            <v>192</v>
          </cell>
          <cell r="E4822" t="str">
            <v>Renouv LIC Certificat SSL - Certificat SSL générique OV (validation de l'organisation) incluant tous les sous-domaines (Wildcard), renouvellement 2 ans, GoDaddy ou équivalent</v>
          </cell>
          <cell r="F4822">
            <v>836.55</v>
          </cell>
        </row>
        <row r="4823">
          <cell r="D4823" t="str">
            <v>193</v>
          </cell>
          <cell r="E4823" t="str">
            <v>EX-SFP-1GE-LX - SFP 1000Base-LX Gigabit Ethernet</v>
          </cell>
          <cell r="F4823">
            <v>252.72</v>
          </cell>
        </row>
        <row r="4824">
          <cell r="D4824" t="str">
            <v>194</v>
          </cell>
          <cell r="E4824" t="str">
            <v>EX-SFP-1GE-SX - SFP 1000Base-SX Gigabit Ethernet</v>
          </cell>
          <cell r="F4824">
            <v>126.36</v>
          </cell>
        </row>
        <row r="4825">
          <cell r="D4825" t="str">
            <v>195</v>
          </cell>
          <cell r="E4825" t="str">
            <v>XFP-10G-E-OC192-IR2 - XFP 10G module pour 10G Ethernet et OC192 sur 1550nm pour transmission maximale à 40Km</v>
          </cell>
          <cell r="F4825">
            <v>2527.1999999999998</v>
          </cell>
        </row>
        <row r="4826">
          <cell r="D4826" t="str">
            <v>196</v>
          </cell>
          <cell r="E4826" t="str">
            <v>XFP-10G-L-OC192-SR1 - XFP 10G module pour 10G Ethernet et OC192 sur 1310nm pour transmission maximale à 10Km</v>
          </cell>
          <cell r="F4826">
            <v>1213.06</v>
          </cell>
        </row>
        <row r="4827">
          <cell r="D4827" t="str">
            <v>197</v>
          </cell>
          <cell r="E4827" t="str">
            <v>XFP-10G-S - XFP 10G Ethernet sur 850nm pour transmission maximale à 300m</v>
          </cell>
          <cell r="F4827">
            <v>758.16</v>
          </cell>
        </row>
        <row r="4828">
          <cell r="D4828" t="str">
            <v>198</v>
          </cell>
          <cell r="E4828" t="str">
            <v>XFP-10G-Z-OC192-LR2 - XFP 10G module pour 10G Ethernet et OC192 sur 1550nm pour transmission maximale à 80Km</v>
          </cell>
          <cell r="F4828">
            <v>3538.08</v>
          </cell>
        </row>
        <row r="4829">
          <cell r="D4829" t="str">
            <v>199</v>
          </cell>
          <cell r="E4829" t="str">
            <v>EX-SFP-1GE-LH - SFP 1000Base-LH Gigabit Ethernet</v>
          </cell>
          <cell r="F4829">
            <v>1516.32</v>
          </cell>
        </row>
        <row r="4830">
          <cell r="D4830" t="str">
            <v>200</v>
          </cell>
          <cell r="E4830" t="str">
            <v>QFX-SFP-1GE-LX - SFP 1000Base-LX Gigabit Ethernet Optics, 1310nm for 10km transmission on SMF</v>
          </cell>
          <cell r="F4830">
            <v>252.72</v>
          </cell>
        </row>
        <row r="4831">
          <cell r="D4831" t="str">
            <v>201</v>
          </cell>
          <cell r="E4831" t="str">
            <v>QFX-SFP-1GE-SX - SFP 1000Base-SX Gigabit Ethernet Optics, 850nm for upto 550m transmission on MMF</v>
          </cell>
          <cell r="F4831">
            <v>126.36</v>
          </cell>
        </row>
        <row r="4832">
          <cell r="D4832" t="str">
            <v>202</v>
          </cell>
          <cell r="E4832" t="str">
            <v>EX-SFP-10GE-SR - Small Form Factor Pluggable 10 Gigabit Ethernet (SFP+) SR Optics</v>
          </cell>
          <cell r="F4832">
            <v>379.08</v>
          </cell>
        </row>
        <row r="4833">
          <cell r="D4833" t="str">
            <v>203</v>
          </cell>
          <cell r="E4833" t="str">
            <v>EX-SFP-10GE-LR - Small Form Factor Pluggable 10 Gigabit Ethernet (SFP+) LR Optics</v>
          </cell>
          <cell r="F4833">
            <v>1010.88</v>
          </cell>
        </row>
        <row r="4834">
          <cell r="D4834" t="str">
            <v>204</v>
          </cell>
          <cell r="E4834" t="str">
            <v>EX-SFP-10GE-LRM - Small Form Factor Pluggable 10 Gigabit Ethernet (SFP+) LRM Optics</v>
          </cell>
          <cell r="F4834">
            <v>442.26</v>
          </cell>
        </row>
        <row r="4835">
          <cell r="D4835" t="str">
            <v>205</v>
          </cell>
          <cell r="E4835" t="str">
            <v>EX-SFP-10GE-ER - SFP+ 10GBase-ER 10 Gigabit Ethernet Optics Module, 1550nm for 40Km Transmission</v>
          </cell>
          <cell r="F4835">
            <v>2527.1999999999998</v>
          </cell>
        </row>
        <row r="4836">
          <cell r="D4836" t="str">
            <v>206</v>
          </cell>
          <cell r="E4836" t="str">
            <v>EX-SFP-10GE-ZR - SFP+, 10GBase-ZR 10 Gigabit Ethernet Optics, 1550nm for 80km Transmission on SMF</v>
          </cell>
          <cell r="F4836">
            <v>3538.08</v>
          </cell>
        </row>
        <row r="4837">
          <cell r="D4837" t="str">
            <v>207</v>
          </cell>
          <cell r="E4837" t="str">
            <v>EX-XFP-10GE-SR - XFP 10GBase-SR sur 850nm pour transmission maximale à 300M</v>
          </cell>
          <cell r="F4837">
            <v>505.44</v>
          </cell>
        </row>
        <row r="4838">
          <cell r="D4838" t="str">
            <v>208</v>
          </cell>
          <cell r="E4838" t="str">
            <v>EX-XFP-10GE-LR - XFP 10GBase-LR 10 sur 1310nm pour transmission maximale à 10Km</v>
          </cell>
          <cell r="F4838">
            <v>1213.06</v>
          </cell>
        </row>
        <row r="4839">
          <cell r="D4839" t="str">
            <v>209</v>
          </cell>
          <cell r="E4839" t="str">
            <v>EX-XFP-10GE-ER - XFP 10GBase-ER 10 sur 1550nm pour transmission maximale à 40Km</v>
          </cell>
          <cell r="F4839">
            <v>2527.1999999999998</v>
          </cell>
        </row>
        <row r="4840">
          <cell r="D4840" t="str">
            <v>210</v>
          </cell>
          <cell r="E4840" t="str">
            <v xml:space="preserve">EX-XFP-10GE-ZR - XFP 10GBase-ZR 10 sur 1550nm pour transmission maximale à 80Km </v>
          </cell>
          <cell r="F4840">
            <v>3538.08</v>
          </cell>
        </row>
        <row r="4841">
          <cell r="D4841" t="str">
            <v>211</v>
          </cell>
          <cell r="E4841" t="str">
            <v>SFP-10G-SR - Cisco SFP-10G-SR</v>
          </cell>
          <cell r="F4841">
            <v>146.25</v>
          </cell>
        </row>
        <row r="4842">
          <cell r="D4842" t="str">
            <v>212</v>
          </cell>
          <cell r="E4842" t="str">
            <v>GLC-LH-SMD - SFP 1000BASE LX/LH</v>
          </cell>
          <cell r="F4842">
            <v>128.69999999999999</v>
          </cell>
        </row>
        <row r="4843">
          <cell r="D4843" t="str">
            <v>213</v>
          </cell>
          <cell r="E4843" t="str">
            <v>GLC-SX-MMD - SFP 1000BASE SX</v>
          </cell>
          <cell r="F4843">
            <v>134.55000000000001</v>
          </cell>
        </row>
        <row r="4844">
          <cell r="D4844" t="str">
            <v>214</v>
          </cell>
          <cell r="E4844" t="str">
            <v>GLC-ZX-SMD - SFP 1000BASE-ZX</v>
          </cell>
          <cell r="F4844">
            <v>216.45</v>
          </cell>
        </row>
        <row r="4845">
          <cell r="D4845" t="str">
            <v>215</v>
          </cell>
          <cell r="E4845" t="str">
            <v>GLC-LH-SM - SFP 1000BASE LX/LH</v>
          </cell>
          <cell r="F4845">
            <v>134.55000000000001</v>
          </cell>
        </row>
        <row r="4846">
          <cell r="D4846" t="str">
            <v>216</v>
          </cell>
          <cell r="E4846" t="str">
            <v>ISFP-GIG-LX - 1000Base-LX Industrial Gigabit Ethernet optical transceiver (SFP MSA). Supports single mode fiber over 1310nm wavelength (nominal) with an LC connector. Typical reach of 10 Km on 9/125 ,m SMF</v>
          </cell>
          <cell r="F4846">
            <v>258.8</v>
          </cell>
        </row>
        <row r="4847">
          <cell r="D4847" t="str">
            <v>217</v>
          </cell>
          <cell r="E4847" t="str">
            <v>ISFP-10G-LR - 10 Gigabit industrial optical transceiver (SFP+). Supports single mode fiber over 1310nm wavelength (nominal) with an LC connector. Typical reach of 10 Km.</v>
          </cell>
          <cell r="F4847">
            <v>1487.3</v>
          </cell>
        </row>
        <row r="4848">
          <cell r="D4848" t="str">
            <v>218</v>
          </cell>
          <cell r="E4848" t="str">
            <v>3HE04824AA - SFP+  10GE SR - LC ROHS6/6 0/70C</v>
          </cell>
          <cell r="F4848">
            <v>919.89</v>
          </cell>
        </row>
        <row r="4849">
          <cell r="D4849" t="str">
            <v>219</v>
          </cell>
          <cell r="E4849" t="str">
            <v>3HE00027CA - SFP - GIGE SX - LC ROHS 6/6 DDM -40/85C (SFP GE SX multimode 300m)</v>
          </cell>
          <cell r="F4849">
            <v>105.96</v>
          </cell>
        </row>
        <row r="4850">
          <cell r="D4850" t="str">
            <v>220</v>
          </cell>
          <cell r="E4850" t="str">
            <v>3HE00028CA - SFP - GIGE LX - LC ROHS 6/6 DDM -40/85C (SFP GE LX monomode 10 km)</v>
          </cell>
          <cell r="F4850">
            <v>305.60000000000002</v>
          </cell>
        </row>
        <row r="4851">
          <cell r="D4851" t="str">
            <v>221</v>
          </cell>
          <cell r="E4851" t="str">
            <v>M-SFP-LX/LC  - Produit Hirschmann: module SFP gigabit 1000Base LX multi et monomode connecteur LC</v>
          </cell>
          <cell r="F4851">
            <v>186.73</v>
          </cell>
        </row>
        <row r="4852">
          <cell r="D4852" t="str">
            <v>222</v>
          </cell>
          <cell r="E4852" t="str">
            <v>SFP-GD-MX  - SFP 1000Base-SX, Extended MM, 1310nm, 1km</v>
          </cell>
          <cell r="F4852">
            <v>313.27</v>
          </cell>
        </row>
        <row r="4853">
          <cell r="D4853" t="str">
            <v>223</v>
          </cell>
          <cell r="E4853" t="str">
            <v>SFP-GD-LX  - SFP 1000Base-LX, SM, 1310nm. 10km, with Digital Diagnostics</v>
          </cell>
          <cell r="F4853">
            <v>50.02</v>
          </cell>
        </row>
        <row r="4854">
          <cell r="D4854" t="str">
            <v>224</v>
          </cell>
          <cell r="E4854" t="str">
            <v>SFP-GD-ELX  - SFP 1000Base-ELX, SM, 1310nm, 20km, with Digital Diagnostics</v>
          </cell>
          <cell r="F4854">
            <v>102.67</v>
          </cell>
        </row>
        <row r="4855">
          <cell r="D4855" t="str">
            <v>225</v>
          </cell>
          <cell r="E4855" t="str">
            <v>SFP-GD-XD  - SFP 1000Base-XD, SM, 1550nm, 50km, with Digital Diagnostics</v>
          </cell>
          <cell r="F4855">
            <v>260.62</v>
          </cell>
        </row>
        <row r="4856">
          <cell r="D4856" t="str">
            <v>226</v>
          </cell>
          <cell r="E4856" t="str">
            <v>SFP-GD-ZX  - SFP 1000Base-ZX, SM, 1550nm, 80km, with Digital Diagnostics</v>
          </cell>
          <cell r="F4856">
            <v>276.41000000000003</v>
          </cell>
        </row>
        <row r="4857">
          <cell r="D4857" t="str">
            <v>227</v>
          </cell>
          <cell r="E4857" t="str">
            <v>SFP-GD-EZX - SFP 1000Base-EZX, SM 1550nm, 120km, with Digital Diagnostics</v>
          </cell>
          <cell r="F4857">
            <v>471.22</v>
          </cell>
        </row>
        <row r="4858">
          <cell r="D4858" t="str">
            <v>228</v>
          </cell>
          <cell r="E4858" t="str">
            <v>FTLX1413D3BCL - Transmetteur Finisar XFP 1310nm 10GBASE-monomode 10 km (compatible Juniper)</v>
          </cell>
          <cell r="F4858">
            <v>66.95</v>
          </cell>
        </row>
        <row r="4859">
          <cell r="D4859" t="str">
            <v>229</v>
          </cell>
          <cell r="E4859" t="str">
            <v>FTLX3613M3XX - Transmetteur Finisar DWDM (C-Band) 10GBASE monomode 40 km (compatible Juniper)</v>
          </cell>
          <cell r="F4859">
            <v>358.35</v>
          </cell>
        </row>
        <row r="4860">
          <cell r="D4860" t="str">
            <v>230</v>
          </cell>
          <cell r="E4860" t="str">
            <v>FTLX8512D3BCL - Transmetteur Finisar XFP 850nm 10GBASE-multimode 300 m (compatible Juniper)</v>
          </cell>
          <cell r="F4860">
            <v>58.87</v>
          </cell>
        </row>
        <row r="4861">
          <cell r="D4861" t="str">
            <v>231</v>
          </cell>
          <cell r="E4861" t="str">
            <v>FTLX1612M3XX - Transmetteur Finisar XFP 1550 nm 10GBASE-monomode 40 km (compatible Juniper)</v>
          </cell>
          <cell r="F4861">
            <v>212.65</v>
          </cell>
        </row>
        <row r="4862">
          <cell r="D4862" t="str">
            <v>232</v>
          </cell>
          <cell r="E4862" t="str">
            <v>FTLX3815M3XX - Transmetteur Finisar DWDM (C-Band) 10GBASE monomode 80 km (compatible Juniper)</v>
          </cell>
          <cell r="F4862">
            <v>520.25</v>
          </cell>
        </row>
        <row r="4863">
          <cell r="D4863" t="str">
            <v>233</v>
          </cell>
          <cell r="E4863" t="str">
            <v>FTLX8574D3BCL - 10GBASE-SR/SW 400m Multimode Datacom SFP+ Optical Transceiver</v>
          </cell>
          <cell r="F4863">
            <v>20.03</v>
          </cell>
        </row>
        <row r="4864">
          <cell r="D4864" t="str">
            <v>234</v>
          </cell>
          <cell r="E4864" t="str">
            <v>FTLX1370W4BTL - 10G CPRI Wireless 1.4km Industrial Temperature SFP+ Optical Transceiver</v>
          </cell>
          <cell r="F4864">
            <v>34.78</v>
          </cell>
        </row>
        <row r="4865">
          <cell r="D4865" t="str">
            <v>235</v>
          </cell>
          <cell r="E4865" t="str">
            <v>FTLX1475D3BCL - 10Gb/s 10km 1310nm Single Mode Datacom SFP+ Optical Transceiver</v>
          </cell>
          <cell r="F4865">
            <v>37.83</v>
          </cell>
        </row>
        <row r="4866">
          <cell r="D4866" t="str">
            <v>236</v>
          </cell>
          <cell r="E4866" t="str">
            <v>FTLX1772M3BCL - 10G 40km 1310nm SFP+ Optical Transceiver</v>
          </cell>
          <cell r="F4866">
            <v>196.47</v>
          </cell>
        </row>
        <row r="4867">
          <cell r="D4867" t="str">
            <v>237</v>
          </cell>
          <cell r="E4867" t="str">
            <v>FTLX1672D3BCL - 10GBASE-ER 40km SFP+ Optical Transceiver</v>
          </cell>
          <cell r="F4867">
            <v>196.47</v>
          </cell>
        </row>
        <row r="4868">
          <cell r="D4868" t="str">
            <v>238</v>
          </cell>
          <cell r="E4868" t="str">
            <v>FTLX1871D3BxL - 10G-ZR 80km SFP+ Optical Transceiver</v>
          </cell>
          <cell r="F4868">
            <v>374.52</v>
          </cell>
        </row>
        <row r="4869">
          <cell r="D4869" t="str">
            <v>239</v>
          </cell>
          <cell r="E4869" t="str">
            <v>JG898A</v>
          </cell>
          <cell r="F4869">
            <v>4413.7700000000004</v>
          </cell>
        </row>
        <row r="4870">
          <cell r="D4870" t="str">
            <v>240</v>
          </cell>
          <cell r="E4870" t="str">
            <v>JC680A</v>
          </cell>
          <cell r="F4870">
            <v>498.96</v>
          </cell>
        </row>
        <row r="4871">
          <cell r="D4871" t="str">
            <v>241</v>
          </cell>
          <cell r="E4871" t="str">
            <v>JG326A</v>
          </cell>
          <cell r="F4871">
            <v>276.04000000000002</v>
          </cell>
        </row>
        <row r="4872">
          <cell r="D4872" t="str">
            <v>242</v>
          </cell>
          <cell r="E4872" t="str">
            <v>JG552A</v>
          </cell>
          <cell r="F4872">
            <v>242.6</v>
          </cell>
        </row>
        <row r="4873">
          <cell r="D4873" t="str">
            <v>243</v>
          </cell>
          <cell r="E4873" t="str">
            <v>DGS-3120-24TC</v>
          </cell>
          <cell r="F4873">
            <v>499.26</v>
          </cell>
        </row>
        <row r="4874">
          <cell r="D4874" t="str">
            <v>244</v>
          </cell>
          <cell r="E4874" t="str">
            <v>DGS-3120-48TC</v>
          </cell>
          <cell r="F4874">
            <v>1004.88</v>
          </cell>
        </row>
        <row r="4875">
          <cell r="D4875" t="str">
            <v>245</v>
          </cell>
          <cell r="E4875" t="str">
            <v>DEM-CB50ICX</v>
          </cell>
          <cell r="F4875">
            <v>84.32</v>
          </cell>
        </row>
        <row r="4876">
          <cell r="D4876" t="str">
            <v>246</v>
          </cell>
          <cell r="E4876" t="str">
            <v>DPS-800</v>
          </cell>
          <cell r="F4876">
            <v>83.11</v>
          </cell>
        </row>
        <row r="4877">
          <cell r="D4877" t="str">
            <v>247</v>
          </cell>
          <cell r="E4877" t="str">
            <v>DPS-500</v>
          </cell>
          <cell r="F4877">
            <v>360.16</v>
          </cell>
        </row>
        <row r="4878">
          <cell r="D4878" t="str">
            <v>248</v>
          </cell>
          <cell r="E4878" t="str">
            <v>DGS-1008</v>
          </cell>
          <cell r="F4878">
            <v>18.68</v>
          </cell>
        </row>
        <row r="4879">
          <cell r="D4879" t="str">
            <v>249</v>
          </cell>
          <cell r="E4879" t="str">
            <v xml:space="preserve">BDL-MX480BASE3-AC - Juniper - BDL-MX480BASE3-AC </v>
          </cell>
          <cell r="F4879">
            <v>24299.85</v>
          </cell>
        </row>
        <row r="4880">
          <cell r="D4880" t="str">
            <v>250</v>
          </cell>
          <cell r="E4880" t="str">
            <v xml:space="preserve">BDL-MX480BASE3-DC - Juniper – BDL-MX480BASE3-DC </v>
          </cell>
          <cell r="F4880">
            <v>24239.25</v>
          </cell>
        </row>
        <row r="4881">
          <cell r="D4881" t="str">
            <v>251</v>
          </cell>
          <cell r="E4881" t="str">
            <v xml:space="preserve">BDL-MX480-PREMIUM3-AC - Juniper – BDL-MX480-PREMIUM3-AC </v>
          </cell>
          <cell r="F4881">
            <v>34285.07</v>
          </cell>
        </row>
        <row r="4882">
          <cell r="D4882" t="str">
            <v>252</v>
          </cell>
          <cell r="E4882" t="str">
            <v>BDL-MX240BASE3-DC - Juniper – BDL-MX240BASE3-DC</v>
          </cell>
          <cell r="F4882">
            <v>21546</v>
          </cell>
        </row>
        <row r="4883">
          <cell r="D4883" t="str">
            <v>253</v>
          </cell>
          <cell r="E4883" t="str">
            <v>BDL-MX240BASE3-ACL - Juniper – BDL-MX240BASE3-ACL</v>
          </cell>
          <cell r="F4883">
            <v>21586.400000000001</v>
          </cell>
        </row>
        <row r="4884">
          <cell r="D4884" t="str">
            <v>254</v>
          </cell>
          <cell r="E4884" t="str">
            <v xml:space="preserve">BDL-MX240BASE3-ACH - Juniper – BDL-MX240BASE3-ACH </v>
          </cell>
          <cell r="F4884">
            <v>21586.400000000001</v>
          </cell>
        </row>
        <row r="4885">
          <cell r="D4885" t="str">
            <v>255</v>
          </cell>
          <cell r="E4885" t="str">
            <v xml:space="preserve">BDL-MX240-PREMIUM3-ACL - Juniper – BDL-MX240-PREMIUM3-ACL </v>
          </cell>
          <cell r="F4885">
            <v>31591.82</v>
          </cell>
        </row>
        <row r="4886">
          <cell r="D4886" t="str">
            <v>256</v>
          </cell>
          <cell r="E4886" t="str">
            <v xml:space="preserve">BDL-MX240-PREMIUM3-ACH - Juniper – BDL-MX240-PREMIUM3-ACH </v>
          </cell>
          <cell r="F4886">
            <v>31551.42</v>
          </cell>
        </row>
        <row r="4887">
          <cell r="D4887" t="str">
            <v>257</v>
          </cell>
          <cell r="E4887" t="str">
            <v>RE-S-1800X4-16G-S - Juniper – RE,4-CORE 1.8GHZ,16G MEM,SPARE,MX</v>
          </cell>
          <cell r="F4887">
            <v>15705.9</v>
          </cell>
        </row>
        <row r="4888">
          <cell r="D4888" t="str">
            <v>258</v>
          </cell>
          <cell r="E4888" t="str">
            <v>SCBE2-MX-S - Juniper – ENHANCED MX SWITCH CONTROL BOARD, SPARE</v>
          </cell>
          <cell r="F4888">
            <v>5609.25</v>
          </cell>
        </row>
        <row r="4889">
          <cell r="D4889" t="str">
            <v>259</v>
          </cell>
          <cell r="E4889" t="str">
            <v>PWR-FAN-MX240-ACH-HC-U - Juniper – MX240 PEM/FAN UPGRADE KIT,2520W AC PS</v>
          </cell>
          <cell r="F4889">
            <v>4861.3500000000004</v>
          </cell>
        </row>
        <row r="4890">
          <cell r="D4890" t="str">
            <v>260</v>
          </cell>
          <cell r="E4890" t="str">
            <v>PWR-FAN-MX240-DC-HC-U - Juniper – MX240 PEM/FAN UPGRADE KIT,2400W DC PS</v>
          </cell>
          <cell r="F4890">
            <v>5609.25</v>
          </cell>
        </row>
        <row r="4891">
          <cell r="D4891" t="str">
            <v>261</v>
          </cell>
          <cell r="E4891" t="str">
            <v>Sup-Brone-SAR - Nokia - Support Technique à distance Tel + web en JO/HO et RMA en J+10 annuel</v>
          </cell>
          <cell r="F4891">
            <v>1643.98</v>
          </cell>
        </row>
        <row r="4892">
          <cell r="D4892" t="str">
            <v>262</v>
          </cell>
          <cell r="E4892" t="str">
            <v>Sup-Gold-SAR - Nokia – Support Technique à distance Tel + web en 24x7 et RMA en J+10 annuel</v>
          </cell>
          <cell r="F4892">
            <v>1814.78</v>
          </cell>
        </row>
        <row r="4893">
          <cell r="D4893" t="str">
            <v>263</v>
          </cell>
          <cell r="E4893" t="str">
            <v>PW5N-OS6865 - 5YR Partner SUPPORT Software for all OS6865 models. Includes 24x7 Remote Telephone Support, 24x7 Remote Problem Diagnosis, access to Software Updates and Upgrades, and access to support portal.</v>
          </cell>
          <cell r="F4893">
            <v>742.01</v>
          </cell>
        </row>
        <row r="4894">
          <cell r="D4894" t="str">
            <v>264</v>
          </cell>
          <cell r="E4894" t="str">
            <v>PW5N-OS6465 - 5YR Partner SUPPORT Software for all OS6465 models. Includes 24x7 Remote Telephone Support, 24x7 Remote Problem Diagnosis, access to Software Updates and Upgrades, and access to support portal.</v>
          </cell>
          <cell r="F4894">
            <v>261.36</v>
          </cell>
        </row>
        <row r="4895">
          <cell r="D4895" t="str">
            <v>265</v>
          </cell>
          <cell r="E4895" t="str">
            <v>Achat sur catalogue §10.1 du CCAP</v>
          </cell>
          <cell r="F4895">
            <v>1</v>
          </cell>
        </row>
        <row r="4896">
          <cell r="D4896" t="str">
            <v>266</v>
          </cell>
          <cell r="E4896" t="str">
            <v>ASA 5500 5 Security Contexts Licence / L-ASA-SC-5=</v>
          </cell>
          <cell r="F4896">
            <v>1407.4</v>
          </cell>
        </row>
        <row r="4897">
          <cell r="D4897" t="str">
            <v>267</v>
          </cell>
          <cell r="E4897" t="str">
            <v>Cisco Security Manager Professional - 50 Device Licence / L-CSMPR-50-K9</v>
          </cell>
          <cell r="F4897">
            <v>7506.11</v>
          </cell>
        </row>
        <row r="4898">
          <cell r="D4898" t="str">
            <v>268</v>
          </cell>
          <cell r="E4898" t="str">
            <v>Support annuel Software pour Cisco Security Manager Professional -  50 / CON-ECMU-LSMPR50K</v>
          </cell>
          <cell r="F4898">
            <v>3619.88</v>
          </cell>
        </row>
        <row r="4899">
          <cell r="D4899" t="str">
            <v>269</v>
          </cell>
          <cell r="E4899" t="str">
            <v>CSMST5-4.17-M-K9 /  SUPCON-PSUS-CSMS54KM</v>
          </cell>
          <cell r="F4899">
            <v>1012.78</v>
          </cell>
        </row>
        <row r="4900">
          <cell r="D4900" t="str">
            <v>270</v>
          </cell>
          <cell r="E4900" t="str">
            <v>HiVision, Ann.Maint.Plan, 1024Nodes / HIR942021124</v>
          </cell>
          <cell r="F4900">
            <v>1972.43</v>
          </cell>
        </row>
        <row r="4901">
          <cell r="D4901" t="str">
            <v>271</v>
          </cell>
          <cell r="E4901" t="str">
            <v>2 Hardware Security Module Entrust, pour le stockage sécurisé des certificats</v>
          </cell>
          <cell r="F4901">
            <v>77010</v>
          </cell>
        </row>
        <row r="4902">
          <cell r="D4902" t="str">
            <v>272</v>
          </cell>
          <cell r="E4902" t="str">
            <v>licence logicielle pour 3 ans de la solution de portail PKI (Infrastructure de gestion de certificats numériques)</v>
          </cell>
          <cell r="F4902">
            <v>87271.2</v>
          </cell>
        </row>
        <row r="4903">
          <cell r="D4903" t="str">
            <v>273</v>
          </cell>
          <cell r="E4903" t="str">
            <v>Support constructeur pour la maintenance pour 3 ans pour 2 Hardware Security Module Entrust</v>
          </cell>
          <cell r="F4903">
            <v>45065</v>
          </cell>
        </row>
        <row r="4904">
          <cell r="D4904" t="str">
            <v>274</v>
          </cell>
          <cell r="E4904" t="str">
            <v>module laser pour transmission sur 40 Km de fibre optique compatible avec les équipements Fortinet, Stormshield et Alcatel</v>
          </cell>
          <cell r="F4904">
            <v>336.3</v>
          </cell>
        </row>
        <row r="4905">
          <cell r="D4905" t="str">
            <v>275</v>
          </cell>
          <cell r="E4905" t="str">
            <v>module laser pour transmission sur 40 Km de fibre optique compatible avec les équipements Juniper</v>
          </cell>
          <cell r="F4905">
            <v>437.19</v>
          </cell>
        </row>
        <row r="4906">
          <cell r="D4906" t="str">
            <v>276</v>
          </cell>
          <cell r="E4906" t="str">
            <v>module laser pour transmission sur 40 Km de fibre optique compatible avec les équipements Cisco</v>
          </cell>
          <cell r="F4906">
            <v>60.54</v>
          </cell>
        </row>
        <row r="4907">
          <cell r="D4907" t="str">
            <v>277</v>
          </cell>
          <cell r="E4907" t="str">
            <v>module laser pour transmission sur 10 Km de fibre optique compatible avec les équipements Fortinet, Stormshield et Alcatel</v>
          </cell>
          <cell r="F4907">
            <v>255.59</v>
          </cell>
        </row>
        <row r="4908">
          <cell r="D4908" t="str">
            <v>278</v>
          </cell>
          <cell r="E4908" t="str">
            <v>module laser pour transmission sur 80 Km de fibre optique compatible avec les équipements Fortinet, Stormshield et Alcatel</v>
          </cell>
          <cell r="F4908">
            <v>484.27</v>
          </cell>
        </row>
        <row r="4909">
          <cell r="D4909" t="str">
            <v>279</v>
          </cell>
          <cell r="E4909" t="str">
            <v>module laser pour transmission sur 80 Km de fibre optique compatible avec les équipements Juniper</v>
          </cell>
          <cell r="F4909">
            <v>672.59</v>
          </cell>
        </row>
        <row r="4910">
          <cell r="D4910" t="str">
            <v>280</v>
          </cell>
          <cell r="E4910" t="str">
            <v>module laser pour transmission sur 80 Km de fibre optique compatible avec les équipements Cisco</v>
          </cell>
          <cell r="F4910">
            <v>73.92</v>
          </cell>
        </row>
        <row r="4911">
          <cell r="D4911" t="str">
            <v>281</v>
          </cell>
          <cell r="E4911" t="str">
            <v>licence logicielle pour 3 ans de la solution de gestion de vulnérabilité Nexpose de Rapid7, pour la gestion de 10000 actifs</v>
          </cell>
          <cell r="F4911">
            <v>224400</v>
          </cell>
        </row>
        <row r="4912">
          <cell r="D4912" t="str">
            <v>282</v>
          </cell>
          <cell r="E4912" t="str">
            <v>licence logicielle complémentaire pour 1 an de gestion supplémentaire de 200 actifs sur la solution de gestion de vulnérabilité Nexpose</v>
          </cell>
          <cell r="F4912">
            <v>3350</v>
          </cell>
        </row>
        <row r="4913">
          <cell r="D4913" t="str">
            <v>283</v>
          </cell>
          <cell r="E4913" t="str">
            <v>licence logicielle complémentaire pour 1 an de gestion supplémentaire de 500 actifs sur la solution de gestion de vulnérabilité Nexpose</v>
          </cell>
          <cell r="F4913">
            <v>7524</v>
          </cell>
        </row>
        <row r="4914">
          <cell r="D4914" t="str">
            <v>284</v>
          </cell>
          <cell r="E4914" t="str">
            <v>Un équipement Juniper SRX-320</v>
          </cell>
          <cell r="F4914">
            <v>1106.94</v>
          </cell>
        </row>
        <row r="4915">
          <cell r="D4915" t="str">
            <v>285</v>
          </cell>
          <cell r="E4915" t="str">
            <v>accessoire de montage en rack pour un équipement Juniper SRX-320</v>
          </cell>
          <cell r="F4915">
            <v>85.54</v>
          </cell>
        </row>
        <row r="4916">
          <cell r="D4916" t="str">
            <v>286</v>
          </cell>
          <cell r="E4916" t="str">
            <v>Support constructeur pour la maintenance annuelle Juniper Care Core Plus pour un équipement SRX320</v>
          </cell>
          <cell r="F4916">
            <v>164.51</v>
          </cell>
        </row>
        <row r="4917">
          <cell r="D4917" t="str">
            <v>287</v>
          </cell>
          <cell r="E4917" t="str">
            <v>Alimentation électrique 18V DC pour équipement Digi IX10</v>
          </cell>
          <cell r="F4917">
            <v>47.81</v>
          </cell>
        </row>
        <row r="4918">
          <cell r="D4918" t="str">
            <v>288</v>
          </cell>
          <cell r="E4918" t="str">
            <v>Modem-routeur 4G Digi IX10</v>
          </cell>
          <cell r="F4918">
            <v>328.23</v>
          </cell>
        </row>
        <row r="4919">
          <cell r="D4919" t="str">
            <v>289</v>
          </cell>
          <cell r="E4919" t="str">
            <v>Licence pour 1 an d’un équipement Digi IX10</v>
          </cell>
          <cell r="F4919">
            <v>89.32</v>
          </cell>
        </row>
        <row r="4920">
          <cell r="D4920" t="str">
            <v>290</v>
          </cell>
          <cell r="E4920" t="str">
            <v>Antenne 4G déportée avec une longueur de câble de 2.5 mètres</v>
          </cell>
          <cell r="F4920">
            <v>17.260000000000002</v>
          </cell>
        </row>
        <row r="4921">
          <cell r="D4921" t="str">
            <v>291</v>
          </cell>
          <cell r="E4921" t="str">
            <v>Antenne 4G sans déport</v>
          </cell>
          <cell r="F4921">
            <v>11.51</v>
          </cell>
        </row>
        <row r="4922">
          <cell r="D4922" t="str">
            <v>292</v>
          </cell>
          <cell r="E4922" t="str">
            <v>Kit de montage sur rail DIN pour un équipement Digi IX10</v>
          </cell>
          <cell r="F4922">
            <v>5.76</v>
          </cell>
        </row>
        <row r="4923">
          <cell r="D4923" t="str">
            <v>293</v>
          </cell>
          <cell r="E4923" t="str">
            <v>pare-feu ASA 5545-X refurbished, avec garantie 1 an</v>
          </cell>
          <cell r="F4923">
            <v>196.8</v>
          </cell>
        </row>
        <row r="4924">
          <cell r="D4924" t="str">
            <v>294</v>
          </cell>
          <cell r="E4924" t="str">
            <v>carte d���extension 6 ports Giga pour pare-feu ASA 5545-X, refurbished, avec garantie 1 an</v>
          </cell>
          <cell r="F4924">
            <v>2195.08</v>
          </cell>
        </row>
        <row r="4925">
          <cell r="D4925" t="str">
            <v>295</v>
          </cell>
          <cell r="E4925" t="str">
            <v>1 licence de souscription du client VPN Stormshield Network VPN Client, pour 1 an</v>
          </cell>
          <cell r="F4925">
            <v>145.33000000000001</v>
          </cell>
        </row>
        <row r="4926">
          <cell r="D4926" t="str">
            <v>296</v>
          </cell>
          <cell r="E4926" t="str">
            <v>Lot de 50 licences de souscription du client VPN Stormshield Network VPN Client, pour 1 an</v>
          </cell>
          <cell r="F4926">
            <v>6055.37</v>
          </cell>
        </row>
        <row r="4927">
          <cell r="D4927" t="str">
            <v>297</v>
          </cell>
          <cell r="E4927" t="str">
            <v>Lot de 100 licences de souscription du client VPN Stormshield Network VPN Client, pour 1 an</v>
          </cell>
          <cell r="F4927">
            <v>12110.74</v>
          </cell>
        </row>
        <row r="4928">
          <cell r="D4928" t="str">
            <v>298</v>
          </cell>
          <cell r="E4928" t="str">
            <v>Lot de 200 licences de souscription du client VPN Stormshield Network VPN Client, pour 1 an</v>
          </cell>
          <cell r="F4928">
            <v>24221.48</v>
          </cell>
        </row>
        <row r="4929">
          <cell r="D4929" t="str">
            <v>299</v>
          </cell>
          <cell r="E4929" t="str">
            <v>1 licence de souscription du client VPN Stormshield Network VPN Client, pour 3 ans</v>
          </cell>
          <cell r="F4929">
            <v>363.33</v>
          </cell>
        </row>
        <row r="4930">
          <cell r="D4930" t="str">
            <v>300</v>
          </cell>
          <cell r="E4930" t="str">
            <v>Lot de 50 licences de souscription du client VPN Stormshield Network VPN Client, pour 3 ans</v>
          </cell>
          <cell r="F4930">
            <v>15138.43</v>
          </cell>
        </row>
        <row r="4931">
          <cell r="D4931" t="str">
            <v>301</v>
          </cell>
          <cell r="E4931" t="str">
            <v>Lot de 100 licences de souscription du client VPN Stormshield Network VPN Client, pour 3 ans</v>
          </cell>
          <cell r="F4931">
            <v>30276.85</v>
          </cell>
        </row>
        <row r="4932">
          <cell r="D4932" t="str">
            <v>302</v>
          </cell>
          <cell r="E4932" t="str">
            <v>Lot de 200 licences de souscription du client VPN Stormshield Network VPN Client, pour 3 ans</v>
          </cell>
          <cell r="F4932">
            <v>60553.7</v>
          </cell>
        </row>
        <row r="4933">
          <cell r="D4933" t="str">
            <v>303</v>
          </cell>
          <cell r="E4933" t="str">
            <v>licence d���utilisation de la solution Veeam Backup pour 5 machines virtuelles actives et l���acc��s 24/7 au support technique, pour 1 an</v>
          </cell>
          <cell r="F4933">
            <v>411.54</v>
          </cell>
        </row>
        <row r="4934">
          <cell r="D4934" t="str">
            <v>304</v>
          </cell>
          <cell r="E4934" t="str">
            <v>licence d���utilisation de la solution Veeam Backup pour 5 machines virtuelles actives et l���acc��s 24/7 au support technique, pour 3 ans</v>
          </cell>
          <cell r="F4934">
            <v>1172.8900000000001</v>
          </cell>
        </row>
        <row r="4935">
          <cell r="D4935" t="str">
            <v>305</v>
          </cell>
          <cell r="E4935" t="str">
            <v>S5735-L8T4X-IA1 (8*10/100/1000BASE-T ports 4*10GE SFP+ ports AC power). Marque HUAWEI</v>
          </cell>
          <cell r="F4935">
            <v>626.02</v>
          </cell>
        </row>
        <row r="4936">
          <cell r="D4936" t="str">
            <v>306</v>
          </cell>
          <cell r="E4936" t="str">
            <v>S57XX-L Series Basic SW Per Device). Marque HUAWEI</v>
          </cell>
          <cell r="F4936">
            <v>101.97</v>
          </cell>
        </row>
        <row r="4937">
          <cell r="D4937" t="str">
            <v>307</v>
          </cell>
          <cell r="E4937" t="str">
            <v>S5735-L8P4X-IA1 (8*10/100/1000BASE-T ports 4*10GE SFP+ ports PoE+ AC power) , Marque HUAWEI</v>
          </cell>
          <cell r="F4937">
            <v>742.83</v>
          </cell>
        </row>
        <row r="4938">
          <cell r="D4938" t="str">
            <v>308</v>
          </cell>
          <cell r="E4938" t="str">
            <v>S5735-L24T4X-IA1 (24*10/100/1000BASE-T ports 4*10GE SFP+ ports AC power), Marque HUAWEI</v>
          </cell>
          <cell r="F4938">
            <v>995.82</v>
          </cell>
        </row>
        <row r="4939">
          <cell r="D4939" t="str">
            <v>309</v>
          </cell>
          <cell r="E4939" t="str">
            <v>CE6881-48T6CQ-F switch (48*10GE RJ45, 6*100GE QSFP28, 2*AC power modules, 4*fan modules, port-side exhaust).  Marque HUAWEI</v>
          </cell>
          <cell r="F4939">
            <v>6141.96</v>
          </cell>
        </row>
        <row r="4940">
          <cell r="D4940" t="str">
            <v>310</v>
          </cell>
          <cell r="E4940" t="str">
            <v>10GBase-USR Optical Transceiver SFP+ 10G Multi-mode Module(850nm 0.1km LC). Marque HUAWEI</v>
          </cell>
          <cell r="F4940">
            <v>55.72</v>
          </cell>
        </row>
        <row r="4941">
          <cell r="D4941" t="str">
            <v>311</v>
          </cell>
          <cell r="E4941" t="str">
            <v>CIP-2E1T1-MC : convertisseur 2 E1 120ohms/RJ45 et 75ohms/BNC,G703/G704 sur IP/Ethernet, Marque CXR</v>
          </cell>
          <cell r="F4941">
            <v>790.77</v>
          </cell>
        </row>
        <row r="4942">
          <cell r="D4942" t="str">
            <v>312</v>
          </cell>
          <cell r="E4942" t="str">
            <v>CIP-4EM-C1 : Passerelle Pseudowire CESoPSN et SAToP, SwitchEthernet 4 x 10/100BaseT et 2 SFP 1000SX/LX 1 ou 2utilisable en WAN, une RS232, Marque CXR</v>
          </cell>
          <cell r="F4942">
            <v>1263.8</v>
          </cell>
        </row>
        <row r="4943">
          <cell r="D4943" t="str">
            <v>313</v>
          </cell>
          <cell r="E4943" t="str">
            <v>COPPERWAY-BIS-2TTX : CopperWAY-Bis-2TTX : Double modem 2 fils G.SHDSL-Bis, Marque CXR</v>
          </cell>
          <cell r="F4943">
            <v>984.54</v>
          </cell>
        </row>
        <row r="4944">
          <cell r="D4944" t="str">
            <v>314</v>
          </cell>
          <cell r="E4944" t="str">
            <v>SpeederLanBisGE-4R : GSHDSL.bis 1 a 4 paires fonctionne en P-a-P ou P-a-MP vers1, 2 ou 4 directions. Marque CXR</v>
          </cell>
          <cell r="F4944">
            <v>1346.43</v>
          </cell>
        </row>
        <row r="4945">
          <cell r="D4945" t="str">
            <v>315</v>
          </cell>
          <cell r="E4945" t="str">
            <v>AMS16-PS16 : Chassis pour 16 cartes, alimentation 230 Vac/50Hz,110Vac/60Hz, 100 W version 2G - Cartes de 1, 2 ou 4 . Marque CXR</v>
          </cell>
          <cell r="F4945">
            <v>1521.68</v>
          </cell>
        </row>
        <row r="4946">
          <cell r="D4946" t="str">
            <v>316</v>
          </cell>
          <cell r="E4946" t="str">
            <v>CBL-EX-PWR-C13-EU Power Cable, Europe</v>
          </cell>
          <cell r="F4946">
            <v>28.41</v>
          </cell>
        </row>
        <row r="4947">
          <cell r="D4947" t="str">
            <v>317</v>
          </cell>
          <cell r="E4947" t="str">
            <v>EX4400-24P 24x1G port switch with 2x100G uplinks/stacking ports. 90W POE MACsec AES256 capable (optional license sold separately). Optional extension module (sold separately): 4x10G or 4x25G</v>
          </cell>
          <cell r="F4947">
            <v>2291.5500000000002</v>
          </cell>
        </row>
        <row r="4948">
          <cell r="D4948" t="str">
            <v>318</v>
          </cell>
          <cell r="E4948" t="str">
            <v>EX4400-24T 24x1G port switch with 2x100G uplinks/stacking ports. MACsec AES256 capable (optional license sold separately). Optional extension module (sold separately): 4x10G or 4x25G</v>
          </cell>
          <cell r="F4948">
            <v>2268.8000000000002</v>
          </cell>
        </row>
        <row r="4949">
          <cell r="D4949" t="str">
            <v>319</v>
          </cell>
          <cell r="E4949" t="str">
            <v>EX4400-48F 12x10G SFP+ 36x1G SFP port fiber switch with 2x100G uplink stacking ports. MACsec AES256 capable (optional license sold separately). Optional extension module(sold separately) 4x1</v>
          </cell>
          <cell r="F4949">
            <v>5199.99</v>
          </cell>
        </row>
        <row r="4950">
          <cell r="D4950" t="str">
            <v>320</v>
          </cell>
          <cell r="E4950" t="str">
            <v>EX4400-EM-4S 4x10G SFP+ extension module for EX4400 series of switches</v>
          </cell>
          <cell r="F4950">
            <v>917.8</v>
          </cell>
        </row>
        <row r="4951">
          <cell r="D4951" t="str">
            <v>321</v>
          </cell>
          <cell r="E4951" t="str">
            <v>EX-SFP-10GE-DAC-1M SFP+, 10GE Direct Attach Copper Cable, 1 meter, Standard Temperature (0 through 70 DEGREE C), 0.57W, 30 AWG</v>
          </cell>
          <cell r="F4951">
            <v>62.91</v>
          </cell>
        </row>
        <row r="4952">
          <cell r="D4952" t="str">
            <v>322</v>
          </cell>
          <cell r="E4952" t="str">
            <v>EX-SFP-10GE-DAC-3M SFP+, 10GE Direct Attach Copper Cable, 3 meters, Standard Temperature (0 through 70 DEGREE C), 0.57W, 30 AWG</v>
          </cell>
          <cell r="F4952">
            <v>88.52</v>
          </cell>
        </row>
        <row r="4953">
          <cell r="D4953" t="str">
            <v>323</v>
          </cell>
          <cell r="E4953" t="str">
            <v>EX-SFP-10GE-DAC-5M SFP+, 10GE Direct Attach Copper Cable, 5 meters, Standard Temperature (0 through 70 DEGREE C), 0.57W, 24 AWG</v>
          </cell>
          <cell r="F4953">
            <v>110.64</v>
          </cell>
        </row>
        <row r="4954">
          <cell r="D4954" t="str">
            <v>324</v>
          </cell>
          <cell r="E4954" t="str">
            <v>EX-SFP-10GE-DAC-7M SFP+, 10GE Direct Attach Copper Cable, 7 meters, Standard Temperature (0 through 70 DEGREE C), 0.57W, 24 AWG</v>
          </cell>
          <cell r="F4954">
            <v>125.19</v>
          </cell>
        </row>
        <row r="4955">
          <cell r="D4955" t="str">
            <v>325</v>
          </cell>
          <cell r="E4955" t="str">
            <v>EX-SFP-10GE-SR Small Form Factor Pluggable 10 Gigabit Ethernet (SFP+) SR Optics</v>
          </cell>
          <cell r="F4955">
            <v>626.86</v>
          </cell>
        </row>
        <row r="4956">
          <cell r="D4956" t="str">
            <v>326</v>
          </cell>
          <cell r="E4956" t="str">
            <v>JNP-100G-DAC-1M QSFP28 100GE Direct Attach Copper Cable 1 meter Standard Temperature (0 through 70 DEGREE C) 0.015W 30 AWG</v>
          </cell>
          <cell r="F4956">
            <v>172.3</v>
          </cell>
        </row>
        <row r="4957">
          <cell r="D4957" t="str">
            <v>327</v>
          </cell>
          <cell r="E4957" t="str">
            <v>JPSU-550-C-AC-AFO 550W compact AC AFO power supply for EX4400 switches</v>
          </cell>
          <cell r="F4957">
            <v>322.33999999999997</v>
          </cell>
        </row>
        <row r="4958">
          <cell r="D4958" t="str">
            <v>328</v>
          </cell>
          <cell r="E4958" t="str">
            <v>S-EX-A-C2-P SW EX Advanced Class 2 (24 ports) Perpetual</v>
          </cell>
          <cell r="F4958">
            <v>841.04</v>
          </cell>
        </row>
        <row r="4959">
          <cell r="D4959" t="str">
            <v>329</v>
          </cell>
          <cell r="E4959" t="str">
            <v xml:space="preserve">SUB-EX24-1S-1Y-COR 1 Year Wired Assurance Subscription for EX24 port switches including JTAC Support Juniper Care Core Support for EX2300 EX3400 EX4300 EX4400 24 ports devices </v>
          </cell>
          <cell r="F4959">
            <v>135.6</v>
          </cell>
        </row>
        <row r="4960">
          <cell r="D4960" t="str">
            <v>330</v>
          </cell>
          <cell r="E4960" t="str">
            <v>SVC-COR-EX4400F48 Juniper Care Core Support for EX4400-48F EX4400-48F-DC EX4400-48F-AFI &amp; EX4400-48F-DC-AFI</v>
          </cell>
          <cell r="F4960">
            <v>704.77</v>
          </cell>
        </row>
        <row r="4961">
          <cell r="D4961" t="str">
            <v>331</v>
          </cell>
          <cell r="E4961" t="str">
            <v>SVC-COR-EX4400T24 Juniper Care Core Support for EX4400-24T EX4400-24T-DC EX4400-24T-AFI &amp; EX4400-24T-DC-AFI</v>
          </cell>
          <cell r="F4961">
            <v>252.46</v>
          </cell>
        </row>
        <row r="4962">
          <cell r="D4962" t="str">
            <v>332</v>
          </cell>
          <cell r="E4962" t="str">
            <v>Tufin SecureTrack 1 an licence Tufin SecureTrack - 1 an</v>
          </cell>
          <cell r="F4962">
            <v>20039.68</v>
          </cell>
        </row>
        <row r="4963">
          <cell r="D4963" t="str">
            <v>333</v>
          </cell>
          <cell r="E4963" t="str">
            <v>S-EX-A-C3-P  SW  EX, Advanced, Class 3 (32 or 48 ports) Perpetual</v>
          </cell>
          <cell r="F4963">
            <v>1262.28</v>
          </cell>
        </row>
        <row r="4964">
          <cell r="D4964" t="str">
            <v>SDY ADM 01</v>
          </cell>
          <cell r="E4964" t="str">
            <v>Prise en charge initiale des équipements de signalisation dynamique du réseau routier national non concédé d’Île-de-France, conformément à la Fiche N°1 du CCTP.</v>
          </cell>
          <cell r="F4964">
            <v>110930.91</v>
          </cell>
        </row>
        <row r="4965">
          <cell r="D4965" t="str">
            <v>SDY ADM 02</v>
          </cell>
          <cell r="E4965" t="str">
            <v>Gestion générale de l'activité comprenant la gestion et le stockage des lots de pièces rechange régionaux conformément à la Fiche N°2 du CCTP.</v>
          </cell>
          <cell r="F4965">
            <v>150178.46</v>
          </cell>
        </row>
        <row r="4966">
          <cell r="D4966" t="str">
            <v>SDY ADM 03</v>
          </cell>
          <cell r="E4966" t="str">
            <v>Organisation et réalisation d’une session de formation technique correspondant à 8 heures (+ ou – 20 %) conformément à la Fiche N°8 du CCTP.</v>
          </cell>
          <cell r="F4966">
            <v>6650.96</v>
          </cell>
        </row>
        <row r="4967">
          <cell r="D4967" t="str">
            <v>SDY ADM 04</v>
          </cell>
          <cell r="E4967" t="str">
            <v>Phase de restitution des équipements de signalisation dynamique du réseau routier national non concédé d’Île-de-France systèmes conformément à la Fiche N°11 du CCTP.</v>
          </cell>
          <cell r="F4967">
            <v>10810.5</v>
          </cell>
        </row>
        <row r="4968">
          <cell r="D4968" t="str">
            <v>SDY ADM 05</v>
          </cell>
          <cell r="E4968" t="str">
            <v>Mise à disposition en astreinte 7 jours sur 7 / 24 Heures sur 24 d’une équipe d’intervention (composée de 2 techniciens avec véhicule et outillage) et d’une nacelle élévatrice pour l’accès aux équipements pendant la période JOP 2024</v>
          </cell>
          <cell r="F4968">
            <v>2059</v>
          </cell>
        </row>
        <row r="4969">
          <cell r="D4969" t="str">
            <v>SDY DEP 01</v>
          </cell>
          <cell r="E4969" t="str">
            <v>Dépose et évacuation d'une armoire de commande (PMV, SAV, CAC...) quels que soient son type et sa situation, avec mise en protection de tous les câbles d'alimentation et de transmission, arasement de toutes les parties dépassant du niveau du sol (fixations, ancrages).Ce prix rémunère également la mise en propreté du site, l’évacuation des matériels, et leurs intégrations au lot de rechange pour les éléments récupérables ou leurs mises en décharg</v>
          </cell>
          <cell r="F4969">
            <v>2036.07</v>
          </cell>
        </row>
        <row r="4970">
          <cell r="D4970" t="str">
            <v>SDY DEP 02</v>
          </cell>
          <cell r="E4970" t="str">
            <v>Dépose et évacuation d'un rack 3U 19 quels que soient son type (gestion/commande/supervision (UG/UC...)) sa technologie et sa situation (en local technique ou en armoire).Ce prix rémunère également la dépose des modems associés (normal et secours) si nécessaire, des interfaces, des câbles électriques et de transmission jusqu’aux réglettes et borniers, ainsi que l’intégration au lot de rechange des éléments récupérables et la mise en décharge po</v>
          </cell>
          <cell r="F4970">
            <v>828.67</v>
          </cell>
        </row>
        <row r="4971">
          <cell r="D4971" t="str">
            <v>SDY DEP 03</v>
          </cell>
          <cell r="E4971" t="str">
            <v>Dépose et évacuation d’un équipement de type Panneau à Messages Variables dit « Hors Autoroute » et de sa structure associée de type PPHM non visitable, quels que soient son type (Haut-Mât ou « Mini » Haut-Mât)), ses dimensions et sa situation.Ce prix rémunère également la mise en protection de tous les câbles associés, l’arasement de toutes les tiges d’ancrage si nécessaire, ainsi que l’intégration au lot de rechange des éléments récupérables e</v>
          </cell>
          <cell r="F4971">
            <v>3210.03</v>
          </cell>
        </row>
        <row r="4972">
          <cell r="D4972" t="str">
            <v>SDY DEP 04</v>
          </cell>
          <cell r="E4972" t="str">
            <v>Dépose et évacuation des feux de signalisation (principal et de rappel), du répétiteur et de leur support de type mât avec potence, d’un matériel de régulation d’accès CAC de type B quelle que soit sa situation.Ce prix rémunère également la mise en protection de tous les câbles associés et l’intégration au lot de rechange des éléments récupérables et la mise en décharge pour recyclage des éléments non récupérables.</v>
          </cell>
          <cell r="F4972">
            <v>1713.45</v>
          </cell>
        </row>
        <row r="4973">
          <cell r="D4973" t="str">
            <v>SDY DEP 05</v>
          </cell>
          <cell r="E4973" t="str">
            <v xml:space="preserve">Dépose et évacuation du feu de signalisation principal et du répétiteur d’un matériel de régulation d’accès CAC de type A ou C, ou d’un couple de feux de signalisation de type R24, ainsi que de leur support associé de type mât, quelle que soit leur situation.Ce prix rémunère également la mise en protection de tous les câbles associés et l’intégration au lot de rechange des éléments récupérables et la mise en décharge pour recyclage des éléments </v>
          </cell>
          <cell r="F4973">
            <v>1440.47</v>
          </cell>
        </row>
        <row r="4974">
          <cell r="D4974" t="str">
            <v>SDY DEP 06</v>
          </cell>
          <cell r="E4974" t="str">
            <v>Dépose et évacuation du feu de signalisation principal et du répétiteur d’un matériel de régulation d’accès CAC de type D, ou d’un couple de feux de signalisation de type R24, ainsi que de leur support associé de type mural, quelle que soit leur situation.Ce prix rémunère également la mise en protection de tous les câbles associés et l’intégration au lot de rechange des éléments récupérables et la mise en décharge pour recyclage des éléments non</v>
          </cell>
          <cell r="F4974">
            <v>675.45</v>
          </cell>
        </row>
        <row r="4975">
          <cell r="D4975" t="str">
            <v>SDY DEP 07</v>
          </cell>
          <cell r="E4975" t="str">
            <v>Dépose et évacuation d’un caisson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sa gamme, son constructeur et sa situation.Ce prix rémunère également la dépose du support spécifique (y compris Mât mo</v>
          </cell>
          <cell r="F4975">
            <v>1179.3499999999999</v>
          </cell>
        </row>
        <row r="4976">
          <cell r="D4976" t="str">
            <v>SDY DEP 08</v>
          </cell>
          <cell r="E4976" t="str">
            <v>Dépose et évacuation d’un caisson de Pré-signalisation d’un matériel de régulation d’accès CAC (quel que soit le type A, B, C ou D) ou d’un caisson de type Panneau à Messages Variables dit « Info » ou dit « PMS » installé en accotement ou en TPC sur structure existante de type PPHM ou sur support spécifique et dont la hauteur sous panneau est inférieure ou égale à 4 m, quels que soient son type, sa gamme, son constructeur et sa situation.Ce prix</v>
          </cell>
          <cell r="F4976">
            <v>2502.1999999999998</v>
          </cell>
        </row>
        <row r="4977">
          <cell r="D4977" t="str">
            <v>SDY DEP 09</v>
          </cell>
          <cell r="E4977" t="str">
            <v>Dépose et évacuation des systèmes de rideau pour l'ensemble d'une rampe de 2 SAV dont l'un des rideaux empêche le bon fonctionnement de la rampe.Ce prix rémunère également la neutralisation des dispositifs associés au fonctionnement des rideaux (capteurs fin de course…) et pouvant entraver le bon fonctionnement des caissons de signalisation dynamique, ainsi que la mise en décharge pour recyclage des éléments déposés.</v>
          </cell>
          <cell r="F4977">
            <v>1204.1600000000001</v>
          </cell>
        </row>
        <row r="4978">
          <cell r="D4978" t="str">
            <v>SDY DEP 10</v>
          </cell>
          <cell r="E4978" t="str">
            <v>Plus-value au prix SDY DEP 09 pour dépose et l'évacuation des systèmes de rideau pour un caisson supplémentaire constituant une même rampe.</v>
          </cell>
          <cell r="F4978">
            <v>616.11</v>
          </cell>
        </row>
        <row r="4979">
          <cell r="D4979" t="str">
            <v>SDY DIV 01</v>
          </cell>
          <cell r="E4979" t="str">
            <v>Fourniture et pose conformément aux spécifications techniques SIRIUS, d'une plaque d'identification fonctionnelle (Tatouage) sur un équipement quels que soient son type et sa situation.Ce prix rémunère également tous les dispositifs de fixation nécessaires quel que soit le type de pose :sur une armoire de commande (extérieur ou intérieur),sur le montant d’une structure de type PPHM,sur support de type mât,en pied droit dans le cas des matéri</v>
          </cell>
          <cell r="F4979">
            <v>428.36</v>
          </cell>
        </row>
        <row r="4980">
          <cell r="D4980" t="str">
            <v>SDY DIV 02</v>
          </cell>
          <cell r="E4980" t="str">
            <v>Remplacement de l’enveloppe extérieure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d’aérations, compas/arrêt de porte, étagère articulée pour P</v>
          </cell>
          <cell r="F4980">
            <v>2913.3</v>
          </cell>
        </row>
        <row r="4981">
          <cell r="D4981" t="str">
            <v>SDY DIV 03</v>
          </cell>
          <cell r="E4981" t="str">
            <v>Plus-value au prix SDY DIV 02 pour le remplacement de l’enveloppe intérieure (2ème enveloppe)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v>
          </cell>
          <cell r="F4981">
            <v>2405.09</v>
          </cell>
        </row>
        <row r="4982">
          <cell r="D4982" t="str">
            <v>SDY DIV 04</v>
          </cell>
          <cell r="E4982" t="str">
            <v>Fourniture et remplacement de la serrure de type 1242E sur une armoire de commande d’un équipement (PMV, SAV, CAC…) quels que soient son type et sa situation.Ce prix rémunère également la dépose de l’existant, l’évacuation et la mise en décharge pour recyclage des éléments.</v>
          </cell>
          <cell r="F4982">
            <v>216.88</v>
          </cell>
        </row>
        <row r="4983">
          <cell r="D4983" t="str">
            <v>SDY DIV 05</v>
          </cell>
          <cell r="E4983" t="str">
            <v>Plus-value au prix SDY DIV 04 pour fourniture et remplacement de la tringlerie de porte sur une armoire de commande d’un équipement (PMV, SAV, CAC…) quels que soient son type et sa situation.</v>
          </cell>
          <cell r="F4983">
            <v>752.06</v>
          </cell>
        </row>
        <row r="4984">
          <cell r="D4984" t="str">
            <v>SDY DIV 06</v>
          </cell>
          <cell r="E4984" t="str">
            <v>Fourniture et remplacement de la serrure de type Dény ZW 11 406W sur une armoire de commande d’un équipement (PMV, SAV, CAC…), sur Haut-Mât ou mini Haut-Mât de PMV HA urbain quels que soient son type et sa situation.Ce prix rémunère également la dépose de l’existant, l’évacuation et la mise en décharge pour recyclage des éléments.</v>
          </cell>
          <cell r="F4984">
            <v>635.53</v>
          </cell>
        </row>
        <row r="4985">
          <cell r="D4985" t="str">
            <v>SDY DIV 07</v>
          </cell>
          <cell r="E4985" t="str">
            <v>Plus-value au prix SDY DIV 06 pour fourniture et remplacement de la tringlerie de porte sur une armoire de commande d’un équipement (PMV, SAV, CAC…), sur Haut-Mât ou mini Haut-Mât de PMV HA urbain quels que soient son type et sa situation.</v>
          </cell>
          <cell r="F4985">
            <v>936.57</v>
          </cell>
        </row>
        <row r="4986">
          <cell r="D4986" t="str">
            <v>SDY DIV 08</v>
          </cell>
          <cell r="E4986" t="str">
            <v>Fourniture d’une platine de fond d’armoire (dimensions d’environ 1200x800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les éléments f</v>
          </cell>
          <cell r="F4986">
            <v>21666.32</v>
          </cell>
        </row>
        <row r="4987">
          <cell r="D4987" t="str">
            <v>SDY DIV 09</v>
          </cell>
          <cell r="E4987" t="str">
            <v xml:space="preserve">Fourniture d’une platine de fond d’armoire (dimensions inférieures ou égales à 1250x750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v>
          </cell>
          <cell r="F4987">
            <v>16054.44</v>
          </cell>
        </row>
        <row r="4988">
          <cell r="D4988" t="str">
            <v>SDY DIV 10</v>
          </cell>
          <cell r="E4988" t="str">
            <v>Remplacement d'une batterie d’un équipement de signalisation dynamique (PMV dit « Hors Autoroute ») équipé d’un système d’alimentation électrique autonome, quels que soient son type, sa technologie et sa situation.Ce prix rémunère également la mise en charge de la nouvelle batterie, la dépose, l’évacuation et la mise en décharge pour recyclage de la batterie usagée, la mise en service et les essais fonctionnels.La fourniture de la batterie n’es</v>
          </cell>
          <cell r="F4988">
            <v>497.42</v>
          </cell>
        </row>
        <row r="4989">
          <cell r="D4989" t="str">
            <v>SDY DIV 11</v>
          </cell>
          <cell r="E4989" t="str">
            <v>Remplacement d'un panneau photovoltaïque d’un équipement de signalisation dynamique (PMV dit « Hors Autoroute ») équipé d’un système d’alimentation électrique autonome, quelles que soient sa surface (supérieure ou égal à 1 m² (mètre carré)), sa technologie et sa situation.Ce prix rémunère également la dépose, l’évacuation et la mise en décharge pour recyclage des éléments existants, la mise en service et les essais fonctionnels.La fourniture du</v>
          </cell>
          <cell r="F4989">
            <v>1536.5</v>
          </cell>
        </row>
        <row r="4990">
          <cell r="D4990" t="str">
            <v>SDY DIV 12</v>
          </cell>
          <cell r="E4990" t="str">
            <v>Fourniture et remplacement d’une vitre de face avant d’un PMV A LACROIX Hc 320mm.Ce prix rémunère également la dépose de l’existant, l’évacuation et la mise en décharge pour recyclage des produits issus de l’intervention.</v>
          </cell>
          <cell r="F4990">
            <v>1844.01</v>
          </cell>
        </row>
        <row r="4991">
          <cell r="D4991" t="str">
            <v>SDY DIV 13</v>
          </cell>
          <cell r="E4991" t="str">
            <v>Fourniture et remplacement d’une vitre de face avant d’un PMV A/HA LACROIX Hc 250mm.Ce prix rémunère également la dépose de l’existant, l’évacuation et la mise en décharge pour recyclage des produits issus de l’intervention.</v>
          </cell>
          <cell r="F4991">
            <v>1678.92</v>
          </cell>
        </row>
        <row r="4992">
          <cell r="D4992" t="str">
            <v>SDY DIV 14</v>
          </cell>
          <cell r="E4992" t="str">
            <v>Fourniture et remplacement d’une vitre de face avant d’un PMV HA LACROIX Hc 200mm.Ce prix rémunère également la dépose de l’existant, l’évacuation et la mise en décharge pour recyclage des produits issus de l’intervention.</v>
          </cell>
          <cell r="F4992">
            <v>1678.92</v>
          </cell>
        </row>
        <row r="4993">
          <cell r="D4993" t="str">
            <v>SDY DIV 15</v>
          </cell>
          <cell r="E4993" t="str">
            <v>Fourniture et remplacement de l’ensemble des lampes normales et secours d’un équipement de signalisation dynamique de type PMV dit « Autoroutier » SES Sylvia.Ce prix rémunère également l’évacuation et la mise en décharge pour recyclage des produits issus de l’intervention.</v>
          </cell>
          <cell r="F4993">
            <v>698.11</v>
          </cell>
        </row>
        <row r="4994">
          <cell r="D4994" t="str">
            <v>SDY DIV 16</v>
          </cell>
          <cell r="E4994" t="str">
            <v>Remplacement et raccordement d’un équipement complet de type Panneau à Messages Variables dit « Hors Autoroute » installé sur structure existante de type PPHM non-visitable, quels que soient son type (Haut Mât/ « Mini » Haut-Mât), son constructeur et sa situation.Ce prix rémunère également son déchargement sur site, l’assemblage sur la structure, le raccordement des câbles d’alimentation électrique, de transmission et de liaison terre, ainsi que</v>
          </cell>
          <cell r="F4994">
            <v>6138.43</v>
          </cell>
        </row>
        <row r="4995">
          <cell r="D4995" t="str">
            <v>SDY DIV 17</v>
          </cell>
          <cell r="E4995" t="str">
            <v xml:space="preserve">Remplacement et raccordement d’un équipement complet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son constructeur et sa situation.Ce prix rémunère également son déchargement sur site, l’assemblage </v>
          </cell>
          <cell r="F4995">
            <v>2045.78</v>
          </cell>
        </row>
        <row r="4996">
          <cell r="D4996" t="str">
            <v>SDY DIV 18</v>
          </cell>
          <cell r="E4996" t="str">
            <v>Remplacement et raccordement d’un équipement complet de type Pré-signalisation d’un matériel de régulation d’accès CAC (quel que soit le type A, B, C ou D) ou du caisson d’un matériel de type Panneau à Messages Variables dit « Info » ou dit « PMS » (y compris signaux R1/R2 et couple de signal R24) installé en accotement ou en TPC sur structure existante de type PPHM ou sur support spécifique et dont la hauteur sous panneau est inférieure ou égale</v>
          </cell>
          <cell r="F4996">
            <v>3379.43</v>
          </cell>
        </row>
        <row r="4997">
          <cell r="D4997" t="str">
            <v>SDY DIV 19</v>
          </cell>
          <cell r="E4997" t="str">
            <v>Remplacement et raccordement d’un bloc feu de signalisation principal R22J avec écran de contraste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
          </cell>
          <cell r="F4997">
            <v>1287.25</v>
          </cell>
        </row>
        <row r="4998">
          <cell r="D4998" t="str">
            <v>SDY DIV 20</v>
          </cell>
          <cell r="E4998" t="str">
            <v>Remplacement et raccordement d’un bloc feu de signalisation de rappel (au-dessus des voies) R22J avec écran de contraste installé sur mât avec potence existant de type B.Ce prix rémunère également la dépose de l’existant, l’évacuation et l’intégration au lot de rechange pour les éléments récupérables ou la mise en décharge pour recyclage pour les éléments non récupérables, la mise en service et les essais fonctionnels..La fourniture du bloc feu</v>
          </cell>
          <cell r="F4998">
            <v>1074.68</v>
          </cell>
        </row>
        <row r="4999">
          <cell r="D4999" t="str">
            <v>SDY DIV 21</v>
          </cell>
          <cell r="E4999" t="str">
            <v>Remplacement et raccordement d’un bloc répétiteur R22J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service et les essais fonctionnels.La fournitu</v>
          </cell>
          <cell r="F4999">
            <v>348.52</v>
          </cell>
        </row>
        <row r="5000">
          <cell r="D5000" t="str">
            <v>SDY DIV 22</v>
          </cell>
          <cell r="E5000" t="str">
            <v>Fourniture et pose des signaux réglementaires d’interdiction (repère numérique 50006), d’avertissement (repère numérique 50016 et 50023), d’obligation (repère numérique 50030) au niveau de l’air de départ d’une structure visitable de type PPHM, conformément au à la réglementation en vigueur et aux spécifications SIRIUS.Ce prix rémunère également la dépose de l’existant si nécessaire.</v>
          </cell>
          <cell r="F5000">
            <v>772.56</v>
          </cell>
        </row>
        <row r="5001">
          <cell r="D5001" t="str">
            <v>SDY DIV 23</v>
          </cell>
          <cell r="E5001" t="str">
            <v>Remplacement d’un système de condamnation d’accès pour échelles fixes à crinoline conformément à la norme NF E 85-012 (protection anti-intrusion de type A et B).Ce prix rémunère également la dépose, l’évacuation et la mise en décharge pour recyclage de l’existant.La fourniture du système Coutier CEC 413Z ou 423Z en aluminium avec verrouillage par cadenas et kit de fixation, ainsi que du cadenas n’est pas comprise dans ce prix.</v>
          </cell>
          <cell r="F5001">
            <v>2069.52</v>
          </cell>
        </row>
        <row r="5002">
          <cell r="D5002" t="str">
            <v>SDY DIV 24</v>
          </cell>
          <cell r="E5002" t="str">
            <v>Remplacement d’un système de condamnation d’accès pour échelles fixes à crinoline conformément à la norme NF E 85-012 (protection anti-intrusion de type B).Ce prix rémunère également que la dépose, l’évacuation et la mise en décharge pour recyclage de l’existant.La fourniture du système Coutier AC 613Z ou 623Z en aluminium avec verrouillage par cadenas et kit de fixation, ainsi que du cadenas n’est pas comprise dans ce prix.</v>
          </cell>
          <cell r="F5002">
            <v>2069.52</v>
          </cell>
        </row>
        <row r="5003">
          <cell r="D5003" t="str">
            <v>SDY DIV 25</v>
          </cell>
          <cell r="E5003" t="str">
            <v>Fourniture et remplacement d’un système de condamnation d’accès à l’échelle par la crinoline conformément à la norme NF E 85-012 (protection anti-intrusion de type C) de type tôle perforée ou grillage en aluminium à installer sur le périmètre de la crinoline.Ce prix rémunère également la fourniture des éléments de fixations et de tous les accessoires adaptés à son assemblage, ainsi que la dépose, l’évacuation et la mise en décharge pour recyclag</v>
          </cell>
          <cell r="F5003">
            <v>3607.1</v>
          </cell>
        </row>
        <row r="5004">
          <cell r="D5004" t="str">
            <v>SDY DIV 26</v>
          </cell>
          <cell r="E5004" t="str">
            <v>Fourniture et remplacement d’une échelle équipée d’une crinoline pour accès verticaux sur structure de type PPHM visitable, d’une hauteur de 5 m minimum comprenant les fixations et les accessoires adaptés à son assemblage.Ce prix rémunère également la fourniture des éléments de fixations et de tous les accessoires adaptés à son assemblage, ainsi que la dépose, l’évacuation et la mise en décharge pour recyclage de l’existant.</v>
          </cell>
          <cell r="F5004">
            <v>1801.93</v>
          </cell>
        </row>
        <row r="5005">
          <cell r="D5005" t="str">
            <v>SDY DIV 27</v>
          </cell>
          <cell r="E5005" t="str">
            <v>Fourniture et remplacement de rambarde pour accès horizontaux sur structure de type PPHM visitable comprenant les montants, lisses ou main-courantes, plinthes, tôles ou grillages, fixations, brides….Ce prix rémunère également que la dépose, l’évacuation et la mise en décharge pour recyclage de l’existant.</v>
          </cell>
          <cell r="F5005">
            <v>1538.65</v>
          </cell>
        </row>
        <row r="5006">
          <cell r="D5006" t="str">
            <v>SDY DOC 01</v>
          </cell>
          <cell r="E5006" t="str">
            <v>Mise à jour de la documentation existante liée à un équipement ou un matériel inclus dans le périmètre du présent marché, quels que soient son type, sa technologie ou sa situation, conformément à la Fiche N°9.Ce prix rémunère les modifications dans toutes les bases de données et sur tous les documents disponibles dans la base DTC de la DiRIF, nommant son identifiant, son tatouage ou son code CRT, Et notamment  :les documents des locaux et sites</v>
          </cell>
          <cell r="F5006">
            <v>3504.59</v>
          </cell>
        </row>
        <row r="5007">
          <cell r="D5007" t="str">
            <v>SDY DOC 02</v>
          </cell>
          <cell r="E5007" t="str">
            <v>Moins-value à la somme des prix SDY DOC 01 pour des prestations de mise à jour similaires effectuées simultanément sur au moins deux équipements ou matériels de même type.</v>
          </cell>
          <cell r="F5007">
            <v>-0.1</v>
          </cell>
        </row>
        <row r="5008">
          <cell r="D5008" t="str">
            <v>SDY DOC 03</v>
          </cell>
          <cell r="E5008" t="str">
            <v>Mise à jour de la documentation « Constructeur » ou « Exploitation » (notice d’exploitation, manuel de maintenance…), ou « Ingénierie » (dossier d’ouvrage, note de calcul…) pour un équipement ou un matériel quels que soient son type, sa technologie, sa situation et le volume de la documentation à mettre à jour, conformément à la Fiche N°9.Ce prix rémunère la modification de tous les documents de référence disponibles dans la base DTC de la DiRIF</v>
          </cell>
          <cell r="F5008">
            <v>2282.09</v>
          </cell>
        </row>
        <row r="5009">
          <cell r="D5009" t="str">
            <v>SDY DOC 04</v>
          </cell>
          <cell r="E5009" t="str">
            <v>Moins-value à la somme des prix SDY DOC 01 à SDY DOC 04 pour les prestations de mise à jour de plusieurs types de documentations (Base/Câblage/Cartographique, Constructeur, Exploitation, Ingénierie) effectuées simultanément pour un même équipement ou matériel.</v>
          </cell>
          <cell r="F5009">
            <v>-0.1</v>
          </cell>
        </row>
        <row r="5010">
          <cell r="D5010" t="str">
            <v>SDY ENV 01</v>
          </cell>
          <cell r="E5010" t="str">
            <v>Plus-value aux prix des séries SDY ENV, SDY DEP et SDY TGC pour la réalisation des prestations de nuit entre 22h et 06h.</v>
          </cell>
          <cell r="F5010">
            <v>0.6</v>
          </cell>
        </row>
        <row r="5011">
          <cell r="D5011" t="str">
            <v>SDY ENV 02</v>
          </cell>
          <cell r="E5011" t="str">
            <v>Moins-value à la somme des prix SDY ENV, SDY DEP et SDY TGC pour la réalisation d’au moins deux prestations effectuées simultanément sur un même équipement.</v>
          </cell>
          <cell r="F5011">
            <v>-0.15</v>
          </cell>
        </row>
        <row r="5012">
          <cell r="D5012" t="str">
            <v>SDY ENV 03</v>
          </cell>
          <cell r="E5012" t="str">
            <v>Moins-value à la somme des prix SDY ENV, SDY DEP et SDY TGC pour la réalisation de prestations similaires effectuées sur site simultanément sur au moins deux équipements de même type situé dans un périmètre inférieur à 5km ou dans le même local technique.</v>
          </cell>
          <cell r="F5012">
            <v>-0.15</v>
          </cell>
        </row>
        <row r="5013">
          <cell r="D5013" t="str">
            <v>SDY ENV 04</v>
          </cell>
          <cell r="E5013" t="str">
            <v>Débroussaillage et élagage autour d'une chambre de tirage ou autour d'une armoire de commande d’un équipement (PMV, SAV, CAC…) quels que soient leur type et leur situation, dans un rayon de 1,50 mètres autour de celle-ci et sur une hauteur comprise entre le sol et jusqu’à de 2,50 mètres.Ce prix rémunère également l’évacuation et la mise en décharge des déchets verts.</v>
          </cell>
          <cell r="F5013">
            <v>345.28</v>
          </cell>
        </row>
        <row r="5014">
          <cell r="D5014" t="str">
            <v>SDY ENV 05</v>
          </cell>
          <cell r="E5014" t="str">
            <v>Débroussaillage et élagage autour d’un équipement quels que soient son type (PMV, SAV, CAC…) et sa situation, dans un rayon de 1,50 mètres autour de celui-ci, et sur une hauteur comprise entre le sol et jusqu’à 6,50 mètres.Ce prix rémunère également l’évacuation et la mise en décharge des déchets verts.</v>
          </cell>
          <cell r="F5014">
            <v>611.79</v>
          </cell>
        </row>
        <row r="5015">
          <cell r="D5015" t="str">
            <v>SDY FC 01</v>
          </cell>
          <cell r="E5015" t="str">
            <v>Fourniture d’une interface de communication de type Prolongateur Ethernet xDSL (Référence Westermo DDW 120).</v>
          </cell>
          <cell r="F5015">
            <v>999.15</v>
          </cell>
        </row>
        <row r="5016">
          <cell r="D5016" t="str">
            <v>SDY FC 02</v>
          </cell>
          <cell r="E5016" t="str">
            <v>Fourniture d’un convertisseur FO/Ethernet IP (Référence MOXA IMC-21-S-SC).</v>
          </cell>
          <cell r="F5016">
            <v>281.62</v>
          </cell>
        </row>
        <row r="5017">
          <cell r="D5017" t="str">
            <v>SDY FC 03</v>
          </cell>
          <cell r="E5017" t="str">
            <v>Fourniture d’un convertisseur FO/Ethernet (Référence Hirschmann Spider 1TX/1FX-SM ECC).</v>
          </cell>
          <cell r="F5017">
            <v>459.65</v>
          </cell>
        </row>
        <row r="5018">
          <cell r="D5018" t="str">
            <v>SDY FC 04</v>
          </cell>
          <cell r="E5018" t="str">
            <v>Fourniture d’un convertisseur FO/Ethernet sans management (Référence MRV- EM316FRM/S1).</v>
          </cell>
          <cell r="F5018">
            <v>174.8</v>
          </cell>
        </row>
        <row r="5019">
          <cell r="D5019" t="str">
            <v>SDY FC 05</v>
          </cell>
          <cell r="E5019" t="str">
            <v>Fourniture d’un convertisseur FO/Ethernet avec management (Référence MRV- EM316NM).</v>
          </cell>
          <cell r="F5019">
            <v>174.8</v>
          </cell>
        </row>
        <row r="5020">
          <cell r="D5020" t="str">
            <v>SDY FC 06</v>
          </cell>
          <cell r="E5020" t="str">
            <v>Fourniture d’une interface de communication de type Wifi (Référence MOXA AWK-1131A-EU-T).</v>
          </cell>
          <cell r="F5020">
            <v>583.74</v>
          </cell>
        </row>
        <row r="5021">
          <cell r="D5021" t="str">
            <v>SDY FC 07</v>
          </cell>
          <cell r="E5021" t="str">
            <v>Fourniture d’un châssis 1 slot haute puissance pour convertisseur Ethernet (Référence  MRV-NC316 BU1HP/DCR).</v>
          </cell>
          <cell r="F5021">
            <v>174.8</v>
          </cell>
        </row>
        <row r="5022">
          <cell r="D5022" t="str">
            <v>SDY FC 08</v>
          </cell>
          <cell r="E5022" t="str">
            <v>Fourniture d’un châssis 16 slots haute puissance pour convertisseur Ethernet + alim 90-240V (Référence MRV- NC316BU16/AC).</v>
          </cell>
          <cell r="F5022">
            <v>174.8</v>
          </cell>
        </row>
        <row r="5023">
          <cell r="D5023" t="str">
            <v>SDY FC 09</v>
          </cell>
          <cell r="E5023" t="str">
            <v>Fourniture d’une carte alimentation du rack convertisseur.</v>
          </cell>
          <cell r="F5023">
            <v>667.9</v>
          </cell>
        </row>
        <row r="5024">
          <cell r="D5024" t="str">
            <v>SDY FC 10</v>
          </cell>
          <cell r="E5024" t="str">
            <v>Fourniture d’un module de management rack convertisseurs.</v>
          </cell>
          <cell r="F5024">
            <v>1349.83</v>
          </cell>
        </row>
        <row r="5025">
          <cell r="D5025" t="str">
            <v>SDY FC 100</v>
          </cell>
          <cell r="E5025" t="str">
            <v>Fourniture d’une alimentation Monophasée 6V - 600W pour PMV LACROIX (Référence Lambda JWS600-6).</v>
          </cell>
          <cell r="F5025">
            <v>508.21</v>
          </cell>
        </row>
        <row r="5026">
          <cell r="D5026" t="str">
            <v>SDY FC 101</v>
          </cell>
          <cell r="E5026" t="str">
            <v>Fourniture d’une alimentation Monophasée 12V - 20W pour PMV SES (Référence Mean Well DR20-12).</v>
          </cell>
          <cell r="F5026">
            <v>17.260000000000002</v>
          </cell>
        </row>
        <row r="5027">
          <cell r="D5027" t="str">
            <v>SDY FC 102</v>
          </cell>
          <cell r="E5027" t="str">
            <v>Fourniture d’une alimentation Monophasée 12V - 22W pour PMV SES (Référence Siemens 6EP1321-1SH01).</v>
          </cell>
          <cell r="F5027">
            <v>88.48</v>
          </cell>
        </row>
        <row r="5028">
          <cell r="D5028" t="str">
            <v>SDY FC 103</v>
          </cell>
          <cell r="E5028" t="str">
            <v>Fourniture d’une alimentation Monophasée 12V - 30W pour PMV SES (Référence Lambda DSP30-12).</v>
          </cell>
          <cell r="F5028">
            <v>58.27</v>
          </cell>
        </row>
        <row r="5029">
          <cell r="D5029" t="str">
            <v>SDY FC 104</v>
          </cell>
          <cell r="E5029" t="str">
            <v>Fourniture d’une alimentation Monophasée 12V - 50W pour PMV LACROIX (Référence Lambda JWS50-12).</v>
          </cell>
          <cell r="F5029">
            <v>128.4</v>
          </cell>
        </row>
        <row r="5030">
          <cell r="D5030" t="str">
            <v>SDY FC 105</v>
          </cell>
          <cell r="E5030" t="str">
            <v>Fourniture d’une alimentation Monophasée 12 V - 120W pour bande à diodes de matériel SIGNATURE (Référence Lambda DPP120-12).</v>
          </cell>
          <cell r="F5030">
            <v>119.77</v>
          </cell>
        </row>
        <row r="5031">
          <cell r="D5031" t="str">
            <v>SDY FC 106</v>
          </cell>
          <cell r="E5031" t="str">
            <v>Fourniture d’une alimentation Monophasée 12V - 150W pour PMV LACROIX (Référence Lambda JWS150-12).</v>
          </cell>
          <cell r="F5031">
            <v>261.12</v>
          </cell>
        </row>
        <row r="5032">
          <cell r="D5032" t="str">
            <v>SDY FC 107</v>
          </cell>
          <cell r="E5032" t="str">
            <v>Fourniture d’une alimentation Monophasée 12V - 600 W pour PMV LACROIX (Référence Lambda EWS 600-12).</v>
          </cell>
          <cell r="F5032">
            <v>567.54999999999995</v>
          </cell>
        </row>
        <row r="5033">
          <cell r="D5033" t="str">
            <v>SDY FC 108</v>
          </cell>
          <cell r="E5033" t="str">
            <v>Fourniture d’une alimentation Monophasée 12 V - 1000W pour afficheur Pictogramme de PMV SIGNATURE (Référence Lambda SWS1000L-12).</v>
          </cell>
          <cell r="F5033">
            <v>858.88</v>
          </cell>
        </row>
        <row r="5034">
          <cell r="D5034" t="str">
            <v>SDY FC 109</v>
          </cell>
          <cell r="E5034" t="str">
            <v>Fourniture d’une alimentation Monophasée 12 V - 1000W pour afficheur Pictogramme de PMV SIGNATURE (Référence Artesyn LCM1000L-T-4).</v>
          </cell>
          <cell r="F5034">
            <v>530.87</v>
          </cell>
        </row>
        <row r="5035">
          <cell r="D5035" t="str">
            <v>SDY FC 11</v>
          </cell>
          <cell r="E5035" t="str">
            <v>Fourniture coffret Fibre Optique avec organisation 4 Pas (Référence 3M Télécom 501506).</v>
          </cell>
          <cell r="F5035">
            <v>437</v>
          </cell>
        </row>
        <row r="5036">
          <cell r="D5036" t="str">
            <v>SDY FC 110</v>
          </cell>
          <cell r="E5036" t="str">
            <v>Fourniture d’une alimentation Monophasée 12V - 1500W pour afficheur Pictogramme de PMV SIGNATURE (Référence Mean Well RSP-1500-12).</v>
          </cell>
          <cell r="F5036">
            <v>543.82000000000005</v>
          </cell>
        </row>
        <row r="5037">
          <cell r="D5037" t="str">
            <v>SDY FC 111</v>
          </cell>
          <cell r="E5037" t="str">
            <v>Fourniture d’une alimentation Monophasée 15V - 50W pour PMV LACROIX ou Signature (Référence Lambda DPP50-15).</v>
          </cell>
          <cell r="F5037">
            <v>85.24</v>
          </cell>
        </row>
        <row r="5038">
          <cell r="D5038" t="str">
            <v>SDY FC 112</v>
          </cell>
          <cell r="E5038" t="str">
            <v>Fourniture d’une alimentation Monophasée 15V - 50W pour PMV LACROIX (Référence Lambda JWS50-15).</v>
          </cell>
          <cell r="F5038">
            <v>125.16</v>
          </cell>
        </row>
        <row r="5039">
          <cell r="D5039" t="str">
            <v>SDY FC 113</v>
          </cell>
          <cell r="E5039" t="str">
            <v>Fourniture d’une alimentation Monophasée 15V - 150W pour PMV LACROIX (Référence Lambda JWS150-15).</v>
          </cell>
          <cell r="F5039">
            <v>226.59</v>
          </cell>
        </row>
        <row r="5040">
          <cell r="D5040" t="str">
            <v>SDY FC 114</v>
          </cell>
          <cell r="E5040" t="str">
            <v>Fourniture d’une alimentation Monophasée 15V - 300W pour PMV LACROIX (Référence Lambda HWS300-15).</v>
          </cell>
          <cell r="F5040">
            <v>399.23</v>
          </cell>
        </row>
        <row r="5041">
          <cell r="D5041" t="str">
            <v>SDY FC 115</v>
          </cell>
          <cell r="E5041" t="str">
            <v>Fourniture d’une alimentation Monophasée 24V – 30W pour interface de communication (Référence Westermo PS-30).</v>
          </cell>
          <cell r="F5041">
            <v>219.04</v>
          </cell>
        </row>
        <row r="5042">
          <cell r="D5042" t="str">
            <v>SDY FC 116</v>
          </cell>
          <cell r="E5042" t="str">
            <v>Fourniture d’une alimentation Monophasée 24V - 30 W pour carte Pilote de PMV SIGNATURE ou armoire CAC (Référence Lambda DPP30-24).</v>
          </cell>
          <cell r="F5042">
            <v>66.900000000000006</v>
          </cell>
        </row>
        <row r="5043">
          <cell r="D5043" t="str">
            <v>SDY FC 117</v>
          </cell>
          <cell r="E5043" t="str">
            <v>Fourniture d’une alimentation Monophasée 24V - 50W pour matériel SIGNATURE (Référence Lambda DDP50-24).</v>
          </cell>
          <cell r="F5043">
            <v>98.19</v>
          </cell>
        </row>
        <row r="5044">
          <cell r="D5044" t="str">
            <v>SDY FC 118</v>
          </cell>
          <cell r="E5044" t="str">
            <v>Fourniture d’une alimentation Monophasée 24V - 60W pour PMV LACROIX (Référence Mean Well DR6024).</v>
          </cell>
          <cell r="F5044">
            <v>26.98</v>
          </cell>
        </row>
        <row r="5045">
          <cell r="D5045" t="str">
            <v>SDY FC 119</v>
          </cell>
          <cell r="E5045" t="str">
            <v>Fourniture d’une alimentation Monophasée 24V - 120W pour bande à diodes de matériel SIGNATURE (Référence Lambda DPP120-24).</v>
          </cell>
          <cell r="F5045">
            <v>116.53</v>
          </cell>
        </row>
        <row r="5046">
          <cell r="D5046" t="str">
            <v>SDY FC 12</v>
          </cell>
          <cell r="E5046" t="str">
            <v>Fourniture d’un double modem 2 fils G.SHDSL-Bis (Référence CXR COPPERWAY-BIS-2TTX).</v>
          </cell>
          <cell r="F5046">
            <v>1344.43</v>
          </cell>
        </row>
        <row r="5047">
          <cell r="D5047" t="str">
            <v>SDY FC 120</v>
          </cell>
          <cell r="E5047" t="str">
            <v>Fourniture d’une alimentation Monophasée 24V - 120W pour matériel SES (Référence XP POWER DNR120AS24-I).</v>
          </cell>
          <cell r="F5047">
            <v>99.27</v>
          </cell>
        </row>
        <row r="5048">
          <cell r="D5048" t="str">
            <v>SDY FC 121</v>
          </cell>
          <cell r="E5048" t="str">
            <v>Fourniture d’une alimentation Monophasée 24V - 150W pour matériel SES (Référence Mean Well RS-150-24).</v>
          </cell>
          <cell r="F5048">
            <v>30.21</v>
          </cell>
        </row>
        <row r="5049">
          <cell r="D5049" t="str">
            <v>SDY FC 122</v>
          </cell>
          <cell r="E5049" t="str">
            <v>Fourniture d’une alimentation Monophasée 24V - 240W pour matériel SIGNATURE (Référence Lambda DPP240-24-1).</v>
          </cell>
          <cell r="F5049">
            <v>173.72</v>
          </cell>
        </row>
        <row r="5050">
          <cell r="D5050" t="str">
            <v>SDY FC 123</v>
          </cell>
          <cell r="E5050" t="str">
            <v>Fourniture d’une alimentation Monophasée 24V - 240W pour carte afficheur Alphanumérique ou bande à diodes de matériel SIGNATURE (Référence Puls PIC240.241C).</v>
          </cell>
          <cell r="F5050">
            <v>123.01</v>
          </cell>
        </row>
        <row r="5051">
          <cell r="D5051" t="str">
            <v>SDY FC 124</v>
          </cell>
          <cell r="E5051" t="str">
            <v>Fourniture d’une alimentation Monophasée 24V - 480W pour carte afficheur Alphanumérique de PMV SIGNATURE (Référence Puls QS20.241 480w).</v>
          </cell>
          <cell r="F5051">
            <v>398.15</v>
          </cell>
        </row>
        <row r="5052">
          <cell r="D5052" t="str">
            <v>SDY FC 125</v>
          </cell>
          <cell r="E5052" t="str">
            <v>Fourniture d’une alimentation Monophasée 24V - 480W pour carte afficheur Alphanumérique de PMV SIGNATURE (Référence Puls PIC480.241C).</v>
          </cell>
          <cell r="F5052">
            <v>217.96</v>
          </cell>
        </row>
        <row r="5053">
          <cell r="D5053" t="str">
            <v>SDY FC 126</v>
          </cell>
          <cell r="E5053" t="str">
            <v>Fourniture d’une alimentation Monophasée 24V - 600 W pour matériel SES (Référence Lambda HWS 600-24HD).</v>
          </cell>
          <cell r="F5053">
            <v>1034.76</v>
          </cell>
        </row>
        <row r="5054">
          <cell r="D5054" t="str">
            <v>SDY FC 127</v>
          </cell>
          <cell r="E5054" t="str">
            <v>Fourniture d’une alimentation Monophasée 24V - 600 W pour PMV LACROIX (Référence Lambda JWS 600-24).</v>
          </cell>
          <cell r="F5054">
            <v>803.86</v>
          </cell>
        </row>
        <row r="5055">
          <cell r="D5055" t="str">
            <v>SDY FC 128</v>
          </cell>
          <cell r="E5055" t="str">
            <v>Fourniture d’une alimentation Monophasée 24 V - 600W pour carte afficheur de SAV SIGNATURE (Référence PSP-600-24).</v>
          </cell>
          <cell r="F5055">
            <v>180.19</v>
          </cell>
        </row>
        <row r="5056">
          <cell r="D5056" t="str">
            <v>SDY FC 129</v>
          </cell>
          <cell r="E5056" t="str">
            <v>Fourniture d’une alimentation Monophasée 24V - 600W pour carte afficheur Alphanumérique de PMV SIGNATURE (Référence Lambda SWS600L-24).</v>
          </cell>
          <cell r="F5056">
            <v>448.86</v>
          </cell>
        </row>
        <row r="5057">
          <cell r="D5057" t="str">
            <v>SDY FC 13</v>
          </cell>
          <cell r="E5057" t="str">
            <v>Fourniture d’un pont Ethernet switch 4GE et SFP GSX/GLX (Référence CXR SpeederLanBisGE-4R).</v>
          </cell>
          <cell r="F5057">
            <v>1440.47</v>
          </cell>
        </row>
        <row r="5058">
          <cell r="D5058" t="str">
            <v>SDY FC 130</v>
          </cell>
          <cell r="E5058" t="str">
            <v>Fourniture d’une alimentation Monophasée 24V - 720W pour carte afficheur Alphanumérique de PMV SIGNATURE (Référence Puls SL30-100).</v>
          </cell>
          <cell r="F5058">
            <v>668.98</v>
          </cell>
        </row>
        <row r="5059">
          <cell r="D5059" t="str">
            <v>SDY FC 131</v>
          </cell>
          <cell r="E5059" t="str">
            <v>Fourniture d’une alimentation Monophasée 24V - 960W pour carte afficheur Alphanumérique de PMV SIGNATURE (Référence Puls QS40.241 960w).</v>
          </cell>
          <cell r="F5059">
            <v>784.43</v>
          </cell>
        </row>
        <row r="5060">
          <cell r="D5060" t="str">
            <v>SDY FC 132</v>
          </cell>
          <cell r="E5060" t="str">
            <v>Fourniture d’une alimentation Monophasée 24V - 1000W pour carte afficheur Alphanumérique de PMV SIGNATURE (Référence Lambda SWS1000L-24).</v>
          </cell>
          <cell r="F5060">
            <v>747.75</v>
          </cell>
        </row>
        <row r="5061">
          <cell r="D5061" t="str">
            <v>SDY FC 133</v>
          </cell>
          <cell r="E5061" t="str">
            <v>Fourniture d’une alimentation Monophasée 24V - 1000W pour carte afficheur Alphanumérique de PMV SIGNATURE (Référence Artesyn LCM1000Q-T-4).</v>
          </cell>
          <cell r="F5061">
            <v>461.81</v>
          </cell>
        </row>
        <row r="5062">
          <cell r="D5062" t="str">
            <v>SDY FC 134</v>
          </cell>
          <cell r="E5062" t="str">
            <v>Fourniture d’une alimentation Monophasée 24V - 1000W pour carte afficheur Alphanumérique de PMV SIGNATURE (Référence Mean Well RSP-1000-24).</v>
          </cell>
          <cell r="F5062">
            <v>302.12</v>
          </cell>
        </row>
        <row r="5063">
          <cell r="D5063" t="str">
            <v>SDY FC 135</v>
          </cell>
          <cell r="E5063" t="str">
            <v>Fourniture d’une alimentation Monophasée 24V - 1500 W pour PMV LACROIX (Référence Lambda HWS 1500-24).</v>
          </cell>
          <cell r="F5063">
            <v>1633.61</v>
          </cell>
        </row>
        <row r="5064">
          <cell r="D5064" t="str">
            <v>SDY FC 136</v>
          </cell>
          <cell r="E5064" t="str">
            <v>Fourniture d’une alimentation Monophasée 24V - 1500 W pour PMV LACROIX (Référence Lambda JWS 1500-24).</v>
          </cell>
          <cell r="F5064">
            <v>1878.54</v>
          </cell>
        </row>
        <row r="5065">
          <cell r="D5065" t="str">
            <v>SDY FC 137</v>
          </cell>
          <cell r="E5065" t="str">
            <v>Fourniture d’une alimentation Triphasée 24V - 480W pour carte afficheur Alphanumérique de PMV SIGNATURE (Référence Puls QT20.241 480w).</v>
          </cell>
          <cell r="F5065">
            <v>336.65</v>
          </cell>
        </row>
        <row r="5066">
          <cell r="D5066" t="str">
            <v>SDY FC 138</v>
          </cell>
          <cell r="E5066" t="str">
            <v>Fourniture d’une alimentation Triphasée 24V - 720W pour carte afficheur Alphanumérique de PMV Signature (Référence Puls SL30-300).</v>
          </cell>
          <cell r="F5066">
            <v>668.98</v>
          </cell>
        </row>
        <row r="5067">
          <cell r="D5067" t="str">
            <v>SDY FC 139</v>
          </cell>
          <cell r="E5067" t="str">
            <v>Fourniture d’une alimentation Triphasée 24V - 960W pour carte afficheur Alphanumérique de PMV SIGNATURE (Référence Puls QT40.241 960w).</v>
          </cell>
          <cell r="F5067">
            <v>590.21</v>
          </cell>
        </row>
        <row r="5068">
          <cell r="D5068" t="str">
            <v>SDY FC 140</v>
          </cell>
          <cell r="E5068" t="str">
            <v>Fourniture d’une alimentation Monophasée 48V - 50W pour armoire CAC ou matériel SIGNATURE (Référence Lambda DDP50-48).</v>
          </cell>
          <cell r="F5068">
            <v>129.47999999999999</v>
          </cell>
        </row>
        <row r="5069">
          <cell r="D5069" t="str">
            <v>SDY FC 141</v>
          </cell>
          <cell r="E5069" t="str">
            <v>Fourniture d’une alimentation Monophasée 48V - 120W pour matériel SES (Référence XP Power DNR120AS48-I).</v>
          </cell>
          <cell r="F5069">
            <v>99.27</v>
          </cell>
        </row>
        <row r="5070">
          <cell r="D5070" t="str">
            <v>SDY FC 142</v>
          </cell>
          <cell r="E5070" t="str">
            <v>Fourniture d’une alimentation Monophasée 48V - 320W pour PMV LACROIX (Référence Mean Well RSP-320-48).</v>
          </cell>
          <cell r="F5070">
            <v>66.900000000000006</v>
          </cell>
        </row>
        <row r="5071">
          <cell r="D5071" t="str">
            <v>SDY FC 143</v>
          </cell>
          <cell r="E5071" t="str">
            <v>Fourniture d’une alimentation Monophasée 48V - 960W pour PMV SIGNATURE (Référence Puls QS40.484).</v>
          </cell>
          <cell r="F5071">
            <v>567.54999999999995</v>
          </cell>
        </row>
        <row r="5072">
          <cell r="D5072" t="str">
            <v>SDY FC 144</v>
          </cell>
          <cell r="E5072" t="str">
            <v>Fourniture d’un transformateur torique 230V / 200VA 2x9V pour PMV LACROIX (Référence Bobinelec G260218).</v>
          </cell>
          <cell r="F5072">
            <v>441.31</v>
          </cell>
        </row>
        <row r="5073">
          <cell r="D5073" t="str">
            <v>SDY FC 145</v>
          </cell>
          <cell r="E5073" t="str">
            <v>Fourniture d’un transformateur 400V/1600VA pour PMV SES Sylvia Sirius Est.</v>
          </cell>
          <cell r="F5073">
            <v>1163.1600000000001</v>
          </cell>
        </row>
        <row r="5074">
          <cell r="D5074" t="str">
            <v>SDY FC 146</v>
          </cell>
          <cell r="E5074" t="str">
            <v>Fourniture d’un transformateur Monophasée 230-400V/115-230V – 2500VA pour PMV SIGNATURE (Référence Legrand 044270).</v>
          </cell>
          <cell r="F5074">
            <v>824.36</v>
          </cell>
        </row>
        <row r="5075">
          <cell r="D5075" t="str">
            <v>SDY FC 147</v>
          </cell>
          <cell r="E5075" t="str">
            <v>Fourniture d’un transformateur 400/2x115Vac - 4KVA pour PMV LACROIX (Référence  Bobinelec 1602).</v>
          </cell>
          <cell r="F5075">
            <v>1781.43</v>
          </cell>
        </row>
        <row r="5076">
          <cell r="D5076" t="str">
            <v>SDY FC 148</v>
          </cell>
          <cell r="E5076" t="str">
            <v>Fourniture de 5 alimentations monophasées 24 V – 60W pour élément de contrôle/commande Abéon (Référence .MEANWELL MDR-60-24).</v>
          </cell>
          <cell r="F5076">
            <v>485.66</v>
          </cell>
        </row>
        <row r="5077">
          <cell r="D5077" t="str">
            <v>SDY FC 149</v>
          </cell>
          <cell r="E5077" t="str">
            <v>Fourniture de 5 alimentations monophasées 24 V – 480W pour cartes afficheurs Alphanumérique et Pictogramme Abéon (Référence MEANWELL NDR-480-24).</v>
          </cell>
          <cell r="F5077">
            <v>1422.28</v>
          </cell>
        </row>
        <row r="5078">
          <cell r="D5078" t="str">
            <v>SDY FC 200</v>
          </cell>
          <cell r="E5078" t="str">
            <v>Fourniture d’un mât simple pour système CAC de type A ou C d’une hauteur de 3m60 (Modèle  FARECO SERMETO).</v>
          </cell>
          <cell r="F5078">
            <v>500.66</v>
          </cell>
        </row>
        <row r="5079">
          <cell r="D5079" t="str">
            <v>SDY FC 201</v>
          </cell>
          <cell r="E5079" t="str">
            <v>Fourniture d’un mât pour système CAC de type B avec potence d’une hauteur de 7m et une sous largeur de roulable de 5m50 (Modèle FARECO SERMETO).</v>
          </cell>
          <cell r="F5079">
            <v>4519.93</v>
          </cell>
        </row>
        <row r="5080">
          <cell r="D5080" t="str">
            <v>SDY FC 202</v>
          </cell>
          <cell r="E5080" t="str">
            <v>Fourniture d’un support mural pour système CAC de type D pour feu de signalisation Référence FARECO NM9504).</v>
          </cell>
          <cell r="F5080">
            <v>65.819999999999993</v>
          </cell>
        </row>
        <row r="5081">
          <cell r="D5081" t="str">
            <v>SDY FC 203</v>
          </cell>
          <cell r="E5081" t="str">
            <v>Fourniture d’un mât monobloc pour montage sur massif d’ancrage, de type cylindrique cannelé en aluminium de diamètre 90mm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1">
            <v>2800.01</v>
          </cell>
        </row>
        <row r="5082">
          <cell r="D5082" t="str">
            <v>SDY FC 204</v>
          </cell>
          <cell r="E5082" t="str">
            <v>Fourniture d’un mât monobloc pour montage sur massif d’ancrage, de type cylindrique cannelé en aluminium de diamètre 90mm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d’Ouvrage),chapeau, embase amovi</v>
          </cell>
          <cell r="F5082">
            <v>2969.41</v>
          </cell>
        </row>
        <row r="5083">
          <cell r="D5083" t="str">
            <v>SDY FC 205</v>
          </cell>
          <cell r="E5083" t="str">
            <v>Fourniture d’un support de fixation murale pour montage sur pied droit et de type cylindrique cannelé en aluminium de diamètre 90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3">
            <v>3138.81</v>
          </cell>
        </row>
        <row r="5084">
          <cell r="D5084" t="str">
            <v>SDY FC 206</v>
          </cell>
          <cell r="E5084" t="str">
            <v>Fourniture des supports de fixation en pied droit pour un couple de feux R24, y compris les accessoires associés et l’ensemble de la boulonnerie.</v>
          </cell>
          <cell r="F5084">
            <v>2460.12</v>
          </cell>
        </row>
        <row r="5085">
          <cell r="D5085" t="str">
            <v>SDY FC 207</v>
          </cell>
          <cell r="E5085" t="str">
            <v>Fourniture d’un mât monobloc pour montage sur massif d’ancrage, de type cylindrique cannelé en aluminium de diamètre 114 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5">
            <v>3138.81</v>
          </cell>
        </row>
        <row r="5086">
          <cell r="D5086" t="str">
            <v>SDY FC 208</v>
          </cell>
          <cell r="E5086" t="str">
            <v>Fourniture d’un mât monobloc pour montage sur massif d’ancrage, de type cylindrique cannelé en aluminium de diamètre 114 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 chapeau, embase am</v>
          </cell>
          <cell r="F5086">
            <v>3308.21</v>
          </cell>
        </row>
        <row r="5087">
          <cell r="D5087" t="str">
            <v>SDY FC 209</v>
          </cell>
          <cell r="E5087" t="str">
            <v>Fourniture d’un support de fixation pour montage en console sur pied droit, de type cylindrique cannelé en aluminium de diamètre 114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7">
            <v>3648.1</v>
          </cell>
        </row>
        <row r="5088">
          <cell r="D5088" t="str">
            <v>SDY FC 210</v>
          </cell>
          <cell r="E5088" t="str">
            <v>Fourniture d’une enveloppe extérieure pour armoire de commande CAC de type armoire en aluminium GROLLEAU OUTDOOR 2 portes VDP, de dimensions 1516x1000x500 mm et équipée de tous ces accessoires (socle alu 1000x500x200 mm ouverture face avant, crépi anti-affichage RAL 8019, serrure à clé, kit grille de ventilation basse et haute...).</v>
          </cell>
          <cell r="F5088">
            <v>1964.86</v>
          </cell>
        </row>
        <row r="5089">
          <cell r="D5089" t="str">
            <v>SDY FC 211</v>
          </cell>
          <cell r="E5089" t="str">
            <v>Fourniture d’une enveloppe intérieure (2ème enveloppe) pour armoire de commande CAC de type coffret universel SCHNEIDER ELECTRIC avec porte pleine sans châssis, de dimensions 1200x800x300 mm et équipée de tous ces accessoires (étagère PC articulée, compas, divers tôleries support en alu…).Ce prix rémunère également l’intégration de la platine et le raccordement de tous les tous les câbles s’y raccordant.</v>
          </cell>
          <cell r="F5089">
            <v>1236.53</v>
          </cell>
        </row>
        <row r="5090">
          <cell r="D5090" t="str">
            <v>SDY FC 212</v>
          </cell>
          <cell r="E5090" t="str">
            <v>Fourniture d’une enveloppe extérieure pour d’une armoire de commande d’un matériel (PMV, SAV, CAC) de type armoire en aluminium GROLLEAU OUTDOOR 1 porte VDP, de dimensions 1266x800x410 mm et équipée de tous ces accessoires (socle alu 800x410x200 mm ouverture face avant, crépi anti-affichage RAL 8019, compas à glissière…).</v>
          </cell>
          <cell r="F5090">
            <v>2450.41</v>
          </cell>
        </row>
        <row r="5091">
          <cell r="D5091" t="str">
            <v>SDY FC 213</v>
          </cell>
          <cell r="E5091" t="str">
            <v>Fourniture d’une enveloppe intérieure (2ème enveloppe) pour armoire de commande d’un matériel (PMV, SAV) de type coffret 3D SAREL, de dimensions 800x600x250 mm et équipée de tous ces accessoires (châssis plein galvanisé 800x600 mm, poignée à clé 1242E, arrêt de porte à glissière...).</v>
          </cell>
          <cell r="F5091">
            <v>470.44</v>
          </cell>
        </row>
        <row r="5092">
          <cell r="D5092" t="str">
            <v>SDY FC 214</v>
          </cell>
          <cell r="E5092" t="str">
            <v>Fourniture d’une enveloppe extérieure pour armoire de commande d’un matériel (PMV, SAV) de type enveloppe en polyester SAREL Thalassa (Référence 79005), de dimensions 1000x750x320 mm et équipée de tous ces accessoires (châssis 1000x750 mm, cadre de fixation, arrêt de porte, ouïes d’aérations, serrure et tringlerie...).</v>
          </cell>
          <cell r="F5092">
            <v>926.86</v>
          </cell>
        </row>
        <row r="5093">
          <cell r="D5093" t="str">
            <v>SDY FC 215</v>
          </cell>
          <cell r="E5093" t="str">
            <v>Fourniture d’une enveloppe extérieure pour armoire de commande d’un matériel (PMV, SAV) de type enveloppe en polyester SAREL Thalassa (Référence 79007) ou SCHNEIDER ELECTRIC (Référence NSYPLAT1273), de dimensions 1250x750x320 mm et équipée de tous ces accessoires (châssis 1250x750 mm, cadre de fixation, arrêt de porte, ouïes d’aérations, serrure et tringlerie...).</v>
          </cell>
          <cell r="F5093">
            <v>1354.15</v>
          </cell>
        </row>
        <row r="5094">
          <cell r="D5094" t="str">
            <v>SDY FC 216</v>
          </cell>
          <cell r="E5094" t="str">
            <v>Fourniture d’un cadenas de type Dény ZW 11 406W</v>
          </cell>
          <cell r="F5094">
            <v>424.05</v>
          </cell>
        </row>
        <row r="5095">
          <cell r="D5095" t="str">
            <v>SDY FC 217</v>
          </cell>
          <cell r="E5095" t="str">
            <v>Fourniture de 10 cadenas de type Dény ZW 11 406W</v>
          </cell>
          <cell r="F5095">
            <v>4241.55</v>
          </cell>
        </row>
        <row r="5096">
          <cell r="D5096" t="str">
            <v>SDY FC 218</v>
          </cell>
          <cell r="E5096" t="str">
            <v>Fourniture de 25 cadenas de type Dény ZW 11 406W</v>
          </cell>
          <cell r="F5096">
            <v>10604.41</v>
          </cell>
        </row>
        <row r="5097">
          <cell r="D5097" t="str">
            <v>SDY FC 219</v>
          </cell>
          <cell r="E5097" t="str">
            <v>Fourniture d’un système de condamnation d’accès pour échelles fixes à crinoline (protection anti-intrusion de type A et B de la norme NF E 85-012) en aluminium avec verrouillage par cadenas et avec son kit de fixation (Référence Coutier CEC 413Z ou 423Z).La fourniture du cadenas n’est pas comprise dans ce prix.</v>
          </cell>
          <cell r="F5097">
            <v>2884.17</v>
          </cell>
        </row>
        <row r="5098">
          <cell r="D5098" t="str">
            <v>SDY FC 220</v>
          </cell>
          <cell r="E5098" t="str">
            <v>Fourniture d’un système de condamnation d’accès pour échelles fixes à crinoline (protection anti-intrusion de type B de la norme NF E 85-012) en aluminium avec verrouillage par cadenas et avec son kit de fixation (Référence Coutier AC 613Z ou 623Z).La fourniture du cadenas n’est pas comprise dans ce prix.</v>
          </cell>
          <cell r="F5098">
            <v>1594.76</v>
          </cell>
        </row>
        <row r="5099">
          <cell r="D5099" t="str">
            <v>SDY FC 221</v>
          </cell>
          <cell r="E5099" t="str">
            <v xml:space="preserve">Fourniture de joint d’étanchéité pour l’ensemble des ouvrants d’un caisson PMV quel que soit son type et le nombre de lignes. </v>
          </cell>
          <cell r="F5099">
            <v>360.39</v>
          </cell>
        </row>
        <row r="5100">
          <cell r="D5100" t="str">
            <v>SDY FC 222</v>
          </cell>
          <cell r="E5100" t="str">
            <v>Fourniture d’un relais de contrôle de courant OMRON (Référence K8AK-AS2 100-240VAC)</v>
          </cell>
          <cell r="F5100">
            <v>885</v>
          </cell>
        </row>
        <row r="5101">
          <cell r="D5101" t="str">
            <v>SDY FS 01</v>
          </cell>
          <cell r="E5101" t="str">
            <v>Fourniture de source lumineuse grand modèle diamètre 300 mm de couleur rouge pour feux de signalisation principal ou de rappel R22J FARECO.</v>
          </cell>
          <cell r="F5101">
            <v>230.91</v>
          </cell>
        </row>
        <row r="5102">
          <cell r="D5102" t="str">
            <v>SDY FS 02</v>
          </cell>
          <cell r="E5102" t="str">
            <v>Fourniture de source lumineuse grand modèle diamètre 200 mm de couleur jaune pour feux de signalisation principal ou de rappel R22J FARECO.</v>
          </cell>
          <cell r="F5102">
            <v>230.91</v>
          </cell>
        </row>
        <row r="5103">
          <cell r="D5103" t="str">
            <v>SDY FS 03</v>
          </cell>
          <cell r="E5103" t="str">
            <v>Fourniture de source lumineuse petit modèle diamètre 100 mm de couleur rouge pour répéteur R22J FARECO.</v>
          </cell>
          <cell r="F5103">
            <v>172.64</v>
          </cell>
        </row>
        <row r="5104">
          <cell r="D5104" t="str">
            <v>SDY FS 04</v>
          </cell>
          <cell r="E5104" t="str">
            <v>Fourniture de source lumineuse petit modèle diamètre 100 mm de couleur jaune pour répéteur R22J FARECO.</v>
          </cell>
          <cell r="F5104">
            <v>172.64</v>
          </cell>
        </row>
        <row r="5105">
          <cell r="D5105" t="str">
            <v>SDY FS 05</v>
          </cell>
          <cell r="E5105" t="str">
            <v>Fourniture d’un bloc feu de signalisation principal R22J FARECO complet avec écran de contraste, dispositifs de raccordement et de fixation pour installation sur mât simple de type A ou C, sur mât avec potence de type B, ou sur support mural de type D.</v>
          </cell>
          <cell r="F5105">
            <v>1574.26</v>
          </cell>
        </row>
        <row r="5106">
          <cell r="D5106" t="str">
            <v>SDY FS 06</v>
          </cell>
          <cell r="E5106" t="str">
            <v>Fourniture d’un bloc feu de signalisation de rappel R22J FARECO avec écran de contraste, dispositifs de raccordement et de fixation pour installation sur mât avec potence de type B.</v>
          </cell>
          <cell r="F5106">
            <v>1849.41</v>
          </cell>
        </row>
        <row r="5107">
          <cell r="D5107" t="str">
            <v>SDY FS 07</v>
          </cell>
          <cell r="E5107" t="str">
            <v>Fourniture d’un bloc répétiteur R22J Trafic Vision FARECO complet avec dispositifs de raccordement et de fixation pour installation sur mât simple existant de type A ou C, sur mât avec potence existant de type B, ou sur support mural existant de type D.</v>
          </cell>
          <cell r="F5107">
            <v>502.81</v>
          </cell>
        </row>
        <row r="5108">
          <cell r="D5108" t="str">
            <v>SDY FS 08</v>
          </cell>
          <cell r="E5108" t="str">
            <v>Fourniture d’un Pilote Informatique Contrôleur d’Accès (PICA) FARECO pour armoire CAC, avec soft de gestion inclus (Fareco UC Gallery).</v>
          </cell>
          <cell r="F5108">
            <v>9409.9599999999991</v>
          </cell>
        </row>
        <row r="5109">
          <cell r="D5109" t="str">
            <v>SDY FS 09</v>
          </cell>
          <cell r="E5109" t="str">
            <v>Fourniture d’une carte 16 entrées pour UC Gallery FARECO pour armoire CAC (Fareco EXT-16E).</v>
          </cell>
          <cell r="F5109">
            <v>730.48</v>
          </cell>
        </row>
        <row r="5110">
          <cell r="D5110" t="str">
            <v>SDY FS 10</v>
          </cell>
          <cell r="E5110" t="str">
            <v>Fourniture d’un module extension 16 entrées Gallery FARECO E/S pour armoire CAC (Fareco E-TOR GALLERY).</v>
          </cell>
          <cell r="F5110">
            <v>898.81</v>
          </cell>
        </row>
        <row r="5111">
          <cell r="D5111" t="str">
            <v>SDY FS 100</v>
          </cell>
          <cell r="E5111" t="str">
            <v>Fourniture d’une carte afficheur à diodes H320-19 HP pour PMV LACROIX.</v>
          </cell>
          <cell r="F5111">
            <v>2385.67</v>
          </cell>
        </row>
        <row r="5112">
          <cell r="D5112" t="str">
            <v>SDY FS 101</v>
          </cell>
          <cell r="E5112" t="str">
            <v>Fourniture de 18 cartes afficheur à diodes H320-19 HP pour PMV LACROIX.</v>
          </cell>
          <cell r="F5112">
            <v>19275.259999999998</v>
          </cell>
        </row>
        <row r="5113">
          <cell r="D5113" t="str">
            <v>SDY FS 102</v>
          </cell>
          <cell r="E5113" t="str">
            <v>Fourniture de 36 cartes afficheur à diodes H320-19 HP pour PMV LACROIX.</v>
          </cell>
          <cell r="F5113">
            <v>37311.82</v>
          </cell>
        </row>
        <row r="5114">
          <cell r="D5114" t="str">
            <v>SDY FS 103</v>
          </cell>
          <cell r="E5114" t="str">
            <v>Fourniture d’une carte afficheur à diodes 1H320ic-7 Jaune 15° pour PMV LACROIX (Référence Lacroix 160079).</v>
          </cell>
          <cell r="F5114">
            <v>138.11000000000001</v>
          </cell>
        </row>
        <row r="5115">
          <cell r="D5115" t="str">
            <v>SDY FS 104</v>
          </cell>
          <cell r="E5115" t="str">
            <v>Fourniture de 18 cartes afficheur à diodes 1H320ic-7 Jaune 15° pour PMV LACROIX (Référence Lacroix 160079).</v>
          </cell>
          <cell r="F5115">
            <v>138.11000000000001</v>
          </cell>
        </row>
        <row r="5116">
          <cell r="D5116" t="str">
            <v>SDY FS 105</v>
          </cell>
          <cell r="E5116" t="str">
            <v>Fourniture de 36 cartes afficheur à diodes 1H320ic-7 Jaune 15° pour PMV LACROIX (Référence Lacroix 160079).</v>
          </cell>
          <cell r="F5116">
            <v>138.11000000000001</v>
          </cell>
        </row>
        <row r="5117">
          <cell r="D5117" t="str">
            <v>SDY FS 106</v>
          </cell>
          <cell r="E5117" t="str">
            <v>Fourniture d’une carte afficheur à diodes Photon 1H320i-7 Jaune 15° (H320-7CDE I+CTRL PT JA SE15°) pour PMV LACROIX (Référence Lacroix 822536).</v>
          </cell>
          <cell r="F5117">
            <v>2283.16</v>
          </cell>
        </row>
        <row r="5118">
          <cell r="D5118" t="str">
            <v>SDY FS 107</v>
          </cell>
          <cell r="E5118" t="str">
            <v>Fourniture de 18 cartes afficheur à diodes Photon 1H320i-7 Jaune 15° (H320-7CDE I+CTRL PT JA SE15°) pour PMV LACROIX (Référence Lacroix 822536).</v>
          </cell>
          <cell r="F5118">
            <v>15494.44</v>
          </cell>
        </row>
        <row r="5119">
          <cell r="D5119" t="str">
            <v>SDY FS 108</v>
          </cell>
          <cell r="E5119" t="str">
            <v>Fourniture de 36 cartes afficheur à diodes Photon 1H320i-7 Jaune 15° (H320-7CDE I+CTRL PT JA SE15°) pour PMV LACROIX (Référence Lacroix 822536).</v>
          </cell>
          <cell r="F5119">
            <v>27891.07</v>
          </cell>
        </row>
        <row r="5120">
          <cell r="D5120" t="str">
            <v>SDY FS 109</v>
          </cell>
          <cell r="E5120" t="str">
            <v>Fourniture de 54 cartes afficheur à diodes Photon 1H320i-7 Jaune 15° (H320-7CDE I+CTRL PT JA SE15°) pour PMV LACROIX (Référence Lacroix 822536).</v>
          </cell>
          <cell r="F5120">
            <v>39232.44</v>
          </cell>
        </row>
        <row r="5121">
          <cell r="D5121" t="str">
            <v>SDY FS 11</v>
          </cell>
          <cell r="E5121" t="str">
            <v>Fourniture d’une carte de puissance FARECO pour armoire CAC (Référence Fareco 055 03003 1A).</v>
          </cell>
          <cell r="F5121">
            <v>1272.1400000000001</v>
          </cell>
        </row>
        <row r="5122">
          <cell r="D5122" t="str">
            <v>SDY FS 110</v>
          </cell>
          <cell r="E5122" t="str">
            <v>Fourniture d’une carte afficheur à diodes H250-14 HP pour PMV LACROIX.</v>
          </cell>
          <cell r="F5122">
            <v>2237.85</v>
          </cell>
        </row>
        <row r="5123">
          <cell r="D5123" t="str">
            <v>SDY FS 111</v>
          </cell>
          <cell r="E5123" t="str">
            <v>Fourniture de 18 cartes afficheur à diodes H250-14 HP pour PMV LACROIX.</v>
          </cell>
          <cell r="F5123">
            <v>16734.21</v>
          </cell>
        </row>
        <row r="5124">
          <cell r="D5124" t="str">
            <v>SDY FS 112</v>
          </cell>
          <cell r="E5124" t="str">
            <v>Fourniture de 36 cartes afficheur à diodes H250-14 HP pour PMV LACROIX.</v>
          </cell>
          <cell r="F5124">
            <v>32228.65</v>
          </cell>
        </row>
        <row r="5125">
          <cell r="D5125" t="str">
            <v>SDY FS 113</v>
          </cell>
          <cell r="E5125" t="str">
            <v>Fourniture d’une carte afficheur à diodes H250-4 CAN pour PMV LACROIX (Référence Lacroix 1600440).</v>
          </cell>
          <cell r="F5125">
            <v>922.55</v>
          </cell>
        </row>
        <row r="5126">
          <cell r="D5126" t="str">
            <v>SDY FS 114</v>
          </cell>
          <cell r="E5126" t="str">
            <v>Fourniture de 9 cartes afficheur à diodes H250-4 CAN pour PMV LACROIX (Référence Lacroix 1600440).</v>
          </cell>
          <cell r="F5126">
            <v>6154.62</v>
          </cell>
        </row>
        <row r="5127">
          <cell r="D5127" t="str">
            <v>SDY FS 115</v>
          </cell>
          <cell r="E5127" t="str">
            <v>Fourniture de 27 cartes afficheur à diodes H250-4 CAN pour PMV LACROIX (Référence Lacroix 1600440).</v>
          </cell>
          <cell r="F5127">
            <v>17292.05</v>
          </cell>
        </row>
        <row r="5128">
          <cell r="D5128" t="str">
            <v>SDY FS 116</v>
          </cell>
          <cell r="E5128" t="str">
            <v>Fourniture d’une carte afficheur à diodes H200-10 HP pour PMV LACROIX.</v>
          </cell>
          <cell r="F5128">
            <v>138.11000000000001</v>
          </cell>
        </row>
        <row r="5129">
          <cell r="D5129" t="str">
            <v>SDY FS 117</v>
          </cell>
          <cell r="E5129" t="str">
            <v>Fourniture de 12 carte afficheur à diodes H200-10 HP pour PMV LACROIX.</v>
          </cell>
          <cell r="F5129">
            <v>138.11000000000001</v>
          </cell>
        </row>
        <row r="5130">
          <cell r="D5130" t="str">
            <v>SDY FS 118</v>
          </cell>
          <cell r="E5130" t="str">
            <v>Fourniture de 24 Cartes afficheur à diodes H200-10 HP pour PMV LACROIX.</v>
          </cell>
          <cell r="F5130">
            <v>138.11000000000001</v>
          </cell>
        </row>
        <row r="5131">
          <cell r="D5131" t="str">
            <v>SDY FS 119</v>
          </cell>
          <cell r="E5131" t="str">
            <v>Fourniture d’une carte afficheur à diodes 1H200-2 RS485 CMS JAUNE (ALPHA 1H200-28,57-B4-2YS-485-24/48c-C) pour PMV LACROIX (Référence Lacroix 829841).</v>
          </cell>
          <cell r="F5131">
            <v>642.01</v>
          </cell>
        </row>
        <row r="5132">
          <cell r="D5132" t="str">
            <v>SDY FS 12</v>
          </cell>
          <cell r="E5132" t="str">
            <v>Fourniture d’un rack de puissance pour 4 cartes triacs Gallery FARECO (Fareco RACK-TRIACS).</v>
          </cell>
          <cell r="F5132">
            <v>878.31</v>
          </cell>
        </row>
        <row r="5133">
          <cell r="D5133" t="str">
            <v>SDY FS 120</v>
          </cell>
          <cell r="E5133" t="str">
            <v>Fourniture de 18 cartes afficheur à diodes 1H200-2 RS485 CMS JAUNE (ALPHA 1H200-28,57-B4-2YS-485-24/48c-C) pour PMV LACROIX (Référence Lacroix 829841).</v>
          </cell>
          <cell r="F5133">
            <v>11086.73</v>
          </cell>
        </row>
        <row r="5134">
          <cell r="D5134" t="str">
            <v>SDY FS 121</v>
          </cell>
          <cell r="E5134" t="str">
            <v>Fourniture de 36 cartes afficheur à diodes 1H200-2 RS485 CMS JAUNE (ALPHA 1H200-28,57-B4-2YS-485-24/48c-C) pour PMV LACROIX (Référence Lacroix 829841).</v>
          </cell>
          <cell r="F5134">
            <v>20286.28</v>
          </cell>
        </row>
        <row r="5135">
          <cell r="D5135" t="str">
            <v>SDY FS 122</v>
          </cell>
          <cell r="E5135" t="str">
            <v>Fourniture d’une carte afficheur à diodes 3H160-2 RS485 CMS JAUNE (ALPHA 3H160-23,44-B7-2YS-485-24/48c-B) pour PMV LACROIX (Référence Lacroix 827924).</v>
          </cell>
          <cell r="F5135">
            <v>865.36</v>
          </cell>
        </row>
        <row r="5136">
          <cell r="D5136" t="str">
            <v>SDY FS 123</v>
          </cell>
          <cell r="E5136" t="str">
            <v>Fourniture de 6 cartes afficheur à diodes 3H160-2 RS485 CMS JAUNE (ALPHA 3H160-23,44-B7-2YS-485-24/48c-B) pour PMV LACROIX (Référence Lacroix 827924).</v>
          </cell>
          <cell r="F5136">
            <v>4953.6899999999996</v>
          </cell>
        </row>
        <row r="5137">
          <cell r="D5137" t="str">
            <v>SDY FS 124</v>
          </cell>
          <cell r="E5137" t="str">
            <v>Fourniture de 12 cartes afficheur à diodes 3H160-2 RS485 CMS JAUNE (ALPHA 3H160-23,44-B7-2YS-485-24/48c-B) pour PMV LACROIX (Référence Lacroix 827924).</v>
          </cell>
          <cell r="F5137">
            <v>9120.7900000000009</v>
          </cell>
        </row>
        <row r="5138">
          <cell r="D5138" t="str">
            <v>SDY FS 125</v>
          </cell>
          <cell r="E5138" t="str">
            <v>Fourniture d’une carte afficheur à diodes 2H160-3 CAN pour PMV LACROIX (Référence Lacroix 1600433-CE).</v>
          </cell>
          <cell r="F5138">
            <v>935.49</v>
          </cell>
        </row>
        <row r="5139">
          <cell r="D5139" t="str">
            <v>SDY FS 126</v>
          </cell>
          <cell r="E5139" t="str">
            <v>Fourniture d’une carte afficheur à diodes 3H125-2 RS 485 (3H125-17,8-B7-2YS-485-24/48c-A) pour PMV LACROIX (Référence Lacroix 826505).</v>
          </cell>
          <cell r="F5139">
            <v>847.02</v>
          </cell>
        </row>
        <row r="5140">
          <cell r="D5140" t="str">
            <v>SDY FS 127</v>
          </cell>
          <cell r="E5140" t="str">
            <v>Fourniture de 7 cartes afficheur à diodes 3H125-2 RS 485 (3H125-17,8-B7-2YS-485-24/48c-A) pour PMV LACROIX (Référence Lacroix 826505).</v>
          </cell>
          <cell r="F5140">
            <v>5639.93</v>
          </cell>
        </row>
        <row r="5141">
          <cell r="D5141" t="str">
            <v>SDY FS 128</v>
          </cell>
          <cell r="E5141" t="str">
            <v>Fourniture de 14 cartes afficheur à diodes 3H125-2 RS 485 (3H125-17,8-B7-2YS-485-24/48c-A) pour PMV LACROIX (Référence Lacroix 826505).</v>
          </cell>
          <cell r="F5141">
            <v>10701.52</v>
          </cell>
        </row>
        <row r="5142">
          <cell r="D5142" t="str">
            <v>SDY FS 129</v>
          </cell>
          <cell r="E5142" t="str">
            <v>Fourniture d’une carte afficheur à diodes Pictogramme 8x8 RGE/BLC pour PMV LACROIX (Référence Lacroix 1620146).</v>
          </cell>
          <cell r="F5142">
            <v>1298.04</v>
          </cell>
        </row>
        <row r="5143">
          <cell r="D5143" t="str">
            <v>SDY FS 13</v>
          </cell>
          <cell r="E5143" t="str">
            <v>Fourniture d’un câble avec ses connectiques pour rack de puissance FARECO pour armoire CAC.</v>
          </cell>
          <cell r="F5143">
            <v>161.85</v>
          </cell>
        </row>
        <row r="5144">
          <cell r="D5144" t="str">
            <v>SDY FS 130</v>
          </cell>
          <cell r="E5144" t="str">
            <v>Fourniture d’une carte afficheur à diodes semi-picto B14 50x50 pour PMV LACROIX (Référence Lacroix H580229).</v>
          </cell>
          <cell r="F5144">
            <v>3064.36</v>
          </cell>
        </row>
        <row r="5145">
          <cell r="D5145" t="str">
            <v>SDY FS 131</v>
          </cell>
          <cell r="E5145" t="str">
            <v>Fourniture d’une carte afficheur à diodes semi-picto 50/70 50X50 pour PMV LACROIX (Référence Lacroix H580230).</v>
          </cell>
          <cell r="F5145">
            <v>2315.5300000000002</v>
          </cell>
        </row>
        <row r="5146">
          <cell r="D5146" t="str">
            <v>SDY FS 132</v>
          </cell>
          <cell r="E5146" t="str">
            <v>Fourniture d’une carte afficheur à diodes semi-picto Flèche 32x24 1J pour PMV LACROIX (Référence Lacroix H580228).</v>
          </cell>
          <cell r="F5146">
            <v>1413.49</v>
          </cell>
        </row>
        <row r="5147">
          <cell r="D5147" t="str">
            <v>SDY FS 133</v>
          </cell>
          <cell r="E5147" t="str">
            <v>Fourniture d’une carte afficheur à diodes H160-3 figé (Version RA, PP, EL) pour PMV LACROIX (Référence Lacroix 1600172).</v>
          </cell>
          <cell r="F5147">
            <v>1199.8499999999999</v>
          </cell>
        </row>
        <row r="5148">
          <cell r="D5148" t="str">
            <v>SDY FS 134</v>
          </cell>
          <cell r="E5148" t="str">
            <v>Fourniture d’une carte afficheur à diodes KD semi-picto Flèche 16x8 1B pour PMV LACROIX (Référence Lacroix H580224).</v>
          </cell>
          <cell r="F5148">
            <v>534.11</v>
          </cell>
        </row>
        <row r="5149">
          <cell r="D5149" t="str">
            <v>SDY FS 135</v>
          </cell>
          <cell r="E5149" t="str">
            <v>Fourniture d’une carte afficheur à diodes KD semi-picto Segment 8x8 1B pour PMV LACROIX (Référence Lacroix H580225).</v>
          </cell>
          <cell r="F5149">
            <v>991.6</v>
          </cell>
        </row>
        <row r="5150">
          <cell r="D5150" t="str">
            <v>SDY FS 136</v>
          </cell>
          <cell r="E5150" t="str">
            <v>Fourniture d’une carte afficheur à diodes KD semi-picto B0 32x32 1R/B (Version hg, bg, hd ou bd) pour PMV LACROIX (Référence Lacroix H580227).</v>
          </cell>
          <cell r="F5150">
            <v>1747.98</v>
          </cell>
        </row>
        <row r="5151">
          <cell r="D5151" t="str">
            <v>SDY FS 137</v>
          </cell>
          <cell r="E5151" t="str">
            <v>Fourniture d’une carte afficheur à diodes KD semi-picto Flèche 16x8 1B (Version droite ou gauche) pour PMV LACROIX (Référence Lacroix H580221).</v>
          </cell>
          <cell r="F5151">
            <v>1084.4000000000001</v>
          </cell>
        </row>
        <row r="5152">
          <cell r="D5152" t="str">
            <v>SDY FS 138</v>
          </cell>
          <cell r="E5152" t="str">
            <v>Fourniture d’une carte afficheur à diodes KD semi-picto Segment 8x8 1B pour PMV LACROIX (Référence Lacroix H580222).</v>
          </cell>
          <cell r="F5152">
            <v>228.75</v>
          </cell>
        </row>
        <row r="5153">
          <cell r="D5153" t="str">
            <v>SDY FS 139</v>
          </cell>
          <cell r="E5153" t="str">
            <v>Fourniture d’une carte afficheur à diodes KD semi-picto B0 32x32 1R/B (Version hg, bg, hd ou bd) pour PMV LACROIX (Référence Lacroix H580223).</v>
          </cell>
          <cell r="F5153">
            <v>6685.48</v>
          </cell>
        </row>
        <row r="5154">
          <cell r="D5154" t="str">
            <v>SDY FS 14</v>
          </cell>
          <cell r="E5154" t="str">
            <v>Fourniture d’une carte détecteur de boucle 4 voies sorties optos NORTECH pour armoire CAC (Référence Nortech TD624ES).</v>
          </cell>
          <cell r="F5154">
            <v>1238.69</v>
          </cell>
        </row>
        <row r="5155">
          <cell r="D5155" t="str">
            <v>SDY FS 140</v>
          </cell>
          <cell r="E5155" t="str">
            <v>Fourniture d’une carte afficheur à diodes H160-2 B figé (Version SA, UF, V, EH, IC, UL, ES) pour PMV LACROIX (Référence Lacroix H600464).</v>
          </cell>
          <cell r="F5155">
            <v>2398.62</v>
          </cell>
        </row>
        <row r="5156">
          <cell r="D5156" t="str">
            <v>SDY FS 141</v>
          </cell>
          <cell r="E5156" t="str">
            <v>Fourniture d’une carte afficheur à diodes H160-2 B figé(Version AU, TO, RI, SE, S) pour PMV LACROIX (Référence Lacroix H600465).</v>
          </cell>
          <cell r="F5156">
            <v>1954.07</v>
          </cell>
        </row>
        <row r="5157">
          <cell r="D5157" t="str">
            <v>SDY FS 142</v>
          </cell>
          <cell r="E5157" t="str">
            <v>Fourniture d’une carte afficheur à diodes H160-2 B figé(Version 80, 0m) pour PMV LACROIX (Référence Lacroix H600466).</v>
          </cell>
          <cell r="F5157">
            <v>1347.67</v>
          </cell>
        </row>
        <row r="5158">
          <cell r="D5158" t="str">
            <v>SDY FS 143</v>
          </cell>
          <cell r="E5158" t="str">
            <v>Fourniture d’une carte afficheur à diodes H160-2 B figé(Version 40, 0m) pour PMV LACROIX (Référence Lacroix H600467).</v>
          </cell>
          <cell r="F5158">
            <v>1323.93</v>
          </cell>
        </row>
        <row r="5159">
          <cell r="D5159" t="str">
            <v>SDY FS 144</v>
          </cell>
          <cell r="E5159" t="str">
            <v>Fourniture d’une carte afficheur à diodes H125-2 B figé(Version SA, UF, V, EH, IC, UL, ES) pour PMV LACROIX (Référence Lacroix H600468).</v>
          </cell>
          <cell r="F5159">
            <v>2215.19</v>
          </cell>
        </row>
        <row r="5160">
          <cell r="D5160" t="str">
            <v>SDY FS 145</v>
          </cell>
          <cell r="E5160" t="str">
            <v>Fourniture d’une carte afficheur à diodes H125-2 B figé(Version AU, TO, RI, SE, S) pour PMV LACROIX (Référence Lacroix H6004669).</v>
          </cell>
          <cell r="F5160">
            <v>1579.66</v>
          </cell>
        </row>
        <row r="5161">
          <cell r="D5161" t="str">
            <v>SDY FS 146</v>
          </cell>
          <cell r="E5161" t="str">
            <v>Fourniture d’une carte afficheur à diodes H125-2 B figé(Version 80, 0m) pour PMV LACROIX (Référence Lacroix H6004670).</v>
          </cell>
          <cell r="F5161">
            <v>688.4</v>
          </cell>
        </row>
        <row r="5162">
          <cell r="D5162" t="str">
            <v>SDY FS 147</v>
          </cell>
          <cell r="E5162" t="str">
            <v>Fourniture d’une carte afficheur à diodes H125-2 B figé(Version 40, 0m) pour PMV LACROIX (Référence Lacroix H600471).</v>
          </cell>
          <cell r="F5162">
            <v>664.66</v>
          </cell>
        </row>
        <row r="5163">
          <cell r="D5163" t="str">
            <v>SDY FS 148</v>
          </cell>
          <cell r="E5163" t="str">
            <v>Fourniture d’une carte thermostat programmable pour PMV LACROIX (Référence Lacroix 2040127).</v>
          </cell>
          <cell r="F5163">
            <v>385.2</v>
          </cell>
        </row>
        <row r="5164">
          <cell r="D5164" t="str">
            <v>SDY FS 149</v>
          </cell>
          <cell r="E5164" t="str">
            <v>Fourniture d’une carte CPU PhotonCan µ P89V pour PMV LACROIX (Référence Lacroix 822712).</v>
          </cell>
          <cell r="F5164">
            <v>610.71</v>
          </cell>
        </row>
        <row r="5165">
          <cell r="D5165" t="str">
            <v>SDY FS 150</v>
          </cell>
          <cell r="E5165" t="str">
            <v>Fourniture d’une carte Module RJ45/ Exploitation CAN pour PMV LACROIX (Référence Lacroix 2040116).</v>
          </cell>
          <cell r="F5165">
            <v>135.94999999999999</v>
          </cell>
        </row>
        <row r="5166">
          <cell r="D5166" t="str">
            <v>SDY FS 151</v>
          </cell>
          <cell r="E5166" t="str">
            <v>Fourniture d’une carte module 5E/5S pour PMV LACROIX (Référence Lacroix K040504).</v>
          </cell>
          <cell r="F5166">
            <v>577.27</v>
          </cell>
        </row>
        <row r="5167">
          <cell r="D5167" t="str">
            <v>SDY FS 152</v>
          </cell>
          <cell r="E5167" t="str">
            <v>Fourniture d’une carte module TTL PUI 30A pour PMV LACROIX (Référence Lacroix 2040016).</v>
          </cell>
          <cell r="F5167">
            <v>542.74</v>
          </cell>
        </row>
        <row r="5168">
          <cell r="D5168" t="str">
            <v>SDY FS 153</v>
          </cell>
          <cell r="E5168" t="str">
            <v>Fourniture d’une carte connecteur 10HE10 Bouchon Serial Aff pour matériel LACROIX (Référence Lacroix 222717).</v>
          </cell>
          <cell r="F5168">
            <v>5.4</v>
          </cell>
        </row>
        <row r="5169">
          <cell r="D5169" t="str">
            <v>SDY FS 154</v>
          </cell>
          <cell r="E5169" t="str">
            <v>Fourniture d’une carte Pilote Informatique Panneau (PIP) CPU Photon 7 pour PMV LACROIX (Référence Lacroix 822732).</v>
          </cell>
          <cell r="F5169">
            <v>4710.91</v>
          </cell>
        </row>
        <row r="5170">
          <cell r="D5170" t="str">
            <v>SDY FS 155</v>
          </cell>
          <cell r="E5170" t="str">
            <v>Fourniture d’une carte Pilote Informatique Panneau (PIP) CPU Photon 7 City pour PMV LACROIX (Référence Lacroix 827789).</v>
          </cell>
          <cell r="F5170">
            <v>4053.8</v>
          </cell>
        </row>
        <row r="5171">
          <cell r="D5171" t="str">
            <v>SDY FS 156</v>
          </cell>
          <cell r="E5171" t="str">
            <v>Fourniture d’une carte interface Bornier 10 HE10 points pour matériel LACROIX (Référence Lacroix 823213).</v>
          </cell>
          <cell r="F5171">
            <v>151.06</v>
          </cell>
        </row>
        <row r="5172">
          <cell r="D5172" t="str">
            <v>SDY FS 157</v>
          </cell>
          <cell r="E5172" t="str">
            <v>Fourniture d’une carte interface Wago HE10 Bouchon pour matériel LACROIX (Référence Lacroix 821790).</v>
          </cell>
          <cell r="F5172">
            <v>138.11000000000001</v>
          </cell>
        </row>
        <row r="5173">
          <cell r="D5173" t="str">
            <v>SDY FS 158</v>
          </cell>
          <cell r="E5173" t="str">
            <v>Fourniture d’un capteur de luminosité analogique encastré pour matériel LACROIX (Référence Lacroix 218245).</v>
          </cell>
          <cell r="F5173">
            <v>206.09</v>
          </cell>
        </row>
        <row r="5174">
          <cell r="D5174" t="str">
            <v>SDY FS 159</v>
          </cell>
          <cell r="E5174" t="str">
            <v>Fourniture d’un boîtier Interconnec. PV + Comm BPCI PV (WILLIAMSON)  pour PMV HA LACROIX (Référence Lacroix 225111).</v>
          </cell>
          <cell r="F5174">
            <v>1881.78</v>
          </cell>
        </row>
        <row r="5175">
          <cell r="D5175" t="str">
            <v>SDY FS 160</v>
          </cell>
          <cell r="E5175" t="str">
            <v>Fourniture d’une batterie NI MH 20AH 24 V (ARTS via WILLIAMSON) pour PMV HA LACROIX (Référence Lacroix 225110).</v>
          </cell>
          <cell r="F5175">
            <v>1343.36</v>
          </cell>
        </row>
        <row r="5176">
          <cell r="D5176" t="str">
            <v>SDY FS 161</v>
          </cell>
          <cell r="E5176" t="str">
            <v>Fourniture de 6 batteries NI MH 20AH 24 V (ARTS via WILLIAMSON) pour PMV HA LACROIX (Référence Lacroix 225110).</v>
          </cell>
          <cell r="F5176">
            <v>8056.89</v>
          </cell>
        </row>
        <row r="5177">
          <cell r="D5177" t="str">
            <v>SDY FS 162</v>
          </cell>
          <cell r="E5177" t="str">
            <v>Fourniture d’un panneau photovoltaïque 285W 39,7V ou 300W 39,48 V (SYSTOVI) pour PMV HA LACROIX (Référence Lacroix 224893).</v>
          </cell>
          <cell r="F5177">
            <v>1376.8</v>
          </cell>
        </row>
        <row r="5178">
          <cell r="D5178" t="str">
            <v>SDY FS 200</v>
          </cell>
          <cell r="E5178" t="str">
            <v>Fourniture d’une carte afficheur à diodes DIM09-H320-1 (J4-A23-I40) pour PMV SIGNATURE (Référence SVMS 168782 (STS 120)).</v>
          </cell>
          <cell r="F5178">
            <v>564.32000000000005</v>
          </cell>
        </row>
        <row r="5179">
          <cell r="D5179" t="str">
            <v>SDY FS 201</v>
          </cell>
          <cell r="E5179" t="str">
            <v>Fourniture de 18 cartes afficheur à diodes DIM09-H320-1 (J4-A23-I40) pour PMV SIGNATURE (Référence SVMS 168782 (STS 120)).</v>
          </cell>
          <cell r="F5179">
            <v>8104.37</v>
          </cell>
        </row>
        <row r="5180">
          <cell r="D5180" t="str">
            <v>SDY FS 202</v>
          </cell>
          <cell r="E5180" t="str">
            <v>Fourniture de 36 cartes afficheur à diodes DIM09-H320-1 (J4-A23-I40) pour PMV SIGNATURE (Référence SVMS 168782 (STS 120)).</v>
          </cell>
          <cell r="F5180">
            <v>16208.74</v>
          </cell>
        </row>
        <row r="5181">
          <cell r="D5181" t="str">
            <v>SDY FS 202 bis</v>
          </cell>
          <cell r="E5181" t="str">
            <v xml:space="preserve"> Fourniture de 36 cartes afficheur à diodes DIM09-H320-1 (J4-A23-I40) pour PMV SIGNATURE (Référence SVMS 168782 (STS 120)).</v>
          </cell>
          <cell r="F5181">
            <v>49137.66</v>
          </cell>
        </row>
        <row r="5182">
          <cell r="D5182" t="str">
            <v>SDY FS 203</v>
          </cell>
          <cell r="E5182" t="str">
            <v>Fourniture de 54 cartes afficheur à diodes DIM09-H320-1 (J4-A23-I40) pour PMV SIGNATURE (Référence SVMS 168782 (STS 120)).</v>
          </cell>
          <cell r="F5182">
            <v>22229.56</v>
          </cell>
        </row>
        <row r="5183">
          <cell r="D5183" t="str">
            <v>SDY FS 203 bis</v>
          </cell>
          <cell r="E5183" t="str">
            <v xml:space="preserve"> Fourniture de 54 cartes afficheur à diodes DIM09-H320-1 (J4-A23-I40) pour PMV SIGNATURE (Référence SVMS 168782 (STS 120)).</v>
          </cell>
          <cell r="F5183">
            <v>73706.490000000005</v>
          </cell>
        </row>
        <row r="5184">
          <cell r="D5184" t="str">
            <v>SDY FS 204</v>
          </cell>
          <cell r="E5184" t="str">
            <v>Fourniture d’une carte afficheur à diodes DIM00-H250-1 (J3-A15-I30) pour PMV SIGNATURE (Ref SVMS 168771 (STS114)).</v>
          </cell>
          <cell r="F5184">
            <v>718.61</v>
          </cell>
        </row>
        <row r="5185">
          <cell r="D5185" t="str">
            <v>SDY FS 205</v>
          </cell>
          <cell r="E5185" t="str">
            <v>Fourniture de 9 cartes afficheur à diodes DIM00-H250-1 (J3-A15-I30) pour PMV SIGNATURE (Ref SVMS 168771 (STS114)).</v>
          </cell>
          <cell r="F5185">
            <v>6470.76</v>
          </cell>
        </row>
        <row r="5186">
          <cell r="D5186" t="str">
            <v>SDY FS 206</v>
          </cell>
          <cell r="E5186" t="str">
            <v>Fourniture de 27 cartes afficheur à diodes DIM00-H250-1 (J3-A15-I30) pour PMV SIGNATURE (Ref SVMS 168771 (STS114)).</v>
          </cell>
          <cell r="F5186">
            <v>18117.490000000002</v>
          </cell>
        </row>
        <row r="5187">
          <cell r="D5187" t="str">
            <v>SDY FS 207</v>
          </cell>
          <cell r="E5187" t="str">
            <v>Fourniture d’une carte afficheur à diodes DIM09-H200-1 (J2-A23-I30) pour PMV SIGNATURE (Référence SVMS 168779 (STS 122)).</v>
          </cell>
          <cell r="F5187">
            <v>743.43</v>
          </cell>
        </row>
        <row r="5188">
          <cell r="D5188" t="str">
            <v>SDY FS 208</v>
          </cell>
          <cell r="E5188" t="str">
            <v>Fourniture de 18 cartes afficheur à diodes DIM09-H200-1 (J2-A23-I30) pour PMV SIGNATURE (Référence SVMS 168779 (STS 122)).</v>
          </cell>
          <cell r="F5188">
            <v>10100.52</v>
          </cell>
        </row>
        <row r="5189">
          <cell r="D5189" t="str">
            <v>SDY FS 209</v>
          </cell>
          <cell r="E5189" t="str">
            <v>Fourniture de 36 cartes afficheur à diodes DIM09-H200-1 (J2-A23-I30) pour PMV SIGNATURE (Référence SVMS 168779 (STS 122)).</v>
          </cell>
          <cell r="F5189">
            <v>20199.96</v>
          </cell>
        </row>
        <row r="5190">
          <cell r="D5190" t="str">
            <v>SDY FS 209 bis</v>
          </cell>
          <cell r="E5190" t="str">
            <v>Fourniture de 36 cartes afficheur à diodes DIM09-H200-1 (J2-A23-I30) pour PMV SIGNATURE (Référence SVMS 168779 (STS 122)).</v>
          </cell>
          <cell r="F5190">
            <v>44406.25</v>
          </cell>
        </row>
        <row r="5191">
          <cell r="D5191" t="str">
            <v>SDY FS 210</v>
          </cell>
          <cell r="E5191" t="str">
            <v>Fourniture d’une carte 3 afficheurs à diodes DIM11-H160x3-06 (PLCC-J3-A60-I30) pour PMV SIGNATURE (Référence SVMS 168950 (STS 321)).</v>
          </cell>
          <cell r="F5191">
            <v>822.2</v>
          </cell>
        </row>
        <row r="5192">
          <cell r="D5192" t="str">
            <v>SDY FS 211</v>
          </cell>
          <cell r="E5192" t="str">
            <v>Fourniture de 6 cartes 3 afficheurs à diodes DIM11-H160x3-06 (PLCC-J3-A60-I30)  pour PMV SIGNATURE (Référence SVMS 168950 (STS 321)).</v>
          </cell>
          <cell r="F5192">
            <v>4933.1899999999996</v>
          </cell>
        </row>
        <row r="5193">
          <cell r="D5193" t="str">
            <v>SDY FS 212</v>
          </cell>
          <cell r="E5193" t="str">
            <v>Fourniture de 12 cartes 3 afficheurs à diodes DIM11-H160x3-06 (PLCC-J3-A60-I30) pour PMV SIGNATURE (Référence SVMS 168950 (STS 321)).</v>
          </cell>
          <cell r="F5193">
            <v>9867.4599999999991</v>
          </cell>
        </row>
        <row r="5194">
          <cell r="D5194" t="str">
            <v>SDY FS 213</v>
          </cell>
          <cell r="E5194" t="str">
            <v>Fourniture d’une carte 3 afficheurs à diodes DIM16-H80x3-1 (J1-A60-I40) pour PMV SIGNATURE (Référence SVMS 182083).</v>
          </cell>
          <cell r="F5194">
            <v>693.8</v>
          </cell>
        </row>
        <row r="5195">
          <cell r="D5195" t="str">
            <v>SDY FS 214</v>
          </cell>
          <cell r="E5195" t="str">
            <v>Fourniture de 16 cartes 3 afficheurs à diodes DIM16-H80x3-1 (J1-A60-I40) pour PMV SIGNATURE (Référence SVMS 182083).</v>
          </cell>
          <cell r="F5195">
            <v>10027.15</v>
          </cell>
        </row>
        <row r="5196">
          <cell r="D5196" t="str">
            <v>SDY FS 215</v>
          </cell>
          <cell r="E5196" t="str">
            <v>Fourniture d’une carte GRA01-H365-0 (J1R1-A23) pour PMV SIGNATURE (Référence SVMS 172199).</v>
          </cell>
          <cell r="F5196">
            <v>760.7</v>
          </cell>
        </row>
        <row r="5197">
          <cell r="D5197" t="str">
            <v>SDY FS 216</v>
          </cell>
          <cell r="E5197" t="str">
            <v>Fourniture de 19 cartes GRA01-H365-0 (J1R1-A23) pour PMV SIGNATURE (Référence SVMS 172199).</v>
          </cell>
          <cell r="F5197">
            <v>12728.96</v>
          </cell>
        </row>
        <row r="5198">
          <cell r="D5198" t="str">
            <v>SDY FS 217</v>
          </cell>
          <cell r="E5198" t="str">
            <v>Fourniture de 76 cartes GRA01-H365-0 (J1R1-A23) pour PMV SIGNATURE (Référence SVMS 172199).</v>
          </cell>
          <cell r="F5198">
            <v>44434.3</v>
          </cell>
        </row>
        <row r="5199">
          <cell r="D5199" t="str">
            <v>SDY FS 218</v>
          </cell>
          <cell r="E5199" t="str">
            <v>Fourniture d’une carte Gra12-h352-led-34 (5mm-WRB) pour PMV SIGNATURE (Référence SVMS 168957 (STS 328)).</v>
          </cell>
          <cell r="F5199">
            <v>1508.44</v>
          </cell>
        </row>
        <row r="5200">
          <cell r="D5200" t="str">
            <v>SDY FS 219</v>
          </cell>
          <cell r="E5200" t="str">
            <v>Fourniture de 16 cartes Gra12-h352-led-34 (5mm-WRB) pour PMV SIGNATURE (Référence SVMS 168957 (STS 328)).</v>
          </cell>
          <cell r="F5200">
            <v>22147.55</v>
          </cell>
        </row>
        <row r="5201">
          <cell r="D5201" t="str">
            <v>SDY FS 220</v>
          </cell>
          <cell r="E5201" t="str">
            <v>Fourniture d’une carte GRA01-H350 équipée -3 (J2R1) pour PMV SIGNATURE (Référence SVMS 128279).</v>
          </cell>
          <cell r="F5201">
            <v>1731.8</v>
          </cell>
        </row>
        <row r="5202">
          <cell r="D5202" t="str">
            <v>SDY FS 221</v>
          </cell>
          <cell r="E5202" t="str">
            <v>Fourniture d’une carte GRA01-H350 équipée -4 (W1R1-A28) pour PMV SIGNATURE (Réf SVMS 168829 (STS 175)).</v>
          </cell>
          <cell r="F5202">
            <v>1756.61</v>
          </cell>
        </row>
        <row r="5203">
          <cell r="D5203" t="str">
            <v>SDY FS 222</v>
          </cell>
          <cell r="E5203" t="str">
            <v>Fourniture de 16 cartes GRA01-H350 équipée -4 (W1R1-A28) pour PMV SIGNATURE (Réf SVMS 168829 (STS 175)).</v>
          </cell>
          <cell r="F5203">
            <v>24791.1</v>
          </cell>
        </row>
        <row r="5204">
          <cell r="D5204" t="str">
            <v>SDY FS 223</v>
          </cell>
          <cell r="E5204" t="str">
            <v>Fourniture d’une carte de commande picto Gra12-logique-4 (4coul) pour PMV SIGNATURE (Réf SVMS 168943 (STS 314)).</v>
          </cell>
          <cell r="F5204">
            <v>512.53</v>
          </cell>
        </row>
        <row r="5205">
          <cell r="D5205" t="str">
            <v>SDY FS 224</v>
          </cell>
          <cell r="E5205" t="str">
            <v>Fourniture de 16 cartes de commande picto Gra12-logique-4 (4coul) pour PMV SIGNATURE (Réf SVMS 168943 (STS 314)).</v>
          </cell>
          <cell r="F5205">
            <v>6479.4</v>
          </cell>
        </row>
        <row r="5206">
          <cell r="D5206" t="str">
            <v>SDY FS 225</v>
          </cell>
          <cell r="E5206" t="str">
            <v>Fourniture d’une carte Gra12-h272-led-10 (J1-a60-I20cms) pour PMV SIGNATURE (Réf SVMS 168971 (STS 342)).</v>
          </cell>
          <cell r="F5206">
            <v>533.03</v>
          </cell>
        </row>
        <row r="5207">
          <cell r="D5207" t="str">
            <v>SDY FS 226</v>
          </cell>
          <cell r="E5207" t="str">
            <v>Fourniture de 16 cartes Gra12-h272-led-10 (J1-a60-I20cms) pour PMV SIGNATURE (Réf SVMS 168971 (STS 342)).</v>
          </cell>
          <cell r="F5207">
            <v>7351.23</v>
          </cell>
        </row>
        <row r="5208">
          <cell r="D5208" t="str">
            <v>SDY FS 227</v>
          </cell>
          <cell r="E5208" t="str">
            <v>Fourniture d’une carte de commande picto Gra01-CDE-1 (2coul) pour PMV SIGNATURE (Réf SVMS 91925).</v>
          </cell>
          <cell r="F5208">
            <v>330.17</v>
          </cell>
        </row>
        <row r="5209">
          <cell r="D5209" t="str">
            <v>SDY FS 228</v>
          </cell>
          <cell r="E5209" t="str">
            <v>Fourniture de 16 cartes de commande picto Gra01-CDE-1 (2coul) pour PMV SIGNATURE (Réf SVMS 91925).</v>
          </cell>
          <cell r="F5209">
            <v>4407.72</v>
          </cell>
        </row>
        <row r="5210">
          <cell r="D5210" t="str">
            <v>SDY FS 229</v>
          </cell>
          <cell r="E5210" t="str">
            <v>Fourniture d’une carte FAV07-hc450-option0-4mes pour SAV Hors tunnel SIGNATURE (Référence SVMS 131241).</v>
          </cell>
          <cell r="F5210">
            <v>1872.07</v>
          </cell>
        </row>
        <row r="5211">
          <cell r="D5211" t="str">
            <v>SDY FS 230</v>
          </cell>
          <cell r="E5211" t="str">
            <v>Fourniture d’une carte FAV12-LED450-0 (RVGD) pour SAV Hors tunnel SIGNATURE (Référence SVMS 168834 (STS 180)).</v>
          </cell>
          <cell r="F5211">
            <v>971.1</v>
          </cell>
        </row>
        <row r="5212">
          <cell r="D5212" t="str">
            <v>SDY FS 231</v>
          </cell>
          <cell r="E5212" t="str">
            <v>Fourniture d’une carte de commande FAV FAV12-logique-2 -(TC via UPP) pour SAV  SIGNATURE (Référence SVMS 168838 (STS 184)).</v>
          </cell>
          <cell r="F5212">
            <v>1152.3699999999999</v>
          </cell>
        </row>
        <row r="5213">
          <cell r="D5213" t="str">
            <v>SDY FS 232</v>
          </cell>
          <cell r="E5213" t="str">
            <v>Fourniture d’une carte FAV07 led300 option 10-4mes pour SAV en tunnel SIGNATURE (Référence SVMS 129185).</v>
          </cell>
          <cell r="F5213">
            <v>1260.27</v>
          </cell>
        </row>
        <row r="5214">
          <cell r="D5214" t="str">
            <v>SDY FS 233</v>
          </cell>
          <cell r="E5214" t="str">
            <v>Fourniture d’une carte B1 1/3 IDF08-B1GG1 pour matériel SIGNATURE (Référence SVMS 168759 (STS 101)).</v>
          </cell>
          <cell r="F5214">
            <v>1301.27</v>
          </cell>
        </row>
        <row r="5215">
          <cell r="D5215" t="str">
            <v>SDY FS 234</v>
          </cell>
          <cell r="E5215" t="str">
            <v>Fourniture d’une carte B1 2/3 IDF08-B1GG2 pour matériel SIGNATURE (Référence SVMS 168760 (STS 102)).</v>
          </cell>
          <cell r="F5215">
            <v>1289.4100000000001</v>
          </cell>
        </row>
        <row r="5216">
          <cell r="D5216" t="str">
            <v>SDY FS 235</v>
          </cell>
          <cell r="E5216" t="str">
            <v>Fourniture d’une carte B1 3/3 IDF08-B1GG3 pour matériel SIGNATURE (Référence  SVMS 168761 (STS 103)).</v>
          </cell>
          <cell r="F5216">
            <v>1260.27</v>
          </cell>
        </row>
        <row r="5217">
          <cell r="D5217" t="str">
            <v>SDY FS 236</v>
          </cell>
          <cell r="E5217" t="str">
            <v>Fourniture d’une carte R21a IDF08-CR680 pour SAV R21a SIGNATURE (Référence SVMS 168762 (STS 104)).</v>
          </cell>
          <cell r="F5217">
            <v>763.93</v>
          </cell>
        </row>
        <row r="5218">
          <cell r="D5218" t="str">
            <v>SDY FS 237</v>
          </cell>
          <cell r="E5218" t="str">
            <v>Fourniture de 8 cartes R21a IDF08-CR680 pour SAV R21a SIGNATURE (Référence SVMS 168762 (STS 104)).</v>
          </cell>
          <cell r="F5218">
            <v>5707.91</v>
          </cell>
        </row>
        <row r="5219">
          <cell r="D5219" t="str">
            <v>SDY FS 238</v>
          </cell>
          <cell r="E5219" t="str">
            <v>Fourniture d’une carte FAV07-hc450-3 (R-C0S0)CE pour SAV R21a SIGNATURE (Référence SVMS STS 144).</v>
          </cell>
          <cell r="F5219">
            <v>1032.5999999999999</v>
          </cell>
        </row>
        <row r="5220">
          <cell r="D5220" t="str">
            <v>SDY FS 239</v>
          </cell>
          <cell r="E5220" t="str">
            <v>Fourniture d’une carte graphique 1/3 IDF10-Mix640-typeA6b-Car1 pour SAV Mixte SIGNATURE (Référence SVMS 168798 (STS 141)).</v>
          </cell>
          <cell r="F5220">
            <v>1007.79</v>
          </cell>
        </row>
        <row r="5221">
          <cell r="D5221" t="str">
            <v>SDY FS 240</v>
          </cell>
          <cell r="E5221" t="str">
            <v>Fourniture d’une carte graphique 2/3 IDF10-Mix640-typeA6b-Car2 pour SAV Mixte SIGNATURE (Référence SVMS 168799 (STS 142)).</v>
          </cell>
          <cell r="F5221">
            <v>1007.79</v>
          </cell>
        </row>
        <row r="5222">
          <cell r="D5222" t="str">
            <v>SDY FS 241</v>
          </cell>
          <cell r="E5222" t="str">
            <v>Fourniture d’une carte graphique 3/3 IDF10-Mix640-typeA6b-Car3 pour SAV Mixte SIGNATURE (Référence SVMS 168800 (STS 143)).</v>
          </cell>
          <cell r="F5222">
            <v>1086.55</v>
          </cell>
        </row>
        <row r="5223">
          <cell r="D5223" t="str">
            <v>SDY FS 242</v>
          </cell>
          <cell r="E5223" t="str">
            <v>Fourniture d’un feu R24 complet (carte + boîtier) diamètre feu 300 mm alimentation 230Vac SIGNATURE IDF08-ASSEMBLE-300R-230V (Référence SVMS 169169 (STS 170-B)), avec écran de contraste, casquette, dispositifs de raccordement (boite de raccordement…) et de fixation (équerres pour fixation murale ou colliers pour fixation sur mât).</v>
          </cell>
          <cell r="F5223">
            <v>4049.49</v>
          </cell>
        </row>
        <row r="5224">
          <cell r="D5224" t="str">
            <v>SDY FS 243</v>
          </cell>
          <cell r="E5224" t="str">
            <v>Fourniture d’une carte afficheur CARTE IDF08-FEU300R-230V-1 (cms-A23-I25) pour feu R24 SIGNATURE (Référence SVMS 168767 (STS 110)).</v>
          </cell>
          <cell r="F5224">
            <v>2823.74</v>
          </cell>
        </row>
        <row r="5225">
          <cell r="D5225" t="str">
            <v>SDY FS 244</v>
          </cell>
          <cell r="E5225" t="str">
            <v>Fourniture d’un feu R1 complet (carte + boîtier) diamètre 300 mm alimentation 24Vdc SIGNATURE IDF08-ASSEMBLE-300J-24V (Référence SVMS 169170 (STS 171-B)), avec châssis et écran de contraste, casquette, dispositifs de raccordement et de fixation (équerres, colliers ou profilés et brides pour fixation sur PPHM....).</v>
          </cell>
          <cell r="F5225">
            <v>4049.49</v>
          </cell>
        </row>
        <row r="5226">
          <cell r="D5226" t="str">
            <v>SDY FS 245</v>
          </cell>
          <cell r="E5226" t="str">
            <v>Fourniture d’une carte afficheur CARTE IDF08-FEU300J-24V-10 (cms-A23-I40) pour feu R1 SIGNATURE (Référence SVMS 168824 (STS 168)).</v>
          </cell>
          <cell r="F5226">
            <v>2823.74</v>
          </cell>
        </row>
        <row r="5227">
          <cell r="D5227" t="str">
            <v>SDY FS 246</v>
          </cell>
          <cell r="E5227" t="str">
            <v>Fourniture d’une bande à diodes rouges BAL03-R16-A30-L1 pour matériel SIGNATURE (Référence SVMS 121764).</v>
          </cell>
          <cell r="F5227">
            <v>44.24</v>
          </cell>
        </row>
        <row r="5228">
          <cell r="D5228" t="str">
            <v>SDY FS 247</v>
          </cell>
          <cell r="E5228" t="str">
            <v>Fourniture d’une bande à diodes rouges BAL03-R16-A30-L2 pour matériel SIGNATURE (Référence SVMS 121765).</v>
          </cell>
          <cell r="F5228">
            <v>55.03</v>
          </cell>
        </row>
        <row r="5229">
          <cell r="D5229" t="str">
            <v>SDY FS 248</v>
          </cell>
          <cell r="E5229" t="str">
            <v>Fourniture d’une bande à diodes blanches  BAL03-W8-A30-L1 pour matériel SIGNATURE (Référence SVMS 168844 (STS 191)).</v>
          </cell>
          <cell r="F5229">
            <v>39.92</v>
          </cell>
        </row>
        <row r="5230">
          <cell r="D5230" t="str">
            <v>SDY FS 249</v>
          </cell>
          <cell r="E5230" t="str">
            <v>Fourniture d’une bande à diodes blanches BAL03-W8-A30-L2 pour matériel SIGNATURE (Référence SVMS STS 192).</v>
          </cell>
          <cell r="F5230">
            <v>43.16</v>
          </cell>
        </row>
        <row r="5231">
          <cell r="D5231" t="str">
            <v>SDY FS 250</v>
          </cell>
          <cell r="E5231" t="str">
            <v>Fourniture d’une bande à diodes jaunes BAL03-J16-A23-L1 pour matériel SIGNATURE (Référence SVMS 168821 (STS 165)).</v>
          </cell>
          <cell r="F5231">
            <v>50.71</v>
          </cell>
        </row>
        <row r="5232">
          <cell r="D5232" t="str">
            <v>SDY FS 251</v>
          </cell>
          <cell r="E5232" t="str">
            <v>Fourniture d’une bande à diodes vertes BAL03-VE8-A30-L1 pour matériel SIGNATURE (Référence SVMS STS 164).</v>
          </cell>
          <cell r="F5232">
            <v>48.56</v>
          </cell>
        </row>
        <row r="5233">
          <cell r="D5233" t="str">
            <v>SDY FS 252</v>
          </cell>
          <cell r="E5233" t="str">
            <v>Fourniture d’une carte affichage BAL03-CAC06 pour matériel SIGNATURE (Référence SVMS 121569).</v>
          </cell>
          <cell r="F5233">
            <v>502.81</v>
          </cell>
        </row>
        <row r="5234">
          <cell r="D5234" t="str">
            <v>SDY FS 253</v>
          </cell>
          <cell r="E5234" t="str">
            <v>Fourniture d’une carte d’affichage BAL03-LOGIQUE-40CONN-30MA pour SAV SIGNATURE (Référence SVMS 108099).</v>
          </cell>
          <cell r="F5234">
            <v>447.79</v>
          </cell>
        </row>
        <row r="5235">
          <cell r="D5235" t="str">
            <v>SDY FS 254</v>
          </cell>
          <cell r="E5235" t="str">
            <v>Fourniture d’une carte UPP97 installation en rack pour matériel SIGNATURE (Référence SVMS 23730).</v>
          </cell>
          <cell r="F5235">
            <v>138.11000000000001</v>
          </cell>
        </row>
        <row r="5236">
          <cell r="D5236" t="str">
            <v>SDY FS 255</v>
          </cell>
          <cell r="E5236" t="str">
            <v>Fourniture d’une carte UPP97 installation sur Rail Din pour matériel SIGNATURE (Référence SVMS 80135).</v>
          </cell>
          <cell r="F5236">
            <v>138.11000000000001</v>
          </cell>
        </row>
        <row r="5237">
          <cell r="D5237" t="str">
            <v>SDY FS 256</v>
          </cell>
          <cell r="E5237" t="str">
            <v>Fourniture d’une carte UPP03 pour matériel SIGNATURE (Référence SVMS 100697).</v>
          </cell>
          <cell r="F5237">
            <v>578.34</v>
          </cell>
        </row>
        <row r="5238">
          <cell r="D5238" t="str">
            <v>SDY FS 257</v>
          </cell>
          <cell r="E5238" t="str">
            <v>Fourniture d’une carte UPP03-3 (Fav12-Lux) pour matériel SIGNATURE (Référence SVMS 168839 (STS 185)).</v>
          </cell>
          <cell r="F5238">
            <v>830.83</v>
          </cell>
        </row>
        <row r="5239">
          <cell r="D5239" t="str">
            <v>SDY FS 258</v>
          </cell>
          <cell r="E5239" t="str">
            <v>Fourniture d’une carte de répartition alim et data afficheurs DIM16-INJECTION-1 (48V) pour PMV SIGNATURE (Référence SVMS 173477).</v>
          </cell>
          <cell r="F5239">
            <v>496.34</v>
          </cell>
        </row>
        <row r="5240">
          <cell r="D5240" t="str">
            <v>SDY FS 259</v>
          </cell>
          <cell r="E5240" t="str">
            <v>Fourniture d’une carte de répartition alim et data afficheurs DIM16-INJECTION-0 (24V) pour PMV SIGNATURE (Référence SVMS 169484).</v>
          </cell>
          <cell r="F5240">
            <v>372.26</v>
          </cell>
        </row>
        <row r="5241">
          <cell r="D5241" t="str">
            <v>SDY FS 260</v>
          </cell>
          <cell r="E5241" t="str">
            <v>Fourniture d’une carte Pilote STS – Gestion avec bus afficheur (PIP) pour matériel SIGNATURE (Référence SVMS 168940 (STS 311)).</v>
          </cell>
          <cell r="F5241">
            <v>1394.07</v>
          </cell>
        </row>
        <row r="5242">
          <cell r="D5242" t="str">
            <v>SDY FS 261</v>
          </cell>
          <cell r="E5242" t="str">
            <v>Fourniture d’un Pilote Informatique Panneau PIP00 LCR/IP (boîtier complet) pour matériel SIGNATURE (Référence SVMS 122816).</v>
          </cell>
          <cell r="F5242">
            <v>174.8</v>
          </cell>
        </row>
        <row r="5243">
          <cell r="D5243" t="str">
            <v>SDY FS 262</v>
          </cell>
          <cell r="E5243" t="str">
            <v>Fourniture d’une cellule de luminosité NORP12 capotée pour matériel SIGNATURE (Référence SVMS 168784 (STS 127)).</v>
          </cell>
          <cell r="F5243">
            <v>192.06</v>
          </cell>
        </row>
        <row r="5244">
          <cell r="D5244" t="str">
            <v>SDY FS 262 bis</v>
          </cell>
          <cell r="E5244" t="str">
            <v>Fourniture de lot de 5 cellules de luminosité NORP12 capotées pour matériel SIGNATURE (Référence SVMS 168784 (STS 127)).</v>
          </cell>
          <cell r="F5244">
            <v>517.91999999999996</v>
          </cell>
        </row>
        <row r="5245">
          <cell r="D5245" t="str">
            <v>SDY FS 263</v>
          </cell>
          <cell r="E5245" t="str">
            <v>Fourniture d’une carte Pilote 17 STS – Gestion avec bus afficheur (PIP) pour matériel SIGNATURE (Référence SVMS 183660).</v>
          </cell>
          <cell r="F5245">
            <v>7261.67</v>
          </cell>
        </row>
        <row r="5246">
          <cell r="D5246" t="str">
            <v>SDY FS 264</v>
          </cell>
          <cell r="E5246" t="str">
            <v>Fourniture d’un feu R24 SWARCO (boîtier complet avec source à diodes, lentille et câble de raccordement) de diamètre 300 mm Red et alimentation 230Vac (FUTURLED 6 Référence : F13236012-124000).</v>
          </cell>
          <cell r="F5246">
            <v>492.02</v>
          </cell>
        </row>
        <row r="5247">
          <cell r="D5247" t="str">
            <v>SDY FS 265</v>
          </cell>
          <cell r="E5247" t="str">
            <v>Fourniture de 12 feux R24 SWARCO (boîtier complet avec source à diodes, lentille et câble de raccordement) de diamètre 300 mm Red et alimentation 230Vac (FUTURLED 6 Référence : F13236012-124000).</v>
          </cell>
          <cell r="F5247">
            <v>4208.1000000000004</v>
          </cell>
        </row>
        <row r="5248">
          <cell r="D5248" t="str">
            <v>SDY FS 266</v>
          </cell>
          <cell r="E5248" t="str">
            <v>Fourniture de 52 feux R24 SWARCO (boîtier complet avec source à diodes, lentille et câble de raccordement) de diamètre 300 mm Red et alimentation 230Vac (FUTURLED 6 Référence :F13236012-124000).</v>
          </cell>
          <cell r="F5248">
            <v>14139.22</v>
          </cell>
        </row>
        <row r="5249">
          <cell r="D5249" t="str">
            <v>SDY FS 267</v>
          </cell>
          <cell r="E5249" t="str">
            <v>Fourniture d’une carte afficheur à diodes DIM16-H160x3-0 (J3-A60-I30) pour PMV SIGNATURE (Ré- férence SVMS 170993).</v>
          </cell>
          <cell r="F5249">
            <v>682</v>
          </cell>
        </row>
        <row r="5250">
          <cell r="D5250" t="str">
            <v>SDY FS 268</v>
          </cell>
          <cell r="E5250" t="str">
            <v>Fourniture  de 12 cartes  afficheur  à diodes DIM16-H160x3-0 (J3-A60-I30)  pour  PMV  SIGNATURE (Référence SVMS 170993).</v>
          </cell>
          <cell r="F5250">
            <v>8191</v>
          </cell>
        </row>
        <row r="5251">
          <cell r="D5251" t="str">
            <v>SDY FS 269</v>
          </cell>
          <cell r="E5251" t="str">
            <v>Fourniture de 144 cartes afficheur à diodes DIM16-H160x3-0 (J3-A60-I30) pour PMV SIGNATURE (Référence SVMS 170993).</v>
          </cell>
          <cell r="F5251">
            <v>94787</v>
          </cell>
        </row>
        <row r="5252">
          <cell r="D5252" t="str">
            <v>SDY FS 270</v>
          </cell>
          <cell r="E5252" t="str">
            <v>Fourniture d’une carte afficheur à diodes DIM16-H200-1 (J1-A23-I33) pour PMV SIGNATURE (Réfé- rence SVMS 169483).</v>
          </cell>
          <cell r="F5252">
            <v>227</v>
          </cell>
        </row>
        <row r="5253">
          <cell r="D5253" t="str">
            <v>SDY FS 271</v>
          </cell>
          <cell r="E5253" t="str">
            <v>Fourniture de 36 cartes afficheur à diodes DIM16-H200-1 (J1-A23-I33) pour PMV SIGNATURE (Ré- férence SVMS 169483).</v>
          </cell>
          <cell r="F5253">
            <v>8180</v>
          </cell>
        </row>
        <row r="5254">
          <cell r="D5254" t="str">
            <v>SDY FS 272</v>
          </cell>
          <cell r="E5254" t="str">
            <v>Fourniture de 180 cartes afficheur à diodes DIM16-H200-1 (J1-A23-I33) pour PMV SIGNATURE (Ré- férence SVMS 169483).</v>
          </cell>
          <cell r="F5254">
            <v>30991</v>
          </cell>
        </row>
        <row r="5255">
          <cell r="D5255" t="str">
            <v>SDY FS 273</v>
          </cell>
          <cell r="E5255" t="str">
            <v>Fourniture d'un couple de feux R24 complet, comprenant 2 boîtiers optiques SWARCO Futuraled 230v rouge diamètre 300 avec écran de contraste, casquette, dispositif de raccordement (boite de raccordement…) et de fixation (colliers pour fixation sur mât)</v>
          </cell>
          <cell r="F5255">
            <v>3836</v>
          </cell>
        </row>
        <row r="5256">
          <cell r="D5256" t="str">
            <v>SDY FS 274</v>
          </cell>
          <cell r="E5256" t="str">
            <v>Fourniture de 54 cartes afficheur à diodes DIM16-H320-1 (J2-A23-I40) pour PMV Signature (Référence SVMS 168972)</v>
          </cell>
          <cell r="F5256">
            <v>9397</v>
          </cell>
        </row>
        <row r="5257">
          <cell r="D5257" t="str">
            <v>SDY FS 275</v>
          </cell>
          <cell r="E5257" t="str">
            <v>Fourniture de 81 cartes afficheur à diodes DIM16-H250-0 (J2-A23-I30) pour PMV Signature (Référence SVMS 172651)</v>
          </cell>
          <cell r="F5257">
            <v>11533</v>
          </cell>
        </row>
        <row r="5258">
          <cell r="D5258" t="str">
            <v>SDY FS 276</v>
          </cell>
          <cell r="E5258" t="str">
            <v>Fourniture de 16 cartes afficheur à diodes GRA16-H352-QUADRI-44(WRJB) pour PMV Signature (Référence SVMS 14P05400202517)</v>
          </cell>
          <cell r="F5258">
            <v>21162</v>
          </cell>
        </row>
        <row r="5259">
          <cell r="D5259" t="str">
            <v>SDY FS 300</v>
          </cell>
          <cell r="E5259" t="str">
            <v>Fourniture d’une carte d’alimentation MAG 112 SIAT pour rack multi UG.</v>
          </cell>
          <cell r="F5259">
            <v>138.11000000000001</v>
          </cell>
        </row>
        <row r="5260">
          <cell r="D5260" t="str">
            <v>SDY FS 301</v>
          </cell>
          <cell r="E5260" t="str">
            <v>Fourniture d’une carte CPU 332 SIAT pour rack multi UG.</v>
          </cell>
          <cell r="F5260">
            <v>2537.81</v>
          </cell>
        </row>
        <row r="5261">
          <cell r="D5261" t="str">
            <v>SDY FS 302</v>
          </cell>
          <cell r="E5261" t="str">
            <v>Fourniture d’une carte de communication COM 104 SIAT pour rack multi UG.</v>
          </cell>
          <cell r="F5261">
            <v>2167.71</v>
          </cell>
        </row>
        <row r="5262">
          <cell r="D5262" t="str">
            <v>SDY FS 303</v>
          </cell>
          <cell r="E5262" t="str">
            <v>Fourniture d’une carte modem V23 MOD 223 SIAT pour rack multi UG.</v>
          </cell>
          <cell r="F5262">
            <v>1963.78</v>
          </cell>
        </row>
        <row r="5263">
          <cell r="D5263" t="str">
            <v>SDY FS 304</v>
          </cell>
          <cell r="E5263" t="str">
            <v>Fourniture d’une carte modem V23 MOD 123 SIAT pour rack multi UG.</v>
          </cell>
          <cell r="F5263">
            <v>1749.06</v>
          </cell>
        </row>
        <row r="5264">
          <cell r="D5264" t="str">
            <v>SDY FS 305</v>
          </cell>
          <cell r="E5264" t="str">
            <v>Fourniture d’un rack 3U 19 pouces Multi UG SIAT avec fond de panier (sans carte).</v>
          </cell>
          <cell r="F5264">
            <v>940.89</v>
          </cell>
        </row>
        <row r="5265">
          <cell r="D5265" t="str">
            <v>SDY FS 306</v>
          </cell>
          <cell r="E5265" t="str">
            <v>Fourniture d’un rack 3U 19 pouces FDP 300 SIAT avec fond de panier pour constitution rack SCC300 (sans carte).</v>
          </cell>
          <cell r="F5265">
            <v>885.86</v>
          </cell>
        </row>
        <row r="5266">
          <cell r="D5266" t="str">
            <v>SDY FS 307</v>
          </cell>
          <cell r="E5266" t="str">
            <v>Fourniture d’un rack 3U 12 pouces/308mm FDP 300 SIAT avec fond de panier pour constitution « demi-rack » SCC300 (sans carte).</v>
          </cell>
          <cell r="F5266">
            <v>992.68</v>
          </cell>
        </row>
        <row r="5267">
          <cell r="D5267" t="str">
            <v>SDY FS 308</v>
          </cell>
          <cell r="E5267" t="str">
            <v>Fourniture d’une carte d’alimentation MAG 305 SIAT pour rack SCC300.</v>
          </cell>
          <cell r="F5267">
            <v>1171.79</v>
          </cell>
        </row>
        <row r="5268">
          <cell r="D5268" t="str">
            <v>SDY FS 309</v>
          </cell>
          <cell r="E5268" t="str">
            <v>Fourniture d’une carte CPU 432 SIAT pour rack SCC300.</v>
          </cell>
          <cell r="F5268">
            <v>1523.55</v>
          </cell>
        </row>
        <row r="5269">
          <cell r="D5269" t="str">
            <v>SDY FS 310</v>
          </cell>
          <cell r="E5269" t="str">
            <v>Fourniture d’une carte de communication RS485 COM 485 SIAT pour rack SCC300.</v>
          </cell>
          <cell r="F5269">
            <v>1217.1099999999999</v>
          </cell>
        </row>
        <row r="5270">
          <cell r="D5270" t="str">
            <v>SDY FS 311</v>
          </cell>
          <cell r="E5270" t="str">
            <v>Fourniture d’une carte entées/sorties MGP 102 SIAT pour rack SCC300.</v>
          </cell>
          <cell r="F5270">
            <v>563.24</v>
          </cell>
        </row>
        <row r="5271">
          <cell r="D5271" t="str">
            <v>SDY FS 312</v>
          </cell>
          <cell r="E5271" t="str">
            <v>Fourniture d’une carte FIP 300 SIAT pour rack SCC300.</v>
          </cell>
          <cell r="F5271">
            <v>1126.48</v>
          </cell>
        </row>
        <row r="5272">
          <cell r="D5272" t="str">
            <v>SDY FS 313</v>
          </cell>
          <cell r="E5272" t="str">
            <v>Fourniture d’une carte modem V23 MOD 123 SIAT 123 en boîtier.</v>
          </cell>
          <cell r="F5272">
            <v>2207.63</v>
          </cell>
        </row>
        <row r="5273">
          <cell r="D5273" t="str">
            <v>SDY FS 400</v>
          </cell>
          <cell r="E5273" t="str">
            <v>Fourniture d’un caisson de type SAV R21a Fronton de Tunnel, signal par carte(s) à diodes de dimensions 680x680 mm, complet et prêt à fonctionner, de dimensions extérieures 800x800 mm et ouverture par la face avant, avec dispositifs de raccordement et de fixation (équerres, brides pour fixation sur PPHM…).</v>
          </cell>
          <cell r="F5273">
            <v>10755.47</v>
          </cell>
        </row>
        <row r="5274">
          <cell r="D5274" t="str">
            <v>SDY FS 401</v>
          </cell>
          <cell r="E5274"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4">
            <v>9834.01</v>
          </cell>
        </row>
        <row r="5275">
          <cell r="D5275" t="str">
            <v>SDY FS401</v>
          </cell>
          <cell r="E5275"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5">
            <v>9834.01</v>
          </cell>
        </row>
        <row r="5276">
          <cell r="D5276" t="str">
            <v>SDY FS 402</v>
          </cell>
          <cell r="E5276" t="str">
            <v>Fourniture d’un caisson de type SAV 4 messages, signaux par carte(s) à diodes de dimensions 300x300 mm, complet et prêt à fonctionner, de dimensions extérieures 450x450 mm et ouverture par la face avant, avec dispositifs de raccordement et de fixation (équerres, colliers…) et mise en peinture (RAL sera définit par le Maître d’Ouvrage).</v>
          </cell>
          <cell r="F5276">
            <v>8732.35</v>
          </cell>
        </row>
        <row r="5277">
          <cell r="D5277" t="str">
            <v>SDY FS 403</v>
          </cell>
          <cell r="E5277" t="str">
            <v>Fourniture d’un caisson de type SAV Mixte 5 messages, signaux par carte(s) à diodes de dimensions 960x640 mm (XM3d) et 450x450 mm (R21), complet et prêt à fonctionner, de dimensions extérieures 1170x870 mm et ouverture par la face arrière, avec dispositifs de raccordement et de fixation (équerres, colliers, profilés et brides pour fixation sur PPHM.…) et mise en peinture (RAL sera définit par le Maître d’Ouvrage).</v>
          </cell>
          <cell r="F5277">
            <v>11269.08</v>
          </cell>
        </row>
        <row r="5278">
          <cell r="D5278" t="str">
            <v>SDY FS 404</v>
          </cell>
          <cell r="E5278" t="str">
            <v>Fourniture d’un caisson de type « PMS » Très Grande Gamme, signal XB14 (50 ou 70 ou 90) décor normal par bandes à diodes de diamètre 1390 mm environ, complet et prêt à fonctionner, de dimensions extérieures 1600x1600 mm et ouverture suivant montage par la face arrière ou avant, avec dispositifs de raccordement et de fixation (équerres, colliers, profilés et brides pour fixation sur PPHM.…) et mise en peinture (RAL sera définit par le Maître d’Ouv</v>
          </cell>
          <cell r="F5278">
            <v>26512.11</v>
          </cell>
        </row>
        <row r="5279">
          <cell r="D5279" t="str">
            <v>SDY FS 405</v>
          </cell>
          <cell r="E5279" t="str">
            <v>Fourniture d’un caisson de type « PMS » Grande Gamme, signal XB14 (50 ou 70 ou 90) décor normal par bandes à diodes de diamètre 1160 mm environ, complet et prêt à fonctionner, de dimensions extérieures 1300x1300 mm et ouverture suivant montage par la face arrière ou avant, avec dispositifs de raccordement et de fixation (équerres, colliers, profilés et brides pour fixation sur PPHM.…) et mise en peinture (RAL sera définit par le Maître d’Ouvrage)</v>
          </cell>
          <cell r="F5279">
            <v>25256.15</v>
          </cell>
        </row>
        <row r="5280">
          <cell r="D5280" t="str">
            <v>SDY FS 406</v>
          </cell>
          <cell r="E5280" t="str">
            <v>Fourniture d’un caisson de type « PMS » Gamme Normale, signal XB14 (50 ou 70 ou 90) décor normal par bandes à diodes de diamètre 930 mm environ, complet et prêt à fonctionner, de dimensions extérieures 1050x1050 mm et ouverture suivant montage par la face arrière ou avant, avec dispositifs de raccordement et de fixation (équerres, colliers, profilés et brides pour fixation sur PPHM.…) et mise en peinture (RAL sera définit par le Maître d’Ouvrage)</v>
          </cell>
          <cell r="F5280">
            <v>20667.169999999998</v>
          </cell>
        </row>
        <row r="5281">
          <cell r="D5281" t="str">
            <v>SDY FS 407</v>
          </cell>
          <cell r="E5281" t="str">
            <v>Fourniture d’un caisson de type « PMS » Grande Gamme, signaux XB14 (50 et 70) et XA1a décors normaux par bandes à diodes de diamètre 1050 mm environ (XB14) et 1250mm environ (base du XA1a), complet et prêt à fonctionner, de dimensions extérieures 1300x1300 mm et ouverture par la face avant, avec dispositifs de raccordement et de fixation (équerres, colliers, profilés et brides pour fixation sur PPHM.…) et mise en peinture (RAL sera définit par le</v>
          </cell>
          <cell r="F5281">
            <v>29939.01</v>
          </cell>
        </row>
        <row r="5282">
          <cell r="D5282" t="str">
            <v>SDY FS 408</v>
          </cell>
          <cell r="E5282" t="str">
            <v>Fourniture d’un caisson de type « PMS » Grande Gamme, signal B1 décor normal par cartes à diodes de diamètre 1050 mm environ, complet et prêt à fonctionner, de dimensions extérieures 1300x1300 mm et ouverture par la face arrière, avec dispositifs de raccordement et de fixation (équerres, colliers, profilés et brides pour fixation sur PPHM.…) et mise en peinture (RAL sera définit par le Maître d’Ouvrage).</v>
          </cell>
          <cell r="F5282">
            <v>13718.41</v>
          </cell>
        </row>
        <row r="5283">
          <cell r="D5283" t="str">
            <v>SDY FS 409</v>
          </cell>
          <cell r="E5283" t="str">
            <v>Fourniture d’un caisson de type Pré-signalisation CAC Gamme Normale, signaux XA17 et XB14 (50) décors inversés par bandes à diodes de diamètre 840mm environ (XB14) et 988 mm environ (base du XA17), complet et prêt à fonctionner, de dimension extérieure 1050x1050 mm et ouverture par la face arrière, avec dispositifs de raccordement et de fixation (colliers.…) et mise en peinture (RAL sera définit par le Maître d’Ouvrage).</v>
          </cell>
          <cell r="F5283">
            <v>11624.07</v>
          </cell>
        </row>
        <row r="5284">
          <cell r="D5284" t="str">
            <v>SDY FS 410</v>
          </cell>
          <cell r="E5284" t="str">
            <v>Fourniture d’un caisson de type Pré-signalisation CAC Gamme Normale, signaux XA17, XB14 (50) et B1 décors inversés par bandes à diodes de diamètre 840 mm environ (XB14/B1) et 988mm environ (base du XA17), complet et prêt à fonctionner, de dimension extérieure 1050x1050 mm et ouverture par la face arrière, avec dispositifs de raccordement et de fixation (colliers.…) et mise en peinture (RAL sera définit par le Maître d’Ouvrage).</v>
          </cell>
          <cell r="F5284">
            <v>15536.52</v>
          </cell>
        </row>
        <row r="5285">
          <cell r="D5285" t="str">
            <v>SDY FS 411</v>
          </cell>
          <cell r="E5285" t="str">
            <v>Fourniture d’un feu R24 AXIMUM (boîtier complet avec source à diodes, lentille et câble de raccordement) de diamètre 300 mm et alimentation 230Vac (Gamme Atlas 3G/DIOFIT D300).</v>
          </cell>
          <cell r="F5285">
            <v>156.46</v>
          </cell>
        </row>
        <row r="5286">
          <cell r="D5286" t="str">
            <v>SDY FS 412</v>
          </cell>
          <cell r="E5286" t="str">
            <v>Fourniture de 5 feux R24 AXIMUM (boîtier complet avec source à diodes, lentille et câble de raccordement) de diamètre 300 mm et alimentation 230Vac (Gamme Atlas 3G/DIOFIT D300).</v>
          </cell>
          <cell r="F5286">
            <v>755.3</v>
          </cell>
        </row>
        <row r="5287">
          <cell r="D5287" t="str">
            <v>SDY FS 500</v>
          </cell>
          <cell r="E5287" t="str">
            <v>Fourniture de 36 cartes afficheurs alphanumériques Hc 320mm Abéon SD-A321.</v>
          </cell>
          <cell r="F5287">
            <v>7592.91</v>
          </cell>
        </row>
        <row r="5288">
          <cell r="D5288" t="str">
            <v>SDY FS 501</v>
          </cell>
          <cell r="E5288" t="str">
            <v>Fourniture de 270 (54x5) cartes afficheurs alphanumériques Hc 320mm Abéon SD-A321.</v>
          </cell>
          <cell r="F5288">
            <v>56946.86</v>
          </cell>
        </row>
        <row r="5289">
          <cell r="D5289" t="str">
            <v>SDY FS 502</v>
          </cell>
          <cell r="E5289" t="str">
            <v xml:space="preserve"> Fourniture de 24 cartes afficheurs alphanumériques Hc 200mm Abéon SD-A200</v>
          </cell>
          <cell r="F5289">
            <v>3829.76</v>
          </cell>
        </row>
        <row r="5290">
          <cell r="D5290" t="str">
            <v>SDY FS 503</v>
          </cell>
          <cell r="E5290" t="str">
            <v>Fourniture de 80 (16x5) cartes afficheurs pictogrammes 16x16 R/J Abéon SD-H351</v>
          </cell>
          <cell r="F5290">
            <v>51840.51</v>
          </cell>
        </row>
        <row r="5291">
          <cell r="D5291" t="str">
            <v>SDY FS 504</v>
          </cell>
          <cell r="E5291" t="str">
            <v>Fourniture de 5 feux à leds 300mm avec câble de 2 m Abéon FL-302.</v>
          </cell>
          <cell r="F5291">
            <v>2844.57</v>
          </cell>
        </row>
        <row r="5292">
          <cell r="D5292" t="str">
            <v>SDY FS 505</v>
          </cell>
          <cell r="E5292" t="str">
            <v>Fourniture de 5 unités centrales Abéon SD-341.</v>
          </cell>
          <cell r="F5292">
            <v>4474.99</v>
          </cell>
        </row>
        <row r="5293">
          <cell r="D5293" t="str">
            <v>SDY FS 506</v>
          </cell>
          <cell r="E5293" t="str">
            <v>Fourniture de 5 cartes entrées/sorties Abéon SD-IO-244.</v>
          </cell>
          <cell r="F5293">
            <v>1769.18</v>
          </cell>
        </row>
        <row r="5294">
          <cell r="D5294" t="str">
            <v>SDY FS 507</v>
          </cell>
          <cell r="E5294" t="str">
            <v>Fourniture de 5 cartes injecteur 10 ports Abéon SD-INJ10.</v>
          </cell>
          <cell r="F5294">
            <v>874.18</v>
          </cell>
        </row>
        <row r="5295">
          <cell r="D5295" t="str">
            <v>SDY FS 508</v>
          </cell>
          <cell r="E5295" t="str">
            <v>Fourniture de 5 cartes injecteur 4 ports Abéon SD-INJ4.</v>
          </cell>
          <cell r="F5295">
            <v>659.11</v>
          </cell>
        </row>
        <row r="5296">
          <cell r="D5296" t="str">
            <v>SDY FS 509</v>
          </cell>
          <cell r="E5296" t="str">
            <v>Fourniture de 5 cartes injecteur 2 ports Abéon SD-INJ2</v>
          </cell>
          <cell r="F5296">
            <v>416.28</v>
          </cell>
        </row>
        <row r="5297">
          <cell r="D5297" t="str">
            <v>SDY FS 510</v>
          </cell>
          <cell r="E5297" t="str">
            <v>Fourniture de 5 cellules de luminosité (Référence THEBEN 9070416).</v>
          </cell>
          <cell r="F5297">
            <v>395.46</v>
          </cell>
        </row>
        <row r="5298">
          <cell r="D5298" t="str">
            <v>SDY ING 01</v>
          </cell>
          <cell r="E5298" t="str">
            <v>Plus-value aux prix des séries SDY ING, SDY MEV et SDY DIV pour la réalisation des prestations de nuit entre 22h et 06h.</v>
          </cell>
          <cell r="F5298">
            <v>0.6</v>
          </cell>
        </row>
        <row r="5299">
          <cell r="D5299" t="str">
            <v>SDY ING 02</v>
          </cell>
          <cell r="E5299" t="str">
            <v>Moins-value à la somme des prix SDY ING, SDY MEV et SDY DIV pour la réalisation d’au moins deux prestations effectuées simultanément sur un même équipement.</v>
          </cell>
          <cell r="F5299">
            <v>-0.05</v>
          </cell>
        </row>
        <row r="5300">
          <cell r="D5300" t="str">
            <v>SDY ING 03</v>
          </cell>
          <cell r="E5300" t="str">
            <v>Moins-value à la somme des prix SDY ING, SDY MEV et SDY DIV pour la réalisation de prestations similaires effectuées à distance simultanément sur au moins deux équipements de même type.</v>
          </cell>
          <cell r="F5300">
            <v>-0.05</v>
          </cell>
        </row>
        <row r="5301">
          <cell r="D5301" t="str">
            <v>SDY ING 04</v>
          </cell>
          <cell r="E5301" t="str">
            <v>Moins-value à la somme des prix SDY ING, SDY MEV et SDY DIV pour la réalisation de prestations similaires effectuées sur site simultanément sur au moins deux équipements de même type situé dans un périmètre inférieur à 5km ou dans le même local technique.</v>
          </cell>
          <cell r="F5301">
            <v>-0.1</v>
          </cell>
        </row>
        <row r="5302">
          <cell r="D5302" t="str">
            <v>SDY ING 05</v>
          </cell>
          <cell r="E5302" t="str">
            <v>Reconnaissance d’un équipement de signalisation dynamique d’un nouveau type ou modèle, et/ou de technologie différente à celles et ceux déjà en maintenance dans le périmètre du présent marché, afin de permettre l'évaluation des moyens nécessaires à la maintenance (matériels, humains, procédures, documentations, lot de rechange, accessibilité…).Ce prix rémunère également le prélèvement des différentes configurations/paramétrages et versions logic</v>
          </cell>
          <cell r="F5302">
            <v>1200.93</v>
          </cell>
        </row>
        <row r="5303">
          <cell r="D5303" t="str">
            <v>SDY ING 06</v>
          </cell>
          <cell r="E5303" t="str">
            <v>Plus-value au prix SDY ING 05 pour des prestations de reconnaissance effectuées sur un type ou un modèle d’équipement supplémentaire installé dans le cadre d’un même projet.</v>
          </cell>
          <cell r="F5303">
            <v>580.5</v>
          </cell>
        </row>
        <row r="5304">
          <cell r="D5304" t="str">
            <v>SDY ING 07</v>
          </cell>
          <cell r="E5304" t="str">
            <v>Réalisation d’une étude technique mineure d’intérêt régionale conformément à la Fiche N°7 et correspondant à 2 jours (+ ou – 20 %) de travail d’ingénieur dépendant des méthodes employées et dont la commande sera un cahier des charges pour la réalisation de prestations simples et localisées d’évolution, de modernisation ou de rénovation d’un type ou modèle d’équipement existant quels soient son type, sa technologie et sa situation.Ce prix rémunèr</v>
          </cell>
          <cell r="F5304">
            <v>2470.91</v>
          </cell>
        </row>
        <row r="5305">
          <cell r="D5305" t="str">
            <v>SDY ING 08</v>
          </cell>
          <cell r="E5305" t="str">
            <v>Réalisation d’une étude technique majeure d’intérêt régionale conformément à la Fiche N°7 et correspondant à 5 jours (+ ou – 20 %) de travail d’ingénieur dépendant des méthodes employées et dont la commande sera un cahier des charges pour la réalisation de prestations localisées d’évolution, de modernisation ou de rénovation d’un type ou modèle d’équipement existant quels soient son type, sa technologie et sa situation.Ce prix rémunère également</v>
          </cell>
          <cell r="F5305">
            <v>6177.28</v>
          </cell>
        </row>
        <row r="5306">
          <cell r="D5306" t="str">
            <v>SDY ING 09</v>
          </cell>
          <cell r="E5306" t="str">
            <v>Reconditionnement en atelier d’1 pièce détachée déposée dans le cadre de projets spécifiques de modernisation, de rénovation, quels que soient le type et la technologie du matériel fourni par la DIRIF.Ce prix comprend le contrôle, le nettoyage, la réparation, les réglages, les tests, le ré-assemblage, la saisie dans la GMAO et le recyclage si nécessaire des éléments défectueux non récupérables.En cas de dépose d’un équipement ou d’un matériel d</v>
          </cell>
          <cell r="F5306">
            <v>264.36</v>
          </cell>
        </row>
        <row r="5307">
          <cell r="D5307" t="str">
            <v>SDY ING 10</v>
          </cell>
          <cell r="E5307" t="str">
            <v>Reconditionnement en atelier de 6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mat</v>
          </cell>
          <cell r="F5307">
            <v>703.51</v>
          </cell>
        </row>
        <row r="5308">
          <cell r="D5308" t="str">
            <v>SDY ING 11</v>
          </cell>
          <cell r="E5308" t="str">
            <v>Reconditionnement en atelier de 10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8">
            <v>1056.3399999999999</v>
          </cell>
        </row>
        <row r="5309">
          <cell r="D5309" t="str">
            <v>SDY ING 12</v>
          </cell>
          <cell r="E5309" t="str">
            <v>Reconditionnement en atelier de 18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9">
            <v>1901.2</v>
          </cell>
        </row>
        <row r="5310">
          <cell r="D5310" t="str">
            <v>SDY ING 13</v>
          </cell>
          <cell r="E5310" t="str">
            <v>Configuration ou paramétrage d'un équipement de signalisation dynamique, quels que soient son type (PIP, PICA...) et sa technologie (Ethernet IP ou WorldFip) effectuée en local sur l’équipement ou depuis le site technique de rattachement, incluant le déplacement sur site.</v>
          </cell>
          <cell r="F5310">
            <v>468.29</v>
          </cell>
        </row>
        <row r="5311">
          <cell r="D5311" t="str">
            <v>SDY ING 14</v>
          </cell>
          <cell r="E5311" t="str">
            <v>Configuration ou paramétrage d'un équipement de signalisation dynamique, quels que soient son type (PIP, PICA...) et sa technologie (Ethernet IP ou WorldFip) effectuée à distance depuis un poste de contrôle type supervision, navigateur web…</v>
          </cell>
          <cell r="F5311">
            <v>131.63999999999999</v>
          </cell>
        </row>
        <row r="5312">
          <cell r="D5312" t="str">
            <v>SDY ING 15</v>
          </cell>
          <cell r="E5312" t="str">
            <v>Mise à jour (OS, logiciels, firmware) d'un équipement de signalisation dynamique, quels que soient son type (PIP, PICA...) et sa technologie (Ethernet IP ou WorldFip) effectuée en local sur l’équipement ou depuis le site technique de rattachement, incluant le déplacement sur site.</v>
          </cell>
          <cell r="F5312">
            <v>468.29</v>
          </cell>
        </row>
        <row r="5313">
          <cell r="D5313" t="str">
            <v>SDY ING 16</v>
          </cell>
          <cell r="E5313" t="str">
            <v>Mise à jour (OS, logiciels, firmware) d'un équipement de signalisation dynamique,  quels que soient son type (PIP, PICA...) et sa technologie (Ethernet IP ou WorldFip) effectuée à distance depuis un poste de contrôle type supervision, navigateur web…</v>
          </cell>
          <cell r="F5313">
            <v>131.63999999999999</v>
          </cell>
        </row>
        <row r="5314">
          <cell r="D5314" t="str">
            <v>SDY ING 17</v>
          </cell>
          <cell r="E5314" t="str">
            <v>Configuration ou paramétrage d'un équipement de signalisation dynamique quel que soit son type (PMV, SAV, PMS) et de technologie Pink Book (UG/UC/UD) effectuée en local sur l’équipement ou depuis le site technique de rattachement, incluant le déplacement sur site.</v>
          </cell>
          <cell r="F5314">
            <v>175.88</v>
          </cell>
        </row>
        <row r="5315">
          <cell r="D5315" t="str">
            <v>SDY MC 01</v>
          </cell>
          <cell r="E5315" t="str">
            <v>Unité de référence « recherche de défaut » (diagnostic).</v>
          </cell>
          <cell r="F5315">
            <v>504.97</v>
          </cell>
        </row>
        <row r="5316">
          <cell r="D5316" t="str">
            <v>SDY MC 02</v>
          </cell>
          <cell r="E5316" t="str">
            <v>Unité de référence « intervention corrective » (dépannage).</v>
          </cell>
          <cell r="F5316">
            <v>661.43</v>
          </cell>
        </row>
        <row r="5317">
          <cell r="D5317" t="str">
            <v>SDY MEV 01</v>
          </cell>
          <cell r="E5317" t="str">
            <v>Installation, raccordement et paramétrage d’une interface de communication SHDSL quels que soient son type (point à point, anneau redondant...) et sa technologie (cuivre, Fibre Optique) en armoire de commande d’un équipement (PMV, SAV, CAC…), avec fourniture de l’ensemble des périphériques nécessaires comme son alimentation BT/TBT, son disjoncteur différentiel de protection, ses câbles et fileries d’alimentation et de transmission, ses cordons ré</v>
          </cell>
          <cell r="F5317">
            <v>1993.99</v>
          </cell>
        </row>
        <row r="5318">
          <cell r="D5318" t="str">
            <v>SDY MEV 02</v>
          </cell>
          <cell r="E5318" t="str">
            <v>Installation, raccordement et paramétrage d’un rack d’interface de communication SHDSL de type point à point et quelle que soit sa technologie (cuivre, Fibre Optique) dans un emplacement 3U d’une baie d’un local technique, avec fourniture de l’ensemble des périphériques nécessaires comme ses alimentations BT/TBT, ses disjoncteurs différentiels de protection, ses câbles et fileries d’alimentation et de transmission, ses cordons réseau et jarretièr</v>
          </cell>
          <cell r="F5318">
            <v>2314.46</v>
          </cell>
        </row>
        <row r="5319">
          <cell r="D5319" t="str">
            <v>SDY MEV 03</v>
          </cell>
          <cell r="E5319" t="str">
            <v>Installation, raccordement et paramétrage d'une interface de communication SHDSL de type point à point et quelle que soit sa technologie (cuivre, Fibre Optique) dans un rack existant d’interface de communication SHDSL, avec tout son câblage (électrique, transmission et réseau si nécessaire…Ce prix rémunère également la mise en service et les essais fonctionnels.La fourniture du prolongateur Ethernet ou du convertisseur de média n’est pas compri</v>
          </cell>
          <cell r="F5319">
            <v>1340.12</v>
          </cell>
        </row>
        <row r="5320">
          <cell r="D5320" t="str">
            <v>SDY MEV 04</v>
          </cell>
          <cell r="E5320" t="str">
            <v>Installation et raccordement d’une interface de communication SHDSL de technologie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résea</v>
          </cell>
          <cell r="F5320">
            <v>1450.18</v>
          </cell>
        </row>
        <row r="5321">
          <cell r="D5321" t="str">
            <v>SDY MEV 05</v>
          </cell>
          <cell r="E5321" t="str">
            <v>Installation et raccordement d’une interface de communication SHDSL de technologie non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v>
          </cell>
          <cell r="F5321">
            <v>1600.16</v>
          </cell>
        </row>
        <row r="5322">
          <cell r="D5322" t="str">
            <v>SDY MEV 06</v>
          </cell>
          <cell r="E5322" t="str">
            <v>Installation et raccordement d’un module de communication de technologie filaire ou non filaire permettant la liaison à un VPN d’un opérateur télécom d’une armoire de commande d’un équipement (PMV, SAV, CAC…) en remplacement d’un matériel existant.Ce prix rémunère également la réception du matériel (module de communication), la dépose et la restitution à la DiRIF de l’existant, ainsi que la mise en service et les essais fonctionnels.La fournitu</v>
          </cell>
          <cell r="F5322">
            <v>979.73</v>
          </cell>
        </row>
        <row r="5323">
          <cell r="D5323" t="str">
            <v>SDY MEV 07</v>
          </cell>
          <cell r="E5323" t="str">
            <v>Réalisation de travaux localisés pour l’évolution, la modernisation ou la rénovation d’un équipement existant quels que soient son type, sa technologie et sa situation.Ce prix rémunère 1 jour (+ ou – 20 %) de travail de deux techniciens incluant les déplacements sur site, l’outillage et les matériels, ainsi que la fourniture de tous les produits et consommables nécessaires à l’exécution des tâches.Ce prix fait suite à la réalisation d’une étude</v>
          </cell>
          <cell r="F5323">
            <v>3124.78</v>
          </cell>
        </row>
        <row r="5324">
          <cell r="D5324" t="str">
            <v>SDY MEV 08</v>
          </cell>
          <cell r="E5324" t="str">
            <v>Fourniture et installation du kit permettant l'adaptation mécanique de cartes afficheurs de nouvelle génération en lieu et place des cartes afficheurs existantes pour un PMV A SIRIUS SIGNATURE de type 3 lignes de 18 caractères Hc 320mm.Ce kit comprend les platines porte-afficheur, toutes les nappes de liaisons inter-caractères d’alimentation et de réseau de données, les interfaces entre les platines et le caisson du PMV…Ce prix rémunère égaleme</v>
          </cell>
          <cell r="F5324">
            <v>17513.25</v>
          </cell>
        </row>
        <row r="5325">
          <cell r="D5325" t="str">
            <v>SDY MEV 08 bis</v>
          </cell>
          <cell r="E5325" t="str">
            <v>Fourniture et installation du kit permettant l'adaptation mécanique de cartes afficheurs de nouvelle génération en lieu et place des cartes afficheurs existantes pour un PMV A SIRIUS SIGNATURE de type 3 lignes de 18 caractères Hc 320mm. Ce kit comprend les platines porte-afficheur, toutes les nappes de liaisons inter-caractères d’alimentation et de réseau de données, les interfaces entre les platines et le caisson du PMV… Ce prix rémunère égaleme</v>
          </cell>
          <cell r="F5325">
            <v>73339.63</v>
          </cell>
        </row>
        <row r="5326">
          <cell r="D5326" t="str">
            <v>SDY MEV 09</v>
          </cell>
          <cell r="E5326"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6">
            <v>15144.84</v>
          </cell>
        </row>
        <row r="5327">
          <cell r="D5327" t="str">
            <v>SDY MEV 09 bis</v>
          </cell>
          <cell r="E5327"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7">
            <v>68014.77</v>
          </cell>
        </row>
        <row r="5328">
          <cell r="D5328" t="str">
            <v>SDY MEV 10</v>
          </cell>
          <cell r="E5328" t="str">
            <v>Fourniture et installation du kit permettant l'adaptation mécanique de cartes afficheurs de nouvelle génération en lieu et place des cartes afficheurs existantes pour un PMV HA SIRIUS SIGNATURE de type 2 lignes de 18 caractères Hc 200mm.Ce kit comprend les platines porte-afficheur, toutes les nappes de liaisons inter-caractères d’alimentation et de réseau de données, les interfaces entre les platines et le caisson du PMV…Ce prix rémunère égalem</v>
          </cell>
          <cell r="F5328">
            <v>15937.91</v>
          </cell>
        </row>
        <row r="5329">
          <cell r="D5329" t="str">
            <v>SDY MEV 11</v>
          </cell>
          <cell r="E5329" t="str">
            <v xml:space="preserve">Installation du kit permettant l'adaptation mécanique de cartes afficheurs de nouvelle génération en lieu et place des cartes afficheurs existantes pour un PMV HA SIRIUS SIGNATURE de type 2 lignes de 18 caractères Hc 160mm.Ce kit comprend les platines porte-afficheur, toutes les nappes de liaisons inter-caractères d’alimentation et de réseau de données, les interfaces entre les platines et le caisson du PMV…Ce prix rémunère également la dépose </v>
          </cell>
          <cell r="F5329">
            <v>15937.91</v>
          </cell>
        </row>
        <row r="5330">
          <cell r="D5330" t="str">
            <v>SDY MEV 12</v>
          </cell>
          <cell r="E5330" t="str">
            <v>Installation, raccordement et configuration d’un Pilote de panneau (PIP) de technologie LCR / TCP IP, de type carte pilote STS 311 et de ses interfaces éventuelles (carte UPP, carte injection...) en armoire de commande d’un équipement de signalisation dynamique (PMV, SAV…) quelle que soit sa situation, avec fourniture des périphériques comme son alimentation BT/TBT, son disjoncteur différentiel de protection, ses câbles et nappes (électrique, bus</v>
          </cell>
          <cell r="F5330">
            <v>1497.65</v>
          </cell>
        </row>
        <row r="5331">
          <cell r="D5331" t="str">
            <v>SDY MEV 13</v>
          </cell>
          <cell r="E5331" t="str">
            <v>Fourniture et installation du kit permettant l'adaptation de cartes afficheurs Abéon en lieu et place de toutes les cartes afficheurs existantes pour un PMV Picto SES Luminance de type 3 lignes de 18 caractères Hc 320mm + Pictogramme. Ce kit comprend tous les différents supports, toutes les nappes et/ou cordons de liaisons inter-caractères (alimentation et de réseau de données), toutes les différentes interfaces nécessaires (thermostat de chauffa</v>
          </cell>
          <cell r="F5331">
            <v>3996.62</v>
          </cell>
        </row>
        <row r="5332">
          <cell r="D5332" t="str">
            <v>SDY MEV 14</v>
          </cell>
          <cell r="E5332" t="str">
            <v>Fourniture et installation du kit permettant l'adaptation de cartes afficheurs Abéon en lieu et place de toutes les cartes afficheurs existantes pour un PMV A SES UC962 LON type 2 lignes de 18 caractères Hc 320mm. Ce kit comprend tous les différents supports, toutes les nappes et/ou cordons de liaisons inter-caractères (alimentation et de réseau de données), toutes les différentes interfaces nécessaires (thermostat de chauffage, thermostat de ven</v>
          </cell>
          <cell r="F5332">
            <v>3747.37</v>
          </cell>
        </row>
        <row r="5333">
          <cell r="D5333" t="str">
            <v>SDY MEV 15</v>
          </cell>
          <cell r="E5333" t="str">
            <v>Fourniture et installation du kit permettant l'adaptation de cartes afficheurs Abéon en lieu et place de toutes les cartes afficheurs existantes pour un PMV HA SES UC962 LON type 2 lignes de 12 caractères Hc 200mm. Ce kit comprend tous les différents supports, toutes les nappes et/ou cordons de liaisons inter-caractères (alimentation et de réseau de données), toutes les différentes interfaces nécessaires (thermostat de chauffage, thermostat de ve</v>
          </cell>
          <cell r="F5333">
            <v>3485.17</v>
          </cell>
        </row>
        <row r="5334">
          <cell r="D5334" t="str">
            <v>SDY MEV 16</v>
          </cell>
          <cell r="E5334" t="str">
            <v>Installation, raccordement et configuration d’un Pilote de panneau (PIP) de technologie LCR / TCP IP, de type Abéon SD-341 et de ses interfaces éventuelles en armoire de commande et/ou caisson d’un équipement de signalisation dynamique de type PMV Picto SES SCU6 3 lignes de 18 caractères Hc 320mm + Pictogramme + 2 B14 + 2R2 quelle que soit sa situation.Ce prix comprend la fourniture des périphériques comme les protections électriques, des câbles</v>
          </cell>
          <cell r="F5334">
            <v>5479.16</v>
          </cell>
        </row>
        <row r="5335">
          <cell r="D5335" t="str">
            <v>SDY MEV 17</v>
          </cell>
          <cell r="E5335" t="str">
            <v>Installation, raccordement et configuration d’un Pilote de panneau (PIP) de technologie LCR / TCP IP, de type Abéon SD-341 et de ses interfaces éventuelles en armoire de commande et/ou caisson d’un équipement de signalisation dynamique de type PMV A SES UC962 LON 2 lignes de 18 caractères Hc 320mm quelle que soit sa situation. Ce prix comprend la fourniture des périphériques comme les protections électriques, des câbles, nappes et/ou cordons (él</v>
          </cell>
          <cell r="F5335">
            <v>5612.96</v>
          </cell>
        </row>
        <row r="5336">
          <cell r="D5336" t="str">
            <v>SDY MEV 18</v>
          </cell>
          <cell r="E5336" t="str">
            <v>Installation, raccordement et configuration d’un Pilote de panneau (PIP) de technologie LCR / TCP IP, de type Abéon SD-341 et de ses interfaces éventuelles en armoire de commande et/ou caisson d’un équipement de signalisation dynamique de type PMV HA SES UC962 LON 2 lignes de 12 caractères Hc 200mm quelle que soit sa situation.Ce prix comprend la fourniture des périphériques comme les protections électriques, des câbles, nappes et/ou cordons (él</v>
          </cell>
          <cell r="F5336">
            <v>3708.52</v>
          </cell>
        </row>
        <row r="5337">
          <cell r="D5337" t="str">
            <v>SDY MEV 19</v>
          </cell>
          <cell r="E5337" t="str">
            <v>Installation, raccordement et configuration d’un Pilote de panneau (PIP) de technologie LCR / TCP IP, de type Abéon SD-341 et de ses interfaces éventuelles en armoire de commande et/ou caisson d’un équipement de signalisation dynamique de type Portique de présignalisation SES SCU6 2 B14 + 2R2 quelle que soit sa situation.Ce prix comprend la fourniture des périphériques comme les protections électriques, des câbles, nappes et/ou cordons (électriq</v>
          </cell>
          <cell r="F5337">
            <v>5535.27</v>
          </cell>
        </row>
        <row r="5338">
          <cell r="D5338" t="str">
            <v>SDY MEV 20</v>
          </cell>
          <cell r="E5338" t="str">
            <v>Fourniture et installation du kit permettant l'adaptation de cartes afficheurs SVMS DIM 16 en lieu et place de toutes les cartes afficheurs existantes pour un PMV HA SIRIUS Signature de type 2 lignes de 18 caractères Hc 160mm.</v>
          </cell>
          <cell r="F5338">
            <v>8423</v>
          </cell>
        </row>
        <row r="5339">
          <cell r="D5339" t="str">
            <v>SDY MEV 21</v>
          </cell>
          <cell r="E5339" t="str">
            <v>Fourniture et installation du kit permettant l'adaptation de cartes afficheurs SVMS DIM 16 en lieu et place de toutes les cartes afficheurs existantes pour un PMV HA SIRIUS Signature de type 2 lignes de 18 caractères Hc 160mm.</v>
          </cell>
          <cell r="F5339">
            <v>94341</v>
          </cell>
        </row>
        <row r="5340">
          <cell r="D5340" t="str">
            <v>SDY MEV 22</v>
          </cell>
          <cell r="E5340" t="str">
            <v>Fourniture et installation du kit permettant l'adaptation de cartes afficheurs SVMS DIM 16 en lieu et place de toutes les cartes afficheurs existantes pour un PMV HA SIRIUS Signature de type 2 lignes de 18 caractères Hc 200mm.</v>
          </cell>
          <cell r="F5340">
            <v>9113</v>
          </cell>
        </row>
        <row r="5341">
          <cell r="D5341" t="str">
            <v>SDY MEV 23</v>
          </cell>
          <cell r="E5341" t="str">
            <v>Fourniture et installation du kit permettant l'adaptation de cartes afficheurs SVMS DIM 16 en lieu et place de toutes les cartes afficheurs existantes pour un PMV HA SIRIUS Signature de type 2 lignes de 18 caractères Hc 200mm.</v>
          </cell>
          <cell r="F5341">
            <v>44037</v>
          </cell>
        </row>
        <row r="5342">
          <cell r="D5342" t="str">
            <v>SDY MEV 24</v>
          </cell>
          <cell r="E5342" t="str">
            <v>Fourniture et installation du kit permettant l'adaptation de cartes afficheurs SVMS DIM16 en lieu et place de toutes les cartes afficheurs existantes pour un PMV HA SIRIUS SIGNATURE de type 2 lignes de 12 caractères Hc 200mm.Ce kit comprend les platines porte-afficheur, toutes les nappes de liaisons inter-caractères d’alimentation et de réseau de données, les interfaces entre les platines et le caisson du PMV</v>
          </cell>
          <cell r="F5342">
            <v>16925</v>
          </cell>
        </row>
        <row r="5343">
          <cell r="D5343" t="str">
            <v>SDY MEV 25</v>
          </cell>
          <cell r="E5343" t="str">
            <v>Fourniture et installation du kit permettant l'adaptation de cartes afficheurs SVMS GRA16H352 en lieu et place de toutes les cartes afficheurs «pictogramme» existantes pour un PMV SIRIUS Signature de type Picto + 3 lignes de 18 caractères Hc 320mmm.Ce kit comprend les platines porte-afficheur, toutes les nappes de liaisons inter-caractères d’alimentation et de réseau de données, les interfaces entre les platines et le caisson du PMV</v>
          </cell>
          <cell r="F5343">
            <v>5587</v>
          </cell>
        </row>
        <row r="5344">
          <cell r="D5344" t="str">
            <v>SDY MEV 26</v>
          </cell>
          <cell r="E5344" t="str">
            <v>Fourniture et installation du kit permettant l'adaptation de cartes afficheurs SVMS DIM16H320 en lieu et place de toutes les cartes afficheurs «alphanumérique» existantes pour un PMV SIRIUS Signature de type Picto + 3 lignes de 18 caractères Hc 320mm.Ce kit comprend les platines porte-afficheur, toutes les nappes de liaisons inter-caractères d’alimentation et de réseau de données, les interfaces entre les platines et le caisson du PMV</v>
          </cell>
          <cell r="F5344">
            <v>3341</v>
          </cell>
        </row>
        <row r="5345">
          <cell r="D5345" t="str">
            <v>SDY MEV 27</v>
          </cell>
          <cell r="E5345" t="str">
            <v>Fourniture et installation du kit permettant l'adaptation de cartes afficheurs SVMS GRA16H352 en lieu et place de toutes les cartes afficheurs «pictogramme»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5">
            <v>6585</v>
          </cell>
        </row>
        <row r="5346">
          <cell r="D5346" t="str">
            <v>SDY MEV 28</v>
          </cell>
          <cell r="E5346" t="str">
            <v>Fourniture et installation du kit permettant l'adaptation de cartes afficheurs SVMS DIM16H250 en lieu et place de toutes les cartes afficheurs «alphanumérique»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6">
            <v>2488</v>
          </cell>
        </row>
        <row r="5347">
          <cell r="D5347" t="str">
            <v>SDY MP 01</v>
          </cell>
          <cell r="E5347" t="str">
            <v>Visite annuelle décrite dans la gamme SDY 001 pour un équipement installé sur une structure PPHM visitable et de type Panneau à Messages Variables multi-usage dit « Picto », de type Panneau à Messages Variables dit « Autoroutier », dit « Hors Autoroute » ou dit « Dédié ».</v>
          </cell>
          <cell r="F5347">
            <v>671.14</v>
          </cell>
        </row>
        <row r="5348">
          <cell r="D5348" t="str">
            <v>SDY MP 02</v>
          </cell>
          <cell r="E5348" t="str">
            <v>Visite annuelle décrite dans la gamme SDY 002 pour un équipement installé sur mât simple ou support mural et de type Panneau à Messages Variables dit « PMS ».</v>
          </cell>
          <cell r="F5348">
            <v>294.57</v>
          </cell>
        </row>
        <row r="5349">
          <cell r="D5349" t="str">
            <v>SDY MP 03</v>
          </cell>
          <cell r="E5349" t="str">
            <v>Visite annuelle décrite dans la gamme SDY 001 pour une rampe de matériel installée sur une structure PPHM visitable et de type Signaux d’Affectation de Voies R21, quel que soit le nombre de caisson SAV (compris entre 2 et 5).</v>
          </cell>
          <cell r="F5349">
            <v>462.89</v>
          </cell>
        </row>
        <row r="5350">
          <cell r="D5350" t="str">
            <v>SDY MP 04</v>
          </cell>
          <cell r="E5350" t="str">
            <v>Visite annuelle décrite dans la gamme SDY 012 pour un équipement installé sur une structure PPHM non visitable et de type Panneau à Messages Variables, dit « Hors Autoroute » ou dit « Dédié ».</v>
          </cell>
          <cell r="F5350">
            <v>668.98</v>
          </cell>
        </row>
        <row r="5351">
          <cell r="D5351" t="str">
            <v>SDY MP 05</v>
          </cell>
          <cell r="E5351" t="str">
            <v>Visite annuelle décrite dans la gamme SDY 003 pour un matériel de régulation d’accès CAC Type A, B, C ou D (Feux R22 et pré-signalisation).</v>
          </cell>
          <cell r="F5351">
            <v>1117.8399999999999</v>
          </cell>
        </row>
        <row r="5352">
          <cell r="D5352" t="str">
            <v>SDY MP 06</v>
          </cell>
          <cell r="E5352" t="str">
            <v>Maintenance préventive renforcée décrite dans la gamme SDY 005 pour un équipement installé sur une structure PPHM visitable et de type Panneau à Messages Variables multi-usage dit « Picto ».</v>
          </cell>
          <cell r="F5352">
            <v>759.62</v>
          </cell>
        </row>
        <row r="5353">
          <cell r="D5353" t="str">
            <v>SDY MP 07</v>
          </cell>
          <cell r="E5353" t="str">
            <v>Maintenance préventive renforcée décrite dans la gamme SDY 005 pour un équipement installé sur une structure PPHM visitable et de type Panneau à Messages Variables dit « Autoroutier ».</v>
          </cell>
          <cell r="F5353">
            <v>759.62</v>
          </cell>
        </row>
        <row r="5354">
          <cell r="D5354" t="str">
            <v>SDY MP 08</v>
          </cell>
          <cell r="E5354" t="str">
            <v>Maintenance préventive renforcée décrite dans la gamme SDY 005 pour un équipement installé sur une structure PPHM visitable et de type Panneau à Messages Variables dit « Hors Autoroute ».</v>
          </cell>
          <cell r="F5354">
            <v>556.76</v>
          </cell>
        </row>
        <row r="5355">
          <cell r="D5355" t="str">
            <v>SDY MP 09</v>
          </cell>
          <cell r="E5355" t="str">
            <v>Maintenance préventive renforcée décrite dans la gamme SDY 006 pour un équipement installé sur une structure PPHM non visitable et de type Panneau à Messages Variables dit « Hors Autoroute ».</v>
          </cell>
          <cell r="F5355">
            <v>867.52</v>
          </cell>
        </row>
        <row r="5356">
          <cell r="D5356" t="str">
            <v>SDY MP 10</v>
          </cell>
          <cell r="E5356" t="str">
            <v>Plus-value au prix SDY MP 09 pour les prestations de maintenance préventive renforcée décrite dans la gamme SDY 011 pour un équipement de type Panneau à Messages Variables dit « Hors Autoroute » équipé de panneaux photovoltaïques pour son alimentation électrique.</v>
          </cell>
          <cell r="F5356">
            <v>104.66</v>
          </cell>
        </row>
        <row r="5357">
          <cell r="D5357" t="str">
            <v>SDY MP 101</v>
          </cell>
          <cell r="E5357" t="str">
            <v>Tunnel de Type 1 (Nombre de module inférieur ou égal à 10).</v>
          </cell>
          <cell r="F5357">
            <v>3610.33</v>
          </cell>
        </row>
        <row r="5358">
          <cell r="D5358" t="str">
            <v>SDY MP 102</v>
          </cell>
          <cell r="E5358" t="str">
            <v>Tunnel de Type 2 (Nombre de module supérieur à 10 et inférieur ou égal à 25).</v>
          </cell>
          <cell r="F5358">
            <v>6693.04</v>
          </cell>
        </row>
        <row r="5359">
          <cell r="D5359" t="str">
            <v>SDY MP 103</v>
          </cell>
          <cell r="E5359" t="str">
            <v>Tunnel de Type 3 (Nombre de module supérieur à 25 et inférieur ou égal à 40).</v>
          </cell>
          <cell r="F5359">
            <v>8956.7800000000007</v>
          </cell>
        </row>
        <row r="5360">
          <cell r="D5360" t="str">
            <v>SDY MP 104</v>
          </cell>
          <cell r="E5360" t="str">
            <v>Tunnel de Type 4 (Nombre de module supérieur à 40 et inférieur ou égal à 55).</v>
          </cell>
          <cell r="F5360">
            <v>11157.94</v>
          </cell>
        </row>
        <row r="5361">
          <cell r="D5361" t="str">
            <v>SDY MP 105</v>
          </cell>
          <cell r="E5361" t="str">
            <v>Tunnel de Type 5 (Nombre de module supérieur à 55).</v>
          </cell>
          <cell r="F5361">
            <v>12100.99</v>
          </cell>
        </row>
        <row r="5362">
          <cell r="D5362" t="str">
            <v>SDY MP 11</v>
          </cell>
          <cell r="E5362" t="str">
            <v>Maintenance préventive renforcée décrite dans la gamme SDY 005 pour un équipement installé sur une structure PPHM visitable et de type Panneau à Messages Variables dit « Dédié ».</v>
          </cell>
          <cell r="F5362">
            <v>604.24</v>
          </cell>
        </row>
        <row r="5363">
          <cell r="D5363" t="str">
            <v>SDY MP 12</v>
          </cell>
          <cell r="E5363" t="str">
            <v>Maintenance préventive renforcée décrite dans la gamme SDY 008 pour un équipement installé sur mât simple ou support mural et de type Panneau à Messages Variables dit « PMS ».</v>
          </cell>
          <cell r="F5363">
            <v>428.36</v>
          </cell>
        </row>
        <row r="5364">
          <cell r="D5364" t="str">
            <v>SDY MP 13</v>
          </cell>
          <cell r="E5364" t="str">
            <v>Maintenance préventive renforcée décrite dans la gamme SDY 005 pour une rampe de matériel installée sur une structure PPHM visitable de type Signaux d’Affectation de Voies R21 équipée de 2 ou 3 caissons.</v>
          </cell>
          <cell r="F5364">
            <v>460.73</v>
          </cell>
        </row>
        <row r="5365">
          <cell r="D5365" t="str">
            <v>SDY MP 14</v>
          </cell>
          <cell r="E5365" t="str">
            <v>Maintenance préventive renforcée décrite dans la gamme SDY 005 pour une rampe de matériel installée sur une structure PPHM visitable de type Signaux d’Affectation de Voies R21 équipée de 4 ou 5 caissons.</v>
          </cell>
          <cell r="F5365">
            <v>540.58000000000004</v>
          </cell>
        </row>
        <row r="5366">
          <cell r="D5366" t="str">
            <v>SDY MP 15</v>
          </cell>
          <cell r="E5366" t="str">
            <v>Maintenance préventive renforcée décrite dans la gamme SDY 009 pour un matériel de régulation d’accès de type CAC Type A, C ou D (Feux R22 et pré-signalisation).</v>
          </cell>
          <cell r="F5366">
            <v>1193.3699999999999</v>
          </cell>
        </row>
        <row r="5367">
          <cell r="D5367" t="str">
            <v>SDY MP 16</v>
          </cell>
          <cell r="E5367" t="str">
            <v>Maintenance préventive renforcée décrite dans la gamme SDY 009 pour un matériel de régulation d’accès de type CAC Type B (Feux R22 et pré-signalisation).</v>
          </cell>
          <cell r="F5367">
            <v>1485.78</v>
          </cell>
        </row>
        <row r="5368">
          <cell r="D5368" t="str">
            <v>SDY MP 201</v>
          </cell>
          <cell r="E5368" t="str">
            <v>Tunnel de Type 1 (Nombre de module inférieur ou égal à 10).</v>
          </cell>
          <cell r="F5368">
            <v>4978.51</v>
          </cell>
        </row>
        <row r="5369">
          <cell r="D5369" t="str">
            <v>SDY MP 202</v>
          </cell>
          <cell r="E5369" t="str">
            <v>Tunnel de Type 2 (Nombre de module supérieur à 10 et inférieur ou égal à 25).</v>
          </cell>
          <cell r="F5369">
            <v>10326.030000000001</v>
          </cell>
        </row>
        <row r="5370">
          <cell r="D5370" t="str">
            <v>SDY MP 203</v>
          </cell>
          <cell r="E5370" t="str">
            <v>Tunnel de Type 3 (Nombre de module supérieur à 25 et inférieur ou égal à 40).</v>
          </cell>
          <cell r="F5370">
            <v>14350.7</v>
          </cell>
        </row>
        <row r="5371">
          <cell r="D5371" t="str">
            <v>SDY MP 204</v>
          </cell>
          <cell r="E5371" t="str">
            <v>Tunnel de Type 4 (Nombre de module supérieur à 40 et inférieur ou égal à 55).</v>
          </cell>
          <cell r="F5371">
            <v>17997.72</v>
          </cell>
        </row>
        <row r="5372">
          <cell r="D5372" t="str">
            <v>SDY MP 205</v>
          </cell>
          <cell r="E5372" t="str">
            <v>Tunnel de Type 5 (Nombre de module supérieur à 55).</v>
          </cell>
          <cell r="F5372">
            <v>18499.46</v>
          </cell>
        </row>
        <row r="5373">
          <cell r="D5373" t="str">
            <v>SDY TGC 01</v>
          </cell>
          <cell r="E5373" t="str">
            <v>Réalisation d'une dalle de béton de 4 m² minimum et d'une épaisseur minimum de 10 cm, armée et stabilisée sur un lit de gravier, pour constitution d’une aire de propreté pour piéton autour d'une armoire de commande d’un équipement (PMV, SAV, CAC…), d'une chambre de tirage ou d’un support (PPHM, mât simple…) quels que soient leur type et leur situation.Ce prix rémunère également la fourniture de tous les matériaux, ainsi que l’évacuation et la mi</v>
          </cell>
          <cell r="F5373">
            <v>296.73</v>
          </cell>
        </row>
        <row r="5374">
          <cell r="D5374" t="str">
            <v>SDY TGC 02</v>
          </cell>
          <cell r="E5374" t="str">
            <v>Réalisation d'un massif de fondation pour ancrage d’un mât (Hors PPHM), équipé d’équipement(s) de signalisation dynamique (couple R24, caisson pré-signal...), quels que soient son type (mât simple monobloc, fixe-non basculant, basculant, ou avec potence...), ses dimensions (hauteur comprise entre 3 m et 12 m) et sa situation.Ce prix rémunère :l’exécution des fouilles,la fourniture et la mise en place de coffrage ordinaire si nécessaire,la fou</v>
          </cell>
          <cell r="F5374">
            <v>2528.1</v>
          </cell>
        </row>
        <row r="5375">
          <cell r="D5375" t="str">
            <v>SDY TGC 03</v>
          </cell>
          <cell r="E5375" t="str">
            <v>Fourniture et remplacement d’un massif de fondation préfabriqué d’un volume inférieur ou égal à 0,5m3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v>
          </cell>
          <cell r="F5375">
            <v>1236.53</v>
          </cell>
        </row>
        <row r="5376">
          <cell r="D5376" t="str">
            <v>SDY TGC 04</v>
          </cell>
          <cell r="E5376" t="str">
            <v>Fourniture et remplacement d’un massif de fondation préfabriqué d’un volume supérieur à 0,5m3 et inférieur ou égal à 1 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v>
          </cell>
          <cell r="F5376">
            <v>1654.11</v>
          </cell>
        </row>
        <row r="5377">
          <cell r="D5377" t="str">
            <v>SDY TGC 05</v>
          </cell>
          <cell r="E5377" t="str">
            <v>Fourniture et remplacement d’un massif poids préfabriqué d’un volume inférieur ou égal à 1,5 m3 (mètre cube) pour pose hors sol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graissé et leurs scel</v>
          </cell>
          <cell r="F5377">
            <v>2098.66</v>
          </cell>
        </row>
        <row r="5378">
          <cell r="D5378" t="str">
            <v>SDY TGC 06</v>
          </cell>
          <cell r="E5378" t="str">
            <v xml:space="preserve">Réalisation d'un dispositif de protection et de soutènement de terre en béton autour d’une chambre, d’une armoire de commande d’un équipement (PMV, SAV, CAC…) quels que soient leur type et leur situation, ou d’un support (mât simple, potence feux R22…) ou d’un montant (PPHM) quels que soient son type et sa situation.Ce dispositif sera réalisé au moyen de parpaings recouverts d'un enduit ciment ou de blocs modulaires préfabriqués, avec fondation </v>
          </cell>
          <cell r="F5378">
            <v>333.41</v>
          </cell>
        </row>
        <row r="5379">
          <cell r="D5379" t="str">
            <v>SDY TGC 07</v>
          </cell>
          <cell r="E5379" t="str">
            <v>Pose encastrée en scellement d’au moins deux dispositifs de protection de type bordure défense pour protection d’un équipement implanté en milieu urbain, quels que soient son type et sa situation.Ce prix rémunère également la fourniture des dispositifs de protection en béton brut de dimension 1000x200X300 environ et de tous les matériaux nécessaires, la réfection et la remise en état des sols quel que soit le type (enrobé à chaud ou à froid, pav</v>
          </cell>
          <cell r="F5379">
            <v>370.1</v>
          </cell>
        </row>
        <row r="5380">
          <cell r="D5380" t="str">
            <v>SDY TGC 08</v>
          </cell>
          <cell r="E5380" t="str">
            <v>Plus-value au prix SDY TGC 07 pour la fourniture et la pose d’un dispositif de protection de type bordure défense supplémentaire effectuée sur un même équipement.</v>
          </cell>
          <cell r="F5380">
            <v>370.1</v>
          </cell>
        </row>
        <row r="5381">
          <cell r="D5381" t="str">
            <v>SDY TGC 09</v>
          </cell>
          <cell r="E5381" t="str">
            <v>Pose encastrée en scellement d’au moins deux dispositifs de protection de type poteau anti-stationnement pour protection d’un équipement implanté en milieu urbain, quels que soient son type et sa situation.Ce prix rémunère également la fourniture des dispositifs de protection en acier peint (RAL 8017 ou 8019) de diamètre 100 mm minimum et de hauteur hors sol de 1,10 m minimum et de tous les matériaux nécessaires, la réfection et la remise en éta</v>
          </cell>
          <cell r="F5381">
            <v>780.12</v>
          </cell>
        </row>
        <row r="5382">
          <cell r="D5382" t="str">
            <v>SDY TGC 10</v>
          </cell>
          <cell r="E5382" t="str">
            <v>Plus-value au prix SDY TGC 09 pour la fourniture et la pose d’un dispositif de protection de type poteau anti-stationnement supplémentaire effectuée sur un même équipement.</v>
          </cell>
          <cell r="F5382">
            <v>390.6</v>
          </cell>
        </row>
        <row r="5383">
          <cell r="D5383" t="str">
            <v>SDY TGC 11</v>
          </cell>
          <cell r="E5383" t="str">
            <v>Décaissement et nettoyage de l’embase d’un mât (mât simple monobloc, fixe-non basculant, basculant, ou avec potence...) ou d’un montant (PPHM) quels que soient son type, sa situation et le volume (inférieur ou égal à 1 m3 (mètre cube)), dans un rayon de 0,50 mètre autour de celle-ci et jusqu’à atteindre la surface supérieure du massif de fondation.Ce prix rémunère également l’évacuation et la mise en décharge des produits issus de l’intervention</v>
          </cell>
          <cell r="F5383">
            <v>797.38</v>
          </cell>
        </row>
        <row r="5384">
          <cell r="D5384" t="str">
            <v>SDY TGC 12</v>
          </cell>
          <cell r="E5384" t="str">
            <v>Matage de mortier de ciment sans retrait entre la platine d’embase d’un support de type PPHM et le massif de fondation quel que soit le volume à remplir.Ce prix rémunère également la fourniture de tous les matériaux, ainsi que l’évacuation et la mise en décharge des produits issus de l’intervention.</v>
          </cell>
          <cell r="F5384">
            <v>534.11</v>
          </cell>
        </row>
        <row r="5385">
          <cell r="D5385" t="str">
            <v>SDY TGC 13</v>
          </cell>
          <cell r="E5385" t="str">
            <v>Remplacement de l’ensemble des cabochons de protection et des écrous si nécessaire d’une liaison platine d’embase/massif de fondation d’un support de type PPHM quel que soit le nombre d’ancrage.Ce prix rémunère également la fourniture de tous les matériaux, le nettoyage/dégraissage préliminaire à la brosse métallique et le graissage des tiges et de la boulonnerie, ainsi que l’évacuation et la mise en décharge des produits issus de l’intervention</v>
          </cell>
          <cell r="F5385">
            <v>296.73</v>
          </cell>
        </row>
        <row r="5386">
          <cell r="D5386" t="str">
            <v>SDY TGC 14</v>
          </cell>
          <cell r="E5386" t="str">
            <v>Remplacement des cabochons enduits de graisse ou des bandes grasses, et des écrous si nécessaire d’une liaison platine d’embase/massif de fondation d’un mât (hors PPHM) quels que soient son type (mât simple monobloc, fixe-non basculant, basculant, ou avec potence...), son nombre d’ancrage et sa situation.Ce prix rémunère également la fourniture de tous les matériaux, le nettoyage/dégraissage préliminaire à la brosse métallique de tous les ancrag</v>
          </cell>
          <cell r="F5386">
            <v>378.73</v>
          </cell>
        </row>
        <row r="5387">
          <cell r="D5387" t="str">
            <v>SDY TGC 15</v>
          </cell>
          <cell r="E5387" t="str">
            <v>Mise à disposition pour une durée inférieure ou égal à 4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7">
            <v>1052.03</v>
          </cell>
        </row>
        <row r="5388">
          <cell r="D5388" t="str">
            <v>SDY TGC 16</v>
          </cell>
          <cell r="E5388" t="str">
            <v>Mise à disposition pour une durée supérieure à 4 heures et inférieure ou égale à 8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8">
            <v>1509.52</v>
          </cell>
        </row>
        <row r="5389">
          <cell r="D5389" t="str">
            <v>SDY TGC 17</v>
          </cell>
          <cell r="E5389" t="str">
            <v>Remplacement d’une structure de type « Mini » Haut-Mât équipée d’un équipement de signalisation dynamique et d’une hauteur inférieure ou égale à 3 m, quels que soient son constructeur et sa situation.Ce prix rémunère également son déchargement sur site, l’assemblage de la structure, ainsi que le raccordement des câbles d’alimentation électrique, de transmission et de liaison terre.La fourniture du « mini » Haut-Mât et du/des équipement(s) de si</v>
          </cell>
          <cell r="F5389">
            <v>3210.03</v>
          </cell>
        </row>
        <row r="5390">
          <cell r="D5390" t="str">
            <v>SDY TGC 18</v>
          </cell>
          <cell r="E5390" t="str">
            <v xml:space="preserve">Remplacement d’un mât monobloc (hauteur inférieure ou égale à 4 m) et de son embase quel que soit son type (pour système CAC de type A ou C ou un couple de feux R24 ou un matériel de type Panneau à Messages Variables dit « Info » ou dit « PMS ») et sa situation, sur un massif de fondation existants et équipé des ancrages nécessaires.Ce prix rémunère également son déchargement sur site, ainsi que l’assemblage de tous les accessoires associés.La </v>
          </cell>
          <cell r="F5390">
            <v>3210.03</v>
          </cell>
        </row>
        <row r="5391">
          <cell r="D5391" t="str">
            <v>SDY TGC 19</v>
          </cell>
          <cell r="E5391" t="str">
            <v xml:space="preserve">Remplacement d’un mât avec potence (hauteur inférieure ou égale à 8 m) et de son embase quel que soit son type (pour système CAC de type B par exemple) et sa situation, sur un massif de fondation existants et équipé des ancrages nécessaires.Ce prix rémunère également son déchargement sur site, ainsi que l’assemblage de tous les accessoires associés.La fourniture du mât avec potence et des feux de signalisation du système CAC n’est pas comprise </v>
          </cell>
          <cell r="F5391">
            <v>4649.41</v>
          </cell>
        </row>
        <row r="5392">
          <cell r="D5392" t="str">
            <v>SDY TGC 20</v>
          </cell>
          <cell r="E5392" t="str">
            <v>Remplacement de support(s) mural quel que soit son type (pour système CAC de type D (feux de signalisation et répétiteur), ou pour un couple de feux R24) et sa situation, sur pied droit en tunnel ou sur mur anti-bruit.Ce prix rémunère également la fourniture des dispositifs de fixation ou d’ancrage nécessaires et l’assemblage de tous les accessoires associés.La fourniture du/des support(s) mural, des feux du système CAC ou couple de feux R24 n’</v>
          </cell>
          <cell r="F5392">
            <v>776.88</v>
          </cell>
        </row>
        <row r="5393">
          <cell r="D5393" t="str">
            <v>SDY TGC 21</v>
          </cell>
          <cell r="E5393" t="str">
            <v>Remplacement d’un support mural avec platine de fixation quel que soit son type (pour un matériel de type Panneau à Messages Variables dit « Info » ou dit « PMS ») et sa situation, sur pied droit en tunnel ou sur mur anti-bruit.Ce prix rémunère également son déchargement sur site, ainsi que la fourniture des dispositifs de fixation ou d’ancrage nécessaires et l’assemblage de tous les accessoires associés.La fourniture du support mural et du mat</v>
          </cell>
          <cell r="F5393">
            <v>2047.94</v>
          </cell>
        </row>
        <row r="5394">
          <cell r="D5394" t="str">
            <v>001</v>
          </cell>
          <cell r="E5394" t="str">
            <v>RE-S-1800X4-16G-S - Juniper – RE,4-CORE 1.8GHZ,16G MEM,SPARE,MX</v>
          </cell>
          <cell r="F5394">
            <v>2657.4</v>
          </cell>
        </row>
        <row r="5395">
          <cell r="D5395" t="str">
            <v>002</v>
          </cell>
          <cell r="E5395" t="str">
            <v>SCBE2-MX-S - Juniper – ENHANCED MX SWITCH CONTROL BOARD, SPARE</v>
          </cell>
          <cell r="F5395">
            <v>4562.99</v>
          </cell>
        </row>
        <row r="5396">
          <cell r="D5396" t="str">
            <v>003</v>
          </cell>
          <cell r="E5396" t="str">
            <v>PWR-FAN-MX240-ACH-HC-U - Juniper – MX240 PEM/FAN UPGRADE KIT,2520W AC PS</v>
          </cell>
          <cell r="F5396">
            <v>4026.17</v>
          </cell>
        </row>
        <row r="5397">
          <cell r="D5397" t="str">
            <v>004</v>
          </cell>
          <cell r="E5397" t="str">
            <v>PWR-FAN-MX240-DC-HC-U - Juniper – MX240 PEM/FAN UPGRADE KIT,2400W DC PS</v>
          </cell>
          <cell r="F5397">
            <v>4562.99</v>
          </cell>
        </row>
        <row r="5398">
          <cell r="D5398" t="str">
            <v>005</v>
          </cell>
          <cell r="E5398" t="str">
            <v>BDL MX480BASE3-DC - Châssis MX480 3D 6+2 slots équipé d'une matrice de commutation (SCBE), d'une carte de management (Routing engine), de 2 alimentations DC et de 2 Fan Trays</v>
          </cell>
          <cell r="F5398">
            <v>19057.189999999999</v>
          </cell>
        </row>
        <row r="5399">
          <cell r="D5399" t="str">
            <v>006</v>
          </cell>
          <cell r="E5399" t="str">
            <v>BDL MX480BASE3-AC - Châssis MX480 3D 6+2 slots équipé d'une matrice de commutation (SCBE), d'une carte de management (Routing engine), de 3 alimentations AC et de 2 Fan Trays</v>
          </cell>
          <cell r="F5399">
            <v>19057.189999999999</v>
          </cell>
        </row>
        <row r="5400">
          <cell r="D5400" t="str">
            <v>007</v>
          </cell>
          <cell r="E5400"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400">
            <v>31135.68</v>
          </cell>
        </row>
        <row r="5401">
          <cell r="D5401" t="str">
            <v>008</v>
          </cell>
          <cell r="E5401" t="str">
            <v>FFANTRAY-MX480-HC - Fan MX480</v>
          </cell>
          <cell r="F5401">
            <v>885.71</v>
          </cell>
        </row>
        <row r="5402">
          <cell r="D5402" t="str">
            <v>009</v>
          </cell>
          <cell r="E5402" t="str">
            <v>PWR-MX-2400-DC - Module d'Alimentation 2400W DC pour MX240/480</v>
          </cell>
          <cell r="F5402">
            <v>1449.52</v>
          </cell>
        </row>
        <row r="5403">
          <cell r="D5403" t="str">
            <v>010</v>
          </cell>
          <cell r="E5403" t="str">
            <v>PWR-MX-2520-AC - Module d'Alimentation 2520W AC pour MX240/480</v>
          </cell>
          <cell r="F5403">
            <v>1449.52</v>
          </cell>
        </row>
        <row r="5404">
          <cell r="D5404" t="str">
            <v>011</v>
          </cell>
          <cell r="E5404" t="str">
            <v>PWR-MX-1600-DC - Module d'Alimentation 1600W DC pour MX240/480</v>
          </cell>
          <cell r="F5404">
            <v>327.54000000000002</v>
          </cell>
        </row>
        <row r="5405">
          <cell r="D5405" t="str">
            <v>012</v>
          </cell>
          <cell r="E5405" t="str">
            <v>PWR-MX-1200-AC - Module d'Alimentation 1200W AC pour MX240/480</v>
          </cell>
          <cell r="F5405">
            <v>1019.7</v>
          </cell>
        </row>
        <row r="5406">
          <cell r="D5406" t="str">
            <v>013</v>
          </cell>
          <cell r="E5406" t="str">
            <v>RE-S-1800X4-32G - Routing Engine - Quad Core 1.8GHz with 32G Memory (RE-S-1800X4-32G)</v>
          </cell>
          <cell r="F5406">
            <v>3602.94</v>
          </cell>
        </row>
        <row r="5407">
          <cell r="D5407" t="str">
            <v>014</v>
          </cell>
          <cell r="E5407" t="str">
            <v>SCBE-MX - Enhanced MX Switch Control Board for MX</v>
          </cell>
          <cell r="F5407">
            <v>234.84</v>
          </cell>
        </row>
        <row r="5408">
          <cell r="D5408" t="str">
            <v>015</v>
          </cell>
          <cell r="E5408" t="str">
            <v>FILTRE MX480</v>
          </cell>
          <cell r="F5408">
            <v>456.35</v>
          </cell>
        </row>
        <row r="5409">
          <cell r="D5409" t="str">
            <v>016</v>
          </cell>
          <cell r="E5409" t="str">
            <v>CBL-M-PWR-RA-EU - Câble d'alimentation AC , Continent Europe, C19, 16A/250V, 2.5m, Right Angle</v>
          </cell>
          <cell r="F5409">
            <v>24.38</v>
          </cell>
        </row>
        <row r="5410">
          <cell r="D5410" t="str">
            <v>017</v>
          </cell>
          <cell r="E5410" t="str">
            <v>BDL MX240BASE3-DC - Châssis MX 240 4 slots équipé de 2 matrices de commutation (SCBE), de 2 cartes de management (Routing engine), de 2 alimentations DC et de 2 Fan Trays + JUNOS + fonction de routeur virtuel</v>
          </cell>
          <cell r="F5410">
            <v>16104.66</v>
          </cell>
        </row>
        <row r="5411">
          <cell r="D5411" t="str">
            <v>018</v>
          </cell>
          <cell r="E5411" t="str">
            <v>BDL MX240BASE3-AC - Châssis MX 240 4 slots équipé de 2 matrices de commutation (SCBE), de 2 cartes de management (Routing engine), de 2 alimentations AC et de 2 Fan Trays + JUNOS + fonction de routeur virtuel</v>
          </cell>
          <cell r="F5411">
            <v>16104.66</v>
          </cell>
        </row>
        <row r="5412">
          <cell r="D5412" t="str">
            <v>019</v>
          </cell>
          <cell r="E5412"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412">
            <v>28183.16</v>
          </cell>
        </row>
        <row r="5413">
          <cell r="D5413" t="str">
            <v>020</v>
          </cell>
          <cell r="E5413" t="str">
            <v>FFANTRAY-MX240-HC - Fantray MX240</v>
          </cell>
          <cell r="F5413">
            <v>885.71</v>
          </cell>
        </row>
        <row r="5414">
          <cell r="D5414" t="str">
            <v>021</v>
          </cell>
          <cell r="E5414" t="str">
            <v>FILTRE MX240</v>
          </cell>
          <cell r="F5414">
            <v>456.35</v>
          </cell>
        </row>
        <row r="5415">
          <cell r="D5415" t="str">
            <v>022</v>
          </cell>
          <cell r="E5415" t="str">
            <v>DPCE-R-4XGE-XFP - Carte d'interfaces de 4 ports XFP 10G pour châssis MX avec toutes fonctionnalités L2/L3 - Achat des interfaces optiques séparé</v>
          </cell>
          <cell r="F5415">
            <v>3757.76</v>
          </cell>
        </row>
        <row r="5416">
          <cell r="D5416" t="str">
            <v>023</v>
          </cell>
          <cell r="E5416" t="str">
            <v>MIC-3D-2XGE-XFP - MIC with 2x10GE XFP interface, Optics sold separately.</v>
          </cell>
          <cell r="F5416">
            <v>3757.76</v>
          </cell>
        </row>
        <row r="5417">
          <cell r="D5417" t="str">
            <v>024</v>
          </cell>
          <cell r="E5417" t="str">
            <v>MIC-3D-4XGE-XFP - MIC with 4x10GE XFP interface, Optics sold separately.</v>
          </cell>
          <cell r="F5417">
            <v>6710.28</v>
          </cell>
        </row>
        <row r="5418">
          <cell r="D5418" t="str">
            <v>025</v>
          </cell>
          <cell r="E5418" t="str">
            <v>MX-MPC2E-3D-NG-Q-R-B - Carte MPC2E-3D-NG-Q-R-B pour MX</v>
          </cell>
          <cell r="F5418">
            <v>33830.68</v>
          </cell>
        </row>
        <row r="5419">
          <cell r="D5419" t="str">
            <v>026</v>
          </cell>
          <cell r="E5419" t="str">
            <v>MX-MPC2E-3D-NG - Carte MPC2E-3D-NG pour MX</v>
          </cell>
          <cell r="F5419">
            <v>14494.2</v>
          </cell>
        </row>
        <row r="5420">
          <cell r="D5420" t="str">
            <v>027</v>
          </cell>
          <cell r="E5420" t="str">
            <v>MX-MPC3E-3D-NG-Q-R-B - Carte MPC3E-3D-NG-Q-R-B pour MX</v>
          </cell>
          <cell r="F5420">
            <v>49081.35</v>
          </cell>
        </row>
        <row r="5421">
          <cell r="D5421" t="str">
            <v>028</v>
          </cell>
          <cell r="E5421" t="str">
            <v>MX-MPC3E-3D-NG - Carte MPC3E-3D-NG pour MX</v>
          </cell>
          <cell r="F5421">
            <v>20399.240000000002</v>
          </cell>
        </row>
        <row r="5422">
          <cell r="D5422" t="str">
            <v>029</v>
          </cell>
          <cell r="E5422" t="str">
            <v>RE-S-1300-2048 - Carte de management (Routing engine) avec processeur 1300MHz et 2GB de mémoire</v>
          </cell>
          <cell r="F5422">
            <v>309</v>
          </cell>
        </row>
        <row r="5423">
          <cell r="D5423" t="str">
            <v>030</v>
          </cell>
          <cell r="E5423" t="str">
            <v>RE-S-2000-4096 - Carte de management (Routing engine) avec processeur 2000MHz et 4GB de mémoire</v>
          </cell>
          <cell r="F5423">
            <v>432.6</v>
          </cell>
        </row>
        <row r="5424">
          <cell r="D5424" t="str">
            <v>031</v>
          </cell>
          <cell r="E5424" t="str">
            <v>EX4200-24T - EX 4200, 24-port 10/100/1000BaseT (8-ports PoE) + 320W AC PS, includes 50cm VC cable</v>
          </cell>
          <cell r="F5424">
            <v>179.22</v>
          </cell>
        </row>
        <row r="5425">
          <cell r="D5425" t="str">
            <v>032</v>
          </cell>
          <cell r="E5425" t="str">
            <v>EX4200-24F - EX 4200, 24-port 10/100/1000BaseT (8-ports PoE) + 320W AC PS, includes 50cm VC cable</v>
          </cell>
          <cell r="F5425">
            <v>179.22</v>
          </cell>
        </row>
        <row r="5426">
          <cell r="D5426" t="str">
            <v>033</v>
          </cell>
          <cell r="E5426" t="str">
            <v>EX4300-24P - EX4300, 24‐Port 10/100/1000BaseT PoE‐plus + 750W AC PS</v>
          </cell>
          <cell r="F5426">
            <v>2451.36</v>
          </cell>
        </row>
        <row r="5427">
          <cell r="D5427" t="str">
            <v>034</v>
          </cell>
          <cell r="E5427" t="str">
            <v>EX4300-24T - EX4300, 24‐Port 10/100/1000BaseT + 350W AC PS</v>
          </cell>
          <cell r="F5427">
            <v>1992.12</v>
          </cell>
        </row>
        <row r="5428">
          <cell r="D5428" t="str">
            <v>035</v>
          </cell>
          <cell r="E5428" t="str">
            <v>EX4300-32F - EX4300, 32Port 1000BaseX SFP, 4x10GBaseX SFP+ and 350W AC PS (Optics sold separately)</v>
          </cell>
          <cell r="F5428">
            <v>4002.21</v>
          </cell>
        </row>
        <row r="5429">
          <cell r="D5429" t="str">
            <v>036</v>
          </cell>
          <cell r="E5429" t="str">
            <v>EX4300-32F-DC 32-port 100/1000BASE-X SFP 4x10GBASE-X SFP+</v>
          </cell>
          <cell r="F5429">
            <v>4190.8599999999997</v>
          </cell>
        </row>
        <row r="5430">
          <cell r="D5430" t="str">
            <v>037</v>
          </cell>
          <cell r="E5430" t="str">
            <v>EX4300-32F-AFL - EX4300, Advanced Feature License for 32‐Port SKUs</v>
          </cell>
          <cell r="F5430">
            <v>12360</v>
          </cell>
        </row>
        <row r="5431">
          <cell r="D5431" t="str">
            <v>038</v>
          </cell>
          <cell r="E5431" t="str">
            <v>EX4300-32F-EFL - EX4300, Extended Feature License for 32‐Port SKUs</v>
          </cell>
          <cell r="F5431">
            <v>4696.8</v>
          </cell>
        </row>
        <row r="5432">
          <cell r="D5432" t="str">
            <v>039</v>
          </cell>
          <cell r="E5432" t="str">
            <v>EX4300-24-AFL - Advanced Feature License for EX 4300‐24T/P skus</v>
          </cell>
          <cell r="F5432">
            <v>4944</v>
          </cell>
        </row>
        <row r="5433">
          <cell r="D5433" t="str">
            <v>040</v>
          </cell>
          <cell r="E5433" t="str">
            <v>EX4300-24-EFL - Extended Feature License for EX 4300‐24T/P skus</v>
          </cell>
          <cell r="F5433">
            <v>1854</v>
          </cell>
        </row>
        <row r="5434">
          <cell r="D5434" t="str">
            <v>041</v>
          </cell>
          <cell r="E5434" t="str">
            <v>EX4300‐FAN - EX4300, Fan Spare</v>
          </cell>
          <cell r="F5434">
            <v>186.27</v>
          </cell>
        </row>
        <row r="5435">
          <cell r="D5435" t="str">
            <v>042</v>
          </cell>
          <cell r="E5435" t="str">
            <v>EX4400-24P 24x1G POE switch with 2x100G uplink/stacking ports. 90W POE. MACsec AES256 capable (optional license sold separately). Optional extension module(sold separately): 4x10G or 4x25G</v>
          </cell>
          <cell r="F5435">
            <v>2562.66</v>
          </cell>
        </row>
        <row r="5436">
          <cell r="D5436" t="str">
            <v>043</v>
          </cell>
          <cell r="E5436" t="str">
            <v>EX4400-EM-4S 4x10G SFP+ extension module for EX4400 series of switches</v>
          </cell>
          <cell r="F5436">
            <v>648.88</v>
          </cell>
        </row>
        <row r="5437">
          <cell r="D5437" t="str">
            <v>044</v>
          </cell>
          <cell r="E5437" t="str">
            <v>JNP-100G-DAC-1M QSFP28 100GE Direct Attach Copper Cable 1 meter Standard  Temperature (0 through 70 DEGREE C) 0.015W 30 AWG</v>
          </cell>
          <cell r="F5437">
            <v>150.44999999999999</v>
          </cell>
        </row>
        <row r="5438">
          <cell r="D5438" t="str">
            <v>045</v>
          </cell>
          <cell r="E5438" t="str">
            <v>Support 1 an care core 1 Year Wired Assurance Subscription for EX24 port switches including  JTAC Support; Juniper Care Core Support for EX2300 EX3400 EX4300 EX4400 24 ports devices.</v>
          </cell>
          <cell r="F5438">
            <v>817.37</v>
          </cell>
        </row>
        <row r="5439">
          <cell r="D5439" t="str">
            <v>046</v>
          </cell>
          <cell r="E5439" t="str">
            <v>S-EX-A-C2-P       SW, EX, Advanced, Class 2 (24 ports), Perpetual</v>
          </cell>
          <cell r="F5439">
            <v>735.87</v>
          </cell>
        </row>
        <row r="5440">
          <cell r="D5440" t="str">
            <v>047</v>
          </cell>
          <cell r="E5440" t="str">
            <v>JPSU-1050-C-AC-AFO 1050W Compact AC AFO power supply for EX4400 switches</v>
          </cell>
          <cell r="F5440">
            <v>349.13</v>
          </cell>
        </row>
        <row r="5441">
          <cell r="D5441" t="str">
            <v>048</v>
          </cell>
          <cell r="E5441" t="str">
            <v>CBL-PWR-C15M-HITEMP-EU Power Cord AC Continental Europe C15M 10A/250V 2.5m Straight Plug to straight high temp C15M</v>
          </cell>
          <cell r="F5441">
            <v>59.18</v>
          </cell>
        </row>
        <row r="5442">
          <cell r="D5442" t="str">
            <v>049</v>
          </cell>
          <cell r="E5442" t="str">
            <v>EX4400-24T</v>
          </cell>
          <cell r="F5442">
            <v>2075.71</v>
          </cell>
        </row>
        <row r="5443">
          <cell r="D5443" t="str">
            <v>050</v>
          </cell>
          <cell r="E5443" t="str">
            <v>EX4400-48F 12x10G SFP+ 36x1G SFP port fiber switch with 2x100G uplink/stacking ports. MACsec AES256 capable (optional license sold separately).Optional extension module(sold separately): 4x1</v>
          </cell>
          <cell r="F5443">
            <v>4550.92</v>
          </cell>
        </row>
        <row r="5444">
          <cell r="D5444" t="str">
            <v>051</v>
          </cell>
          <cell r="E5444" t="str">
            <v>JNP-100G-DAC-1M QSFP28 100GE Direct Attach Copper Cable 1 meter Standard Temperature (0 through 70 DEGREE C) 0.015W 30 AWG</v>
          </cell>
          <cell r="F5444">
            <v>150.44999999999999</v>
          </cell>
        </row>
        <row r="5445">
          <cell r="D5445" t="str">
            <v>052</v>
          </cell>
          <cell r="E5445" t="str">
            <v>Support 1 an care core S-EX-A-C3-P 1 Year Wired Assurance Subscription for EX48 port switches including JTAC Support; Juniper Care Core Support  for EX2300 EX3400 EX4300 EX4400 24 ports devices. SW EX Advanced Class 3 (32 or 48 ports) Perpetual</v>
          </cell>
          <cell r="F5445">
            <v>1122.5999999999999</v>
          </cell>
        </row>
        <row r="5446">
          <cell r="D5446" t="str">
            <v>053</v>
          </cell>
          <cell r="E5446" t="str">
            <v>S-EX-A-C3-P           SW EX Advanced Class 3 (32 or 48 ports) Perpetual</v>
          </cell>
          <cell r="F5446">
            <v>1122.5999999999999</v>
          </cell>
        </row>
        <row r="5447">
          <cell r="D5447" t="str">
            <v>054</v>
          </cell>
          <cell r="E5447" t="str">
            <v>JPSU-550-C-AC-AFO 550W compact AC AFO power supply for EX4400 switches</v>
          </cell>
          <cell r="F5447">
            <v>203.09</v>
          </cell>
        </row>
        <row r="5448">
          <cell r="D5448" t="str">
            <v>055</v>
          </cell>
          <cell r="E5448" t="str">
            <v>CBL-EX-PWR-C13-EU Power Cable Europe</v>
          </cell>
          <cell r="F5448">
            <v>24.23</v>
          </cell>
        </row>
        <row r="5449">
          <cell r="D5449" t="str">
            <v>056</v>
          </cell>
          <cell r="E5449" t="str">
            <v>EX4600-40F - EX4600, 40 ports fibres</v>
          </cell>
          <cell r="F5449">
            <v>5764.89</v>
          </cell>
        </row>
        <row r="5450">
          <cell r="D5450" t="str">
            <v>057</v>
          </cell>
          <cell r="E5450" t="str">
            <v>EX4600-40F-AFL - EX4600, Advanced Feature License</v>
          </cell>
          <cell r="F5450">
            <v>5725.36</v>
          </cell>
        </row>
        <row r="5451">
          <cell r="D5451" t="str">
            <v>058</v>
          </cell>
          <cell r="E5451" t="str">
            <v>EX4600-40F-AFI  - EX4600-40F-AFI</v>
          </cell>
          <cell r="F5451">
            <v>5764.89</v>
          </cell>
        </row>
        <row r="5452">
          <cell r="D5452" t="str">
            <v>059</v>
          </cell>
          <cell r="E5452" t="str">
            <v>EX4600-40F-AFO - EX4600-40F-AFO</v>
          </cell>
          <cell r="F5452">
            <v>5764.89</v>
          </cell>
        </row>
        <row r="5453">
          <cell r="D5453" t="str">
            <v>060</v>
          </cell>
          <cell r="E5453" t="str">
            <v>EX4600-40F-DC-AFI  - EX4600-40F-DC-AFI</v>
          </cell>
          <cell r="F5453">
            <v>6695.2</v>
          </cell>
        </row>
        <row r="5454">
          <cell r="D5454" t="str">
            <v>061</v>
          </cell>
          <cell r="E5454" t="str">
            <v>EX4600-40F-DC-AFO - EX4600-40F-DC-AFO</v>
          </cell>
          <cell r="F5454">
            <v>6695.2</v>
          </cell>
        </row>
        <row r="5455">
          <cell r="D5455" t="str">
            <v>062</v>
          </cell>
          <cell r="E5455" t="str">
            <v>EX4600-EM-8F  - EX4600-EM-8F</v>
          </cell>
          <cell r="F5455">
            <v>1453.19</v>
          </cell>
        </row>
        <row r="5456">
          <cell r="D5456" t="str">
            <v>063</v>
          </cell>
          <cell r="E5456" t="str">
            <v>JPSU-650W-AC-AFI - JPSU-650W-AC-AFI</v>
          </cell>
          <cell r="F5456">
            <v>685.59</v>
          </cell>
        </row>
        <row r="5457">
          <cell r="D5457" t="str">
            <v>064</v>
          </cell>
          <cell r="E5457" t="str">
            <v>JPSU-650W-AC-AFO  - JPSU-650W-AC-AFO</v>
          </cell>
          <cell r="F5457">
            <v>635.41</v>
          </cell>
        </row>
        <row r="5458">
          <cell r="D5458" t="str">
            <v>065</v>
          </cell>
          <cell r="E5458" t="str">
            <v>JPSU‐350‐AC‐AFI - EX4300, 350W AC Power Supply with Airflow In (Power Cord needs to be ordered separately), PSU‐Side Airflow Intake</v>
          </cell>
          <cell r="F5458">
            <v>215.96</v>
          </cell>
        </row>
        <row r="5459">
          <cell r="D5459" t="str">
            <v>066</v>
          </cell>
          <cell r="E5459" t="str">
            <v>JPSU-550-DC-AFO - EX4300, 550W AC Power Supply with Airflow‐In (Power Cord needs to be ordered separately), PSU‐Side Airflow Intake</v>
          </cell>
          <cell r="F5459">
            <v>347.12</v>
          </cell>
        </row>
        <row r="5460">
          <cell r="D5460" t="str">
            <v>067</v>
          </cell>
          <cell r="E5460" t="str">
            <v>JPSU-715-AC-AFO-A - EX4300, 715W DC Power Supply Airflow‐In , PSU‐Side Airflow Intake</v>
          </cell>
          <cell r="F5460">
            <v>465.14</v>
          </cell>
        </row>
        <row r="5461">
          <cell r="D5461" t="str">
            <v>068</v>
          </cell>
          <cell r="E5461" t="str">
            <v>JPSU-1100-AC-AFO-A - EX4300, 1100W DC Power Supply Airflow‐In, PSU‐Side Airflow Intake</v>
          </cell>
          <cell r="F5461">
            <v>652.02</v>
          </cell>
        </row>
        <row r="5462">
          <cell r="D5462" t="str">
            <v>069</v>
          </cell>
          <cell r="E5462" t="str">
            <v>EX-PWR-190-DC - Module d'Alimentation 190W DC pour EX 4200</v>
          </cell>
          <cell r="F5462">
            <v>207.65</v>
          </cell>
        </row>
        <row r="5463">
          <cell r="D5463" t="str">
            <v>070</v>
          </cell>
          <cell r="E5463" t="str">
            <v>EX-PWR-320-AC - Module d'Alimentation 320W AC pour EX 4200</v>
          </cell>
          <cell r="F5463">
            <v>123.6</v>
          </cell>
        </row>
        <row r="5464">
          <cell r="D5464" t="str">
            <v>071</v>
          </cell>
          <cell r="E5464" t="str">
            <v>CBL-EX-PWR-C19-EU - Câble d'alimentation</v>
          </cell>
          <cell r="F5464">
            <v>24.23</v>
          </cell>
        </row>
        <row r="5465">
          <cell r="D5465" t="str">
            <v>072</v>
          </cell>
          <cell r="E5465" t="str">
            <v>EX-UM-2XFP - Module d'extension 2-Ports 10G XFP pour EX 4200 </v>
          </cell>
          <cell r="F5465">
            <v>111.24</v>
          </cell>
        </row>
        <row r="5466">
          <cell r="D5466" t="str">
            <v>073</v>
          </cell>
          <cell r="E5466" t="str">
            <v>EX-UM-4SFP - Module d'extension 4-Ports 10G SFP pour EX 4200 </v>
          </cell>
          <cell r="F5466">
            <v>550.79</v>
          </cell>
        </row>
        <row r="5467">
          <cell r="D5467" t="str">
            <v>074</v>
          </cell>
          <cell r="E5467" t="str">
            <v>EX-UM-4x4SFP - Module d'extension 4-Ports 10G SFP+ pour EX 4300-24T/24P</v>
          </cell>
          <cell r="F5467">
            <v>688.78</v>
          </cell>
        </row>
        <row r="5468">
          <cell r="D5468" t="str">
            <v>075</v>
          </cell>
          <cell r="E5468" t="str">
            <v>EX-UM-8x8SFP - Module d'extension 4-Ports 10G SFP+ pour EX 4300-32F</v>
          </cell>
          <cell r="F5468">
            <v>1794.62</v>
          </cell>
        </row>
        <row r="5469">
          <cell r="D5469" t="str">
            <v>076</v>
          </cell>
          <cell r="E5469" t="str">
            <v>EX-CBL-VCP-50CM - Câble de 0,5M de long de stack pour Virtual Châssis EX 4200 - Spare</v>
          </cell>
          <cell r="F5469">
            <v>61.8</v>
          </cell>
        </row>
        <row r="5470">
          <cell r="D5470" t="str">
            <v>077</v>
          </cell>
          <cell r="E5470" t="str">
            <v>EX-CBL-VCP-1M - Câble de 1M de long de stack pour Virtual Châssis EX 4200 - Spare</v>
          </cell>
          <cell r="F5470">
            <v>173.04</v>
          </cell>
        </row>
        <row r="5471">
          <cell r="D5471" t="str">
            <v>078</v>
          </cell>
          <cell r="E5471" t="str">
            <v>EX-CBL-VCP-3M - Câble de 3M de long de stack pour Virtual Châssis EX 4200 - Spare</v>
          </cell>
          <cell r="F5471">
            <v>117.42</v>
          </cell>
        </row>
        <row r="5472">
          <cell r="D5472" t="str">
            <v>079</v>
          </cell>
          <cell r="E5472" t="str">
            <v>EX-SFP-10GE-DAC-1M - SFP+ 10 Gigabit Ethernet Direct Attach Copper (Twinax Copper Cable), 1M</v>
          </cell>
          <cell r="F5472">
            <v>52.35</v>
          </cell>
        </row>
        <row r="5473">
          <cell r="D5473" t="str">
            <v>080</v>
          </cell>
          <cell r="E5473" t="str">
            <v>EX-SFP-10GE-DAC-3M - SFP+ 10 Gigabit Ethernet Direct Attach Copper (Twinax Copper Cable), 3M</v>
          </cell>
          <cell r="F5473">
            <v>73.650000000000006</v>
          </cell>
        </row>
        <row r="5474">
          <cell r="D5474" t="str">
            <v>081</v>
          </cell>
          <cell r="E5474" t="str">
            <v>EX-SFP-10GE-DAC-5M - SFP+ 10 Gigabit Ethernet Direct Attach Copper (Twinax Copper Cable), 5M</v>
          </cell>
          <cell r="F5474">
            <v>92.06</v>
          </cell>
        </row>
        <row r="5475">
          <cell r="D5475" t="str">
            <v>082</v>
          </cell>
          <cell r="E5475" t="str">
            <v>EX-SFP-1GE-LX - SFP 1000Base-LX Gigabit Ethernet</v>
          </cell>
          <cell r="F5475">
            <v>368.23</v>
          </cell>
        </row>
        <row r="5476">
          <cell r="D5476" t="str">
            <v>083</v>
          </cell>
          <cell r="E5476" t="str">
            <v>EX-SFP-1GE-SX - SFP 1000Base-SX Gigabit Ethernet</v>
          </cell>
          <cell r="F5476">
            <v>171.76</v>
          </cell>
        </row>
        <row r="5477">
          <cell r="D5477" t="str">
            <v>084</v>
          </cell>
          <cell r="E5477" t="str">
            <v>XFP-10G-E-OC192-IR2 - XFP 10G module pour 10G Ethernet et OC192 sur 1550nm pour transmission maximale à 40Km</v>
          </cell>
          <cell r="F5477">
            <v>302.82</v>
          </cell>
        </row>
        <row r="5478">
          <cell r="D5478" t="str">
            <v>085</v>
          </cell>
          <cell r="E5478" t="str">
            <v>XFP-10G-L-OC192-SR1 - XFP 10G module pour 10G Ethernet et OC192 sur 1310nm pour transmission maximale à 10Km</v>
          </cell>
          <cell r="F5478">
            <v>307.74</v>
          </cell>
        </row>
        <row r="5479">
          <cell r="D5479" t="str">
            <v>086</v>
          </cell>
          <cell r="E5479" t="str">
            <v>XFP-10G-S - XFP 10G Ethernet sur 850nm pour transmission maximale à 300m</v>
          </cell>
          <cell r="F5479">
            <v>261.97000000000003</v>
          </cell>
        </row>
        <row r="5480">
          <cell r="D5480" t="str">
            <v>087</v>
          </cell>
          <cell r="E5480" t="str">
            <v>XFP-10G-Z-OC192-LR2 - XFP 10G module pour 10G Ethernet et OC192 sur 1550nm pour transmission maximale à 80Km</v>
          </cell>
          <cell r="F5480">
            <v>111.24</v>
          </cell>
        </row>
        <row r="5481">
          <cell r="D5481" t="str">
            <v>088</v>
          </cell>
          <cell r="E5481" t="str">
            <v>EX-SFP-1GE-LH - SFP 1000Base-LH Gigabit Ethernet</v>
          </cell>
          <cell r="F5481">
            <v>2086.29</v>
          </cell>
        </row>
        <row r="5482">
          <cell r="D5482" t="str">
            <v>089</v>
          </cell>
          <cell r="E5482" t="str">
            <v>QFX-SFP-1GE-LX - SFP 1000Base-LX Gigabit Ethernet Optics, 1310nm for 10km transmission on SMF</v>
          </cell>
          <cell r="F5482">
            <v>337.2</v>
          </cell>
        </row>
        <row r="5483">
          <cell r="D5483" t="str">
            <v>090</v>
          </cell>
          <cell r="E5483" t="str">
            <v>QFX-SFP-1GE-SX - SFP 1000Base-SX Gigabit Ethernet Optics, 850nm for upto 550m transmission on MMF</v>
          </cell>
          <cell r="F5483">
            <v>168.86</v>
          </cell>
        </row>
        <row r="5484">
          <cell r="D5484" t="str">
            <v>091</v>
          </cell>
          <cell r="E5484" t="str">
            <v>EX-SFP-10GE-SR - Small Form Factor Pluggable 10 Gigabit Ethernet (SFP+) SR Optics</v>
          </cell>
          <cell r="F5484">
            <v>521.58000000000004</v>
          </cell>
        </row>
        <row r="5485">
          <cell r="D5485" t="str">
            <v>092</v>
          </cell>
          <cell r="E5485" t="str">
            <v>EX-SFP-10GE-LR - Small Form Factor Pluggable 10 Gigabit Ethernet (SFP+) LR Optics</v>
          </cell>
          <cell r="F5485">
            <v>1380.6</v>
          </cell>
        </row>
        <row r="5486">
          <cell r="D5486" t="str">
            <v>093</v>
          </cell>
          <cell r="E5486" t="str">
            <v>EX-SFP-10GE-LRM - Small Form Factor Pluggable 10 Gigabit Ethernet (SFP+) LRM Optics</v>
          </cell>
          <cell r="F5486">
            <v>613.63</v>
          </cell>
        </row>
        <row r="5487">
          <cell r="D5487" t="str">
            <v>094</v>
          </cell>
          <cell r="E5487" t="str">
            <v>EX-SFP-10GE-ER - SFP+ 10GBase-ER 10 Gigabit Ethernet Optics Module, 1550nm for 40Km Transmission</v>
          </cell>
          <cell r="F5487">
            <v>3436.11</v>
          </cell>
        </row>
        <row r="5488">
          <cell r="D5488" t="str">
            <v>095</v>
          </cell>
          <cell r="E5488" t="str">
            <v>EX-SFP-10GE-ZR - SFP+, 10GBase-ZR 10 Gigabit Ethernet Optics, 1550nm for 80km Transmission on SMF</v>
          </cell>
          <cell r="F5488">
            <v>2135.4699999999998</v>
          </cell>
        </row>
        <row r="5489">
          <cell r="D5489" t="str">
            <v>096</v>
          </cell>
          <cell r="E5489" t="str">
            <v>EX-XFP-10GE-SR - XFP 10GBase-SR sur 850nm pour transmission maximale à 300M</v>
          </cell>
          <cell r="F5489">
            <v>142.13999999999999</v>
          </cell>
        </row>
        <row r="5490">
          <cell r="D5490" t="str">
            <v>097</v>
          </cell>
          <cell r="E5490" t="str">
            <v>EX-XFP-10GE-LR - XFP 10GBase-LR 10 sur 1310nm pour transmission maximale à 10Km</v>
          </cell>
          <cell r="F5490">
            <v>228.66</v>
          </cell>
        </row>
        <row r="5491">
          <cell r="D5491" t="str">
            <v>098</v>
          </cell>
          <cell r="E5491" t="str">
            <v>EX-XFP-10GE-ER - XFP 10GBase-ER 10 sur 1550nm pour transmission maximale à 40Km</v>
          </cell>
          <cell r="F5491">
            <v>352.26</v>
          </cell>
        </row>
        <row r="5492">
          <cell r="D5492" t="str">
            <v>099</v>
          </cell>
          <cell r="E5492" t="str">
            <v>EX-XFP-10GE-ZR - XFP 10GBase-ZR 10 sur 1550nm pour transmission maximale à 80Km</v>
          </cell>
          <cell r="F5492">
            <v>401.7</v>
          </cell>
        </row>
        <row r="5493">
          <cell r="D5493" t="str">
            <v>1</v>
          </cell>
          <cell r="E5493" t="str">
            <v>RE-S-1800X4-16G-S - Juniper – RE,4-CORE 1.8GHZ,16G MEM,SPARE,MX</v>
          </cell>
          <cell r="F5493">
            <v>2657.4</v>
          </cell>
        </row>
        <row r="5494">
          <cell r="D5494" t="str">
            <v>10</v>
          </cell>
          <cell r="E5494" t="str">
            <v>PWR-MX-2520-AC - Module d'Alimentation 2520W AC pour MX240/480</v>
          </cell>
          <cell r="F5494">
            <v>1449.52</v>
          </cell>
        </row>
        <row r="5495">
          <cell r="D5495" t="str">
            <v>100</v>
          </cell>
          <cell r="E5495" t="str">
            <v>Un équipement Juniper SRX-320</v>
          </cell>
          <cell r="F5495">
            <v>835.75</v>
          </cell>
        </row>
        <row r="5496">
          <cell r="D5496" t="str">
            <v>101</v>
          </cell>
          <cell r="E5496" t="str">
            <v>Accessoire de montage en rack pour un équipement Juniper SRX-320</v>
          </cell>
          <cell r="F5496">
            <v>64.77</v>
          </cell>
        </row>
        <row r="5497">
          <cell r="D5497" t="str">
            <v>102</v>
          </cell>
          <cell r="E5497" t="str">
            <v>Support constructeur pour la maintenance annuelle Juniper Care Core Plus pour un équipement SRX320</v>
          </cell>
          <cell r="F5497">
            <v>138.07</v>
          </cell>
        </row>
        <row r="5498">
          <cell r="D5498" t="str">
            <v>103</v>
          </cell>
          <cell r="E5498" t="str">
            <v>QFX5120-48Y-AFO2 QFX5120-48Y, airflow out, redundant AC PSUs and FANs Ships with base S/W features.</v>
          </cell>
          <cell r="F5498">
            <v>7912.99</v>
          </cell>
        </row>
        <row r="5499">
          <cell r="D5499" t="str">
            <v>104</v>
          </cell>
          <cell r="E5499" t="str">
            <v>S-QFX5K-C1-A2-P perpetual Advanced2 license for Class 1 QFX5K products</v>
          </cell>
          <cell r="F5499">
            <v>9630.6200000000008</v>
          </cell>
        </row>
        <row r="5500">
          <cell r="D5500" t="str">
            <v>105</v>
          </cell>
          <cell r="E5500" t="str">
            <v>SVC-COR-QFX5K-C1A2 Juniper Care Core Support for S-QFX5K-C1-A2-P 36 mois</v>
          </cell>
          <cell r="F5500">
            <v>945.94</v>
          </cell>
        </row>
        <row r="5501">
          <cell r="D5501" t="str">
            <v>106</v>
          </cell>
          <cell r="E5501" t="str">
            <v>JPSU-650W-AC-AO JNP204 AC power supply air flow out</v>
          </cell>
          <cell r="F5501">
            <v>406.65</v>
          </cell>
        </row>
        <row r="5502">
          <cell r="D5502" t="str">
            <v>107</v>
          </cell>
          <cell r="E5502" t="str">
            <v>CBL-EX-PWR-C13-EU Power Cable, Europe</v>
          </cell>
          <cell r="F5502">
            <v>24.23</v>
          </cell>
        </row>
        <row r="5503">
          <cell r="D5503" t="str">
            <v>108</v>
          </cell>
          <cell r="E5503" t="str">
            <v>S-APSTRA-A-1 SW, Apstra, Advanced, Device management, with SVC Customer Support, 1 Year</v>
          </cell>
          <cell r="F5503">
            <v>1671.79</v>
          </cell>
        </row>
        <row r="5504">
          <cell r="D5504" t="str">
            <v>109</v>
          </cell>
          <cell r="E5504" t="str">
            <v>QFX-QSFP-40G-SR4 QSFP+ 40GBASE-SR4 for Switching Platforms MMF OM3 100 meters and OM4 150 meters Standard Temperature (0 through 70 DEGREE C) MPO-12 connector</v>
          </cell>
          <cell r="F5504">
            <v>227.25</v>
          </cell>
        </row>
        <row r="5505">
          <cell r="D5505" t="str">
            <v>11</v>
          </cell>
          <cell r="E5505" t="str">
            <v>PWR-MX-1600-DC - Module d'Alimentation 1600W DC pour MX240/480</v>
          </cell>
          <cell r="F5505">
            <v>327.54000000000002</v>
          </cell>
        </row>
        <row r="5506">
          <cell r="D5506" t="str">
            <v>110</v>
          </cell>
          <cell r="E5506" t="str">
            <v>QFX-SFP-1GE-SX SFP 1000Base-SX Gigabit Ethernet Optics 850nm for upto 550m Transmission on MMF</v>
          </cell>
          <cell r="F5506">
            <v>168.86</v>
          </cell>
        </row>
        <row r="5507">
          <cell r="D5507" t="str">
            <v>111</v>
          </cell>
          <cell r="E5507" t="str">
            <v>EX-SFP-1GE-T Small Form Factor Pluggable 10/100/1000 Copper Transceiver Module</v>
          </cell>
          <cell r="F5507">
            <v>138.09</v>
          </cell>
        </row>
        <row r="5508">
          <cell r="D5508" t="str">
            <v>112</v>
          </cell>
          <cell r="E5508" t="str">
            <v>QFX5120-32C-AFO 32x100G 1U AC port Side Intake and PSU Side ExhaustPerpetual Advanced2 license for Class 2 products (QFX5200-32C-L, QFX5120-32C)</v>
          </cell>
          <cell r="F5508">
            <v>8632.35</v>
          </cell>
        </row>
        <row r="5509">
          <cell r="D5509" t="str">
            <v>113</v>
          </cell>
          <cell r="E5509" t="str">
            <v>SVC-COR-QFX5KC2A2P JNPR Care Core Supt S-QFX5K-C2-A2-P</v>
          </cell>
          <cell r="F5509">
            <v>949.81</v>
          </cell>
        </row>
        <row r="5510">
          <cell r="D5510" t="str">
            <v>114</v>
          </cell>
          <cell r="E5510" t="str">
            <v>QFX520048Y-APSU-AO AC AFO 650W PSU for QFX5200-48Y</v>
          </cell>
          <cell r="F5510">
            <v>326.94</v>
          </cell>
        </row>
        <row r="5511">
          <cell r="D5511" t="str">
            <v>115</v>
          </cell>
          <cell r="E5511" t="str">
            <v>QFX-SFP-10GE-SR SFP+ 10GBase-SR 10 Gigabit Ethernet Optics 850nm for up to 300m Transmission on MMF</v>
          </cell>
          <cell r="F5511">
            <v>521.04999999999995</v>
          </cell>
        </row>
        <row r="5512">
          <cell r="D5512" t="str">
            <v>116</v>
          </cell>
          <cell r="E5512" t="str">
            <v>JNP-SFPP-10GE-T Cat5e/Cat 6a 30 meters, Standard Temperature (0 through 70 DEGREE C), RJ-45 connector</v>
          </cell>
          <cell r="F5512">
            <v>537.09</v>
          </cell>
        </row>
        <row r="5513">
          <cell r="D5513" t="str">
            <v>117</v>
          </cell>
          <cell r="E5513" t="str">
            <v>QFX-QSFP-DAC-1M - QSFP+ 40 Gigabit Ethernet Direct Attach Copper (Twinax Copper Cable), 1M</v>
          </cell>
          <cell r="F5513">
            <v>101.27</v>
          </cell>
        </row>
        <row r="5514">
          <cell r="D5514" t="str">
            <v>118</v>
          </cell>
          <cell r="E5514" t="str">
            <v>QFX-QSFP-DAC-3M - QSFP+ 40 Gigabit Ethernet Direct Attach Copper (Twinax Copper Cable), 3M</v>
          </cell>
          <cell r="F5514">
            <v>134.93</v>
          </cell>
        </row>
        <row r="5515">
          <cell r="D5515" t="str">
            <v>119</v>
          </cell>
          <cell r="E5515" t="str">
            <v>QFX-QSFP-DAC-5M - QSFP+ 40 Gigabit Ethernet Direct Attach Copper (Twinax Copper Cable), 5M</v>
          </cell>
          <cell r="F5515">
            <v>148.32</v>
          </cell>
        </row>
        <row r="5516">
          <cell r="D5516" t="str">
            <v>12</v>
          </cell>
          <cell r="E5516" t="str">
            <v>PWR-MX-1200-AC - Module d'Alimentation 1200W AC pour MX240/480</v>
          </cell>
          <cell r="F5516">
            <v>1019.7</v>
          </cell>
        </row>
        <row r="5517">
          <cell r="D5517" t="str">
            <v>120</v>
          </cell>
          <cell r="E5517" t="str">
            <v>EX-QSFP-40GE-DAC-50CM QSFP+ to QSFP+ 40GbE Direct Attach Copper (twinax copper cable) 50 cm passive</v>
          </cell>
          <cell r="F5517">
            <v>70.489999999999995</v>
          </cell>
        </row>
        <row r="5518">
          <cell r="D5518" t="str">
            <v>121</v>
          </cell>
          <cell r="E5518" t="str">
            <v>QFX-QSFP-40G-SR4 QSFP+ 40GBASE-SR4 40GbE optics, 850 nm for up to 150 m transmission on multimode fiber-optic (MMF)</v>
          </cell>
          <cell r="F5518">
            <v>227.25</v>
          </cell>
        </row>
        <row r="5519">
          <cell r="D5519" t="str">
            <v>122</v>
          </cell>
          <cell r="E5519" t="str">
            <v>QFX-QSFP-DAC-1M QSFP+ to QSFP+ 40GbE Direct Attach Copper (twinax copper cable) 1 m passive</v>
          </cell>
          <cell r="F5519">
            <v>101.27</v>
          </cell>
        </row>
        <row r="5520">
          <cell r="D5520" t="str">
            <v>123</v>
          </cell>
          <cell r="E5520" t="str">
            <v>QFX-QSFP-DAC-3M QSFP+ to QSFP+ 40GbE Direct Attach Copper (twinax copper cable) 3 m passive</v>
          </cell>
          <cell r="F5520">
            <v>134.93</v>
          </cell>
        </row>
        <row r="5521">
          <cell r="D5521" t="str">
            <v>124</v>
          </cell>
          <cell r="E5521" t="str">
            <v>JNP-QSFP-DAC-5M QSFP+ to QSFP+ 40GbE Direct Attach Copper (twinax copper cable) 5 m passive</v>
          </cell>
          <cell r="F5521">
            <v>337.2</v>
          </cell>
        </row>
        <row r="5522">
          <cell r="D5522" t="str">
            <v>125</v>
          </cell>
          <cell r="E5522" t="str">
            <v>EX-SFP-1FE-FX SFP 100BASE-FX LC connector; 1310 nm; 2 km reach on multimode fiber (supported on EX4300-32F and EX4300-32F-DC 100BASE-X fixed ports only)</v>
          </cell>
          <cell r="F5522">
            <v>164.66</v>
          </cell>
        </row>
        <row r="5523">
          <cell r="D5523" t="str">
            <v>126</v>
          </cell>
          <cell r="E5523" t="str">
            <v>EX-SFP-1GE-SX SFP 1000BASE-SX LC connector; 850 nm; 550 m reach on multimode fiber EX-SFP-1GE-LX SFP 1000BASE-LX; LC connector; 1310 nm; 10 km reach on single-mode fiber Product Number Description</v>
          </cell>
          <cell r="F5523">
            <v>171.76</v>
          </cell>
        </row>
        <row r="5524">
          <cell r="D5524" t="str">
            <v>127</v>
          </cell>
          <cell r="E5524" t="str">
            <v>EX-SFP-1GE-T SFP 10/100/1000BASE-T copper RJ-45 connector; 100 m reach on unshielded twisted pair (UTP) (supported on EX4300-32F and EX4300-32F-DC 1000BASE-X fixed ports only)</v>
          </cell>
          <cell r="F5524">
            <v>138.09</v>
          </cell>
        </row>
        <row r="5525">
          <cell r="D5525" t="str">
            <v>128</v>
          </cell>
          <cell r="E5525" t="str">
            <v>EX-SFP-10GE-SR SFP+ 10GBASE-SR LC connector; 850 nm; 300 m reach on 50 microns multimode fiber; 33 m on 62.5 microns multimode fiber</v>
          </cell>
          <cell r="F5525">
            <v>521.58000000000004</v>
          </cell>
        </row>
        <row r="5526">
          <cell r="D5526" t="str">
            <v>129</v>
          </cell>
          <cell r="E5526" t="str">
            <v>EX-SFP-10GE-LRM SFP+ 10GBASE-LRM; LC connector; 1310 nm; 220 m reach on multimode fiber</v>
          </cell>
          <cell r="F5526">
            <v>613.63</v>
          </cell>
        </row>
        <row r="5527">
          <cell r="D5527" t="str">
            <v>13</v>
          </cell>
          <cell r="E5527" t="str">
            <v>RE-S-1800X4-32G - Routing Engine - Quad Core 1.8GHz with 32G Memory (RE-S-1800X4-32G)</v>
          </cell>
          <cell r="F5527">
            <v>3602.94</v>
          </cell>
        </row>
        <row r="5528">
          <cell r="D5528" t="str">
            <v>130</v>
          </cell>
          <cell r="E5528" t="str">
            <v>EX-SFP-10GE-LR SFP+ 10GBASE-LR LC connector; 1310 nm; 10 km reach on single-mode fiber</v>
          </cell>
          <cell r="F5528">
            <v>1380.6</v>
          </cell>
        </row>
        <row r="5529">
          <cell r="D5529" t="str">
            <v>131</v>
          </cell>
          <cell r="E5529" t="str">
            <v>EX-SFP-10GE-DAC1M SFP+ 10GbE Direct Attach Copper (twinax copper cable)</v>
          </cell>
          <cell r="F5529">
            <v>52.35</v>
          </cell>
        </row>
        <row r="5530">
          <cell r="D5530" t="str">
            <v>132</v>
          </cell>
          <cell r="E5530" t="str">
            <v>EX-SFP-10GE-DAC3M SFP+ 10GbE Direct Attach Copper (twinax copper cable)</v>
          </cell>
          <cell r="F5530">
            <v>73.650000000000006</v>
          </cell>
        </row>
        <row r="5531">
          <cell r="D5531" t="str">
            <v>133</v>
          </cell>
          <cell r="E5531" t="str">
            <v>EX-SFP-10GE-DAC5M SFP+ 10GbE Direct Attach Copper (twinax copper cable)</v>
          </cell>
          <cell r="F5531">
            <v>92.06</v>
          </cell>
        </row>
        <row r="5532">
          <cell r="D5532" t="str">
            <v>134</v>
          </cell>
          <cell r="E5532" t="str">
            <v>EX-SFP-10GE-DAC7M SFP+ 10GbE Direct Attach Copper (twinax copper cable)</v>
          </cell>
          <cell r="F5532">
            <v>104.16</v>
          </cell>
        </row>
        <row r="5533">
          <cell r="D5533" t="str">
            <v>135</v>
          </cell>
          <cell r="E5533" t="str">
            <v>EX-SFP-10GE-ER SFP+ 10GBASE-ER 10GbE optics 1550 nm for 40 km transmission on single-mode fiber</v>
          </cell>
          <cell r="F5533">
            <v>3436.11</v>
          </cell>
        </row>
        <row r="5534">
          <cell r="D5534" t="str">
            <v>136</v>
          </cell>
          <cell r="E5534" t="str">
            <v>EX-SFP-10GE-USR SFP+ 10GbE ultra short reach optics 850 nm for 10 m on OM1, 20 m on OM2, 100 m on OM3 multimode fiber</v>
          </cell>
          <cell r="F5534">
            <v>257.77</v>
          </cell>
        </row>
        <row r="5535">
          <cell r="D5535" t="str">
            <v>137</v>
          </cell>
          <cell r="E5535" t="str">
            <v>EX-SFPGE10KT13R14 SFP 1000BASE-BX Tx 1310 nm/Rx 1490 nm for 10 km transmission on single-strand, single-mode fiber</v>
          </cell>
          <cell r="F5535">
            <v>644.14</v>
          </cell>
        </row>
        <row r="5536">
          <cell r="D5536" t="str">
            <v>138</v>
          </cell>
          <cell r="E5536" t="str">
            <v>EX-SFPGE10KT14R13 SFP 1000BASE-BX Tx 1490 nm/Rx 1310 nm for 10 km transmission on single-strand, single-mode fiber</v>
          </cell>
          <cell r="F5536">
            <v>736.2</v>
          </cell>
        </row>
        <row r="5537">
          <cell r="D5537" t="str">
            <v>139</v>
          </cell>
          <cell r="E5537" t="str">
            <v>EX-SFPGE10KT13R15 SFP 1000BASE-BX Tx 1310 nm/Rx 1550 nm for 10 km transmission on single-strand, single-mode fiber</v>
          </cell>
          <cell r="F5537">
            <v>521.58000000000004</v>
          </cell>
        </row>
        <row r="5538">
          <cell r="D5538" t="str">
            <v>14</v>
          </cell>
          <cell r="E5538" t="str">
            <v>SCBE-MX - Enhanced MX Switch Control Board for MX</v>
          </cell>
          <cell r="F5538">
            <v>234.84</v>
          </cell>
        </row>
        <row r="5539">
          <cell r="D5539" t="str">
            <v>140</v>
          </cell>
          <cell r="E5539" t="str">
            <v>EX-SFPGE10KT15R13 SFP 1000BASE-BX Tx 1550 nm/Rx 1310 nm for 10 km transmission on single-strand, single-mode fiber</v>
          </cell>
          <cell r="F5539">
            <v>859.03</v>
          </cell>
        </row>
        <row r="5540">
          <cell r="D5540" t="str">
            <v>141</v>
          </cell>
          <cell r="E5540" t="str">
            <v>Cluster FG-2201E-FC - 2 x plateforme 52 Gbps 4x40GE QSFP+ 20x10GE SFP+ 14xGE RJ45 ports SPU NP6 and CP9 and dual AC power supplies with 2x 1TB SSD onboard storage -Ref Constr : 2 X FG-2201E-FC -Ref Four : FORTINET</v>
          </cell>
          <cell r="F5540">
            <v>67129.78</v>
          </cell>
        </row>
        <row r="5541">
          <cell r="D5541" t="str">
            <v>142</v>
          </cell>
          <cell r="E5541" t="str">
            <v>Support logiciel pour 1 an en Métropole Cluster FG-2201E-FC - 2 x plateforme 52 Gbps Prix global pour 3 ans -Ref Constr : SLG/3 2 X FG-2201E-FC -Ref Four : FORTINET</v>
          </cell>
          <cell r="F5541">
            <v>54229.68</v>
          </cell>
        </row>
        <row r="5542">
          <cell r="D5542" t="str">
            <v>143</v>
          </cell>
          <cell r="E5542" t="str">
            <v>Echange standard J+1 sur 1 an Métropole Cluster FG-2201E-FC - 2 x plateforme 52 Gbps Prix annuel avec engagement sur 3 ans -Ref Constr : J+1/3 2 X FG-2201E-FC -Ref Four : FORTINET</v>
          </cell>
          <cell r="F5542">
            <v>54229.68</v>
          </cell>
        </row>
        <row r="5543">
          <cell r="D5543" t="str">
            <v>144</v>
          </cell>
          <cell r="E5543" t="str">
            <v>10GE SFP+ transceiver module, short with SFP+ and SFP/SFP+ slots -Ref Constr : FG-TRAN-SFP+SR -Ref Four : FORTINET</v>
          </cell>
          <cell r="F5543">
            <v>85.14</v>
          </cell>
        </row>
        <row r="5544">
          <cell r="D5544" t="str">
            <v>145</v>
          </cell>
          <cell r="E5544" t="str">
            <v>Base license for stackable FortiManager-VM.  Manages up to Fortinet devices/Virtual Domains, 1 GB/Day of Logs+100 GB storage capacity. Pr VMware vSphere, Xen, KVM and Hyper-V -Ref Constr : FMG-VM-BASE -Ref Four : FORTINET</v>
          </cell>
          <cell r="F5544">
            <v>792.92</v>
          </cell>
        </row>
        <row r="5545">
          <cell r="D5545" t="str">
            <v>146</v>
          </cell>
          <cell r="E5545" t="str">
            <v>Upgrade license for adding 10 devices, allows for total of 2 GB/Day of Logs and 200 GB storage capacity. Licences 10 équipements -Ref Constr : FMG-VM-10-UG -Ref Four : FORTINET</v>
          </cell>
          <cell r="F5545">
            <v>792.92</v>
          </cell>
        </row>
        <row r="5546">
          <cell r="D5546" t="str">
            <v>147</v>
          </cell>
          <cell r="E5546" t="str">
            <v>Support logiciel pour 1 an en Métropole Base license for stackable FortiManager-VM.  Manages up to Prix global pour 3 ans -Ref Constr : SLG/3 FMG-VM-BASE -Ref Four : FORTINET</v>
          </cell>
          <cell r="F5546">
            <v>2939.13</v>
          </cell>
        </row>
        <row r="5547">
          <cell r="D5547" t="str">
            <v>148</v>
          </cell>
          <cell r="E5547" t="str">
            <v>Support logiciel pour 1 an en Métropole Upgrade license for adding 10 devices, allows for total of Prix global pour 3 ans -Ref Constr : SLG/3 FMG-VM-10-UG -Ref Four : FORTINET</v>
          </cell>
          <cell r="F5547">
            <v>2939.13</v>
          </cell>
        </row>
        <row r="5548">
          <cell r="D5548" t="str">
            <v>149</v>
          </cell>
          <cell r="E5548" t="str">
            <v>OS6465-P28-EU - Switch Omniswitch 6465 avec alim AC</v>
          </cell>
          <cell r="F5548">
            <v>4144.1000000000004</v>
          </cell>
        </row>
        <row r="5549">
          <cell r="D5549" t="str">
            <v>15</v>
          </cell>
          <cell r="E5549" t="str">
            <v>FILTRE MX480</v>
          </cell>
          <cell r="F5549">
            <v>456.35</v>
          </cell>
        </row>
        <row r="5550">
          <cell r="D5550" t="str">
            <v>150</v>
          </cell>
          <cell r="E5550" t="str">
            <v>OS6465-P28D - Switch Omniswitch 6465 avec alim DC</v>
          </cell>
          <cell r="F5550">
            <v>4395.2</v>
          </cell>
        </row>
        <row r="5551">
          <cell r="D5551" t="str">
            <v>151</v>
          </cell>
          <cell r="E5551" t="str">
            <v>OS6465-BPR-EU - Module d’alimentation électrique AC pour Switch Omniswitch 6465</v>
          </cell>
          <cell r="F5551">
            <v>596.23</v>
          </cell>
        </row>
        <row r="5552">
          <cell r="D5552" t="str">
            <v>152</v>
          </cell>
          <cell r="E5552" t="str">
            <v>OS6465-BPRD - Module d’alimentation électrique DC pour Switch Omniswitch 6465</v>
          </cell>
          <cell r="F5552">
            <v>765.37</v>
          </cell>
        </row>
        <row r="5553">
          <cell r="D5553" t="str">
            <v>153</v>
          </cell>
          <cell r="E5553" t="str">
            <v>OS6865-P16X  Hardened Gigabit Ethernet L3 chassis 12 RJ45 10/100/1000 BaseT PoE+ ports (4 are 75W PoE capable)</v>
          </cell>
          <cell r="F5553">
            <v>839.43</v>
          </cell>
        </row>
        <row r="5554">
          <cell r="D5554" t="str">
            <v>154</v>
          </cell>
          <cell r="E5554" t="str">
            <v>OS6865-P16XD  Hardened Gigabit Ethernet L3 chassis. 12 RJ45 10/100/1000 BaseT PoE+ ports 4 are 75W PoE capable) 2x1000BaseX SFP, 2 SFP+, RS232 Console, USB ports. Includes DC PSU, user manuals access card, power shelf, 19 rack mount kit</v>
          </cell>
          <cell r="F5554">
            <v>879.36</v>
          </cell>
        </row>
        <row r="5555">
          <cell r="D5555" t="str">
            <v>155</v>
          </cell>
          <cell r="E5555" t="str">
            <v xml:space="preserve">OS6865-U12X Hardened Gigabit Ethernet L3 chassis 4 100/1000 BaseX SFP, 2 1000 BaseX SFP,4 10/100/1000 BaseT PoE+ ports(75W PoE), 2 SFP+, RS-232 Console, USB ports. Includes AC PSU, country specific power cord, User manuals access card, 19 rack mount kit  </v>
          </cell>
          <cell r="F5555">
            <v>787.95</v>
          </cell>
        </row>
        <row r="5556">
          <cell r="D5556" t="str">
            <v>156</v>
          </cell>
          <cell r="E5556" t="str">
            <v xml:space="preserve">OS6865-U12XD Hardened Gigabit Ethernet L3 chassis 4 100/1000 BaseX SFP, 2 1000 BaseX SFP, 4 10/100/1000 BaseT PoE+ ports 75W PoE), 2 SFP+, RS-232 Console, USB ports. Includes a DC PSU, user manuals access card, 19 rack mount kit  </v>
          </cell>
          <cell r="F5556">
            <v>4130.45</v>
          </cell>
        </row>
        <row r="5557">
          <cell r="D5557" t="str">
            <v>157</v>
          </cell>
          <cell r="E5557" t="str">
            <v xml:space="preserve">OS6865-U28X Hardened Gigabit Ethernet L3 1RU chassis.20 100/1000 BaseX SFP, 4 SFP+, 4x75W PoE capable 10/100/1000 BaseT PoE+,RS-232 Console,USB, 2x20G VFL/stacking ports. Includes AC PSU, Power cord, user manuals access card, 19 rack mount kit  </v>
          </cell>
          <cell r="F5557">
            <v>6784.26</v>
          </cell>
        </row>
        <row r="5558">
          <cell r="D5558" t="str">
            <v>158</v>
          </cell>
          <cell r="E5558" t="str">
            <v xml:space="preserve">OS6865-U28XD  Hardened Gigabit Ethernet L3 1RU chassis. 20 100/1000 BaseX SFP, 4 SFP+, 4x75W PoE capable 10/100/1000 BaseT PoE+ RS-232 Console, USB, 2x20G VFL/stacking ports. Includes DC PSU, user manuals access card, 19 rack mount kit  </v>
          </cell>
          <cell r="F5558">
            <v>6989.13</v>
          </cell>
        </row>
        <row r="5559">
          <cell r="D5559" t="str">
            <v>159</v>
          </cell>
          <cell r="E5559" t="str">
            <v>OS6865-BP-D modular 180 W DC backup power supply. Provides system and PoE power to one OS6865 switch. Ships with power-supply-to-chassis connection cable.</v>
          </cell>
          <cell r="F5559">
            <v>765.37</v>
          </cell>
        </row>
        <row r="5560">
          <cell r="D5560" t="str">
            <v>16</v>
          </cell>
          <cell r="E5560" t="str">
            <v>CBL-M-PWR-RA-EU - Câble d'alimentation AC , Continent Europe, C19, 16A/250V, 2.5m, Right Angle</v>
          </cell>
          <cell r="F5560">
            <v>24.38</v>
          </cell>
        </row>
        <row r="5561">
          <cell r="D5561" t="str">
            <v>160</v>
          </cell>
          <cell r="E5561" t="str">
            <v>OS6865-BP modular 180W AC backup power supply. Provides system and PoE power to one OS6865 switch. Ships with country specific power cord And chassis connection cable</v>
          </cell>
          <cell r="F5561">
            <v>596.23</v>
          </cell>
        </row>
        <row r="5562">
          <cell r="D5562" t="str">
            <v>161</v>
          </cell>
          <cell r="E5562" t="str">
            <v>ISFP-GIG-LX - 1000Base-LX Industrial Gigabit Ethernet optical transceiver (SFP MSA). Supports single mode fiber over 1310nm wavelength (nominal) with an LC connector. Typical reach of 10 Km on 9/125 ,m SMF</v>
          </cell>
          <cell r="F5562">
            <v>368.21</v>
          </cell>
        </row>
        <row r="5563">
          <cell r="D5563" t="str">
            <v>162</v>
          </cell>
          <cell r="E5563" t="str">
            <v>ISFP-10G-LR 10 Gigabit industrial optical transceiver (SFP+). Supports single mode fiber over 1310nm wavelength (nominal) with an LC connector. Typical reach of 10 Km.</v>
          </cell>
          <cell r="F5563">
            <v>2116.35</v>
          </cell>
        </row>
        <row r="5564">
          <cell r="D5564" t="str">
            <v>163</v>
          </cell>
          <cell r="E5564" t="str">
            <v>ISFP-10G-C1M 10 Gigabit Industrial direct attached copper cable 1m, SFP+)</v>
          </cell>
          <cell r="F5564">
            <v>82.88</v>
          </cell>
        </row>
        <row r="5565">
          <cell r="D5565" t="str">
            <v>164</v>
          </cell>
          <cell r="E5565" t="str">
            <v>ISFP-10G-C3M 3 m. direct attached SFP+ copper cable, industrial grade</v>
          </cell>
          <cell r="F5565">
            <v>110.69</v>
          </cell>
        </row>
        <row r="5566">
          <cell r="D5566" t="str">
            <v>165</v>
          </cell>
          <cell r="E5566" t="str">
            <v>ISFP-10G-C7M 10 Gigabit Industrial direct attached copper cable 7m, SFP+)</v>
          </cell>
          <cell r="F5566">
            <v>193.01</v>
          </cell>
        </row>
        <row r="5567">
          <cell r="D5567" t="str">
            <v>166</v>
          </cell>
          <cell r="E5567" t="str">
            <v xml:space="preserve">OS6865-CBL-100 QSFP+ direct attached stacking copper cable for U28x model, 1m  </v>
          </cell>
          <cell r="F5567">
            <v>338.3</v>
          </cell>
        </row>
        <row r="5568">
          <cell r="D5568" t="str">
            <v>167</v>
          </cell>
          <cell r="E5568" t="str">
            <v xml:space="preserve">OS6865-CBL-300 QSFP+ direct attached stacking copper cable for U28x model, 3m  </v>
          </cell>
          <cell r="F5568">
            <v>390.31</v>
          </cell>
        </row>
        <row r="5569">
          <cell r="D5569" t="str">
            <v>168</v>
          </cell>
          <cell r="E5569" t="str">
            <v xml:space="preserve">OS6865-CBL-40 QSFP+ direct attached stacking copper cable for U28x model, 40 cm  </v>
          </cell>
          <cell r="F5569">
            <v>286.3</v>
          </cell>
        </row>
        <row r="5570">
          <cell r="D5570" t="str">
            <v>169</v>
          </cell>
          <cell r="E5570" t="str">
            <v xml:space="preserve">OS6865-DIN-MNT DIN rail mounting kit for OS6865-P16X and OS6865-U12X models. Includes two brackets with DIN clip attached and mounting brackets.  </v>
          </cell>
          <cell r="F5570">
            <v>208.56</v>
          </cell>
        </row>
        <row r="5571">
          <cell r="D5571" t="str">
            <v>17</v>
          </cell>
          <cell r="E5571" t="str">
            <v>BDL MX240BASE3-DC - Châssis MX 240 4 slots équipé de 2 matrices de commutation (SCBE), de 2 cartes de management (Routing engine), de 2 alimentations DC et de 2 Fan Trays + JUNOS + fonction de routeur virtuel</v>
          </cell>
          <cell r="F5571">
            <v>16104.66</v>
          </cell>
        </row>
        <row r="5572">
          <cell r="D5572" t="str">
            <v>170</v>
          </cell>
          <cell r="E5572" t="str">
            <v xml:space="preserve">OS6865-REAR-MNT Mounting bracket &amp; Side mounting rails kit To stabilize the rear of OS6865-U28x in rear mounted tray configuration  </v>
          </cell>
          <cell r="F5572">
            <v>167.05</v>
          </cell>
        </row>
        <row r="5573">
          <cell r="D5573" t="str">
            <v>171</v>
          </cell>
          <cell r="E5573" t="str">
            <v>OS6865-TRAY-1U Spare Power Supply tray kit with 1RU brackets for mounting Two PS trays side-by-side in a 19 rack. Mounting Hardware included.</v>
          </cell>
          <cell r="F5573">
            <v>167.05</v>
          </cell>
        </row>
        <row r="5574">
          <cell r="D5574" t="str">
            <v>172</v>
          </cell>
          <cell r="E5574" t="str">
            <v>OS 6465-P6 Fixed-configuration hardened fan-less compact chassis with four 10/100/1000Base-T PoE+ ports, two of which can support 60W HPoE, and two 100/1000Base-X SFP ports.</v>
          </cell>
          <cell r="F5574">
            <v>1316.94</v>
          </cell>
        </row>
        <row r="5575">
          <cell r="D5575" t="str">
            <v>173</v>
          </cell>
          <cell r="E5575" t="str">
            <v>OS 6465-P12 Fixed-configuration hardened fan-less compact chassis with eight10/100/1000 Base-T PoE+ ports, four of which can support 60W HpoE,and four 100/1000 Base-X SFP ports.</v>
          </cell>
          <cell r="F5575">
            <v>1709.86</v>
          </cell>
        </row>
        <row r="5576">
          <cell r="D5576" t="str">
            <v>174</v>
          </cell>
          <cell r="E5576" t="str">
            <v>OS6860E-24 OS6860E-24-US OS6860E-24GigE L3 chassis with 24 10/100/1000 RJ-45, 4 fixed SFP+ 1G/10G) ports, 2x20G stack ports, Enhanced network services, 1xAC power supply, country specifc power cord, AR SW / AOS 8.3.1.R01 or later, mounting HW. Redundant power ordered separately</v>
          </cell>
          <cell r="F5576">
            <v>3563.12</v>
          </cell>
        </row>
        <row r="5577">
          <cell r="D5577" t="str">
            <v>175</v>
          </cell>
          <cell r="E5577" t="str">
            <v>OS6860E-U28 OS6860E-U28-US OS6860E-U28 L3 chassis with 28x 100/1000 Base-X SFP ports, 4 fixed SFP+ 1G/10G) ports, 2x20G stack ports, Enhanced network services, 1xAC power supply, country specificpower cord, AR SW / AOS 8.3.1.R01 or later. Redundant power ordered separately.</v>
          </cell>
          <cell r="F5577">
            <v>6717.02</v>
          </cell>
        </row>
        <row r="5578">
          <cell r="D5578" t="str">
            <v>176</v>
          </cell>
          <cell r="E5578" t="str">
            <v>PW5N-OS6865 - 5YR Partner SUPPORT Software for all OS6865 models. Includes 24x7 Remote Telephone Support, 24x7 Remote Problem Diagnosis, access to Software Updates and Upgrades, and access to support portal.</v>
          </cell>
          <cell r="F5578">
            <v>484.27</v>
          </cell>
        </row>
        <row r="5579">
          <cell r="D5579" t="str">
            <v>177</v>
          </cell>
          <cell r="E5579" t="str">
            <v>PW5N-OS6465 - 5YR Partner SUPPORT Software for all OS6465 models. Includes 24x7 Remote Telephone Support, 24x7 Remote Problem Diagnosis, access to Software Updates and Upgrades, and access to support portal.</v>
          </cell>
          <cell r="F5579">
            <v>102.35</v>
          </cell>
        </row>
        <row r="5580">
          <cell r="D5580" t="str">
            <v>178</v>
          </cell>
          <cell r="E5580" t="str">
            <v>3HE06791AA - 7705 SAR-8 Chassis / SHELF V2</v>
          </cell>
          <cell r="F5580">
            <v>810.2</v>
          </cell>
        </row>
        <row r="5581">
          <cell r="D5581" t="str">
            <v>179</v>
          </cell>
          <cell r="E5581" t="str">
            <v>3HE06792EA - Fan Module for SAR-8 Shelf V2 Ext. Temp (-48VDC)</v>
          </cell>
          <cell r="F5581">
            <v>356.49</v>
          </cell>
        </row>
        <row r="5582">
          <cell r="D5582" t="str">
            <v>18</v>
          </cell>
          <cell r="E5582" t="str">
            <v>BDL MX240BASE3-AC - Châssis MX 240 4 slots équipé de 2 matrices de commutation (SCBE), de 2 cartes de management (Routing engine), de 2 alimentations AC et de 2 Fan Trays + JUNOS + fonction de routeur virtuel</v>
          </cell>
          <cell r="F5582">
            <v>16104.66</v>
          </cell>
        </row>
        <row r="5583">
          <cell r="D5583" t="str">
            <v>180</v>
          </cell>
          <cell r="E5583" t="str">
            <v>3HE02774AB - CONTROL SWITCH MODULE V2 (CSMV2)</v>
          </cell>
          <cell r="F5583">
            <v>1260.3</v>
          </cell>
        </row>
        <row r="5584">
          <cell r="D5584" t="str">
            <v>181</v>
          </cell>
          <cell r="E5584" t="str">
            <v>3HE03400AA - DC POWER CABLE ( 4M )</v>
          </cell>
          <cell r="F5584">
            <v>100.37</v>
          </cell>
        </row>
        <row r="5585">
          <cell r="D5585" t="str">
            <v>182</v>
          </cell>
          <cell r="E5585" t="str">
            <v>3HE07943AA - (X)MDA pour 7705-SAR8 - 2P 10GE+4P GE  ETH CARD (-48/+24VDC)</v>
          </cell>
          <cell r="F5585">
            <v>5293.26</v>
          </cell>
        </row>
        <row r="5586">
          <cell r="D5586" t="str">
            <v>183</v>
          </cell>
          <cell r="E5586" t="str">
            <v>3HE02775AB - (X)MDA pour 7705-SAR8 – 16 PORT T1/E1 ASAP CARD V2 (-48/+24 VDC)</v>
          </cell>
          <cell r="F5586">
            <v>2163</v>
          </cell>
        </row>
        <row r="5587">
          <cell r="D5587" t="str">
            <v>184</v>
          </cell>
          <cell r="E5587" t="str">
            <v>3HE03126AA - (X)MDA pour 7705-SAR8 – 6 port E&amp;M Interface Card</v>
          </cell>
          <cell r="F5587">
            <v>1512.36</v>
          </cell>
        </row>
        <row r="5588">
          <cell r="D5588" t="str">
            <v>185</v>
          </cell>
          <cell r="E5588" t="str">
            <v>3HE03394AA - (X)MDA pour 7705-SAR8 – 32 PORT T1/E1 RJ45 PANEL</v>
          </cell>
          <cell r="F5588">
            <v>540.13</v>
          </cell>
        </row>
        <row r="5589">
          <cell r="D5589" t="str">
            <v>186</v>
          </cell>
          <cell r="E5589" t="str">
            <v>3HE03397BB - (X)MDA pour 7705-SAR8 – T1/E1 Cable for Distribution Panel 1.6 m Cross-Over Configuration</v>
          </cell>
          <cell r="F5589">
            <v>72.02</v>
          </cell>
        </row>
        <row r="5590">
          <cell r="D5590" t="str">
            <v>187</v>
          </cell>
          <cell r="E5590" t="str">
            <v>3HE02784JA - SAR-8  RELEASE 7.0 BASIC OS LICENSE</v>
          </cell>
          <cell r="F5590">
            <v>281.91000000000003</v>
          </cell>
        </row>
        <row r="5591">
          <cell r="D5591" t="str">
            <v>188</v>
          </cell>
          <cell r="E5591" t="str">
            <v>3HE06151AC - 8 PORT GE SFP CARD V3 (-48/+24 VDC)</v>
          </cell>
          <cell r="F5591">
            <v>2790.66</v>
          </cell>
        </row>
        <row r="5592">
          <cell r="D5592" t="str">
            <v>189</v>
          </cell>
          <cell r="E5592" t="str">
            <v>3HE02776AB - 8 PORT GE/FE ETHERNET CARD V2 (2 ports GE SFP et 6 ports 10/100 RJ45)</v>
          </cell>
          <cell r="F5592">
            <v>2790.66</v>
          </cell>
        </row>
        <row r="5593">
          <cell r="D5593" t="str">
            <v>19</v>
          </cell>
          <cell r="E5593"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593">
            <v>28183.16</v>
          </cell>
        </row>
        <row r="5594">
          <cell r="D5594" t="str">
            <v>190</v>
          </cell>
          <cell r="E5594" t="str">
            <v>3HE03391AB - 12P SERIAL DATA CARD V2 -48/+24VDC (12 ports Série V.35/X.21/RS.232)</v>
          </cell>
          <cell r="F5594">
            <v>3181.36</v>
          </cell>
        </row>
        <row r="5595">
          <cell r="D5595" t="str">
            <v>191</v>
          </cell>
          <cell r="E5595" t="str">
            <v>3HE06794AA - 8 port FXO line card (-48/+24 VDC) (connexion PABX)</v>
          </cell>
          <cell r="F5595">
            <v>1800.43</v>
          </cell>
        </row>
        <row r="5596">
          <cell r="D5596" t="str">
            <v>192</v>
          </cell>
          <cell r="E5596" t="str">
            <v>3HE04506AB - V.35 CABLE – 2M (Panneau de distribution carte Série, pour V.35)</v>
          </cell>
          <cell r="F5596">
            <v>252.06</v>
          </cell>
        </row>
        <row r="5597">
          <cell r="D5597" t="str">
            <v>193</v>
          </cell>
          <cell r="E5597" t="str">
            <v>3HE04510AA - 6 PORT V.35 DISTRIBUTION PANEL</v>
          </cell>
          <cell r="F5597">
            <v>1326.63</v>
          </cell>
        </row>
        <row r="5598">
          <cell r="D5598" t="str">
            <v>194</v>
          </cell>
          <cell r="E5598" t="str">
            <v>3HE06585AA - SAR-8/18 8 Color Mux/Demux 1471-1611 (Carte CWDM Mux/Demux 8 Lambdas)</v>
          </cell>
          <cell r="F5598">
            <v>3600.86</v>
          </cell>
        </row>
        <row r="5599">
          <cell r="D5599" t="str">
            <v>195</v>
          </cell>
          <cell r="E5599" t="str">
            <v>3HE03127AA - 2P OC3/STM1 CHANNELIZED ADAPTER CARD (Carte 2 ports STM-1 channelized)</v>
          </cell>
          <cell r="F5599">
            <v>7561.79</v>
          </cell>
        </row>
        <row r="5600">
          <cell r="D5600" t="str">
            <v>196</v>
          </cell>
          <cell r="E5600" t="str">
            <v>3HE05838AA - 250W 120/240V AC power converter (alimentation externe 220 VAC)</v>
          </cell>
          <cell r="F5600">
            <v>558.14</v>
          </cell>
        </row>
        <row r="5601">
          <cell r="D5601" t="str">
            <v>197</v>
          </cell>
          <cell r="E5601" t="str">
            <v>3HE05837BA - 7705 AC power converter pigtail – O-ring (Câble pour alimentation externe 220 VAC)</v>
          </cell>
          <cell r="F5601">
            <v>93.63</v>
          </cell>
        </row>
        <row r="5602">
          <cell r="D5602" t="str">
            <v>198</v>
          </cell>
          <cell r="E5602" t="str">
            <v>3HE07354AB - RTU - 7705 IP Multicast LICENSE (Licence pour la gestion du Multicast)</v>
          </cell>
          <cell r="F5602">
            <v>563.82000000000005</v>
          </cell>
        </row>
        <row r="5603">
          <cell r="D5603" t="str">
            <v>199</v>
          </cell>
          <cell r="E5603" t="str">
            <v>3HE09259EA - RTU - 7705 SAR-8 NGE LICENSE (Licence pour MPLS Network Group Encryption)</v>
          </cell>
          <cell r="F5603">
            <v>1989.95</v>
          </cell>
        </row>
        <row r="5604">
          <cell r="D5604" t="str">
            <v>2</v>
          </cell>
          <cell r="E5604" t="str">
            <v>SCBE2-MX-S - Juniper – ENHANCED MX SWITCH CONTROL BOARD, SPARE</v>
          </cell>
          <cell r="F5604">
            <v>4562.99</v>
          </cell>
        </row>
        <row r="5605">
          <cell r="D5605" t="str">
            <v>20</v>
          </cell>
          <cell r="E5605" t="str">
            <v>FFANTRAY-MX240-HC - Fantray MX240</v>
          </cell>
          <cell r="F5605">
            <v>885.71</v>
          </cell>
        </row>
        <row r="5606">
          <cell r="D5606" t="str">
            <v>200</v>
          </cell>
          <cell r="E5606" t="str">
            <v>3HE08607EC - RTU - 7705 SAR-8 Full IPSec  LICENSE (Licence pour IPSec)</v>
          </cell>
          <cell r="F5606">
            <v>1492.46</v>
          </cell>
        </row>
        <row r="5607">
          <cell r="D5607" t="str">
            <v>201</v>
          </cell>
          <cell r="E5607" t="str">
            <v>3HE09302AA - RTU-8 PORT GE SFP CARD V3 Encrypt (Licence pour chiffrement IPSec ou NGE, par carte 8 port GE SFP)</v>
          </cell>
          <cell r="F5607">
            <v>497.49</v>
          </cell>
        </row>
        <row r="5608">
          <cell r="D5608" t="str">
            <v>202</v>
          </cell>
          <cell r="E5608" t="str">
            <v>3HE09302CA - RTU -2P 10GE+4P GE 10G ETH ENCRYPTION (Licence pour chiffrement IPSec ou NGE, par carte 2 ports 10GE SFP+ / 4 port GE SFP)</v>
          </cell>
          <cell r="F5608">
            <v>497.49</v>
          </cell>
        </row>
        <row r="5609">
          <cell r="D5609" t="str">
            <v>203</v>
          </cell>
          <cell r="E5609" t="str">
            <v>3HE09747AA - RTU - 7705 SAR Basic SW FW LICENSE (Licence pour Stateful Firewall)</v>
          </cell>
          <cell r="F5609">
            <v>663.32</v>
          </cell>
        </row>
        <row r="5610">
          <cell r="D5610" t="str">
            <v>204</v>
          </cell>
          <cell r="E5610" t="str">
            <v>3HE09747BA - RTU -8 PORT GE SFP CARD FW (Licence pour utilisation de la fonction Stateful Firewall, par carte 8 port GE SFP)</v>
          </cell>
          <cell r="F5610">
            <v>663.32</v>
          </cell>
        </row>
        <row r="5611">
          <cell r="D5611" t="str">
            <v>205</v>
          </cell>
          <cell r="E5611" t="str">
            <v>3HE10820QA - 5620 SAM R14 BASE PRODUCT - CLASSIC</v>
          </cell>
          <cell r="F5611">
            <v>28806.81</v>
          </cell>
        </row>
        <row r="5612">
          <cell r="D5612" t="str">
            <v>206</v>
          </cell>
          <cell r="E5612" t="str">
            <v>3HE00986QA - 5620 SAM R14 REDUNDANCY LICENSE</v>
          </cell>
          <cell r="F5612">
            <v>21.61</v>
          </cell>
        </row>
        <row r="5613">
          <cell r="D5613" t="str">
            <v>207</v>
          </cell>
          <cell r="E5613" t="str">
            <v>3HE10823QA - 5620 SAM R14 CLASSIC SUITE LICENSE POINT</v>
          </cell>
          <cell r="F5613">
            <v>21.61</v>
          </cell>
        </row>
        <row r="5614">
          <cell r="D5614" t="str">
            <v>208</v>
          </cell>
          <cell r="E5614" t="str">
            <v>3HE04824AA - SFP+  10GE SR - LC ROHS6/6 0/70C</v>
          </cell>
          <cell r="F5614">
            <v>425.71</v>
          </cell>
        </row>
        <row r="5615">
          <cell r="D5615" t="str">
            <v>209</v>
          </cell>
          <cell r="E5615" t="str">
            <v>3HE00027CA - SFP - GIGE SX - LC ROHS 6/6 DDM -40/85C (SFP GE SX multimode 300m)</v>
          </cell>
          <cell r="F5615">
            <v>56.15</v>
          </cell>
        </row>
        <row r="5616">
          <cell r="D5616" t="str">
            <v>21</v>
          </cell>
          <cell r="E5616" t="str">
            <v>FILTRE MX240</v>
          </cell>
          <cell r="F5616">
            <v>456.35</v>
          </cell>
        </row>
        <row r="5617">
          <cell r="D5617" t="str">
            <v>210</v>
          </cell>
          <cell r="E5617" t="str">
            <v>3HE00028CA - SFP - GIGE LX - LC ROHS 6/6 DDM -40/85C (SFP GE LX monomode 10 km)</v>
          </cell>
          <cell r="F5617">
            <v>141.43</v>
          </cell>
        </row>
        <row r="5618">
          <cell r="D5618" t="str">
            <v>211</v>
          </cell>
          <cell r="E5618" t="str">
            <v>Sup-Brone-SAR - Nokia - Support Technique à distance Tel + web en JO/HO et RMA en J+10 annuel</v>
          </cell>
          <cell r="F5618">
            <v>7230.6</v>
          </cell>
        </row>
        <row r="5619">
          <cell r="D5619" t="str">
            <v>212</v>
          </cell>
          <cell r="E5619" t="str">
            <v>Sup-Gold-SAR - Nokia – Support Technique à distance Tel + web en 24x7 et RMA en J+10 annuel</v>
          </cell>
          <cell r="F5619">
            <v>8034</v>
          </cell>
        </row>
        <row r="5620">
          <cell r="D5620" t="str">
            <v>213</v>
          </cell>
          <cell r="E5620" t="str">
            <v>NA-SNi40 - Stormshield Appliance / Firewall SNi40 – ruggedized appliance - 5 x 10/100/1000 interfaces + 2 modules SFP</v>
          </cell>
          <cell r="F5620">
            <v>2278.92</v>
          </cell>
        </row>
        <row r="5621">
          <cell r="D5621" t="str">
            <v>214</v>
          </cell>
          <cell r="E5621" t="str">
            <v>Premium-UTM-Security-Pack-SNi40 - Premium UTM Security Pack, remplacement J+10 ( Licences permettant la connexion VPN + Antivirus de flux Kaspersky), 3 ans</v>
          </cell>
          <cell r="F5621">
            <v>2587.1999999999998</v>
          </cell>
        </row>
        <row r="5622">
          <cell r="D5622" t="str">
            <v>215</v>
          </cell>
          <cell r="E5622" t="str">
            <v>Support-SNi40 - Support 3 ans pour SNi40</v>
          </cell>
          <cell r="F5622">
            <v>1978.56</v>
          </cell>
        </row>
        <row r="5623">
          <cell r="D5623" t="str">
            <v>216</v>
          </cell>
          <cell r="E5623" t="str">
            <v>NA-SNi40-SPARE - Stormshield Appliance / Firewall SNi40 – ruggedized appliance - 5 x 10/100/1000 interfaces + 2 modules SFP – Spare</v>
          </cell>
          <cell r="F5623">
            <v>2278.92</v>
          </cell>
        </row>
        <row r="5624">
          <cell r="D5624" t="str">
            <v>217</v>
          </cell>
          <cell r="E5624" t="str">
            <v>Stormshield SN3100 MASTER</v>
          </cell>
          <cell r="F5624">
            <v>21114.240000000002</v>
          </cell>
        </row>
        <row r="5625">
          <cell r="D5625" t="str">
            <v>218</v>
          </cell>
          <cell r="E5625" t="str">
            <v>NM-SN3100-UTM-FISRT +3Y UTM Secmitv Pack 3ans</v>
          </cell>
          <cell r="F5625">
            <v>11439.96</v>
          </cell>
        </row>
        <row r="5626">
          <cell r="D5626" t="str">
            <v>219</v>
          </cell>
          <cell r="E5626" t="str">
            <v>NM-SN3100-UTM-FISRT +1Y UTM Securitv Pack 1 an</v>
          </cell>
          <cell r="F5626">
            <v>4435.2</v>
          </cell>
        </row>
        <row r="5627">
          <cell r="D5627" t="str">
            <v>22</v>
          </cell>
          <cell r="E5627" t="str">
            <v>DPCE-R-4XGE-XFP - Carte d'interfaces de 4 ports XFP 10G pour châssis MX avec toutes fonctionnalités L2/L3 - Achat des interfaces optiques séparé</v>
          </cell>
          <cell r="F5627">
            <v>3757.76</v>
          </cell>
        </row>
        <row r="5628">
          <cell r="D5628" t="str">
            <v>220</v>
          </cell>
          <cell r="E5628" t="str">
            <v>NO-SN3100-SVM-FIRST +3Y Option Vulnerabilitv Manager 3ans</v>
          </cell>
          <cell r="F5628">
            <v>9260.16</v>
          </cell>
        </row>
        <row r="5629">
          <cell r="D5629" t="str">
            <v>221</v>
          </cell>
          <cell r="E5629" t="str">
            <v>NO-SN3100-SVM-FIRST +1Y O□tion Vulnerabilitv Manager 1 an</v>
          </cell>
          <cell r="F5629">
            <v>3590.16</v>
          </cell>
        </row>
        <row r="5630">
          <cell r="D5630" t="str">
            <v>222</v>
          </cell>
          <cell r="E5630" t="str">
            <v>Stormshield SN3100 HA</v>
          </cell>
          <cell r="F5630">
            <v>21114.240000000002</v>
          </cell>
        </row>
        <row r="5631">
          <cell r="D5631" t="str">
            <v>223</v>
          </cell>
          <cell r="E5631" t="str">
            <v>NM-SN31 00HA-MAINT-FIRST +3Y Maintenance Appliance HA 3ans</v>
          </cell>
          <cell r="F5631">
            <v>9723</v>
          </cell>
        </row>
        <row r="5632">
          <cell r="D5632" t="str">
            <v>224</v>
          </cell>
          <cell r="E5632" t="str">
            <v>NM-SN31 00HA-MAINT-FIRST +1Y Maintenance Appliance HA 1an</v>
          </cell>
          <cell r="F5632">
            <v>3769.08</v>
          </cell>
        </row>
        <row r="5633">
          <cell r="D5633" t="str">
            <v>225</v>
          </cell>
          <cell r="E5633" t="str">
            <v>Stormshield SN3100 SPARE</v>
          </cell>
          <cell r="F5633">
            <v>21114.240000000002</v>
          </cell>
        </row>
        <row r="5634">
          <cell r="D5634" t="str">
            <v>226</v>
          </cell>
          <cell r="E5634" t="str">
            <v xml:space="preserve">NA-EX-CARD-8XG-COP Module d extension 8 ports cuivre 10x100x1000   </v>
          </cell>
          <cell r="F5634">
            <v>1879.08</v>
          </cell>
        </row>
        <row r="5635">
          <cell r="D5635" t="str">
            <v>227</v>
          </cell>
          <cell r="E5635" t="str">
            <v xml:space="preserve">NA-EX-CARD-8XG-FIB Module d extension 8 ports fibre Gigabit SFP. Requiert des connecteurs fibre Gigabit SFP 1000Base additiOnnels.  </v>
          </cell>
          <cell r="F5635">
            <v>2095.8000000000002</v>
          </cell>
        </row>
        <row r="5636">
          <cell r="D5636" t="str">
            <v>228</v>
          </cell>
          <cell r="E5636" t="str">
            <v>NA-EX-CARD-4X 10G-F Module d'extension 4 Ports SFP+ Fibre 10 Gigabits</v>
          </cell>
          <cell r="F5636">
            <v>2178.12</v>
          </cell>
        </row>
        <row r="5637">
          <cell r="D5637" t="str">
            <v>229</v>
          </cell>
          <cell r="E5637" t="str">
            <v>NA-SMC-5 Stormshield Management Center pour 5  clusters  Licence perpétuelle, maintenance non incluse</v>
          </cell>
          <cell r="F5637">
            <v>2130.2399999999998</v>
          </cell>
        </row>
        <row r="5638">
          <cell r="D5638" t="str">
            <v>23</v>
          </cell>
          <cell r="E5638" t="str">
            <v>MIC-3D-2XGE-XFP - MIC with 2x10GE XFP interface, Optics sold separately.</v>
          </cell>
          <cell r="F5638">
            <v>3757.76</v>
          </cell>
        </row>
        <row r="5639">
          <cell r="D5639" t="str">
            <v>230</v>
          </cell>
          <cell r="E5639" t="str">
            <v>NA-SMC-5-FIRST +3Y Garantie logicielle Stormshield Management Center nour 5 clusters - Initiale 3ans</v>
          </cell>
          <cell r="F5639">
            <v>1043.28</v>
          </cell>
        </row>
        <row r="5640">
          <cell r="D5640" t="str">
            <v>231</v>
          </cell>
          <cell r="E5640" t="str">
            <v>NA-SMC-5-FIRST +1Y  Garantie logicielle Stormshield Management Center nour 5 clusters - Initiale 1 ans</v>
          </cell>
          <cell r="F5640">
            <v>404.88</v>
          </cell>
        </row>
        <row r="5641">
          <cell r="D5641" t="str">
            <v>232</v>
          </cell>
          <cell r="E5641" t="str">
            <v>Stormshield  NA-TRANS-SFP-SX 1 connecteur fibre Gigabit SFP 1000Base-SX (courte distance) 850nm</v>
          </cell>
          <cell r="F5641">
            <v>174.72</v>
          </cell>
        </row>
        <row r="5642">
          <cell r="D5642" t="str">
            <v>233</v>
          </cell>
          <cell r="E5642" t="str">
            <v>Stormshield  NA-TRANS-SFP-LX 1 connecteur fibre Gigabit SFP 1000Base-LX (longue distance) 1310nm</v>
          </cell>
          <cell r="F5642">
            <v>282.24</v>
          </cell>
        </row>
        <row r="5643">
          <cell r="D5643" t="str">
            <v>234</v>
          </cell>
          <cell r="E5643" t="str">
            <v>MT-1G-40KM-FIB Module laser SFP 1G monomode, 1310 nm, distance 40 Km Kit pour liaison Fibre 1G 40KM</v>
          </cell>
          <cell r="F5643">
            <v>117.42</v>
          </cell>
        </row>
        <row r="5644">
          <cell r="D5644" t="str">
            <v>235</v>
          </cell>
          <cell r="E5644" t="str">
            <v>NA-TRANS-SFP-SX Module laser SFP+ 10G multimode, 850 nm, distance 300m 1 connecteur fibre DualSpeed 1G/10G SR/SX (courte distance)</v>
          </cell>
          <cell r="F5644">
            <v>638.4</v>
          </cell>
        </row>
        <row r="5645">
          <cell r="D5645" t="str">
            <v>236</v>
          </cell>
          <cell r="E5645" t="str">
            <v>NA-TRANS-SFP-LX Module laser SFP+ 10G monomode, 1310 nm, distance 10 Km  1 connecteur fibre DualSpeed 1G/10G LR/LX (longue distance)</v>
          </cell>
          <cell r="F5645">
            <v>1060.08</v>
          </cell>
        </row>
        <row r="5646">
          <cell r="D5646" t="str">
            <v>237</v>
          </cell>
          <cell r="E5646" t="str">
            <v>MT-1 0G-40KM-FIB Module laser SFP+ 10G monomode, 1310 nm, distance 40 Km Kit pour liaison Fibre 10G 40KM</v>
          </cell>
          <cell r="F5646">
            <v>166.86</v>
          </cell>
        </row>
        <row r="5647">
          <cell r="D5647" t="str">
            <v>238</v>
          </cell>
          <cell r="E5647" t="str">
            <v>1 licence de souscription du client VPN Stormshield Network VPN Client, pour 1 an</v>
          </cell>
          <cell r="F5647">
            <v>160.19</v>
          </cell>
        </row>
        <row r="5648">
          <cell r="D5648" t="str">
            <v>239</v>
          </cell>
          <cell r="E5648" t="str">
            <v>Lot de 50 licences de souscription du client VPN Stormshield Network VPN Client, pour 1 an</v>
          </cell>
          <cell r="F5648">
            <v>6303.6</v>
          </cell>
        </row>
        <row r="5649">
          <cell r="D5649" t="str">
            <v>24</v>
          </cell>
          <cell r="E5649" t="str">
            <v>MIC-3D-4XGE-XFP - MIC with 4x10GE XFP interface, Optics sold separately.</v>
          </cell>
          <cell r="F5649">
            <v>6710.28</v>
          </cell>
        </row>
        <row r="5650">
          <cell r="D5650" t="str">
            <v>240</v>
          </cell>
          <cell r="E5650" t="str">
            <v>Lot de 100 licences de souscription du client VPN Stormshield Network VPN Client, pour 1 an</v>
          </cell>
          <cell r="F5650">
            <v>12607.2</v>
          </cell>
        </row>
        <row r="5651">
          <cell r="D5651" t="str">
            <v>241</v>
          </cell>
          <cell r="E5651" t="str">
            <v>Lot de 200 licences de souscription du client VPN Stormshield Network VPN Client, pour 1 an</v>
          </cell>
          <cell r="F5651">
            <v>25214.400000000001</v>
          </cell>
        </row>
        <row r="5652">
          <cell r="D5652" t="str">
            <v>242</v>
          </cell>
          <cell r="E5652" t="str">
            <v>1 licence de souscription du client VPN Stormshield Network VPN Client, pour 3 ans</v>
          </cell>
          <cell r="F5652">
            <v>400.47</v>
          </cell>
        </row>
        <row r="5653">
          <cell r="D5653" t="str">
            <v>243</v>
          </cell>
          <cell r="E5653" t="str">
            <v>Lot de 50 licences de souscription du client VPN Stormshield Network VPN Client, pour 3 ans</v>
          </cell>
          <cell r="F5653">
            <v>15759</v>
          </cell>
        </row>
        <row r="5654">
          <cell r="D5654" t="str">
            <v>244</v>
          </cell>
          <cell r="E5654" t="str">
            <v>Lot de 100 licences de souscription du client VPN Stormshield Network VPN Client, pour 3 ans</v>
          </cell>
          <cell r="F5654">
            <v>31518</v>
          </cell>
        </row>
        <row r="5655">
          <cell r="D5655" t="str">
            <v>245</v>
          </cell>
          <cell r="E5655" t="str">
            <v>Lot de 200 licences de souscription du client VPN Stormshield Network VPN Client, pour 3 ans</v>
          </cell>
          <cell r="F5655">
            <v>63036</v>
          </cell>
        </row>
        <row r="5656">
          <cell r="D5656" t="str">
            <v>246</v>
          </cell>
          <cell r="E5656" t="str">
            <v>WR11-L700-DE1-SW</v>
          </cell>
          <cell r="F5656">
            <v>418.09</v>
          </cell>
        </row>
        <row r="5657">
          <cell r="D5657" t="str">
            <v>247</v>
          </cell>
          <cell r="E5657" t="str">
            <v>WR21-L12A-DE1-TB</v>
          </cell>
          <cell r="F5657">
            <v>749.03</v>
          </cell>
        </row>
        <row r="5658">
          <cell r="D5658" t="str">
            <v>248</v>
          </cell>
          <cell r="E5658" t="str">
            <v>WR31-L12A-DE1-TB</v>
          </cell>
          <cell r="F5658">
            <v>749.03</v>
          </cell>
        </row>
        <row r="5659">
          <cell r="D5659" t="str">
            <v>249</v>
          </cell>
          <cell r="E5659" t="str">
            <v>WR44-L900-AE1-RF</v>
          </cell>
          <cell r="F5659">
            <v>1444</v>
          </cell>
        </row>
        <row r="5660">
          <cell r="D5660" t="str">
            <v>25</v>
          </cell>
          <cell r="E5660" t="str">
            <v>MX-MPC2E-3D-NG-Q-R-B - Carte MPC2E-3D-NG-Q-R-B pour MX</v>
          </cell>
          <cell r="F5660">
            <v>33830.68</v>
          </cell>
        </row>
        <row r="5661">
          <cell r="D5661" t="str">
            <v>250</v>
          </cell>
          <cell r="E5661" t="str">
            <v>WR44-U9F1-TE1-RF</v>
          </cell>
          <cell r="F5661">
            <v>1444</v>
          </cell>
        </row>
        <row r="5662">
          <cell r="D5662" t="str">
            <v>251</v>
          </cell>
          <cell r="E5662" t="str">
            <v>WR11-L700-DE1-XB</v>
          </cell>
          <cell r="F5662">
            <v>324.45</v>
          </cell>
        </row>
        <row r="5663">
          <cell r="D5663" t="str">
            <v>252</v>
          </cell>
          <cell r="E5663" t="str">
            <v>76002063 TransPort WR11 AC Power Kit - Standard Temperature, Intl, Contains Power Supply, Ethernet Cable and Antennas(2)</v>
          </cell>
          <cell r="F5663">
            <v>46.73</v>
          </cell>
        </row>
        <row r="5664">
          <cell r="D5664" t="str">
            <v>253</v>
          </cell>
          <cell r="E5664" t="str">
            <v>WR21-M72A-DE1-TB</v>
          </cell>
          <cell r="F5664">
            <v>607.19000000000005</v>
          </cell>
        </row>
        <row r="5665">
          <cell r="D5665" t="str">
            <v>254</v>
          </cell>
          <cell r="E5665" t="str">
            <v>76002060 TransPort WR21 AC Power Kit - Standard Temperature</v>
          </cell>
          <cell r="F5665">
            <v>46.73</v>
          </cell>
        </row>
        <row r="5666">
          <cell r="D5666" t="str">
            <v>255</v>
          </cell>
          <cell r="E5666" t="str">
            <v>WR31-M72A-DE1-T Digi TransPort WR31 - 4G LTE EMEA/APAC, Dual Ethernet, RS232/422/485, ATEX</v>
          </cell>
          <cell r="F5666">
            <v>607.19000000000005</v>
          </cell>
        </row>
        <row r="5667">
          <cell r="D5667" t="str">
            <v>256</v>
          </cell>
          <cell r="E5667" t="str">
            <v>WR44-M800-AE1-RF TransPort WR44R - LTE North America/EMEA (700/800/850/900/1700(AWS)/1800/1900/2100/2300/2500/2600MHz), WiFi (A/C), Enterprise Software Package, 5 VPN Tunnels, Extended Temperature, Rugged Enclosure, DC Power Cable, No Antennas</v>
          </cell>
          <cell r="F5667">
            <v>1854</v>
          </cell>
        </row>
        <row r="5668">
          <cell r="D5668" t="str">
            <v>257</v>
          </cell>
          <cell r="E5668" t="str">
            <v>WR44-L5F1-TE1-RF TransPort WR44R - LTE North America Multi-Carrier (700/850/1700(AWS)/1900 MHz), Fleet I/O, Dual WiFi (B/G/N), Enterprise Software Package, 5 VPN Tunnels, Extended Temperature, Rugged Enclosure, DC Power Cable, No Antennas</v>
          </cell>
          <cell r="F5668">
            <v>2101.1999999999998</v>
          </cell>
        </row>
        <row r="5669">
          <cell r="D5669" t="str">
            <v>258</v>
          </cell>
          <cell r="E5669" t="str">
            <v>70001807 Digi PortServer TS MEI 4 port RS-232/422/485 RJ-45 Serial to Ethernet Device Server, 9-30VDC includes 12V/.5A Wall Mount power supply Worldwide</v>
          </cell>
          <cell r="F5669">
            <v>861.74</v>
          </cell>
        </row>
        <row r="5670">
          <cell r="D5670" t="str">
            <v>259</v>
          </cell>
          <cell r="E5670" t="str">
            <v>WR64-A121 - TRANSPORT WR64 - DUAL LTE, DUAL</v>
          </cell>
          <cell r="F5670">
            <v>2315.4699999999998</v>
          </cell>
        </row>
        <row r="5671">
          <cell r="D5671" t="str">
            <v>26</v>
          </cell>
          <cell r="E5671" t="str">
            <v>MX-MPC2E-3D-NG - Carte MPC2E-3D-NG pour MX</v>
          </cell>
          <cell r="F5671">
            <v>14494.2</v>
          </cell>
        </row>
        <row r="5672">
          <cell r="D5672" t="str">
            <v>260</v>
          </cell>
          <cell r="E5672" t="str">
            <v>LR54-AA401 - CELLULAR ROUTER LTEA NA/EMEA</v>
          </cell>
          <cell r="F5672">
            <v>1050.5999999999999</v>
          </cell>
        </row>
        <row r="5673">
          <cell r="D5673" t="str">
            <v>261</v>
          </cell>
          <cell r="E5673" t="str">
            <v>Alimentation électrique 18V DC pour équipement Digi IX10</v>
          </cell>
          <cell r="F5673">
            <v>55.01</v>
          </cell>
        </row>
        <row r="5674">
          <cell r="D5674" t="str">
            <v>262</v>
          </cell>
          <cell r="E5674" t="str">
            <v>Modem-routeur 4G Digi IX10</v>
          </cell>
          <cell r="F5674">
            <v>418.09</v>
          </cell>
        </row>
        <row r="5675">
          <cell r="D5675" t="str">
            <v>263</v>
          </cell>
          <cell r="E5675" t="str">
            <v>Licence pour 1 an d’un équipement Digi IX10</v>
          </cell>
          <cell r="F5675">
            <v>54.82</v>
          </cell>
        </row>
        <row r="5676">
          <cell r="D5676" t="str">
            <v>264</v>
          </cell>
          <cell r="E5676" t="str">
            <v>Antenne 4G déportée avec une longueur de câble de 2.5 mètres</v>
          </cell>
          <cell r="F5676">
            <v>22.25</v>
          </cell>
        </row>
        <row r="5677">
          <cell r="D5677" t="str">
            <v>265</v>
          </cell>
          <cell r="E5677" t="str">
            <v>Antenne 4G sans déport</v>
          </cell>
          <cell r="F5677">
            <v>12.14</v>
          </cell>
        </row>
        <row r="5678">
          <cell r="D5678" t="str">
            <v>266</v>
          </cell>
          <cell r="E5678" t="str">
            <v>Kit de montage sur rail DIN pour un équipement Digi IX10</v>
          </cell>
          <cell r="F5678">
            <v>16.690000000000001</v>
          </cell>
        </row>
        <row r="5679">
          <cell r="D5679" t="str">
            <v>267</v>
          </cell>
          <cell r="E5679" t="str">
            <v>DIGI-RM-PRM-1YR  Digi Remote Manager Premier - 1 Year Edition |(This replaces the Digi Remote Manager Enterprise edition SKU: DRM-EDN-STE-1YR)</v>
          </cell>
          <cell r="F5679">
            <v>54.82</v>
          </cell>
        </row>
        <row r="5680">
          <cell r="D5680" t="str">
            <v>268</v>
          </cell>
          <cell r="E5680" t="str">
            <v>MAR1030-CCTTTTTTTTTTTTTTTTTTTTTTTTUGCHPHH09.0. - Produit Hirschmann : MAR 1030 CCTSCCHP : Commutateur industriel Ethernet/Fast Ethernet /Giga Ethernet niveau 2 - 2 ports combo 10/100/1000 base TXRJ45 et emplacement FE/GE-SFP - 24 ports 10/100 RJ45- Température -40° C- à 85° C</v>
          </cell>
          <cell r="F5680">
            <v>3922.79</v>
          </cell>
        </row>
        <row r="5681">
          <cell r="D5681" t="str">
            <v>269</v>
          </cell>
          <cell r="E5681" t="str">
            <v>Spider-PL40-01T1O69999TY9HHHH - Unmanaged Industrial ETHERNET Rail Switch, SPIDER Premium Line, 10/100/1000 Mbit/s Ethernet, 1 x 10/100/1000BASE-T, TP cable, RJ45 sockets, auto-crossing, auto-negotiation, auto-polarity, 1 x 100/1000MBit/s SFP + alimentation RPS15 + câble 220V EU</v>
          </cell>
          <cell r="F5681">
            <v>201.41</v>
          </cell>
        </row>
        <row r="5682">
          <cell r="D5682" t="str">
            <v>27</v>
          </cell>
          <cell r="E5682" t="str">
            <v>MX-MPC3E-3D-NG-Q-R-B - Carte MPC3E-3D-NG-Q-R-B pour MX</v>
          </cell>
          <cell r="F5682">
            <v>49081.35</v>
          </cell>
        </row>
        <row r="5683">
          <cell r="D5683" t="str">
            <v>270</v>
          </cell>
          <cell r="E5683" t="str">
            <v>SPIDER-PL-40-01T1O69999TZ9HHHH Unmanaged, Industrial ETHERNET Rail Switch, fanless design, store and forward switching mode, USB interface for configuration , Full Gigabit Ethernet 1 x 10/100/1000BASE-T, TP cable, RJ45 sockets, auto-crossing, auto-negotiation, auto-polarity , 1 x 100/1000MBit/s SFP</v>
          </cell>
          <cell r="F5683">
            <v>201.41</v>
          </cell>
        </row>
        <row r="5684">
          <cell r="D5684" t="str">
            <v>271</v>
          </cell>
          <cell r="E5684" t="str">
            <v>RSP20-11003Z6TT-ECCZ9HSE - Commutateur industriel RSP20</v>
          </cell>
          <cell r="F5684">
            <v>1639.29</v>
          </cell>
        </row>
        <row r="5685">
          <cell r="D5685" t="str">
            <v>272</v>
          </cell>
          <cell r="E5685" t="str">
            <v>GRS1030-16T9SM9V9HHSE2S - Greyhound 1030</v>
          </cell>
          <cell r="F5685">
            <v>2347.79</v>
          </cell>
        </row>
        <row r="5686">
          <cell r="D5686" t="str">
            <v>273</v>
          </cell>
          <cell r="E5686" t="str">
            <v>GRS1042-6T6ZSHH02Y9HHSE2A99 - GreyHound 1040</v>
          </cell>
          <cell r="F5686">
            <v>3780.46</v>
          </cell>
        </row>
        <row r="5687">
          <cell r="D5687" t="str">
            <v>274</v>
          </cell>
          <cell r="E5687" t="str">
            <v>MSP30-08040SCZ999HH Backplane - Switch PowerMICE MSP30</v>
          </cell>
          <cell r="F5687">
            <v>2223.9299999999998</v>
          </cell>
        </row>
        <row r="5688">
          <cell r="D5688" t="str">
            <v>275</v>
          </cell>
          <cell r="E5688" t="str">
            <v>GRS103-6TX/4C-1HV-2S 4x FE/GE combo + 6x FE TX + 2 empty slotsfor expansion modules (8 ports each), 1x HV PSU, HiOS L2S</v>
          </cell>
          <cell r="F5688">
            <v>940.65</v>
          </cell>
        </row>
        <row r="5689">
          <cell r="D5689" t="str">
            <v>276</v>
          </cell>
          <cell r="E5689" t="str">
            <v>GRS103-6TX/4C-1HV-2A 4x FE/GE combo + 6x FE TX + 2 empty slotsfor expansion modules (8 ports each), 1x HV PSU, HiOS L2A</v>
          </cell>
          <cell r="F5689">
            <v>1140.8</v>
          </cell>
        </row>
        <row r="5690">
          <cell r="D5690" t="str">
            <v>277</v>
          </cell>
          <cell r="E5690" t="str">
            <v>GRS103-6TX/4C-2HV-2S 4x FE/GE combo + 6x FE TX + 2 empty slotsfor expansion modules (8 ports each), 2x HV PSU, HiOS L2S</v>
          </cell>
          <cell r="F5690">
            <v>1190.8399999999999</v>
          </cell>
        </row>
        <row r="5691">
          <cell r="D5691" t="str">
            <v>278</v>
          </cell>
          <cell r="E5691" t="str">
            <v>GRS103-6TX/4C-2HV-2A 4x FE/GE combo + 6x FE TX + 2 empty slotsfor expansion modules (8 ports each), 2x HV PSU, HiOS L2A</v>
          </cell>
          <cell r="F5691">
            <v>1390.97</v>
          </cell>
        </row>
        <row r="5692">
          <cell r="D5692" t="str">
            <v>279</v>
          </cell>
          <cell r="E5692" t="str">
            <v>GRS103-22TX/4C-1HV-2S 4x FE/GE combo + 22xFE TX, 1x HV PSU, HiOS L2S</v>
          </cell>
          <cell r="F5692">
            <v>1110.77</v>
          </cell>
        </row>
        <row r="5693">
          <cell r="D5693" t="str">
            <v>28</v>
          </cell>
          <cell r="E5693" t="str">
            <v>MX-MPC3E-3D-NG - Carte MPC3E-3D-NG pour MX</v>
          </cell>
          <cell r="F5693">
            <v>20399.240000000002</v>
          </cell>
        </row>
        <row r="5694">
          <cell r="D5694" t="str">
            <v>280</v>
          </cell>
          <cell r="E5694" t="str">
            <v>GRS103-22TX/4C-1HV-2A 4x FE/GE combo + 22xFE TX, 1x HV PSU, HiOS L2A</v>
          </cell>
          <cell r="F5694">
            <v>1310.91</v>
          </cell>
        </row>
        <row r="5695">
          <cell r="D5695" t="str">
            <v>281</v>
          </cell>
          <cell r="E5695" t="str">
            <v>GRS103-22TX/4C-2HV-2S 4x FE/GE combo + 22xFE TX, 2x HV PSU, HiOS L2S</v>
          </cell>
          <cell r="F5695">
            <v>1360.95</v>
          </cell>
        </row>
        <row r="5696">
          <cell r="D5696" t="str">
            <v>282</v>
          </cell>
          <cell r="E5696" t="str">
            <v>GRS103-22TX/4C-2HV-2A 4x FE/GE combo + 22xFE TX, 2x HV PSU, HiOS L2A</v>
          </cell>
          <cell r="F5696">
            <v>1561.08</v>
          </cell>
        </row>
        <row r="5697">
          <cell r="D5697" t="str">
            <v>283</v>
          </cell>
          <cell r="E5697" t="str">
            <v>GRS105-6F8T16TSGLZ9HHSE2A 24 ports TxGiga et 6 ports SFP 1/2.5 Giga ou 16 ports TxGiga, 8 ports SFP Gigaet 6 ports SFP 1/2.5 Giga</v>
          </cell>
          <cell r="F5697">
            <v>2955.87</v>
          </cell>
        </row>
        <row r="5698">
          <cell r="D5698" t="str">
            <v>284</v>
          </cell>
          <cell r="E5698" t="str">
            <v>GRS106  24 ports TxGiga et 6 ports SFP 1/2.5/10 Giga ou 16 ports TxGiga, 8 ports SFP 1/2.5 Giga et 6 ports SFP 1/2.5/10 Giga</v>
          </cell>
          <cell r="F5698">
            <v>4457.25</v>
          </cell>
        </row>
        <row r="5699">
          <cell r="D5699" t="str">
            <v>285</v>
          </cell>
          <cell r="E5699" t="str">
            <v>GRS1042  10 ports TxGiga et 2 ports SFP 1/2.5 Giga ou 6 ports TxGigaet 2 ports SFP Giga et 4 ports SFP 2.5 Giga, en version L2 ou L3.</v>
          </cell>
          <cell r="F5699">
            <v>3692.28</v>
          </cell>
        </row>
        <row r="5700">
          <cell r="D5700" t="str">
            <v>286</v>
          </cell>
          <cell r="E5700" t="str">
            <v>DRAGON MACH4000  jusqu’à 52 ports Giga ou 48 ports Giga et 4 ports 10 Giga</v>
          </cell>
          <cell r="F5700">
            <v>10315.299999999999</v>
          </cell>
        </row>
        <row r="5701">
          <cell r="D5701" t="str">
            <v>287</v>
          </cell>
          <cell r="E5701" t="str">
            <v>DRAGON MACH4500  jusqu’à 80 ports Giga et 8 ports 10 Giga</v>
          </cell>
          <cell r="F5701">
            <v>13290.87</v>
          </cell>
        </row>
        <row r="5702">
          <cell r="D5702" t="str">
            <v>288</v>
          </cell>
          <cell r="E5702" t="str">
            <v>RSP20 11 ports FE dont 3 ports SFP et 8 ports TxFE</v>
          </cell>
          <cell r="F5702">
            <v>1639.29</v>
          </cell>
        </row>
        <row r="5703">
          <cell r="D5703" t="str">
            <v>289</v>
          </cell>
          <cell r="E5703" t="str">
            <v>RSP20 4 ports SFP et 4 ports TxFE</v>
          </cell>
          <cell r="F5703">
            <v>1695.92</v>
          </cell>
        </row>
        <row r="5704">
          <cell r="D5704" t="str">
            <v>29</v>
          </cell>
          <cell r="E5704" t="str">
            <v>RE-S-1300-2048 - Carte de management (Routing engine) avec processeur 1300MHz et 2GB de mémoire</v>
          </cell>
          <cell r="F5704">
            <v>309</v>
          </cell>
        </row>
        <row r="5705">
          <cell r="D5705" t="str">
            <v>290</v>
          </cell>
          <cell r="E5705" t="str">
            <v>RSP25  RSP20 + FPGA PRP</v>
          </cell>
          <cell r="F5705">
            <v>2369.63</v>
          </cell>
        </row>
        <row r="5706">
          <cell r="D5706" t="str">
            <v>291</v>
          </cell>
          <cell r="E5706" t="str">
            <v>RSP25  FastMRP</v>
          </cell>
          <cell r="F5706">
            <v>2369.63</v>
          </cell>
        </row>
        <row r="5707">
          <cell r="D5707" t="str">
            <v>292</v>
          </cell>
          <cell r="E5707" t="str">
            <v>RSP25  HSR</v>
          </cell>
          <cell r="F5707">
            <v>2369.63</v>
          </cell>
        </row>
        <row r="5708">
          <cell r="D5708" t="str">
            <v>293</v>
          </cell>
          <cell r="E5708" t="str">
            <v>RSP25  DLR</v>
          </cell>
          <cell r="F5708">
            <v>2369.63</v>
          </cell>
        </row>
        <row r="5709">
          <cell r="D5709" t="str">
            <v>294</v>
          </cell>
          <cell r="E5709" t="str">
            <v>RSP25  NAT 1:1</v>
          </cell>
          <cell r="F5709">
            <v>2369.63</v>
          </cell>
        </row>
        <row r="5710">
          <cell r="D5710" t="str">
            <v>295</v>
          </cell>
          <cell r="E5710" t="str">
            <v>RSP30-08033O6TT-TCCZ9HSE2A 8 ports FE dont 8 ports Tx</v>
          </cell>
          <cell r="F5710">
            <v>1979.06</v>
          </cell>
        </row>
        <row r="5711">
          <cell r="D5711" t="str">
            <v>296</v>
          </cell>
          <cell r="E5711" t="str">
            <v>RSP30-08033O6TT-TCCZ9HSE2A 4 ports SFP et 4 ports Tx+ 3 ports SFP Giga</v>
          </cell>
          <cell r="F5711">
            <v>1979.06</v>
          </cell>
        </row>
        <row r="5712">
          <cell r="D5712" t="str">
            <v>297</v>
          </cell>
          <cell r="E5712" t="str">
            <v>RSP35  RSP30 + FPGA PRP</v>
          </cell>
          <cell r="F5712">
            <v>2205.58</v>
          </cell>
        </row>
        <row r="5713">
          <cell r="D5713" t="str">
            <v>298</v>
          </cell>
          <cell r="E5713" t="str">
            <v>RSP35 FastMRP</v>
          </cell>
          <cell r="F5713">
            <v>2205.58</v>
          </cell>
        </row>
        <row r="5714">
          <cell r="D5714" t="str">
            <v>299</v>
          </cell>
          <cell r="E5714" t="str">
            <v>RSP35 HSR</v>
          </cell>
          <cell r="F5714">
            <v>2205.58</v>
          </cell>
        </row>
        <row r="5715">
          <cell r="D5715" t="str">
            <v>3</v>
          </cell>
          <cell r="E5715" t="str">
            <v>PWR-FAN-MX240-ACH-HC-U - Juniper – MX240 PEM/FAN UPGRADE KIT,2520W AC PS</v>
          </cell>
          <cell r="F5715">
            <v>4026.17</v>
          </cell>
        </row>
        <row r="5716">
          <cell r="D5716" t="str">
            <v>30</v>
          </cell>
          <cell r="E5716" t="str">
            <v>RE-S-2000-4096 - Carte de management (Routing engine) avec processeur 2000MHz et 4GB de mémoire</v>
          </cell>
          <cell r="F5716">
            <v>432.6</v>
          </cell>
        </row>
        <row r="5717">
          <cell r="D5717" t="str">
            <v>300</v>
          </cell>
          <cell r="E5717" t="str">
            <v>RSP35 DLR</v>
          </cell>
          <cell r="F5717">
            <v>2205.58</v>
          </cell>
        </row>
        <row r="5718">
          <cell r="D5718" t="str">
            <v>301</v>
          </cell>
          <cell r="E5718" t="str">
            <v>RSP35 NAT 1:1</v>
          </cell>
          <cell r="F5718">
            <v>2652.76</v>
          </cell>
        </row>
        <row r="5719">
          <cell r="D5719" t="str">
            <v>302</v>
          </cell>
          <cell r="E5719" t="str">
            <v>RSPE Avec une carte extension RSPM20</v>
          </cell>
          <cell r="F5719">
            <v>2895.62</v>
          </cell>
        </row>
        <row r="5720">
          <cell r="D5720" t="str">
            <v>303</v>
          </cell>
          <cell r="E5720" t="str">
            <v>RSPE Avec deux cartes extension RSPM20</v>
          </cell>
          <cell r="F5720">
            <v>3275.73</v>
          </cell>
        </row>
        <row r="5721">
          <cell r="D5721" t="str">
            <v>304</v>
          </cell>
          <cell r="E5721" t="str">
            <v>Une carte extension RSPM20 pour RSPE</v>
          </cell>
          <cell r="F5721">
            <v>380.12</v>
          </cell>
        </row>
        <row r="5722">
          <cell r="D5722" t="str">
            <v>305</v>
          </cell>
          <cell r="E5722" t="str">
            <v>BRS30-08040000-TTEZ99HSE2A</v>
          </cell>
          <cell r="F5722">
            <v>1625.61</v>
          </cell>
        </row>
        <row r="5723">
          <cell r="D5723" t="str">
            <v>306</v>
          </cell>
          <cell r="E5723" t="str">
            <v>BRS40-00120000-TTEZ99HSE2A</v>
          </cell>
          <cell r="F5723">
            <v>1792.32</v>
          </cell>
        </row>
        <row r="5724">
          <cell r="D5724" t="str">
            <v>307</v>
          </cell>
          <cell r="E5724" t="str">
            <v>MSP30  jusqu’à 24 ports FE + 4 ports Giga par intégration de modules médias,large choix de modules possibles</v>
          </cell>
          <cell r="F5724">
            <v>2779.61</v>
          </cell>
        </row>
        <row r="5725">
          <cell r="D5725" t="str">
            <v>308</v>
          </cell>
          <cell r="E5725" t="str">
            <v>MSP40  jusqu’à 24 ports Giga + 4 ports 2.5 Giga</v>
          </cell>
          <cell r="F5725">
            <v>3336.42</v>
          </cell>
        </row>
        <row r="5726">
          <cell r="D5726" t="str">
            <v>309</v>
          </cell>
          <cell r="E5726" t="str">
            <v>HiVision, Ann.Maint.Plan, 1024Nodes / HIR942021124</v>
          </cell>
          <cell r="F5726">
            <v>2196.11</v>
          </cell>
        </row>
        <row r="5727">
          <cell r="D5727" t="str">
            <v>31</v>
          </cell>
          <cell r="E5727" t="str">
            <v>EX4200-24T - EX 4200, 24-port 10/100/1000BaseT (8-ports PoE) + 320W AC PS, includes 50cm VC cable</v>
          </cell>
          <cell r="F5727">
            <v>179.22</v>
          </cell>
        </row>
        <row r="5728">
          <cell r="D5728" t="str">
            <v>310</v>
          </cell>
          <cell r="E5728" t="str">
            <v>M-FAST SFP-MM/LC EEC  Produit Hirschmann: module SFP gigabit</v>
          </cell>
          <cell r="F5728">
            <v>110.07</v>
          </cell>
        </row>
        <row r="5729">
          <cell r="D5729" t="str">
            <v>311</v>
          </cell>
          <cell r="E5729" t="str">
            <v>M-FAST SFP-SM/LC Produit Hirschmann: module SFP gigabit</v>
          </cell>
          <cell r="F5729">
            <v>196.41</v>
          </cell>
        </row>
        <row r="5730">
          <cell r="D5730" t="str">
            <v>312</v>
          </cell>
          <cell r="E5730" t="str">
            <v>SFP-FAST-MM/LC  Produit Hirschmann: module SFP gigabit</v>
          </cell>
          <cell r="F5730">
            <v>75.36</v>
          </cell>
        </row>
        <row r="5731">
          <cell r="D5731" t="str">
            <v>313</v>
          </cell>
          <cell r="E5731" t="str">
            <v>M-SFP-SX/LC Produit Hirschmann: module SFP gigabit 1000Base LX multi et monomode connecteur LC</v>
          </cell>
          <cell r="F5731">
            <v>121.56</v>
          </cell>
        </row>
        <row r="5732">
          <cell r="D5732" t="str">
            <v>314</v>
          </cell>
          <cell r="E5732" t="str">
            <v>M-SFP-LX/LC Produit Hirschmann: module SFP gigabit 1000Base SX multi et monomode connecteur LC</v>
          </cell>
          <cell r="F5732">
            <v>218.24</v>
          </cell>
        </row>
        <row r="5733">
          <cell r="D5733" t="str">
            <v>315</v>
          </cell>
          <cell r="E5733" t="str">
            <v>Moxa Nport Express DE-311 - Serveurs de périphériques série RS-232/422/485 à 1 port</v>
          </cell>
          <cell r="F5733">
            <v>156.28</v>
          </cell>
        </row>
        <row r="5734">
          <cell r="D5734" t="str">
            <v>316</v>
          </cell>
          <cell r="E5734" t="str">
            <v>Moxa EDS-408A-1M2S-SC-T - Produit Moxa : Chassis modulaire industriel 5 and 8-port entry-level managed Ethernet switches</v>
          </cell>
          <cell r="F5734">
            <v>1320.04</v>
          </cell>
        </row>
        <row r="5735">
          <cell r="D5735" t="str">
            <v>317</v>
          </cell>
          <cell r="E5735" t="str">
            <v>Moxa ED6008 - MOXA EtherDevice Server : RJ45 Ports 10/100BaseT(X) auto negotiation speed, F/H duplex mode, and auto MDI/MDI-X connection Fiber Ports 100BaseFX ports (SC connector) (jusqu'à 8 Ports)</v>
          </cell>
          <cell r="F5735">
            <v>1284.83</v>
          </cell>
        </row>
        <row r="5736">
          <cell r="D5736" t="str">
            <v>318</v>
          </cell>
          <cell r="E5736" t="str">
            <v>Moxa Nport 5610 - Serveur de port série ip 16-ports RS-232/422/485 rackable</v>
          </cell>
          <cell r="F5736">
            <v>1079.1300000000001</v>
          </cell>
        </row>
        <row r="5737">
          <cell r="D5737" t="str">
            <v>319</v>
          </cell>
          <cell r="E5737" t="str">
            <v>Moxa Digiboard TS4 - serveur de port série ip 4 ports Digiboard portserver TS4/MEI</v>
          </cell>
          <cell r="F5737">
            <v>1386.8</v>
          </cell>
        </row>
        <row r="5738">
          <cell r="D5738" t="str">
            <v>32</v>
          </cell>
          <cell r="E5738" t="str">
            <v>EX4200-24F - EX 4200, 24-port 10/100/1000BaseT (8-ports PoE) + 320W AC PS, includes 50cm VC cable</v>
          </cell>
          <cell r="F5738">
            <v>179.22</v>
          </cell>
        </row>
        <row r="5739">
          <cell r="D5739" t="str">
            <v>320</v>
          </cell>
          <cell r="E5739" t="str">
            <v>CW4-RACK-1900V2 - SpectraMux Mux-Demux Rack AFOP</v>
          </cell>
          <cell r="F5739">
            <v>242.19</v>
          </cell>
        </row>
        <row r="5740">
          <cell r="D5740" t="str">
            <v>321</v>
          </cell>
          <cell r="E5740" t="str">
            <v>CW4-0194-L3100 - SpectraMux Mux-Demux Pair CWDM 4 channels + cascading port AFOP</v>
          </cell>
          <cell r="F5740">
            <v>1498.89</v>
          </cell>
        </row>
        <row r="5741">
          <cell r="D5741" t="str">
            <v>322</v>
          </cell>
          <cell r="E5741" t="str">
            <v>S5735-L8T4X-IA1 (8*10/100/1000BASE-T ports 4*10GE SFP+ ports AC power). Marque HUAWEI</v>
          </cell>
          <cell r="F5741">
            <v>626.02</v>
          </cell>
        </row>
        <row r="5742">
          <cell r="D5742" t="str">
            <v>323</v>
          </cell>
          <cell r="E5742" t="str">
            <v>S57XX-L Series Basic SW Per Device). Marque HUAWEI</v>
          </cell>
          <cell r="F5742">
            <v>101.97</v>
          </cell>
        </row>
        <row r="5743">
          <cell r="D5743" t="str">
            <v>324</v>
          </cell>
          <cell r="E5743" t="str">
            <v>S5735-L8P4X-IA1 (8*10/100/1000BASE-T ports 4*10GE SFP+ ports PoE+ AC power) , Marque HUAWEI</v>
          </cell>
          <cell r="F5743">
            <v>742.83</v>
          </cell>
        </row>
        <row r="5744">
          <cell r="D5744" t="str">
            <v>325</v>
          </cell>
          <cell r="E5744" t="str">
            <v>S5735-L24T4X-IA1 (24*10/100/1000BASE-T ports 4*10GE SFP+ ports AC power), Marque HUAWEI</v>
          </cell>
          <cell r="F5744">
            <v>995.82</v>
          </cell>
        </row>
        <row r="5745">
          <cell r="D5745" t="str">
            <v>326</v>
          </cell>
          <cell r="E5745" t="str">
            <v>10GBase-USR Optical Transceiver SFP+ 10G Multi-mode Module(850nm 0.1km LC). Marque HUAWEI</v>
          </cell>
          <cell r="F5745">
            <v>84.92</v>
          </cell>
        </row>
        <row r="5746">
          <cell r="D5746" t="str">
            <v>327</v>
          </cell>
          <cell r="E5746" t="str">
            <v>CE6881-48T6CQ-F switch (48*10GE RJ45, 6*100GE QSFP28, 2*AC power modules, 4*fan modules, port-side exhaust).  Marque HUAWEI</v>
          </cell>
          <cell r="F5746">
            <v>7764.73</v>
          </cell>
        </row>
        <row r="5747">
          <cell r="D5747" t="str">
            <v>328</v>
          </cell>
          <cell r="E5747" t="str">
            <v>CISCO SFP : SFP-10G-SR - Cisco SFP-10G-SR</v>
          </cell>
          <cell r="F5747">
            <v>203.94</v>
          </cell>
        </row>
        <row r="5748">
          <cell r="D5748" t="str">
            <v>329</v>
          </cell>
          <cell r="E5748" t="str">
            <v>CISCO SFP : GLC-LH-SMD - SFP 1000BASE LX/LH</v>
          </cell>
          <cell r="F5748">
            <v>247.2</v>
          </cell>
        </row>
        <row r="5749">
          <cell r="D5749" t="str">
            <v>33</v>
          </cell>
          <cell r="E5749" t="str">
            <v>EX4300-24P - EX4300, 24‐Port 10/100/1000BaseT PoE‐plus + 750W AC PS</v>
          </cell>
          <cell r="F5749">
            <v>2451.36</v>
          </cell>
        </row>
        <row r="5750">
          <cell r="D5750" t="str">
            <v>330</v>
          </cell>
          <cell r="E5750" t="str">
            <v>CISCO SFP : GLC-SX-MMD - SFP 1000BASE SX</v>
          </cell>
          <cell r="F5750">
            <v>154.5</v>
          </cell>
        </row>
        <row r="5751">
          <cell r="D5751" t="str">
            <v>331</v>
          </cell>
          <cell r="E5751" t="str">
            <v>CISCO SFP : GLC-ZX-SMD - SFP 1000BASE-ZX</v>
          </cell>
          <cell r="F5751">
            <v>352.26</v>
          </cell>
        </row>
        <row r="5752">
          <cell r="D5752" t="str">
            <v>332</v>
          </cell>
          <cell r="E5752" t="str">
            <v>CISCO SFP : GLC-LH-SM - SFP 1000BASE LX/LH</v>
          </cell>
          <cell r="F5752">
            <v>129.78</v>
          </cell>
        </row>
        <row r="5753">
          <cell r="D5753" t="str">
            <v>333</v>
          </cell>
          <cell r="E5753" t="str">
            <v>ASA 5500 5 Security Contexts Licence / L-ASA-SC-5=</v>
          </cell>
          <cell r="F5753">
            <v>1939.6</v>
          </cell>
        </row>
        <row r="5754">
          <cell r="D5754" t="str">
            <v>334</v>
          </cell>
          <cell r="E5754" t="str">
            <v>Cisco Security Manager Professional - 50 Device Licence / L-CSMPR-50-K9</v>
          </cell>
          <cell r="F5754">
            <v>9019.59</v>
          </cell>
        </row>
        <row r="5755">
          <cell r="D5755" t="str">
            <v>335</v>
          </cell>
          <cell r="E5755" t="str">
            <v>Support annuel Software pour Cisco Security Manager Professional -  50 / CON-ECMU-LSMPR50K</v>
          </cell>
          <cell r="F5755">
            <v>4641.6899999999996</v>
          </cell>
        </row>
        <row r="5756">
          <cell r="D5756" t="str">
            <v>336</v>
          </cell>
          <cell r="E5756" t="str">
            <v>CSMST5-4.17-M-K9 /  SUPCON-PSUS-CSMS54KM</v>
          </cell>
          <cell r="F5756">
            <v>1146.7</v>
          </cell>
        </row>
        <row r="5757">
          <cell r="D5757" t="str">
            <v>337</v>
          </cell>
          <cell r="E5757" t="str">
            <v>Pare-feu ASA 5545-X refurbished, avec garantie 1 an</v>
          </cell>
          <cell r="F5757">
            <v>1773.66</v>
          </cell>
        </row>
        <row r="5758">
          <cell r="D5758" t="str">
            <v>338</v>
          </cell>
          <cell r="E5758" t="str">
            <v>carte d’extension 6 ports Giga pour pare-feu ASA 5545-X, refurbished, avec garantie 1 an</v>
          </cell>
          <cell r="F5758">
            <v>1297.8</v>
          </cell>
        </row>
        <row r="5759">
          <cell r="D5759" t="str">
            <v>339</v>
          </cell>
          <cell r="E5759" t="str">
            <v>ASA5545-K9 - ASA 5545-X with SW, 8GE Data, 1GE Mgmt, AC, 3DES/AES</v>
          </cell>
          <cell r="F5759">
            <v>3690.7</v>
          </cell>
        </row>
        <row r="5760">
          <cell r="D5760" t="str">
            <v>34</v>
          </cell>
          <cell r="E5760" t="str">
            <v>EX4300-24T - EX4300, 24‐Port 10/100/1000BaseT + 350W AC PS</v>
          </cell>
          <cell r="F5760">
            <v>1992.12</v>
          </cell>
        </row>
        <row r="5761">
          <cell r="D5761" t="str">
            <v>340</v>
          </cell>
          <cell r="E5761" t="str">
            <v>ASA-PWR-AC - ASA 5545-X/5555-X AC Power Supply</v>
          </cell>
          <cell r="F5761">
            <v>389.34</v>
          </cell>
        </row>
        <row r="5762">
          <cell r="D5762" t="str">
            <v>341</v>
          </cell>
          <cell r="E5762" t="str">
            <v>ASA-IC-6GE-CU-C= - ASA 5525-X Interface Card 6-port 10/100/1000, RJ-45</v>
          </cell>
          <cell r="F5762">
            <v>1667.37</v>
          </cell>
        </row>
        <row r="5763">
          <cell r="D5763" t="str">
            <v>342</v>
          </cell>
          <cell r="E5763" t="str">
            <v>WS-C3850-12S-S Cisco Catalyst 3850 12 Port GE SFP IP Base</v>
          </cell>
          <cell r="F5763">
            <v>3690.7</v>
          </cell>
        </row>
        <row r="5764">
          <cell r="D5764" t="str">
            <v>343</v>
          </cell>
          <cell r="E5764" t="str">
            <v>WS-C3850-48F-S Cisco Catalyst 3850 48 Port Full PoE IP Base</v>
          </cell>
          <cell r="F5764">
            <v>2963.93</v>
          </cell>
        </row>
        <row r="5765">
          <cell r="D5765" t="str">
            <v>344</v>
          </cell>
          <cell r="E5765" t="str">
            <v>WS-C3850-12XS-S Cisco Catalyst 3850 12 Port 10G Fiber Switch IP Base</v>
          </cell>
          <cell r="F5765">
            <v>5988.42</v>
          </cell>
        </row>
        <row r="5766">
          <cell r="D5766" t="str">
            <v>345</v>
          </cell>
          <cell r="E5766" t="str">
            <v>WS-C4500X-16SFP+ Catalyst 4500-X 16 Port 10G IP Base, Front-to-Back, No P/S</v>
          </cell>
          <cell r="F5766">
            <v>4196.22</v>
          </cell>
        </row>
        <row r="5767">
          <cell r="D5767" t="str">
            <v>346</v>
          </cell>
          <cell r="E5767" t="str">
            <v>WS-C3750X-12S-E - Catalyst 3750X 12 Port GE SFP IP Services</v>
          </cell>
          <cell r="F5767">
            <v>1727.93</v>
          </cell>
        </row>
        <row r="5768">
          <cell r="D5768" t="str">
            <v>347</v>
          </cell>
          <cell r="E5768" t="str">
            <v>WS-C3750X-24T-S - Catalyst 3750X 24 Port Data IP Base</v>
          </cell>
          <cell r="F5768">
            <v>1358.37</v>
          </cell>
        </row>
        <row r="5769">
          <cell r="D5769" t="str">
            <v>348</v>
          </cell>
          <cell r="E5769" t="str">
            <v>WS-C3750X-24T-E - Catalyst 3750X 24 Port Data IP Services</v>
          </cell>
          <cell r="F5769">
            <v>1604.33</v>
          </cell>
        </row>
        <row r="5770">
          <cell r="D5770" t="str">
            <v>349</v>
          </cell>
          <cell r="E5770" t="str">
            <v>WS-C3750X-48T-E - Catalyst 3750X 48 Port Data IP Base</v>
          </cell>
          <cell r="F5770">
            <v>1934.34</v>
          </cell>
        </row>
        <row r="5771">
          <cell r="D5771" t="str">
            <v>35</v>
          </cell>
          <cell r="E5771" t="str">
            <v>EX4300-32F - EX4300, 32Port 1000BaseX SFP, 4x10GBaseX SFP+ and 350W AC PS (Optics sold separately)</v>
          </cell>
          <cell r="F5771">
            <v>4002.21</v>
          </cell>
        </row>
        <row r="5772">
          <cell r="D5772" t="str">
            <v>350</v>
          </cell>
          <cell r="E5772" t="str">
            <v>C3KX-PWR-350WAC - Catalyst 3K-X 350W AC Secondary Power Supply</v>
          </cell>
          <cell r="F5772">
            <v>278.10000000000002</v>
          </cell>
        </row>
        <row r="5773">
          <cell r="D5773" t="str">
            <v>351</v>
          </cell>
          <cell r="E5773" t="str">
            <v>C3KX-PWR-1100WAC - Catalyst 3K-X 1G Network Module option PID</v>
          </cell>
          <cell r="F5773">
            <v>351.03</v>
          </cell>
        </row>
        <row r="5774">
          <cell r="D5774" t="str">
            <v>352</v>
          </cell>
          <cell r="E5774" t="str">
            <v>C3KX-NM-10G - Catalyst 3K-X 10G Network Module option PID</v>
          </cell>
          <cell r="F5774">
            <v>512.94000000000005</v>
          </cell>
        </row>
        <row r="5775">
          <cell r="D5775" t="str">
            <v>353</v>
          </cell>
          <cell r="E5775" t="str">
            <v>FTLX1413D3BCL - Transmetteur Finisar XFP 1310nm 10GBASE-monomode 10 km (compatible Juniper)</v>
          </cell>
          <cell r="F5775">
            <v>85.29</v>
          </cell>
        </row>
        <row r="5776">
          <cell r="D5776" t="str">
            <v>354</v>
          </cell>
          <cell r="E5776" t="str">
            <v>FTLX3613M3XX - Transmetteur Finisar DWDM (C-Band) 10GBASE monomode 40 km (compatible Juniper)</v>
          </cell>
          <cell r="F5776">
            <v>426.42</v>
          </cell>
        </row>
        <row r="5777">
          <cell r="D5777" t="str">
            <v>355</v>
          </cell>
          <cell r="E5777" t="str">
            <v>FTLX8512D3BCL - Transmetteur Finisar XFP 850nm 10GBASE-multimode 300 m (compatible Juniper)</v>
          </cell>
          <cell r="F5777">
            <v>69.22</v>
          </cell>
        </row>
        <row r="5778">
          <cell r="D5778" t="str">
            <v>356</v>
          </cell>
          <cell r="E5778" t="str">
            <v>FTLX1612M3XX - Transmetteur Finisar XFP 1550 nm 10GBASE-monomode 40 km (compatible Juniper)</v>
          </cell>
          <cell r="F5778">
            <v>426.42</v>
          </cell>
        </row>
        <row r="5779">
          <cell r="D5779" t="str">
            <v>357</v>
          </cell>
          <cell r="E5779" t="str">
            <v>FTLX3815M3XX - Transmetteur Finisar DWDM (C-Band) 10GBASE monomode 80 km (compatible Juniper)</v>
          </cell>
          <cell r="F5779">
            <v>517.89</v>
          </cell>
        </row>
        <row r="5780">
          <cell r="D5780" t="str">
            <v>358</v>
          </cell>
          <cell r="E5780" t="str">
            <v>FTLX8574D3BCL - 10GBASE-SR/SW 400m Multimode Datacom SFP+ Optical Transceiver</v>
          </cell>
          <cell r="F5780">
            <v>23.49</v>
          </cell>
        </row>
        <row r="5781">
          <cell r="D5781" t="str">
            <v>359</v>
          </cell>
          <cell r="E5781" t="str">
            <v>FTLX1370W4BTL - 10G CPRI Wireless 1.4km Industrial Temperature SFP+ Optical Transceiver</v>
          </cell>
          <cell r="F5781">
            <v>96.41</v>
          </cell>
        </row>
        <row r="5782">
          <cell r="D5782" t="str">
            <v>36</v>
          </cell>
          <cell r="E5782" t="str">
            <v>EX4300-32F-DC 32-port 100/1000BASE-X SFP 4x10GBASE-X SFP+</v>
          </cell>
          <cell r="F5782">
            <v>4190.8599999999997</v>
          </cell>
        </row>
        <row r="5783">
          <cell r="D5783" t="str">
            <v>360</v>
          </cell>
          <cell r="E5783" t="str">
            <v>FTLX1475D3BCL - 10Gb/s 10km 1310nm Single Mode Datacom SFP+ Optical Transceiver</v>
          </cell>
          <cell r="F5783">
            <v>35.85</v>
          </cell>
        </row>
        <row r="5784">
          <cell r="D5784" t="str">
            <v>361</v>
          </cell>
          <cell r="E5784" t="str">
            <v>FTLX1772M3BCL - 10G 40km 1310nm SFP+ Optical Transceiver</v>
          </cell>
          <cell r="F5784">
            <v>166.86</v>
          </cell>
        </row>
        <row r="5785">
          <cell r="D5785" t="str">
            <v>362</v>
          </cell>
          <cell r="E5785" t="str">
            <v>FTLX1672D3BCL - 10GBASE-ER 40km SFP+ Optical Transceiver</v>
          </cell>
          <cell r="F5785">
            <v>166.86</v>
          </cell>
        </row>
        <row r="5786">
          <cell r="D5786" t="str">
            <v>363</v>
          </cell>
          <cell r="E5786" t="str">
            <v>FTLX1871D3BxL - 10G-ZR 80km SFP+ Optical Transceiver</v>
          </cell>
          <cell r="F5786">
            <v>309</v>
          </cell>
        </row>
        <row r="5787">
          <cell r="D5787" t="str">
            <v>364</v>
          </cell>
          <cell r="E5787" t="str">
            <v>CIP-2E1T1-MC : convertisseur 2 E1 120ohms/RJ45 et 75ohms/BNC,G703/G704 sur IP/Ethernet, Marque CXR</v>
          </cell>
          <cell r="F5787">
            <v>738.64</v>
          </cell>
        </row>
        <row r="5788">
          <cell r="D5788" t="str">
            <v>365</v>
          </cell>
          <cell r="E5788" t="str">
            <v>CIP-4EM-C1 : Passerelle Pseudowire CESoPSN et SAToP, SwitchEthernet 4 x 10/100BaseT et 2 SFP 1000SX/LX 1 ou 2utilisable en WAN, une RS232, Marque CXR</v>
          </cell>
          <cell r="F5788">
            <v>1424.87</v>
          </cell>
        </row>
        <row r="5789">
          <cell r="D5789" t="str">
            <v>366</v>
          </cell>
          <cell r="E5789" t="str">
            <v>COPPERWAY-BIS-2TTX : CopperWAY-Bis-2TTX : Double modem 2 fils G.SHDSL-Bis, Marque CXR</v>
          </cell>
          <cell r="F5789">
            <v>865.2</v>
          </cell>
        </row>
        <row r="5790">
          <cell r="D5790" t="str">
            <v>367</v>
          </cell>
          <cell r="E5790" t="str">
            <v>SpeederLanBisGE-4R : GSHDSL.bis 1 à 4 paires fonctionne en P-à-P ou P-à-MP vers1, 2 ou 4 directions. Marque CXR</v>
          </cell>
          <cell r="F5790">
            <v>1334.88</v>
          </cell>
        </row>
        <row r="5791">
          <cell r="D5791" t="str">
            <v>368</v>
          </cell>
          <cell r="E5791" t="str">
            <v>AMS16-PS16 : Châssis pour 16 cartes, alimentation 230 Vac/50Hz,110Vac/60Hz, 100 W version 2G - Cartes de 1, 2 ou 4 . Marque CXR</v>
          </cell>
          <cell r="F5791">
            <v>1507.92</v>
          </cell>
        </row>
        <row r="5792">
          <cell r="D5792" t="str">
            <v>369</v>
          </cell>
          <cell r="E5792" t="str">
            <v>Licence logicielle pour 3 ans de la solution de gestion
De vulnérabilité Nexpose de Rapid7, pour la gestion de 10000 actifs</v>
          </cell>
          <cell r="F5792">
            <v>78998.2</v>
          </cell>
        </row>
        <row r="5793">
          <cell r="D5793" t="str">
            <v>37</v>
          </cell>
          <cell r="E5793" t="str">
            <v>EX4300-32F-AFL - EX4300, Advanced Feature License for 32‐Port SKUs</v>
          </cell>
          <cell r="F5793">
            <v>12360</v>
          </cell>
        </row>
        <row r="5794">
          <cell r="D5794" t="str">
            <v>370</v>
          </cell>
          <cell r="E5794" t="str">
            <v>Licence logicielle complémentaire pour 1 an de gestion supplémentaire de 200 actifs sur la solution de gestion de vulnérabilité Nexpose</v>
          </cell>
          <cell r="F5794">
            <v>2454.7600000000002</v>
          </cell>
        </row>
        <row r="5795">
          <cell r="D5795" t="str">
            <v>371</v>
          </cell>
          <cell r="E5795" t="str">
            <v>Licence logicielle complémentaire pour 1 an de gestion supplémentaire de 500 actifs sur la solution de gestion de vulnérabilité Nexpose</v>
          </cell>
          <cell r="F5795">
            <v>62560.639999999999</v>
          </cell>
        </row>
        <row r="5796">
          <cell r="D5796" t="str">
            <v>372</v>
          </cell>
          <cell r="E5796" t="str">
            <v>CYBERARK Basic software Maintenance pour Licence CYBERARK protects IT  et protects 3rd party- Maintenance-12mois-Paiement unique-terme à échoir -Ref Constr : MAINT-SW-B_BC1019 -Ref Four : 1208-6</v>
          </cell>
          <cell r="F5796">
            <v>27319.47</v>
          </cell>
        </row>
        <row r="5797">
          <cell r="D5797" t="str">
            <v>373</v>
          </cell>
          <cell r="E5797" t="str">
            <v>CYBERARK Named user license for 3rd party-external vendor.Users can only access via Privilege Session Manage- Protects 3rd party-external Vendor Personnel and isolates datacenter resources-Log acquisition Paiement unique-termeRef Constr : PAS-USER-EX</v>
          </cell>
          <cell r="F5797">
            <v>806.4</v>
          </cell>
        </row>
        <row r="5798">
          <cell r="D5798" t="str">
            <v>374</v>
          </cell>
          <cell r="E5798" t="str">
            <v>CYBERARK Named user license.Including Credential Protection, Session Isolation and Recording, and Privileged Attack Detection Protects IT personnel And isolates datacenter resources-Log acquisition Paiement unique-terme -Ref Constr : PAS-USER-PERP_BC10</v>
          </cell>
          <cell r="F5798">
            <v>1353.6</v>
          </cell>
        </row>
        <row r="5799">
          <cell r="D5799" t="str">
            <v>375</v>
          </cell>
          <cell r="E5799" t="str">
            <v>Licence logicielle pour 1 ans de la solution de portail PKI (Infrastructure de gestion de certificats numériques) BerryCert</v>
          </cell>
          <cell r="F5799">
            <v>53130</v>
          </cell>
        </row>
        <row r="5800">
          <cell r="D5800" t="str">
            <v>376</v>
          </cell>
          <cell r="E5800" t="str">
            <v>module laser pour transmission sur 40 Km de fibre optique compatible avec les équipements Fortinet, Stormshield et Alcatel</v>
          </cell>
          <cell r="F5800">
            <v>166.86</v>
          </cell>
        </row>
        <row r="5801">
          <cell r="D5801" t="str">
            <v>377</v>
          </cell>
          <cell r="E5801" t="str">
            <v>module laser pour transmission sur 40 Km de fibre optique compatible avec les équipements Juniper</v>
          </cell>
          <cell r="F5801">
            <v>166.86</v>
          </cell>
        </row>
        <row r="5802">
          <cell r="D5802" t="str">
            <v>378</v>
          </cell>
          <cell r="E5802" t="str">
            <v>module laser pour transmission sur 40 Km de fibre optique compatible avec les équipements Cisco</v>
          </cell>
          <cell r="F5802">
            <v>166.86</v>
          </cell>
        </row>
        <row r="5803">
          <cell r="D5803" t="str">
            <v>379</v>
          </cell>
          <cell r="E5803" t="str">
            <v>module laser pour transmission sur 10 Km de fibre optique compatible avec les équipements Fortinet, Stormshield et Alcatel</v>
          </cell>
          <cell r="F5803">
            <v>35.85</v>
          </cell>
        </row>
        <row r="5804">
          <cell r="D5804" t="str">
            <v>38</v>
          </cell>
          <cell r="E5804" t="str">
            <v>EX4300-32F-EFL - EX4300, Extended Feature License for 32‐Port SKUs</v>
          </cell>
          <cell r="F5804">
            <v>4696.8</v>
          </cell>
        </row>
        <row r="5805">
          <cell r="D5805" t="str">
            <v>380</v>
          </cell>
          <cell r="E5805" t="str">
            <v>module laser pour transmission sur 80 Km de fibre optique compatible avec les équipements Fortinet, Stormshield et Alcatel</v>
          </cell>
          <cell r="F5805">
            <v>309</v>
          </cell>
        </row>
        <row r="5806">
          <cell r="D5806" t="str">
            <v>381</v>
          </cell>
          <cell r="E5806" t="str">
            <v>module laser pour transmission sur 80 Km de fibre optique compatible avec les équipements Juniper</v>
          </cell>
          <cell r="F5806">
            <v>309</v>
          </cell>
        </row>
        <row r="5807">
          <cell r="D5807" t="str">
            <v>382</v>
          </cell>
          <cell r="E5807" t="str">
            <v>module laser pour transmission sur 80 Km de fibre optique compatible avec les équipements Cisco</v>
          </cell>
          <cell r="F5807">
            <v>309</v>
          </cell>
        </row>
        <row r="5808">
          <cell r="D5808" t="str">
            <v>383</v>
          </cell>
          <cell r="E5808" t="str">
            <v>Entrust - Hardware Security Module - nShield Connect</v>
          </cell>
          <cell r="F5808">
            <v>43438.5</v>
          </cell>
        </row>
        <row r="5809">
          <cell r="D5809" t="str">
            <v>384</v>
          </cell>
          <cell r="E5809" t="str">
            <v>Support constructeur 1 an pour le prix 385</v>
          </cell>
          <cell r="F5809">
            <v>9376.5</v>
          </cell>
        </row>
        <row r="5810">
          <cell r="D5810" t="str">
            <v>385</v>
          </cell>
          <cell r="E5810" t="str">
            <v>Maintenance matérielle 1 an pour le prix 385</v>
          </cell>
          <cell r="F5810">
            <v>24223.5</v>
          </cell>
        </row>
        <row r="5811">
          <cell r="D5811" t="str">
            <v>386</v>
          </cell>
          <cell r="E5811" t="str">
            <v>LIC Certificat SSL - Certificat SSL générique OV (validation de l'organisation) incluant tous les sous-domaines (Wildcard), 2 ans, GoDaddy ou équivalent</v>
          </cell>
          <cell r="F5811">
            <v>3896.1</v>
          </cell>
        </row>
        <row r="5812">
          <cell r="D5812" t="str">
            <v>387</v>
          </cell>
          <cell r="E5812" t="str">
            <v>Renouv LIC Certificat SSL - Certificat SSL générique OV (validation de l'organisation) incluant tous les sous-domaines (Wildcard), renouvellement 2 ans, GoDaddy ou équivalent</v>
          </cell>
          <cell r="F5812">
            <v>3896.1</v>
          </cell>
        </row>
        <row r="5813">
          <cell r="D5813" t="str">
            <v>388</v>
          </cell>
          <cell r="E5813" t="str">
            <v>Achat sur catalogue (Voir §12 du CCAP ) – Pourcentage de remise sur les prix publics</v>
          </cell>
          <cell r="F5813">
            <v>0.9</v>
          </cell>
        </row>
        <row r="5814">
          <cell r="D5814" t="str">
            <v>389</v>
          </cell>
          <cell r="E5814" t="str">
            <v>JUNIPER - S-EX-P-C2-1 : SW, EX, Premium, Class 2 (24 ports), includes Wired Assurance and VNA subscription for EX24 Port Switches, 1 YEAR</v>
          </cell>
          <cell r="F5814">
            <v>914.12</v>
          </cell>
        </row>
        <row r="5815">
          <cell r="D5815" t="str">
            <v>39</v>
          </cell>
          <cell r="E5815" t="str">
            <v>EX4300-24-AFL - Advanced Feature License for EX 4300‐24T/P skus</v>
          </cell>
          <cell r="F5815">
            <v>4944</v>
          </cell>
        </row>
        <row r="5816">
          <cell r="D5816" t="str">
            <v>390</v>
          </cell>
          <cell r="E5816" t="str">
            <v>JUNIPER - S-EX-P-C3-1 : SW, EX, Premium, Class 3 (32 or 48 ports), includes Wired Assurance and VNA subscription for EX32 or EX48 Port Switches, 1 YEAR</v>
          </cell>
          <cell r="F5816">
            <v>1345.93</v>
          </cell>
        </row>
        <row r="5817">
          <cell r="D5817" t="str">
            <v>391</v>
          </cell>
          <cell r="E5817" t="str">
            <v>JUNIPER - S-EX-P-C2-P : SW, EX, Premium, Class 2 (24 ports), includes Wired Assurance and VNA subscription for EX24 Port Switches, Perpetual</v>
          </cell>
          <cell r="F5817">
            <v>2056.96</v>
          </cell>
        </row>
        <row r="5818">
          <cell r="D5818" t="str">
            <v>392</v>
          </cell>
          <cell r="E5818" t="str">
            <v>JUNIPER - S-EX-P-C3-1 : SW, EX, Premium, Class 3 (32 or 48 ports), includes Wired Assurance and VNA subscription for EX32 or EX48 Port Switches,  Perpetual</v>
          </cell>
          <cell r="F5818">
            <v>3237.47</v>
          </cell>
        </row>
        <row r="5819">
          <cell r="D5819" t="str">
            <v>393</v>
          </cell>
          <cell r="E5819" t="str">
            <v>HIRSCHMANN - HIR942211001, M-SFP-10-LR/LC EEC, module SFP 10Gigabits</v>
          </cell>
          <cell r="F5819">
            <v>1768.36</v>
          </cell>
        </row>
        <row r="5820">
          <cell r="D5820" t="str">
            <v>394</v>
          </cell>
          <cell r="E5820" t="str">
            <v>HIRSCHMANN - HIR942211001, M-SFP-10-SR/LC EEC, module SFP 10Gigabits</v>
          </cell>
          <cell r="F5820">
            <v>1133.56</v>
          </cell>
        </row>
        <row r="5821">
          <cell r="D5821" t="str">
            <v>395</v>
          </cell>
          <cell r="E5821" t="str">
            <v>HIRSCHMANN - HIR943897001, M-SFP-LX/LC EEC, module SFP Gigabits</v>
          </cell>
          <cell r="F5821">
            <v>289.7</v>
          </cell>
        </row>
        <row r="5822">
          <cell r="D5822" t="str">
            <v>396</v>
          </cell>
          <cell r="E5822" t="str">
            <v>JUNIPER - EX4400-24X, 24x10GbaseX switch with 2x100G uplink ports. MACsec AES256. Airflow out of PSU. Optional module-4x10G or 4X25G</v>
          </cell>
          <cell r="F5822">
            <v>5959.63</v>
          </cell>
        </row>
        <row r="5823">
          <cell r="D5823" t="str">
            <v>397</v>
          </cell>
          <cell r="E5823" t="str">
            <v>JUNIPER - EX4400-48T, 48x1G port switch with 2x100G uplink/stacking ports. MACsec AES256 capable (optional license sold separately).Optional extension module (sold separately): 4x10G or 4x25G</v>
          </cell>
          <cell r="F5823">
            <v>2847.49</v>
          </cell>
        </row>
        <row r="5824">
          <cell r="D5824" t="str">
            <v>398</v>
          </cell>
          <cell r="E5824" t="str">
            <v>JUNIPER - JNP-100G-DAC-3M, QSFP28, 100GE Direct Attach Copper Cable,3 meters, Standard Temperature (0 through 70 DEGREE C), 0.015W, 26 AWG</v>
          </cell>
          <cell r="F5824">
            <v>126.4</v>
          </cell>
        </row>
        <row r="5825">
          <cell r="D5825" t="str">
            <v>399</v>
          </cell>
          <cell r="E5825" t="str">
            <v xml:space="preserve">Module fibre - SFPP-10G-SR-C, Compatible juniper SFPP-10G-SR-C </v>
          </cell>
          <cell r="F5825">
            <v>25</v>
          </cell>
        </row>
        <row r="5826">
          <cell r="D5826" t="str">
            <v>4</v>
          </cell>
          <cell r="E5826" t="str">
            <v>PWR-FAN-MX240-DC-HC-U - Juniper – MX240 PEM/FAN UPGRADE KIT,2400W DC PS</v>
          </cell>
          <cell r="F5826">
            <v>4562.99</v>
          </cell>
        </row>
        <row r="5827">
          <cell r="D5827" t="str">
            <v>40</v>
          </cell>
          <cell r="E5827" t="str">
            <v>EX4300-24-EFL - Extended Feature License for EX 4300‐24T/P skus</v>
          </cell>
          <cell r="F5827">
            <v>1854</v>
          </cell>
        </row>
        <row r="5828">
          <cell r="D5828" t="str">
            <v>400</v>
          </cell>
          <cell r="E5828" t="str">
            <v>NEXP 1000 1an-NEXP 1000 1an RAPID7 - NEXP 1000 1an, Licence logicielle pour 1 an de la solution de gestion de vulnérabilité Nexpose de Rapid7, pour la gestion de 10000 actifs</v>
          </cell>
          <cell r="F5828">
            <v>78998.2</v>
          </cell>
        </row>
        <row r="5829">
          <cell r="D5829" t="str">
            <v>401</v>
          </cell>
          <cell r="E5829" t="str">
            <v>FAZ-VM-GB25-FortiAnalyzer-VM Upgrade license for adding 25 GB/Day of Logs.</v>
          </cell>
          <cell r="F5829">
            <v>5713.65</v>
          </cell>
        </row>
        <row r="5830">
          <cell r="D5830" t="str">
            <v>402</v>
          </cell>
          <cell r="E5830" t="str">
            <v>TS-SECTRK-PLUS-FW-UNIT 1 an-ADD 1 Tufin SecureTrack+ per Firewall Unit (defined below)* For full details on the Tufin SecureTrack+ Package - 1 AN</v>
          </cell>
          <cell r="F5830">
            <v>1755</v>
          </cell>
        </row>
        <row r="5831">
          <cell r="D5831" t="str">
            <v>41</v>
          </cell>
          <cell r="E5831" t="str">
            <v>EX4300‐FAN - EX4300, Fan Spare</v>
          </cell>
          <cell r="F5831">
            <v>186.27</v>
          </cell>
        </row>
        <row r="5832">
          <cell r="D5832" t="str">
            <v>42</v>
          </cell>
          <cell r="E5832" t="str">
            <v>EX4400-24P 24x1G POE switch with 2x100G uplink/stacking ports. 90W POE. MACsec AES256 capable (optional license sold separately). Optional extension module(sold separately): 4x10G or 4x25G</v>
          </cell>
          <cell r="F5832">
            <v>2562.66</v>
          </cell>
        </row>
        <row r="5833">
          <cell r="D5833" t="str">
            <v>43</v>
          </cell>
          <cell r="E5833" t="str">
            <v>EX4400-EM-4S 4x10G SFP+ extension module for EX4400 series of switches</v>
          </cell>
          <cell r="F5833">
            <v>648.88</v>
          </cell>
        </row>
        <row r="5834">
          <cell r="D5834" t="str">
            <v>44</v>
          </cell>
          <cell r="E5834" t="str">
            <v>JNP-100G-DAC-1M QSFP28 100GE Direct Attach Copper Cable 1 meter Standard  Temperature (0 through 70 DEGREE C) 0.015W 30 AWG</v>
          </cell>
          <cell r="F5834">
            <v>150.44999999999999</v>
          </cell>
        </row>
        <row r="5835">
          <cell r="D5835" t="str">
            <v>45</v>
          </cell>
          <cell r="E5835" t="str">
            <v>Support 1 an care core 1 Year Wired Assurance Subscription for EX24 port switches including  JTAC Support; Juniper Care Core Support for EX2300 EX3400 EX4300 EX4400 24 ports devices.</v>
          </cell>
          <cell r="F5835">
            <v>817.37</v>
          </cell>
        </row>
        <row r="5836">
          <cell r="D5836" t="str">
            <v>46</v>
          </cell>
          <cell r="E5836" t="str">
            <v>S-EX-A-C2-P       SW, EX, Advanced, Class 2 (24 ports), Perpetual</v>
          </cell>
          <cell r="F5836">
            <v>735.87</v>
          </cell>
        </row>
        <row r="5837">
          <cell r="D5837" t="str">
            <v>47</v>
          </cell>
          <cell r="E5837" t="str">
            <v>JPSU-1050-C-AC-AFO 1050W Compact AC AFO power supply for EX4400 switches</v>
          </cell>
          <cell r="F5837">
            <v>349.13</v>
          </cell>
        </row>
        <row r="5838">
          <cell r="D5838" t="str">
            <v>48</v>
          </cell>
          <cell r="E5838" t="str">
            <v>CBL-PWR-C15M-HITEMP-EU Power Cord AC Continental Europe C15M 10A/250V 2.5m Straight Plug to straight high temp C15M</v>
          </cell>
          <cell r="F5838">
            <v>59.18</v>
          </cell>
        </row>
        <row r="5839">
          <cell r="D5839" t="str">
            <v>49</v>
          </cell>
          <cell r="E5839" t="str">
            <v>EX4400-24T</v>
          </cell>
          <cell r="F5839">
            <v>2075.71</v>
          </cell>
        </row>
        <row r="5840">
          <cell r="D5840" t="str">
            <v>5</v>
          </cell>
          <cell r="E5840" t="str">
            <v>BDL MX480BASE3-DC - Châssis MX480 3D 6+2 slots équipé d'une matrice de commutation (SCBE), d'une carte de management (Routing engine), de 2 alimentations DC et de 2 Fan Trays</v>
          </cell>
          <cell r="F5840">
            <v>19057.189999999999</v>
          </cell>
        </row>
        <row r="5841">
          <cell r="D5841" t="str">
            <v>50</v>
          </cell>
          <cell r="E5841" t="str">
            <v>EX4400-48F 12x10G SFP+ 36x1G SFP port fiber switch with 2x100G uplink/stacking ports. MACsec AES256 capable (optional license sold separately).Optional extension module(sold separately): 4x1</v>
          </cell>
          <cell r="F5841">
            <v>4550.92</v>
          </cell>
        </row>
        <row r="5842">
          <cell r="D5842" t="str">
            <v>51</v>
          </cell>
          <cell r="E5842" t="str">
            <v>JNP-100G-DAC-1M QSFP28 100GE Direct Attach Copper Cable 1 meter Standard Temperature (0 through 70 DEGREE C) 0.015W 30 AWG</v>
          </cell>
          <cell r="F5842">
            <v>150.44999999999999</v>
          </cell>
        </row>
        <row r="5843">
          <cell r="D5843" t="str">
            <v>52</v>
          </cell>
          <cell r="E5843" t="str">
            <v>Support 1 an care core S-EX-A-C3-P 1 Year Wired Assurance Subscription for EX48 port switches including JTAC Support; Juniper Care Core Support  for EX2300 EX3400 EX4300 EX4400 24 ports devices. SW EX Advanced Class 3 (32 or 48 ports) Perpetual</v>
          </cell>
          <cell r="F5843">
            <v>1122.5999999999999</v>
          </cell>
        </row>
        <row r="5844">
          <cell r="D5844" t="str">
            <v>53</v>
          </cell>
          <cell r="E5844" t="str">
            <v>S-EX-A-C3-P           SW EX Advanced Class 3 (32 or 48 ports) Perpetual</v>
          </cell>
          <cell r="F5844">
            <v>1122.5999999999999</v>
          </cell>
        </row>
        <row r="5845">
          <cell r="D5845" t="str">
            <v>54</v>
          </cell>
          <cell r="E5845" t="str">
            <v>JPSU-550-C-AC-AFO 550W compact AC AFO power supply for EX4400 switches</v>
          </cell>
          <cell r="F5845">
            <v>203.09</v>
          </cell>
        </row>
        <row r="5846">
          <cell r="D5846" t="str">
            <v>55</v>
          </cell>
          <cell r="E5846" t="str">
            <v>CBL-EX-PWR-C13-EU Power Cable Europe</v>
          </cell>
          <cell r="F5846">
            <v>24.23</v>
          </cell>
        </row>
        <row r="5847">
          <cell r="D5847" t="str">
            <v>56</v>
          </cell>
          <cell r="E5847" t="str">
            <v>EX4600-40F - EX4600, 40 ports fibres</v>
          </cell>
          <cell r="F5847">
            <v>5764.89</v>
          </cell>
        </row>
        <row r="5848">
          <cell r="D5848" t="str">
            <v>57</v>
          </cell>
          <cell r="E5848" t="str">
            <v>EX4600-40F-AFL - EX4600, Advanced Feature License</v>
          </cell>
          <cell r="F5848">
            <v>5725.36</v>
          </cell>
        </row>
        <row r="5849">
          <cell r="D5849" t="str">
            <v>58</v>
          </cell>
          <cell r="E5849" t="str">
            <v>EX4600-40F-AFI  - EX4600-40F-AFI</v>
          </cell>
          <cell r="F5849">
            <v>5764.89</v>
          </cell>
        </row>
        <row r="5850">
          <cell r="D5850" t="str">
            <v>59</v>
          </cell>
          <cell r="E5850" t="str">
            <v>EX4600-40F-AFO - EX4600-40F-AFO</v>
          </cell>
          <cell r="F5850">
            <v>5764.89</v>
          </cell>
        </row>
        <row r="5851">
          <cell r="D5851" t="str">
            <v>6</v>
          </cell>
          <cell r="E5851" t="str">
            <v>BDL MX480BASE3-AC - Châssis MX480 3D 6+2 slots équipé d'une matrice de commutation (SCBE), d'une carte de management (Routing engine), de 3 alimentations AC et de 2 Fan Trays</v>
          </cell>
          <cell r="F5851">
            <v>19057.189999999999</v>
          </cell>
        </row>
        <row r="5852">
          <cell r="D5852" t="str">
            <v>60</v>
          </cell>
          <cell r="E5852" t="str">
            <v>EX4600-40F-DC-AFI  - EX4600-40F-DC-AFI</v>
          </cell>
          <cell r="F5852">
            <v>6695.2</v>
          </cell>
        </row>
        <row r="5853">
          <cell r="D5853" t="str">
            <v>61</v>
          </cell>
          <cell r="E5853" t="str">
            <v>EX4600-40F-DC-AFO - EX4600-40F-DC-AFO</v>
          </cell>
          <cell r="F5853">
            <v>6695.2</v>
          </cell>
        </row>
        <row r="5854">
          <cell r="D5854" t="str">
            <v>62</v>
          </cell>
          <cell r="E5854" t="str">
            <v>EX4600-EM-8F  - EX4600-EM-8F</v>
          </cell>
          <cell r="F5854">
            <v>1453.19</v>
          </cell>
        </row>
        <row r="5855">
          <cell r="D5855" t="str">
            <v>63</v>
          </cell>
          <cell r="E5855" t="str">
            <v>JPSU-650W-AC-AFI - JPSU-650W-AC-AFI</v>
          </cell>
          <cell r="F5855">
            <v>685.59</v>
          </cell>
        </row>
        <row r="5856">
          <cell r="D5856" t="str">
            <v>64</v>
          </cell>
          <cell r="E5856" t="str">
            <v>JPSU-650W-AC-AFO  - JPSU-650W-AC-AFO</v>
          </cell>
          <cell r="F5856">
            <v>635.41</v>
          </cell>
        </row>
        <row r="5857">
          <cell r="D5857" t="str">
            <v>65</v>
          </cell>
          <cell r="E5857" t="str">
            <v>JPSU‐350‐AC‐AFI - EX4300, 350W AC Power Supply with Airflow In (Power Cord needs to be ordered separately), PSU‐Side Airflow Intake</v>
          </cell>
          <cell r="F5857">
            <v>215.96</v>
          </cell>
        </row>
        <row r="5858">
          <cell r="D5858" t="str">
            <v>66</v>
          </cell>
          <cell r="E5858" t="str">
            <v>JPSU-550-DC-AFO - EX4300, 550W AC Power Supply with Airflow‐In (Power Cord needs to be ordered separately), PSU‐Side Airflow Intake</v>
          </cell>
          <cell r="F5858">
            <v>347.12</v>
          </cell>
        </row>
        <row r="5859">
          <cell r="D5859" t="str">
            <v>67</v>
          </cell>
          <cell r="E5859" t="str">
            <v>JPSU-715-AC-AFO-A - EX4300, 715W DC Power Supply Airflow‐In , PSU‐Side Airflow Intake</v>
          </cell>
          <cell r="F5859">
            <v>465.14</v>
          </cell>
        </row>
        <row r="5860">
          <cell r="D5860" t="str">
            <v>68</v>
          </cell>
          <cell r="E5860" t="str">
            <v>JPSU-1100-AC-AFO-A - EX4300, 1100W DC Power Supply Airflow‐In, PSU‐Side Airflow Intake</v>
          </cell>
          <cell r="F5860">
            <v>652.02</v>
          </cell>
        </row>
        <row r="5861">
          <cell r="D5861" t="str">
            <v>69</v>
          </cell>
          <cell r="E5861" t="str">
            <v>EX-PWR-190-DC - Module d'Alimentation 190W DC pour EX 4200</v>
          </cell>
          <cell r="F5861">
            <v>207.65</v>
          </cell>
        </row>
        <row r="5862">
          <cell r="D5862" t="str">
            <v>7</v>
          </cell>
          <cell r="E5862"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862">
            <v>31135.68</v>
          </cell>
        </row>
        <row r="5863">
          <cell r="D5863" t="str">
            <v>70</v>
          </cell>
          <cell r="E5863" t="str">
            <v>EX-PWR-320-AC - Module d'Alimentation 320W AC pour EX 4200</v>
          </cell>
          <cell r="F5863">
            <v>123.6</v>
          </cell>
        </row>
        <row r="5864">
          <cell r="D5864" t="str">
            <v>71</v>
          </cell>
          <cell r="E5864" t="str">
            <v>CBL-EX-PWR-C19-EU - Câble d'alimentation</v>
          </cell>
          <cell r="F5864">
            <v>24.23</v>
          </cell>
        </row>
        <row r="5865">
          <cell r="D5865" t="str">
            <v>72</v>
          </cell>
          <cell r="E5865" t="str">
            <v>EX-UM-2XFP - Module d'extension 2-Ports 10G XFP pour EX 4200 </v>
          </cell>
          <cell r="F5865">
            <v>111.24</v>
          </cell>
        </row>
        <row r="5866">
          <cell r="D5866" t="str">
            <v>73</v>
          </cell>
          <cell r="E5866" t="str">
            <v>EX-UM-4SFP - Module d'extension 4-Ports 10G SFP pour EX 4200 </v>
          </cell>
          <cell r="F5866">
            <v>550.79</v>
          </cell>
        </row>
        <row r="5867">
          <cell r="D5867" t="str">
            <v>74</v>
          </cell>
          <cell r="E5867" t="str">
            <v>EX-UM-4x4SFP - Module d'extension 4-Ports 10G SFP+ pour EX 4300-24T/24P</v>
          </cell>
          <cell r="F5867">
            <v>688.78</v>
          </cell>
        </row>
        <row r="5868">
          <cell r="D5868" t="str">
            <v>75</v>
          </cell>
          <cell r="E5868" t="str">
            <v>EX-UM-8x8SFP - Module d'extension 4-Ports 10G SFP+ pour EX 4300-32F</v>
          </cell>
          <cell r="F5868">
            <v>1794.62</v>
          </cell>
        </row>
        <row r="5869">
          <cell r="D5869" t="str">
            <v>76</v>
          </cell>
          <cell r="E5869" t="str">
            <v>EX-CBL-VCP-50CM - Câble de 0,5M de long de stack pour Virtual Châssis EX 4200 - Spare</v>
          </cell>
          <cell r="F5869">
            <v>61.8</v>
          </cell>
        </row>
        <row r="5870">
          <cell r="D5870" t="str">
            <v>77</v>
          </cell>
          <cell r="E5870" t="str">
            <v>EX-CBL-VCP-1M - Câble de 1M de long de stack pour Virtual Châssis EX 4200 - Spare</v>
          </cell>
          <cell r="F5870">
            <v>173.04</v>
          </cell>
        </row>
        <row r="5871">
          <cell r="D5871" t="str">
            <v>78</v>
          </cell>
          <cell r="E5871" t="str">
            <v>EX-CBL-VCP-3M - Câble de 3M de long de stack pour Virtual Châssis EX 4200 - Spare</v>
          </cell>
          <cell r="F5871">
            <v>117.42</v>
          </cell>
        </row>
        <row r="5872">
          <cell r="D5872" t="str">
            <v>79</v>
          </cell>
          <cell r="E5872" t="str">
            <v>EX-SFP-10GE-DAC-1M - SFP+ 10 Gigabit Ethernet Direct Attach Copper (Twinax Copper Cable), 1M</v>
          </cell>
          <cell r="F5872">
            <v>52.35</v>
          </cell>
        </row>
        <row r="5873">
          <cell r="D5873" t="str">
            <v>8</v>
          </cell>
          <cell r="E5873" t="str">
            <v>FFANTRAY-MX480-HC - Fan MX480</v>
          </cell>
          <cell r="F5873">
            <v>885.71</v>
          </cell>
        </row>
        <row r="5874">
          <cell r="D5874" t="str">
            <v>80</v>
          </cell>
          <cell r="E5874" t="str">
            <v>EX-SFP-10GE-DAC-3M - SFP+ 10 Gigabit Ethernet Direct Attach Copper (Twinax Copper Cable), 3M</v>
          </cell>
          <cell r="F5874">
            <v>73.650000000000006</v>
          </cell>
        </row>
        <row r="5875">
          <cell r="D5875" t="str">
            <v>81</v>
          </cell>
          <cell r="E5875" t="str">
            <v>EX-SFP-10GE-DAC-5M - SFP+ 10 Gigabit Ethernet Direct Attach Copper (Twinax Copper Cable), 5M</v>
          </cell>
          <cell r="F5875">
            <v>92.06</v>
          </cell>
        </row>
        <row r="5876">
          <cell r="D5876" t="str">
            <v>82</v>
          </cell>
          <cell r="E5876" t="str">
            <v>EX-SFP-1GE-LX - SFP 1000Base-LX Gigabit Ethernet</v>
          </cell>
          <cell r="F5876">
            <v>368.23</v>
          </cell>
        </row>
        <row r="5877">
          <cell r="D5877" t="str">
            <v>83</v>
          </cell>
          <cell r="E5877" t="str">
            <v>EX-SFP-1GE-SX - SFP 1000Base-SX Gigabit Ethernet</v>
          </cell>
          <cell r="F5877">
            <v>171.76</v>
          </cell>
        </row>
        <row r="5878">
          <cell r="D5878" t="str">
            <v>84</v>
          </cell>
          <cell r="E5878" t="str">
            <v>XFP-10G-E-OC192-IR2 - XFP 10G module pour 10G Ethernet et OC192 sur 1550nm pour transmission maximale à 40Km</v>
          </cell>
          <cell r="F5878">
            <v>302.82</v>
          </cell>
        </row>
        <row r="5879">
          <cell r="D5879" t="str">
            <v>85</v>
          </cell>
          <cell r="E5879" t="str">
            <v>XFP-10G-L-OC192-SR1 - XFP 10G module pour 10G Ethernet et OC192 sur 1310nm pour transmission maximale à 10Km</v>
          </cell>
          <cell r="F5879">
            <v>307.74</v>
          </cell>
        </row>
        <row r="5880">
          <cell r="D5880" t="str">
            <v>86</v>
          </cell>
          <cell r="E5880" t="str">
            <v>XFP-10G-S - XFP 10G Ethernet sur 850nm pour transmission maximale à 300m</v>
          </cell>
          <cell r="F5880">
            <v>261.97000000000003</v>
          </cell>
        </row>
        <row r="5881">
          <cell r="D5881" t="str">
            <v>87</v>
          </cell>
          <cell r="E5881" t="str">
            <v>XFP-10G-Z-OC192-LR2 - XFP 10G module pour 10G Ethernet et OC192 sur 1550nm pour transmission maximale à 80Km</v>
          </cell>
          <cell r="F5881">
            <v>111.24</v>
          </cell>
        </row>
        <row r="5882">
          <cell r="D5882" t="str">
            <v>88</v>
          </cell>
          <cell r="E5882" t="str">
            <v>EX-SFP-1GE-LH - SFP 1000Base-LH Gigabit Ethernet</v>
          </cell>
          <cell r="F5882">
            <v>2086.29</v>
          </cell>
        </row>
        <row r="5883">
          <cell r="D5883" t="str">
            <v>89</v>
          </cell>
          <cell r="E5883" t="str">
            <v>QFX-SFP-1GE-LX - SFP 1000Base-LX Gigabit Ethernet Optics, 1310nm for 10km transmission on SMF</v>
          </cell>
          <cell r="F5883">
            <v>337.2</v>
          </cell>
        </row>
        <row r="5884">
          <cell r="D5884" t="str">
            <v>9</v>
          </cell>
          <cell r="E5884" t="str">
            <v>PWR-MX-2400-DC - Module d'Alimentation 2400W DC pour MX240/480</v>
          </cell>
          <cell r="F5884">
            <v>1449.52</v>
          </cell>
        </row>
        <row r="5885">
          <cell r="D5885" t="str">
            <v>90</v>
          </cell>
          <cell r="E5885" t="str">
            <v>QFX-SFP-1GE-SX - SFP 1000Base-SX Gigabit Ethernet Optics, 850nm for upto 550m transmission on MMF</v>
          </cell>
          <cell r="F5885">
            <v>168.86</v>
          </cell>
        </row>
        <row r="5886">
          <cell r="D5886" t="str">
            <v>91</v>
          </cell>
          <cell r="E5886" t="str">
            <v>EX-SFP-10GE-SR - Small Form Factor Pluggable 10 Gigabit Ethernet (SFP+) SR Optics</v>
          </cell>
          <cell r="F5886">
            <v>521.58000000000004</v>
          </cell>
        </row>
        <row r="5887">
          <cell r="D5887" t="str">
            <v>92</v>
          </cell>
          <cell r="E5887" t="str">
            <v>EX-SFP-10GE-LR - Small Form Factor Pluggable 10 Gigabit Ethernet (SFP+) LR Optics</v>
          </cell>
          <cell r="F5887">
            <v>1380.6</v>
          </cell>
        </row>
        <row r="5888">
          <cell r="D5888" t="str">
            <v>93</v>
          </cell>
          <cell r="E5888" t="str">
            <v>EX-SFP-10GE-LRM - Small Form Factor Pluggable 10 Gigabit Ethernet (SFP+) LRM Optics</v>
          </cell>
          <cell r="F5888">
            <v>613.63</v>
          </cell>
        </row>
        <row r="5889">
          <cell r="D5889" t="str">
            <v>94</v>
          </cell>
          <cell r="E5889" t="str">
            <v>EX-SFP-10GE-ER - SFP+ 10GBase-ER 10 Gigabit Ethernet Optics Module, 1550nm for 40Km Transmission</v>
          </cell>
          <cell r="F5889">
            <v>3436.11</v>
          </cell>
        </row>
        <row r="5890">
          <cell r="D5890" t="str">
            <v>95</v>
          </cell>
          <cell r="E5890" t="str">
            <v>EX-SFP-10GE-ZR - SFP+, 10GBase-ZR 10 Gigabit Ethernet Optics, 1550nm for 80km Transmission on SMF</v>
          </cell>
          <cell r="F5890">
            <v>2135.4699999999998</v>
          </cell>
        </row>
        <row r="5891">
          <cell r="D5891" t="str">
            <v>96</v>
          </cell>
          <cell r="E5891" t="str">
            <v>EX-XFP-10GE-SR - XFP 10GBase-SR sur 850nm pour transmission maximale à 300M</v>
          </cell>
          <cell r="F5891">
            <v>142.13999999999999</v>
          </cell>
        </row>
        <row r="5892">
          <cell r="D5892" t="str">
            <v>97</v>
          </cell>
          <cell r="E5892" t="str">
            <v>EX-XFP-10GE-LR - XFP 10GBase-LR 10 sur 1310nm pour transmission maximale à 10Km</v>
          </cell>
          <cell r="F5892">
            <v>228.66</v>
          </cell>
        </row>
        <row r="5893">
          <cell r="D5893" t="str">
            <v>98</v>
          </cell>
          <cell r="E5893" t="str">
            <v>EX-XFP-10GE-ER - XFP 10GBase-ER 10 sur 1550nm pour transmission maximale à 40Km</v>
          </cell>
          <cell r="F5893">
            <v>352.26</v>
          </cell>
        </row>
        <row r="5894">
          <cell r="D5894" t="str">
            <v>99</v>
          </cell>
          <cell r="E5894" t="str">
            <v>EX-XFP-10GE-ZR - XFP 10GBase-ZR 10 sur 1550nm pour transmission maximale à 80Km</v>
          </cell>
          <cell r="F5894">
            <v>401.7</v>
          </cell>
        </row>
        <row r="5895">
          <cell r="D5895" t="str">
            <v>991</v>
          </cell>
          <cell r="E5895" t="str">
            <v>NEXP 1000 3 ans-Licence logicielle pour 3 ans de la solution de gestion de vulnérabilité Nexpose de Rapid7, pour la gestion de 10000 actifs</v>
          </cell>
          <cell r="F5895">
            <v>233044.69</v>
          </cell>
        </row>
        <row r="5896">
          <cell r="D5896" t="str">
            <v>992</v>
          </cell>
          <cell r="E5896" t="str">
            <v>TS-SECTRK-PLUS-FW-10 1 an-START PACK Tufin SecureTrack+ per 10 Firewall Unit (defined below)* For full details on the Tufin SecureTrack+ Package - 1 AN</v>
          </cell>
          <cell r="F5896">
            <v>17550</v>
          </cell>
        </row>
        <row r="5897">
          <cell r="D5897" t="str">
            <v>101-1</v>
          </cell>
          <cell r="E5897" t="str">
            <v>Mesure de débit pour un poste de comptage (de 1 à 10 jours de mesures)</v>
          </cell>
          <cell r="F5897">
            <v>169.28</v>
          </cell>
        </row>
        <row r="5898">
          <cell r="D5898" t="str">
            <v>101-2</v>
          </cell>
          <cell r="E5898" t="str">
            <v>Mesure de débit pour un poste de comptage (de plus 10 jours de mesures)</v>
          </cell>
          <cell r="F5898">
            <v>169.28</v>
          </cell>
        </row>
        <row r="5899">
          <cell r="D5899" t="str">
            <v>101-3</v>
          </cell>
          <cell r="E5899" t="str">
            <v>Distinction des VL/PL/2RM/bus/car (de 1 à 10 jours de mesures)</v>
          </cell>
          <cell r="F5899">
            <v>169.28</v>
          </cell>
        </row>
        <row r="5900">
          <cell r="D5900" t="str">
            <v>101-4</v>
          </cell>
          <cell r="E5900" t="str">
            <v>Distinction des VL/PL/2RM/bus/car (de plus de 10 jours de mesures)</v>
          </cell>
          <cell r="F5900">
            <v>169.28</v>
          </cell>
        </row>
        <row r="5901">
          <cell r="D5901" t="str">
            <v>102-1</v>
          </cell>
          <cell r="E5901" t="str">
            <v>Détermination de la composition du trafic</v>
          </cell>
          <cell r="F5901">
            <v>225.7</v>
          </cell>
        </row>
        <row r="5902">
          <cell r="D5902" t="str">
            <v>103-1</v>
          </cell>
          <cell r="E5902" t="str">
            <v>Détermination du taux d’occupation des véhicules de jour</v>
          </cell>
          <cell r="F5902">
            <v>101.57</v>
          </cell>
        </row>
        <row r="5903">
          <cell r="D5903" t="str">
            <v>103-2</v>
          </cell>
          <cell r="E5903" t="str">
            <v>Détermination du taux d’occupation des véhicules de nuit</v>
          </cell>
          <cell r="F5903">
            <v>112.85</v>
          </cell>
        </row>
        <row r="5904">
          <cell r="D5904" t="str">
            <v>104-1</v>
          </cell>
          <cell r="E5904" t="str">
            <v>Comptage piéton en jour ouvré</v>
          </cell>
          <cell r="F5904">
            <v>33.86</v>
          </cell>
        </row>
        <row r="5905">
          <cell r="D5905" t="str">
            <v>104-2</v>
          </cell>
          <cell r="E5905" t="str">
            <v>Comptage piéton en jour non-ouvré</v>
          </cell>
          <cell r="F5905">
            <v>45.14</v>
          </cell>
        </row>
        <row r="5906">
          <cell r="D5906" t="str">
            <v>105-1</v>
          </cell>
          <cell r="E5906" t="str">
            <v>Comptage directionnel sur une entrée ou sur une sortie</v>
          </cell>
          <cell r="F5906">
            <v>270.83999999999997</v>
          </cell>
        </row>
        <row r="5907">
          <cell r="D5907" t="str">
            <v>105-2</v>
          </cell>
          <cell r="E5907" t="str">
            <v>Comptage directionnel sur une entrée ou sur une sortie avec distinction VL/PL/2RM</v>
          </cell>
          <cell r="F5907">
            <v>315.98</v>
          </cell>
        </row>
        <row r="5908">
          <cell r="D5908" t="str">
            <v>105-3</v>
          </cell>
          <cell r="E5908" t="str">
            <v>Comptage directionnel jusqu’à 8 origines ou destination</v>
          </cell>
          <cell r="F5908">
            <v>541.69000000000005</v>
          </cell>
        </row>
        <row r="5909">
          <cell r="D5909" t="str">
            <v>105-4</v>
          </cell>
          <cell r="E5909" t="str">
            <v>Comptage directionnel jusqu’à 8 origines ou destination avec distinction VL/PL/2RM</v>
          </cell>
          <cell r="F5909">
            <v>631.97</v>
          </cell>
        </row>
        <row r="5910">
          <cell r="D5910" t="str">
            <v>105-5</v>
          </cell>
          <cell r="E5910" t="str">
            <v>Comptage directionnel sur un carrefour de plus de 8 origines/destinations</v>
          </cell>
          <cell r="F5910">
            <v>812.53</v>
          </cell>
        </row>
        <row r="5911">
          <cell r="D5911" t="str">
            <v>105-6</v>
          </cell>
          <cell r="E5911" t="str">
            <v>Comptage directionnel sur un carrefour de plus de 8 origines/destinations avec distinction VL/PL/2RM</v>
          </cell>
          <cell r="F5911">
            <v>947.95</v>
          </cell>
        </row>
        <row r="5912">
          <cell r="D5912" t="str">
            <v>106-1</v>
          </cell>
          <cell r="E5912" t="str">
            <v>Mesure de vitesse instantanée (de 1 à 10 jours)</v>
          </cell>
          <cell r="F5912">
            <v>56.43</v>
          </cell>
        </row>
        <row r="5913">
          <cell r="D5913" t="str">
            <v>106-2</v>
          </cell>
          <cell r="E5913" t="str">
            <v>Mesure de vitesse instantanée (de plus de 10 jours)</v>
          </cell>
          <cell r="F5913">
            <v>45.14</v>
          </cell>
        </row>
        <row r="5914">
          <cell r="D5914" t="str">
            <v>107-1</v>
          </cell>
          <cell r="E5914" t="str">
            <v>Mesure de temps de parcours hors tunnel &lt;1km (de 1 à 10 jours)</v>
          </cell>
          <cell r="F5914">
            <v>507.83</v>
          </cell>
        </row>
        <row r="5915">
          <cell r="D5915" t="str">
            <v>107-2</v>
          </cell>
          <cell r="E5915" t="str">
            <v>Mesure de temps de parcours hors tunnel &lt;1km (de plus de 10 jours)</v>
          </cell>
          <cell r="F5915">
            <v>451.4</v>
          </cell>
        </row>
        <row r="5916">
          <cell r="D5916" t="str">
            <v>107-3</v>
          </cell>
          <cell r="E5916" t="str">
            <v>Mesure de temps de parcours hors tunnel &gt;1km (de 1 à 10 jours)</v>
          </cell>
          <cell r="F5916">
            <v>564.26</v>
          </cell>
        </row>
        <row r="5917">
          <cell r="D5917" t="str">
            <v>107-4</v>
          </cell>
          <cell r="E5917" t="str">
            <v>Mesure de temps de parcours hors tunnel &gt;1km (de plus de 10 jours)</v>
          </cell>
          <cell r="F5917">
            <v>507.83</v>
          </cell>
        </row>
        <row r="5918">
          <cell r="D5918" t="str">
            <v>107-5</v>
          </cell>
          <cell r="E5918" t="str">
            <v>Mesure de temps de parcours en tunnel (de 1 à 10 jours)</v>
          </cell>
          <cell r="F5918">
            <v>541.69000000000005</v>
          </cell>
        </row>
        <row r="5919">
          <cell r="D5919" t="str">
            <v>107-6</v>
          </cell>
          <cell r="E5919" t="str">
            <v>Mesure de temps de parcours en tunnel (de plus de 10 jours)</v>
          </cell>
          <cell r="F5919">
            <v>473.97</v>
          </cell>
        </row>
        <row r="5920">
          <cell r="D5920" t="str">
            <v>108-1</v>
          </cell>
          <cell r="E5920" t="str">
            <v>Enquête origine-destination tout véhicule confondu</v>
          </cell>
          <cell r="F5920">
            <v>451.4</v>
          </cell>
        </row>
        <row r="5921">
          <cell r="D5921" t="str">
            <v>108-2</v>
          </cell>
          <cell r="E5921" t="str">
            <v>Enquête origine-destination avec distinction VL/PL/2RM/bus/car</v>
          </cell>
          <cell r="F5921">
            <v>496.54</v>
          </cell>
        </row>
        <row r="5922">
          <cell r="D5922" t="str">
            <v>109-1</v>
          </cell>
          <cell r="E5922" t="str">
            <v>Mesure des remontée de files</v>
          </cell>
          <cell r="F5922">
            <v>270.83999999999997</v>
          </cell>
        </row>
        <row r="5923">
          <cell r="D5923" t="str">
            <v>110-1</v>
          </cell>
          <cell r="E5923" t="str">
            <v>Enquête de circulation par questionnaire en jour ouvré</v>
          </cell>
          <cell r="F5923">
            <v>609.4</v>
          </cell>
        </row>
        <row r="5924">
          <cell r="D5924" t="str">
            <v>110-2</v>
          </cell>
          <cell r="E5924" t="str">
            <v>Enquête de circulation par questionnaire en jour non-ouvré ou de nuit</v>
          </cell>
          <cell r="F5924">
            <v>677.11</v>
          </cell>
        </row>
        <row r="5925">
          <cell r="D5925" t="str">
            <v>201-1</v>
          </cell>
          <cell r="E5925" t="str">
            <v>Actualisation de données en zone restreinte</v>
          </cell>
          <cell r="F5925">
            <v>1241.3599999999999</v>
          </cell>
        </row>
        <row r="5926">
          <cell r="D5926" t="str">
            <v>201-2</v>
          </cell>
          <cell r="E5926" t="str">
            <v>Actualisation de données en zone étendue</v>
          </cell>
          <cell r="F5926">
            <v>1862.04</v>
          </cell>
        </row>
        <row r="5927">
          <cell r="D5927" t="str">
            <v>202-1</v>
          </cell>
          <cell r="E5927" t="str">
            <v>Analyse d’un recueil de données en zone restreinte</v>
          </cell>
          <cell r="F5927">
            <v>1297.79</v>
          </cell>
        </row>
        <row r="5928">
          <cell r="D5928" t="str">
            <v>202-2</v>
          </cell>
          <cell r="E5928" t="str">
            <v>Analyse d’un recueil de données en zone étendue</v>
          </cell>
          <cell r="F5928">
            <v>2821.28</v>
          </cell>
        </row>
        <row r="5929">
          <cell r="D5929" t="str">
            <v>203-1</v>
          </cell>
          <cell r="E5929" t="str">
            <v>Forfait note d’expertise</v>
          </cell>
          <cell r="F5929">
            <v>1636.34</v>
          </cell>
        </row>
        <row r="5930">
          <cell r="D5930" t="str">
            <v>204-1</v>
          </cell>
          <cell r="E5930" t="str">
            <v>Proposition d’une variante</v>
          </cell>
          <cell r="F5930">
            <v>1974.89</v>
          </cell>
        </row>
        <row r="5931">
          <cell r="D5931" t="str">
            <v>205-1</v>
          </cell>
          <cell r="E5931" t="str">
            <v>Étude préalable par l’emploi de méthodes analytiques</v>
          </cell>
          <cell r="F5931">
            <v>1974.89</v>
          </cell>
        </row>
        <row r="5932">
          <cell r="D5932" t="str">
            <v>301-1</v>
          </cell>
          <cell r="E5932" t="str">
            <v>Simulation statique en petite couronne sur une zone restreinte</v>
          </cell>
          <cell r="F5932">
            <v>5868.26</v>
          </cell>
        </row>
        <row r="5933">
          <cell r="D5933" t="str">
            <v>301-2</v>
          </cell>
          <cell r="E5933" t="str">
            <v>Scénario supplémentaire à une simulation statique en petite couronne sur une zone restreinte</v>
          </cell>
          <cell r="F5933">
            <v>789.96</v>
          </cell>
        </row>
        <row r="5934">
          <cell r="D5934" t="str">
            <v>301-3</v>
          </cell>
          <cell r="E5934" t="str">
            <v>Simulation statique en petite couronne sur une zone étendue</v>
          </cell>
          <cell r="F5934">
            <v>13542.13</v>
          </cell>
        </row>
        <row r="5935">
          <cell r="D5935" t="str">
            <v>301-4</v>
          </cell>
          <cell r="E5935" t="str">
            <v>Scénario supplémentaire à une simulation statique en petite couronne sur une zone étendue</v>
          </cell>
          <cell r="F5935">
            <v>1117.23</v>
          </cell>
        </row>
        <row r="5936">
          <cell r="D5936" t="str">
            <v>301-5</v>
          </cell>
          <cell r="E5936" t="str">
            <v>Simulation statique en grande couronne sur une zone restreinte</v>
          </cell>
          <cell r="F5936">
            <v>5868.26</v>
          </cell>
        </row>
        <row r="5937">
          <cell r="D5937" t="str">
            <v>301-6</v>
          </cell>
          <cell r="E5937" t="str">
            <v>Scénario supplémentaire à une simulation statique en grande couronne sur une zone restreinte</v>
          </cell>
          <cell r="F5937">
            <v>789.96</v>
          </cell>
        </row>
        <row r="5938">
          <cell r="D5938" t="str">
            <v>301-7</v>
          </cell>
          <cell r="E5938" t="str">
            <v>Simulation statique en grande couronne sur une zone étendue</v>
          </cell>
          <cell r="F5938">
            <v>13542.13</v>
          </cell>
        </row>
        <row r="5939">
          <cell r="D5939" t="str">
            <v>301-8</v>
          </cell>
          <cell r="E5939" t="str">
            <v>Scénario supplémentaire à une simulation statique en grande couronne sur une zone étendue</v>
          </cell>
          <cell r="F5939">
            <v>1117.23</v>
          </cell>
        </row>
        <row r="5940">
          <cell r="D5940" t="str">
            <v>302-1</v>
          </cell>
          <cell r="E5940" t="str">
            <v>Simulation dynamique de faible ampleur</v>
          </cell>
          <cell r="F5940">
            <v>2482.7199999999998</v>
          </cell>
        </row>
        <row r="5941">
          <cell r="D5941" t="str">
            <v>302-10</v>
          </cell>
          <cell r="E5941" t="str">
            <v>Plus-value au prix 302-9 pour modélisation d'une variante</v>
          </cell>
          <cell r="F5941">
            <v>1015.66</v>
          </cell>
        </row>
        <row r="5942">
          <cell r="D5942" t="str">
            <v>302-11</v>
          </cell>
          <cell r="E5942" t="str">
            <v>Plus-value pour prise en compte de l’interaction avec d’autres modes de transports</v>
          </cell>
          <cell r="F5942">
            <v>620.67999999999995</v>
          </cell>
        </row>
        <row r="5943">
          <cell r="D5943" t="str">
            <v>302-2</v>
          </cell>
          <cell r="E5943" t="str">
            <v>Plus-value au prix 302-1 pour modélisation d'une variante</v>
          </cell>
          <cell r="F5943">
            <v>620.67999999999995</v>
          </cell>
        </row>
        <row r="5944">
          <cell r="D5944" t="str">
            <v>302-3</v>
          </cell>
          <cell r="E5944" t="str">
            <v>Simulation dynamique de moyenne ampleur</v>
          </cell>
          <cell r="F5944">
            <v>3611.23</v>
          </cell>
        </row>
        <row r="5945">
          <cell r="D5945" t="str">
            <v>302-4</v>
          </cell>
          <cell r="E5945" t="str">
            <v>Plus-value au prix 302-3 pour modélisation d'une variante</v>
          </cell>
          <cell r="F5945">
            <v>1128.51</v>
          </cell>
        </row>
        <row r="5946">
          <cell r="D5946" t="str">
            <v>302-5</v>
          </cell>
          <cell r="E5946" t="str">
            <v>Simulation dynamique de grande ampleur</v>
          </cell>
          <cell r="F5946">
            <v>6658.21</v>
          </cell>
        </row>
        <row r="5947">
          <cell r="D5947" t="str">
            <v>302-6</v>
          </cell>
          <cell r="E5947" t="str">
            <v>Plus-value au prix 302-5 pour modélisation d'une variante</v>
          </cell>
          <cell r="F5947">
            <v>1354.21</v>
          </cell>
        </row>
        <row r="5948">
          <cell r="D5948" t="str">
            <v>302-7</v>
          </cell>
          <cell r="E5948" t="str">
            <v>Simulation dynamique d'un carrefour comptant jusqu'é 8 O/D</v>
          </cell>
          <cell r="F5948">
            <v>1805.62</v>
          </cell>
        </row>
        <row r="5949">
          <cell r="D5949" t="str">
            <v>302-8</v>
          </cell>
          <cell r="E5949" t="str">
            <v>Plus-value au prix 302-7 pour modélisation d'une variante</v>
          </cell>
          <cell r="F5949">
            <v>789.96</v>
          </cell>
        </row>
        <row r="5950">
          <cell r="D5950" t="str">
            <v>302-9</v>
          </cell>
          <cell r="E5950" t="str">
            <v>Simulation dynamique d'un carrefour de plus de 8 O/D</v>
          </cell>
          <cell r="F5950">
            <v>3329.11</v>
          </cell>
        </row>
        <row r="5951">
          <cell r="D5951" t="str">
            <v>303-1</v>
          </cell>
          <cell r="E5951" t="str">
            <v>Réalisation de test unitaire</v>
          </cell>
          <cell r="F5951">
            <v>394.98</v>
          </cell>
        </row>
        <row r="5952">
          <cell r="D5952" t="str">
            <v>303-2</v>
          </cell>
          <cell r="E5952" t="str">
            <v>Réalisation d’une analyse globale</v>
          </cell>
          <cell r="F5952">
            <v>1692.77</v>
          </cell>
        </row>
        <row r="5953">
          <cell r="D5953" t="str">
            <v>304-1</v>
          </cell>
          <cell r="E5953" t="str">
            <v>étude d’un carrefour à feu</v>
          </cell>
          <cell r="F5953">
            <v>394.98</v>
          </cell>
        </row>
        <row r="5954">
          <cell r="D5954" t="str">
            <v>304-2</v>
          </cell>
          <cell r="E5954" t="str">
            <v>étude d’un giratoire</v>
          </cell>
          <cell r="F5954">
            <v>394.98</v>
          </cell>
        </row>
        <row r="5955">
          <cell r="D5955" t="str">
            <v>401</v>
          </cell>
          <cell r="E5955" t="str">
            <v>Plus-value pour intervention de nuit</v>
          </cell>
          <cell r="F5955">
            <v>282.13</v>
          </cell>
        </row>
        <row r="5956">
          <cell r="D5956" t="str">
            <v>402</v>
          </cell>
          <cell r="E5956" t="str">
            <v>Plus-value pour immobilisation de matériel de comptage</v>
          </cell>
          <cell r="F5956">
            <v>11.29</v>
          </cell>
        </row>
        <row r="5957">
          <cell r="D5957" t="str">
            <v>403</v>
          </cell>
          <cell r="E5957" t="str">
            <v>Réunion technique d’assistance pour des besoins de communication</v>
          </cell>
          <cell r="F5957">
            <v>902.81</v>
          </cell>
        </row>
        <row r="5958">
          <cell r="D5958" t="str">
            <v>404</v>
          </cell>
          <cell r="E5958" t="str">
            <v>Transmission d'un modéle de trafic</v>
          </cell>
          <cell r="F5958">
            <v>902.81</v>
          </cell>
        </row>
        <row r="5959">
          <cell r="D5959" t="str">
            <v>VEC01</v>
          </cell>
          <cell r="E5959" t="str">
            <v>Mise a disposition d'un technicien 7j/7j 24h/24h dans le cadre de l'astreinte</v>
          </cell>
          <cell r="F5959">
            <v>504.28</v>
          </cell>
        </row>
        <row r="5960">
          <cell r="D5960" t="str">
            <v>VEC02</v>
          </cell>
          <cell r="E5960" t="str">
            <v>Identification de l'élément defectueux d'un equipement de ventilation</v>
          </cell>
          <cell r="F5960">
            <v>394.2</v>
          </cell>
        </row>
        <row r="5961">
          <cell r="D5961" t="str">
            <v>VEC03</v>
          </cell>
          <cell r="E5961" t="str">
            <v>Fourniture et remplacement d'une manchette souple d'environ 2m de diametre</v>
          </cell>
          <cell r="F5961">
            <v>203.11</v>
          </cell>
        </row>
        <row r="5962">
          <cell r="D5962" t="str">
            <v>VEC04</v>
          </cell>
          <cell r="E5962" t="str">
            <v>Fourniture et remplacement d'un registre inferieur a 1m2 en gaine de ventilation</v>
          </cell>
          <cell r="F5962">
            <v>367.04</v>
          </cell>
        </row>
        <row r="5963">
          <cell r="D5963" t="str">
            <v>VEC05</v>
          </cell>
          <cell r="E5963" t="str">
            <v>Fourniture et remplacement d'un moteur de registre d'isolement de ventilateur en station</v>
          </cell>
          <cell r="F5963">
            <v>497.56</v>
          </cell>
        </row>
        <row r="5964">
          <cell r="D5964" t="str">
            <v>VEC06</v>
          </cell>
          <cell r="E5964" t="str">
            <v>Remplacement et mise en service d'un variateur ou demarreur</v>
          </cell>
          <cell r="F5964">
            <v>560.04</v>
          </cell>
        </row>
        <row r="5965">
          <cell r="D5965" t="str">
            <v>VEC07</v>
          </cell>
          <cell r="E5965" t="str">
            <v>Fourniture et pose d'un ventilateur de locaux techniques ou Issues de Secours de puissance inferieur a 5 KW</v>
          </cell>
          <cell r="F5965">
            <v>1630.87</v>
          </cell>
        </row>
        <row r="5966">
          <cell r="D5966" t="str">
            <v>VEC08</v>
          </cell>
          <cell r="E5966" t="str">
            <v>Fourniture, installation et mise en service d'un variateur d'une puissance inferieur ou egale a 5KW</v>
          </cell>
          <cell r="F5966">
            <v>1749.87</v>
          </cell>
        </row>
        <row r="5967">
          <cell r="D5967" t="str">
            <v>VEC09</v>
          </cell>
          <cell r="E5967" t="str">
            <v>Fourniture et remplacement d'une alimentation 230VAC / 24VDC 1,3A</v>
          </cell>
          <cell r="F5967">
            <v>70.31</v>
          </cell>
        </row>
        <row r="5968">
          <cell r="D5968" t="str">
            <v>VEC10</v>
          </cell>
          <cell r="E5968" t="str">
            <v>Fourniture et remplacement d'une alimentation 230VAC / 24VDC 8A</v>
          </cell>
          <cell r="F5968">
            <v>250.59</v>
          </cell>
        </row>
        <row r="5969">
          <cell r="D5969" t="str">
            <v>VEC11</v>
          </cell>
          <cell r="E5969" t="str">
            <v>Fourniture et remplacement d'un capteur de vibration</v>
          </cell>
          <cell r="F5969">
            <v>521.6</v>
          </cell>
        </row>
        <row r="5970">
          <cell r="D5970" t="str">
            <v>VEC12</v>
          </cell>
          <cell r="E5970" t="str">
            <v>Fourniture et pose d'une grille d'accelerateur en tunnel de nuit</v>
          </cell>
          <cell r="F5970">
            <v>393</v>
          </cell>
        </row>
        <row r="5971">
          <cell r="D5971" t="str">
            <v>VEC13</v>
          </cell>
          <cell r="E5971" t="str">
            <v>Plus Value aux prix curatifs pour execution de nuit</v>
          </cell>
          <cell r="F5971">
            <v>0.6</v>
          </cell>
        </row>
        <row r="5972">
          <cell r="D5972" t="str">
            <v>VED01</v>
          </cell>
          <cell r="E5972" t="str">
            <v>Prise en Charge Initiale du systeme</v>
          </cell>
          <cell r="F5972">
            <v>31330.46</v>
          </cell>
        </row>
        <row r="5973">
          <cell r="D5973" t="str">
            <v>VED02</v>
          </cell>
          <cell r="E5973" t="str">
            <v>Restitution du systeme</v>
          </cell>
          <cell r="F5973">
            <v>4278.5600000000004</v>
          </cell>
        </row>
        <row r="5974">
          <cell r="D5974" t="str">
            <v>VED03</v>
          </cell>
          <cell r="E5974" t="str">
            <v>etude aeraulique</v>
          </cell>
          <cell r="F5974">
            <v>4249.8100000000004</v>
          </cell>
        </row>
        <row r="5975">
          <cell r="D5975" t="str">
            <v>VED04</v>
          </cell>
          <cell r="E5975" t="str">
            <v>etude acoustique</v>
          </cell>
          <cell r="F5975">
            <v>1439.02</v>
          </cell>
        </row>
        <row r="5976">
          <cell r="D5976" t="str">
            <v>VED05</v>
          </cell>
          <cell r="E5976" t="str">
            <v>Analyse spectrale d'un ventilateur</v>
          </cell>
          <cell r="F5976">
            <v>437.47</v>
          </cell>
        </row>
        <row r="5977">
          <cell r="D5977" t="str">
            <v>VED06</v>
          </cell>
          <cell r="E5977" t="str">
            <v>Sollicitation d'un Expert SCHNEIDER pour 1/2 journee</v>
          </cell>
          <cell r="F5977">
            <v>1442.22</v>
          </cell>
        </row>
        <row r="5978">
          <cell r="D5978" t="str">
            <v>VED07</v>
          </cell>
          <cell r="E5978" t="str">
            <v>Sollicitation d'un Expert SCHNEIDER pour 1 journee (deplacement et main d'oeuvre)</v>
          </cell>
          <cell r="F5978">
            <v>2884.45</v>
          </cell>
        </row>
        <row r="5979">
          <cell r="D5979" t="str">
            <v>VEP01</v>
          </cell>
          <cell r="E5979" t="str">
            <v>Preventif du tunnel de Chennevieres</v>
          </cell>
          <cell r="F5979">
            <v>1943.46</v>
          </cell>
        </row>
        <row r="5980">
          <cell r="D5980" t="str">
            <v>VEP02</v>
          </cell>
          <cell r="E5980" t="str">
            <v>Preventif du tunnel de Fontenay le Fleury</v>
          </cell>
          <cell r="F5980">
            <v>2364.0500000000002</v>
          </cell>
        </row>
        <row r="5981">
          <cell r="D5981" t="str">
            <v>VEP03</v>
          </cell>
          <cell r="E5981" t="str">
            <v>Preventif du tunnel de Saint Cloud</v>
          </cell>
          <cell r="F5981">
            <v>8548.51</v>
          </cell>
        </row>
        <row r="5982">
          <cell r="D5982" t="str">
            <v>VEP04</v>
          </cell>
          <cell r="E5982" t="str">
            <v>Preventif du tunnel d'Ambroise PARE</v>
          </cell>
          <cell r="F5982">
            <v>7382.33</v>
          </cell>
        </row>
        <row r="5983">
          <cell r="D5983" t="str">
            <v>VEP05</v>
          </cell>
          <cell r="E5983" t="str">
            <v>Preventif du tunnel de BELLERIVE</v>
          </cell>
          <cell r="F5983">
            <v>9177.73</v>
          </cell>
        </row>
        <row r="5984">
          <cell r="D5984" t="str">
            <v>VEP06</v>
          </cell>
          <cell r="E5984" t="str">
            <v>Preventif du complexe de Nanterre La Defense</v>
          </cell>
          <cell r="F5984">
            <v>45116.78</v>
          </cell>
        </row>
        <row r="5985">
          <cell r="D5985" t="str">
            <v>VEP07</v>
          </cell>
          <cell r="E5985" t="str">
            <v>Preventif du tunnel de Neuilly</v>
          </cell>
          <cell r="F5985">
            <v>1260.73</v>
          </cell>
        </row>
        <row r="5986">
          <cell r="D5986" t="str">
            <v>VEP08</v>
          </cell>
          <cell r="E5986" t="str">
            <v>Preventif du tunnel de Sevines</v>
          </cell>
          <cell r="F5986">
            <v>664.62</v>
          </cell>
        </row>
        <row r="5987">
          <cell r="D5987" t="str">
            <v>VEP09</v>
          </cell>
          <cell r="E5987" t="str">
            <v>Preventif du tunnel de Taverny</v>
          </cell>
          <cell r="F5987">
            <v>4520.3599999999997</v>
          </cell>
        </row>
        <row r="5988">
          <cell r="D5988" t="str">
            <v>VEP10</v>
          </cell>
          <cell r="E5988" t="str">
            <v>Preventif du tunnel du Landy</v>
          </cell>
          <cell r="F5988">
            <v>18287.64</v>
          </cell>
        </row>
        <row r="5989">
          <cell r="D5989" t="str">
            <v>VEP11</v>
          </cell>
          <cell r="E5989" t="str">
            <v>Preventif des tunnels de Bobigny / Lumen / Norton</v>
          </cell>
          <cell r="F5989">
            <v>21117.71</v>
          </cell>
        </row>
        <row r="5990">
          <cell r="D5990" t="str">
            <v>VEP12</v>
          </cell>
          <cell r="E5990" t="str">
            <v>Preventif du tunnel de Nogent</v>
          </cell>
          <cell r="F5990">
            <v>8284.39</v>
          </cell>
        </row>
        <row r="5991">
          <cell r="D5991" t="str">
            <v>VEP13</v>
          </cell>
          <cell r="E5991" t="str">
            <v>Preventif du tunnel de Champigny</v>
          </cell>
          <cell r="F5991">
            <v>4789.54</v>
          </cell>
        </row>
        <row r="5992">
          <cell r="D5992" t="str">
            <v>VEP14</v>
          </cell>
          <cell r="E5992" t="str">
            <v>Preventif du tunnel Guy Mocquet</v>
          </cell>
          <cell r="F5992">
            <v>8193.31</v>
          </cell>
        </row>
        <row r="5993">
          <cell r="D5993" t="str">
            <v>VEP15</v>
          </cell>
          <cell r="E5993" t="str">
            <v>Preventif du tunnel Voie du Moulin</v>
          </cell>
          <cell r="F5993">
            <v>8689.75</v>
          </cell>
        </row>
        <row r="5994">
          <cell r="D5994" t="str">
            <v>VEP16</v>
          </cell>
          <cell r="E5994" t="str">
            <v>Preventif du tunnel d'Antony</v>
          </cell>
          <cell r="F5994">
            <v>3324.3</v>
          </cell>
        </row>
        <row r="5995">
          <cell r="D5995" t="str">
            <v>VEP17</v>
          </cell>
          <cell r="E5995" t="str">
            <v>Preventif du tunnel de Fresnes</v>
          </cell>
          <cell r="F5995">
            <v>4719.6499999999996</v>
          </cell>
        </row>
        <row r="5996">
          <cell r="D5996" t="str">
            <v>VEP18</v>
          </cell>
          <cell r="E5996" t="str">
            <v>Preventif du tunnel de Bicetre</v>
          </cell>
          <cell r="F5996">
            <v>5413.26</v>
          </cell>
        </row>
        <row r="5997">
          <cell r="D5997" t="str">
            <v>VEP19</v>
          </cell>
          <cell r="E5997" t="str">
            <v>Preventif d'un ventilateur de locaux technique ou un surpresseur d'Issue de Secours</v>
          </cell>
          <cell r="F5997">
            <v>74.52</v>
          </cell>
        </row>
        <row r="5998">
          <cell r="D5998" t="str">
            <v>VEP20</v>
          </cell>
          <cell r="E5998" t="str">
            <v>Preventif des registres en gaine de ventilation</v>
          </cell>
          <cell r="F5998">
            <v>149.03</v>
          </cell>
        </row>
        <row r="5999">
          <cell r="D5999" t="str">
            <v>VE PN 01</v>
          </cell>
          <cell r="E5999" t="str">
            <v>Pose de jour d'un accelerateur à l'identique. Ce prix comprend l'acheminement, le cablage et la mise en service de l'equipement posé</v>
          </cell>
          <cell r="F5999">
            <v>8440.17</v>
          </cell>
        </row>
        <row r="6000">
          <cell r="D6000" t="str">
            <v>VE PN 02</v>
          </cell>
          <cell r="E6000" t="str">
            <v>Depose de jour d'un accelerateur (ne comprend pas la mise en decharge pour recyclage).Ce prix integre l'acheminement de l'accelerateur vers un lieu de remisage DiRIF dans la continuite de l'intervention</v>
          </cell>
          <cell r="F6000">
            <v>7715.3</v>
          </cell>
        </row>
        <row r="6001">
          <cell r="D6001" t="str">
            <v>VE PN 03</v>
          </cell>
          <cell r="E6001" t="str">
            <v>Sollicitation d'un expert sur les materiels de ventilation (moteur, variation) pour 1 journee</v>
          </cell>
          <cell r="F6001">
            <v>1510.42</v>
          </cell>
        </row>
        <row r="6002">
          <cell r="D6002" t="str">
            <v>VE PN 04</v>
          </cell>
          <cell r="E6002" t="str">
            <v>Prestation d'etude simple ? 3 jours de travail</v>
          </cell>
          <cell r="F6002">
            <v>2719.6</v>
          </cell>
        </row>
        <row r="6003">
          <cell r="D6003" t="str">
            <v>VE PN 05</v>
          </cell>
          <cell r="E6003" t="str">
            <v>Prestation d'etude complexe ? 6 jours de travail</v>
          </cell>
          <cell r="F6003">
            <v>5439.2</v>
          </cell>
        </row>
        <row r="6004">
          <cell r="D6004" t="str">
            <v>VE PN 06</v>
          </cell>
          <cell r="E6004" t="str">
            <v>Mesure de debit d'air, pression, temperature, vitesse, tachymetrie ? forfait pour une journee</v>
          </cell>
          <cell r="F6004">
            <v>1588.87</v>
          </cell>
        </row>
        <row r="6005">
          <cell r="D6005" t="str">
            <v>VE PN 07</v>
          </cell>
          <cell r="E6005" t="str">
            <v>Mise a disposition d'un camion bras pour une duree de 8h</v>
          </cell>
          <cell r="F6005">
            <v>1013.57</v>
          </cell>
        </row>
        <row r="6006">
          <cell r="D6006" t="str">
            <v>VE PN 08</v>
          </cell>
          <cell r="E6006" t="str">
            <v>Nacelle de moins de 12 m avec panier pour une duree de 8h</v>
          </cell>
          <cell r="F6006">
            <v>845.17</v>
          </cell>
        </row>
        <row r="6007">
          <cell r="D6007" t="str">
            <v>VE PN 09</v>
          </cell>
          <cell r="E6007" t="str">
            <v>Fourniture de materiel selon catalogue FRANCE AIR.Ce prix ne comprend pas la fourniture des consommables prevus dans le cadre des prix de la serie VEC.</v>
          </cell>
          <cell r="F6007">
            <v>0.69</v>
          </cell>
        </row>
        <row r="6008">
          <cell r="D6008" t="str">
            <v>VE PN 10</v>
          </cell>
          <cell r="E6008" t="str">
            <v>Plus value aux prix de la serie VEC (excepte VEC01) et aux prix VEPN01, VEPN02, VEPN07 et VEPN08 pour realisation de la prestation sous astreinte</v>
          </cell>
          <cell r="F6008">
            <v>0.38</v>
          </cell>
        </row>
        <row r="6009">
          <cell r="D6009" t="str">
            <v>VE PN 11</v>
          </cell>
          <cell r="E6009" t="str">
            <v>Préventif du tunnel Guy Mocquet après modernisation</v>
          </cell>
          <cell r="F6009">
            <v>10102.35</v>
          </cell>
        </row>
        <row r="6010">
          <cell r="D6010" t="str">
            <v>VE PN 12</v>
          </cell>
          <cell r="E6010" t="str">
            <v>Préventif du tunnel Voie du Moulin après modernisation</v>
          </cell>
          <cell r="F6010">
            <v>9298.0300000000007</v>
          </cell>
        </row>
        <row r="6011">
          <cell r="D6011" t="str">
            <v>VE PN 13</v>
          </cell>
          <cell r="E6011" t="str">
            <v>Préventif du tunnel de Boissy</v>
          </cell>
          <cell r="F6011">
            <v>13646</v>
          </cell>
        </row>
        <row r="6012">
          <cell r="D6012" t="str">
            <v>VCM203</v>
          </cell>
          <cell r="E6012" t="str">
            <v>Pose OU depose de registre anti-retour de motoventilateur de tunnel</v>
          </cell>
          <cell r="F6012">
            <v>637.87</v>
          </cell>
        </row>
        <row r="6013">
          <cell r="D6013" t="str">
            <v>VCM204</v>
          </cell>
          <cell r="E6013" t="str">
            <v xml:space="preserve">Pose OU depose de moteur de registre d isolement </v>
          </cell>
          <cell r="F6013">
            <v>347.31</v>
          </cell>
        </row>
        <row r="6014">
          <cell r="D6014" t="str">
            <v>VCM300</v>
          </cell>
          <cell r="E6014" t="str">
            <v>Pose ou depose de ventilateur pour variateur</v>
          </cell>
          <cell r="F6014">
            <v>290.56</v>
          </cell>
        </row>
        <row r="6015">
          <cell r="D6015" t="str">
            <v>VCM303</v>
          </cell>
          <cell r="E6015" t="str">
            <v>Pose OU Depose de demarreur ou variateur pour ventilateur</v>
          </cell>
          <cell r="F6015">
            <v>1091.8699999999999</v>
          </cell>
        </row>
        <row r="6016">
          <cell r="D6016" t="str">
            <v>VCM312</v>
          </cell>
          <cell r="E6016" t="str">
            <v>Pose OU Depose d automate de ventilateur</v>
          </cell>
          <cell r="F6016">
            <v>785.42</v>
          </cell>
        </row>
        <row r="6017">
          <cell r="D6017" t="str">
            <v>VCM500</v>
          </cell>
          <cell r="E6017" t="str">
            <v>Pose OU Depose de batterie de condensateurs</v>
          </cell>
          <cell r="F6017">
            <v>581.12</v>
          </cell>
        </row>
        <row r="6018">
          <cell r="D6018" t="str">
            <v>VCM700</v>
          </cell>
          <cell r="E6018" t="str">
            <v>Pose OU Depose de moteur de ventilateur inferieur a 10KW</v>
          </cell>
          <cell r="F6018">
            <v>751.37</v>
          </cell>
        </row>
        <row r="6019">
          <cell r="D6019" t="str">
            <v>VCM701</v>
          </cell>
          <cell r="E6019" t="str">
            <v>Pose OU Depose d un moteur de ventilateur entre 11 et 100KW</v>
          </cell>
          <cell r="F6019">
            <v>2978.24</v>
          </cell>
        </row>
        <row r="6020">
          <cell r="D6020" t="str">
            <v>VCM702</v>
          </cell>
          <cell r="E6020" t="str">
            <v>Pose OU Depose d un moteur de ventilateur entre 101 et 200KW</v>
          </cell>
          <cell r="F6020">
            <v>4567.24</v>
          </cell>
        </row>
        <row r="6021">
          <cell r="D6021" t="str">
            <v>VCM703</v>
          </cell>
          <cell r="E6021" t="str">
            <v>Pose OU Depose d un moteur de ventilateur superieur a 200KW</v>
          </cell>
          <cell r="F6021">
            <v>6849.89</v>
          </cell>
        </row>
        <row r="6022">
          <cell r="D6022" t="str">
            <v>VCM708</v>
          </cell>
          <cell r="E6022" t="str">
            <v>Pose ET Depose de silencieux d accelerateur</v>
          </cell>
          <cell r="F6022">
            <v>581.12</v>
          </cell>
        </row>
        <row r="6023">
          <cell r="D6023" t="str">
            <v>VCM709</v>
          </cell>
          <cell r="E6023" t="str">
            <v>Reconditionnement d un moteur inferieur ou egale a 50 Kw suivant fiche N°17</v>
          </cell>
          <cell r="F6023">
            <v>7604.5</v>
          </cell>
        </row>
        <row r="6024">
          <cell r="D6024" t="str">
            <v>VCM710</v>
          </cell>
          <cell r="E6024" t="str">
            <v>Reconditionnement d un moteur superieur a 50 Kw suivant fiche N°17</v>
          </cell>
          <cell r="F6024">
            <v>12144.5</v>
          </cell>
        </row>
        <row r="6025">
          <cell r="D6025" t="str">
            <v>VCM800</v>
          </cell>
          <cell r="E6025" t="str">
            <v>Pose OU Depose de roue d accelerateur</v>
          </cell>
          <cell r="F6025">
            <v>753.64</v>
          </cell>
        </row>
        <row r="6026">
          <cell r="D6026" t="str">
            <v>VCM803</v>
          </cell>
          <cell r="E6026" t="str">
            <v>Pose ET Depose de plot anti-vibratile pour accelerateur</v>
          </cell>
          <cell r="F6026">
            <v>72.64</v>
          </cell>
        </row>
        <row r="6027">
          <cell r="D6027" t="str">
            <v>VCM805</v>
          </cell>
          <cell r="E6027" t="str">
            <v>Pose ET Depose d afficheur numerique</v>
          </cell>
          <cell r="F6027">
            <v>145.28</v>
          </cell>
        </row>
        <row r="6028">
          <cell r="D6028" t="str">
            <v>VCM808</v>
          </cell>
          <cell r="E6028" t="str">
            <v>Pose ET Depose de filtre</v>
          </cell>
          <cell r="F6028">
            <v>72.64</v>
          </cell>
        </row>
        <row r="6029">
          <cell r="D6029" t="str">
            <v>VCM814</v>
          </cell>
          <cell r="E6029" t="str">
            <v>Pose ET Depose de courroie de ventilation annexe ou SAS</v>
          </cell>
          <cell r="F6029">
            <v>435.84</v>
          </cell>
        </row>
        <row r="6030">
          <cell r="D6030" t="str">
            <v>VCM825</v>
          </cell>
          <cell r="E6030" t="str">
            <v>Installation en tunnel d un accelerateur fourni, y compris raccordements et mise en service</v>
          </cell>
          <cell r="F6030">
            <v>14600</v>
          </cell>
        </row>
        <row r="6031">
          <cell r="D6031" t="str">
            <v>VCT100</v>
          </cell>
          <cell r="E6031" t="str">
            <v>Identification de l element defectueux d un equipement de ventilation</v>
          </cell>
          <cell r="F6031">
            <v>363.2</v>
          </cell>
        </row>
        <row r="6032">
          <cell r="D6032" t="str">
            <v>VDM600</v>
          </cell>
          <cell r="E6032" t="str">
            <v>Fourniture, Depose et Pose d une manchette souple renforcee de diametre inferieur a 1.50m</v>
          </cell>
          <cell r="F6032">
            <v>971.56</v>
          </cell>
        </row>
        <row r="6033">
          <cell r="D6033" t="str">
            <v>VDM601</v>
          </cell>
          <cell r="E6033" t="str">
            <v>Fourniture, Depose et Pose d une manchette souple renforcee de diametre superieur a 1.50m</v>
          </cell>
          <cell r="F6033">
            <v>971.56</v>
          </cell>
        </row>
        <row r="6034">
          <cell r="D6034" t="str">
            <v>VDT100</v>
          </cell>
          <cell r="E6034" t="str">
            <v>Phase d initialisation</v>
          </cell>
          <cell r="F6034">
            <v>8426.24</v>
          </cell>
        </row>
        <row r="6035">
          <cell r="D6035" t="str">
            <v>VDT101</v>
          </cell>
          <cell r="E6035" t="str">
            <v xml:space="preserve">Mise a disposition d une equipe de deux  techniciens 7j/7j 24h/24h dans le cadre de l astreinte </v>
          </cell>
          <cell r="F6035">
            <v>858.06</v>
          </cell>
        </row>
        <row r="6036">
          <cell r="D6036" t="str">
            <v>VDT102</v>
          </cell>
          <cell r="E6036" t="str">
            <v>Phase de restitution</v>
          </cell>
          <cell r="F6036">
            <v>3777.28</v>
          </cell>
        </row>
        <row r="6037">
          <cell r="D6037" t="str">
            <v>VDT103</v>
          </cell>
          <cell r="E6037" t="str">
            <v>Plus-value pour travaux de nuit de nuit entre 22h et 06h</v>
          </cell>
          <cell r="F6037">
            <v>1</v>
          </cell>
        </row>
        <row r="6038">
          <cell r="D6038" t="str">
            <v>VDT104</v>
          </cell>
          <cell r="E6038" t="str">
            <v>Sollicitation d un expert sur les materiels de ventilation (moteur, variation) pour 1 journee</v>
          </cell>
          <cell r="F6038">
            <v>1532.25</v>
          </cell>
        </row>
        <row r="6039">
          <cell r="D6039" t="str">
            <v>VDT105</v>
          </cell>
          <cell r="E6039" t="str">
            <v>Creation de toute la documentation liee a un equipement ou un materiel inclus dans le perimetre du present marche, quels que soient son type, sa technologie ou sa situation</v>
          </cell>
          <cell r="F6039">
            <v>522.1</v>
          </cell>
        </row>
        <row r="6040">
          <cell r="D6040" t="str">
            <v>VDT106</v>
          </cell>
          <cell r="E6040" t="str">
            <v>Mise a jour de tous les documents de reference disponibles dans la base DTC de la DiRIF afin d y apporter un complement d information manquant</v>
          </cell>
          <cell r="F6040">
            <v>408.6</v>
          </cell>
        </row>
        <row r="6041">
          <cell r="D6041" t="str">
            <v>VDT200</v>
          </cell>
          <cell r="E6041" t="str">
            <v>Etude aeraulique</v>
          </cell>
          <cell r="F6041">
            <v>4213.12</v>
          </cell>
        </row>
        <row r="6042">
          <cell r="D6042" t="str">
            <v>VDT201</v>
          </cell>
          <cell r="E6042" t="str">
            <v>Etude acoustique</v>
          </cell>
          <cell r="F6042">
            <v>901.19</v>
          </cell>
        </row>
        <row r="6043">
          <cell r="D6043" t="str">
            <v>VDT202</v>
          </cell>
          <cell r="E6043" t="str">
            <v>Unite d oeuvre niveau 1</v>
          </cell>
          <cell r="F6043">
            <v>581.12</v>
          </cell>
        </row>
        <row r="6044">
          <cell r="D6044" t="str">
            <v>VDT203</v>
          </cell>
          <cell r="E6044" t="str">
            <v>Unite d oeuvre niveau 2</v>
          </cell>
          <cell r="F6044">
            <v>726.4</v>
          </cell>
        </row>
        <row r="6045">
          <cell r="D6045" t="str">
            <v>VDT204</v>
          </cell>
          <cell r="E6045" t="str">
            <v>Unite d oeuvre niveau 3</v>
          </cell>
          <cell r="F6045">
            <v>944.32</v>
          </cell>
        </row>
        <row r="6046">
          <cell r="D6046" t="str">
            <v>VFM101</v>
          </cell>
          <cell r="E6046" t="str">
            <v>Nacelle de moins de 8m avec panier a la journee</v>
          </cell>
          <cell r="F6046">
            <v>147.55000000000001</v>
          </cell>
        </row>
        <row r="6047">
          <cell r="D6047" t="str">
            <v>VFM102</v>
          </cell>
          <cell r="E6047" t="str">
            <v>Mise a disposition d un camion bras a la journee</v>
          </cell>
          <cell r="F6047">
            <v>851.25</v>
          </cell>
        </row>
        <row r="6048">
          <cell r="D6048" t="str">
            <v>VFM200</v>
          </cell>
          <cell r="E6048" t="str">
            <v>Fourniture d un registre (ou clapet) anti-retour de motoventilateur de tunnel</v>
          </cell>
          <cell r="F6048">
            <v>5300.45</v>
          </cell>
        </row>
        <row r="6049">
          <cell r="D6049" t="str">
            <v>VFM201</v>
          </cell>
          <cell r="E6049" t="str">
            <v>Fourniture d un registre d isolement F2A ou equivalent</v>
          </cell>
          <cell r="F6049">
            <v>276.94</v>
          </cell>
        </row>
        <row r="6050">
          <cell r="D6050" t="str">
            <v>VFM202</v>
          </cell>
          <cell r="E6050" t="str">
            <v>Fourniture d un moteur de registre Bernard Controls ou equivalent</v>
          </cell>
          <cell r="F6050">
            <v>1486.85</v>
          </cell>
        </row>
        <row r="6051">
          <cell r="D6051" t="str">
            <v>VFM301</v>
          </cell>
          <cell r="E6051" t="str">
            <v>Fourniture d un ventilateur pour variateur inferieur a 15 Kw</v>
          </cell>
          <cell r="F6051">
            <v>113.5</v>
          </cell>
        </row>
        <row r="6052">
          <cell r="D6052" t="str">
            <v>VFM302</v>
          </cell>
          <cell r="E6052" t="str">
            <v>Fourniture d un ventilateur pour variateur superieur a 15 Kw</v>
          </cell>
          <cell r="F6052">
            <v>567.5</v>
          </cell>
        </row>
        <row r="6053">
          <cell r="D6053" t="str">
            <v>VFM304</v>
          </cell>
          <cell r="E6053" t="str">
            <v>Fourniture d un demarreur pour ventilateur inferieur ou egal 15 KVA</v>
          </cell>
          <cell r="F6053">
            <v>616.16999999999996</v>
          </cell>
        </row>
        <row r="6054">
          <cell r="D6054" t="str">
            <v>VFM305</v>
          </cell>
          <cell r="E6054" t="str">
            <v>Fourniture d un demarreur pour ventilateur compris entre 16 et 100 Kva inclus</v>
          </cell>
          <cell r="F6054">
            <v>1529.21</v>
          </cell>
        </row>
        <row r="6055">
          <cell r="D6055" t="str">
            <v>VFM306</v>
          </cell>
          <cell r="E6055" t="str">
            <v xml:space="preserve">Fourniture d un demarreur pour ventilateur superieur a 100 Kva </v>
          </cell>
          <cell r="F6055">
            <v>3510.5</v>
          </cell>
        </row>
        <row r="6056">
          <cell r="D6056" t="str">
            <v>VFM307</v>
          </cell>
          <cell r="E6056" t="str">
            <v xml:space="preserve">Fourniture d un variateur pour ventilateur inferieur a 15 Kva </v>
          </cell>
          <cell r="F6056">
            <v>1056.83</v>
          </cell>
        </row>
        <row r="6057">
          <cell r="D6057" t="str">
            <v>VFM308</v>
          </cell>
          <cell r="E6057" t="str">
            <v>Fourniture d un variateur pour ventilateur compris entre 16 et  51 Kva inclus</v>
          </cell>
          <cell r="F6057">
            <v>2558.12</v>
          </cell>
        </row>
        <row r="6058">
          <cell r="D6058" t="str">
            <v>VFM309</v>
          </cell>
          <cell r="E6058" t="str">
            <v>Fourniture d un variateur pour ventilateur compris entre 52 et  150 Kva inclus</v>
          </cell>
          <cell r="F6058">
            <v>6545.66</v>
          </cell>
        </row>
        <row r="6059">
          <cell r="D6059" t="str">
            <v>VFM310</v>
          </cell>
          <cell r="E6059" t="str">
            <v>Fourniture d un variateur pour ventilateur compris entre 151 et 250 Kva inclus</v>
          </cell>
          <cell r="F6059">
            <v>7638.44</v>
          </cell>
        </row>
        <row r="6060">
          <cell r="D6060" t="str">
            <v>VFM311</v>
          </cell>
          <cell r="E6060" t="str">
            <v xml:space="preserve">Fourniture d un variateur pour ventilateur superieur a 250 Kva </v>
          </cell>
          <cell r="F6060">
            <v>22744.04</v>
          </cell>
        </row>
        <row r="6061">
          <cell r="D6061" t="str">
            <v>VFM313</v>
          </cell>
          <cell r="E6061" t="str">
            <v>Fourniture d un automate de ventilateur</v>
          </cell>
          <cell r="F6061">
            <v>278.08</v>
          </cell>
        </row>
        <row r="6062">
          <cell r="D6062" t="str">
            <v>VFM314</v>
          </cell>
          <cell r="E6062" t="str">
            <v>Changement d un variateur pour les UVR du Landy suivant fiche N°16</v>
          </cell>
          <cell r="F6062">
            <v>13272.7</v>
          </cell>
        </row>
        <row r="6063">
          <cell r="D6063" t="str">
            <v>VFM315</v>
          </cell>
          <cell r="E6063" t="str">
            <v>Expertise d un moteur suivant la fiche N°17</v>
          </cell>
          <cell r="F6063">
            <v>1702.5</v>
          </cell>
        </row>
        <row r="6064">
          <cell r="D6064" t="str">
            <v>VFM316</v>
          </cell>
          <cell r="E6064" t="str">
            <v>Controle par ressuage pour 1 ventilateur</v>
          </cell>
          <cell r="F6064">
            <v>3196.16</v>
          </cell>
        </row>
        <row r="6065">
          <cell r="D6065" t="str">
            <v>VFM400</v>
          </cell>
          <cell r="E6065" t="str">
            <v>Pose OU Depose d un relais thermique</v>
          </cell>
          <cell r="F6065">
            <v>145.28</v>
          </cell>
        </row>
        <row r="6066">
          <cell r="D6066" t="str">
            <v>VFM401</v>
          </cell>
          <cell r="E6066" t="str">
            <v>Fourniture d un relais thermique inferieur a 63A</v>
          </cell>
          <cell r="F6066">
            <v>88.53</v>
          </cell>
        </row>
        <row r="6067">
          <cell r="D6067" t="str">
            <v>VFM402</v>
          </cell>
          <cell r="E6067" t="str">
            <v>Fourniture d un relais thermique entre 64 et 100A</v>
          </cell>
          <cell r="F6067">
            <v>127.12</v>
          </cell>
        </row>
        <row r="6068">
          <cell r="D6068" t="str">
            <v>VFM403</v>
          </cell>
          <cell r="E6068" t="str">
            <v>Fourniture d un relais thermique superieur a 101A</v>
          </cell>
          <cell r="F6068">
            <v>144.15</v>
          </cell>
        </row>
        <row r="6069">
          <cell r="D6069" t="str">
            <v>VFM404</v>
          </cell>
          <cell r="E6069" t="str">
            <v>Fourniture et remplacement d une alimentation 230VAC / 24VDC 1,3A</v>
          </cell>
          <cell r="F6069">
            <v>52.21</v>
          </cell>
        </row>
        <row r="6070">
          <cell r="D6070" t="str">
            <v>VFM405</v>
          </cell>
          <cell r="E6070" t="str">
            <v>Fourniture et remplacement d une alimentation 230VAC / 24VDC 8A</v>
          </cell>
          <cell r="F6070">
            <v>169.12</v>
          </cell>
        </row>
        <row r="6071">
          <cell r="D6071" t="str">
            <v>VFM501</v>
          </cell>
          <cell r="E6071" t="str">
            <v>Fourniture de batterie  pour ventilateur inferieur ou egal a 130KW</v>
          </cell>
          <cell r="F6071">
            <v>282.62</v>
          </cell>
        </row>
        <row r="6072">
          <cell r="D6072" t="str">
            <v>VFM502</v>
          </cell>
          <cell r="E6072" t="str">
            <v>Fourniture de batterie pour ventilateur superieur a 130KW</v>
          </cell>
          <cell r="F6072">
            <v>405.2</v>
          </cell>
        </row>
        <row r="6073">
          <cell r="D6073" t="str">
            <v>VFM704</v>
          </cell>
          <cell r="E6073" t="str">
            <v>Fourniture d un moteur de ventilateur inferieur a 10KW</v>
          </cell>
          <cell r="F6073">
            <v>2270</v>
          </cell>
        </row>
        <row r="6074">
          <cell r="D6074" t="str">
            <v>VFM705</v>
          </cell>
          <cell r="E6074" t="str">
            <v>Fourniture d un moteur de ventilateur entre 11 et 100KW</v>
          </cell>
          <cell r="F6074">
            <v>4540</v>
          </cell>
        </row>
        <row r="6075">
          <cell r="D6075" t="str">
            <v>VFM706</v>
          </cell>
          <cell r="E6075" t="str">
            <v>Fourniture d un moteur de ventilateur entre 101 et 200KW</v>
          </cell>
          <cell r="F6075">
            <v>13620</v>
          </cell>
        </row>
        <row r="6076">
          <cell r="D6076" t="str">
            <v>VFM707</v>
          </cell>
          <cell r="E6076" t="str">
            <v>Fourniture d un moteur de ventilateur superieur a 200KW</v>
          </cell>
          <cell r="F6076">
            <v>22700</v>
          </cell>
        </row>
        <row r="6077">
          <cell r="D6077" t="str">
            <v>VFM711</v>
          </cell>
          <cell r="E6077" t="str">
            <v>Fourniture d un silencieux d accelerateur long.1m diametre 1,22m</v>
          </cell>
          <cell r="F6077">
            <v>3972.5</v>
          </cell>
        </row>
        <row r="6078">
          <cell r="D6078" t="str">
            <v>VFM712</v>
          </cell>
          <cell r="E6078" t="str">
            <v>Fourniture d un silencieux d accelerateur long.1,5m diametre 1,45m</v>
          </cell>
          <cell r="F6078">
            <v>6242.5</v>
          </cell>
        </row>
        <row r="6079">
          <cell r="D6079" t="str">
            <v>VFM713</v>
          </cell>
          <cell r="E6079" t="str">
            <v>Fourniture d un silencieux d accelerateur d une longueur superieur a 1,5m et de diametre superieur a 1,45m</v>
          </cell>
          <cell r="F6079">
            <v>9783</v>
          </cell>
        </row>
        <row r="6080">
          <cell r="D6080" t="str">
            <v>VFM714</v>
          </cell>
          <cell r="E6080" t="str">
            <v>Transport (acheminement) d un ventilateur pour expertise ou requalification</v>
          </cell>
          <cell r="F6080">
            <v>1475.5</v>
          </cell>
        </row>
        <row r="6081">
          <cell r="D6081" t="str">
            <v>VFM801</v>
          </cell>
          <cell r="E6081" t="str">
            <v>Fourniture d une roue d accelerateur diametre 1m</v>
          </cell>
          <cell r="F6081">
            <v>5050.75</v>
          </cell>
        </row>
        <row r="6082">
          <cell r="D6082" t="str">
            <v>VFM802</v>
          </cell>
          <cell r="E6082" t="str">
            <v>Fourniture d une roue d accelerateur diametre 1,25m</v>
          </cell>
          <cell r="F6082">
            <v>5902</v>
          </cell>
        </row>
        <row r="6083">
          <cell r="D6083" t="str">
            <v>VFM804</v>
          </cell>
          <cell r="E6083" t="str">
            <v>Fourniture d un plot anti-vibratile pour accelerateur</v>
          </cell>
          <cell r="F6083">
            <v>170.25</v>
          </cell>
        </row>
        <row r="6084">
          <cell r="D6084" t="str">
            <v>VFM806</v>
          </cell>
          <cell r="E6084" t="str">
            <v>Fourniture d un afficheur ABB type TCAD ou equivalent</v>
          </cell>
          <cell r="F6084">
            <v>204.3</v>
          </cell>
        </row>
        <row r="6085">
          <cell r="D6085" t="str">
            <v>VFM807</v>
          </cell>
          <cell r="E6085" t="str">
            <v>Fourniture d un afficheur 7 segments voltmetre ou amperemetre</v>
          </cell>
          <cell r="F6085">
            <v>204.3</v>
          </cell>
        </row>
        <row r="6086">
          <cell r="D6086" t="str">
            <v>VFM809</v>
          </cell>
          <cell r="E6086" t="str">
            <v>Fourniture d un filtre cartouche de dimension 690-575-99</v>
          </cell>
          <cell r="F6086">
            <v>56.75</v>
          </cell>
        </row>
        <row r="6087">
          <cell r="D6087" t="str">
            <v>VFM810</v>
          </cell>
          <cell r="E6087" t="str">
            <v>Fourniture d un filtre cartouche de dimension 888-664-200</v>
          </cell>
          <cell r="F6087">
            <v>113.5</v>
          </cell>
        </row>
        <row r="6088">
          <cell r="D6088" t="str">
            <v>VFM811</v>
          </cell>
          <cell r="E6088" t="str">
            <v>Fourniture d un filtre cartouche de dimension 1087-754-200</v>
          </cell>
          <cell r="F6088">
            <v>170.25</v>
          </cell>
        </row>
        <row r="6089">
          <cell r="D6089" t="str">
            <v>VFM812</v>
          </cell>
          <cell r="E6089" t="str">
            <v>Fourniture d un rouleau de filtre plan d une largeur de 0,60m</v>
          </cell>
          <cell r="F6089">
            <v>528.91</v>
          </cell>
        </row>
        <row r="6090">
          <cell r="D6090" t="str">
            <v>VFM813</v>
          </cell>
          <cell r="E6090" t="str">
            <v>Fourniture d un rouleau de filtre d une largeur de 1m</v>
          </cell>
          <cell r="F6090">
            <v>528.91</v>
          </cell>
        </row>
        <row r="6091">
          <cell r="D6091" t="str">
            <v>VFM815</v>
          </cell>
          <cell r="E6091" t="str">
            <v>Fourniture d une courroie d un perimetre inferieur a 2m</v>
          </cell>
          <cell r="F6091">
            <v>102.15</v>
          </cell>
        </row>
        <row r="6092">
          <cell r="D6092" t="str">
            <v>VFM816</v>
          </cell>
          <cell r="E6092" t="str">
            <v>Fourniture, depose, pose et reglage d un capteur de vibration</v>
          </cell>
          <cell r="F6092">
            <v>579.99</v>
          </cell>
        </row>
        <row r="6093">
          <cell r="D6093" t="str">
            <v>VFM817</v>
          </cell>
          <cell r="E6093" t="str">
            <v>Fourniture, depose, pose et reglage d un module de controle de vibration</v>
          </cell>
          <cell r="F6093">
            <v>644.67999999999995</v>
          </cell>
        </row>
        <row r="6094">
          <cell r="D6094" t="str">
            <v>VFM818</v>
          </cell>
          <cell r="E6094" t="str">
            <v>Fourniture, depose et pose d une grille de protection d accelerateur</v>
          </cell>
          <cell r="F6094">
            <v>1110.03</v>
          </cell>
        </row>
        <row r="6095">
          <cell r="D6095" t="str">
            <v>VFM819</v>
          </cell>
          <cell r="E6095" t="str">
            <v>Fourniture et pose du support de tatouage, l inscription du tatouage sur son support en meme temps qu une intervention preventive ou curative</v>
          </cell>
          <cell r="F6095">
            <v>93.07</v>
          </cell>
        </row>
        <row r="6096">
          <cell r="D6096" t="str">
            <v>VFM820</v>
          </cell>
          <cell r="E6096" t="str">
            <v>Fourniture d un ventilateur ZVN 1-18-200/4 (200°C-2h) VGC</v>
          </cell>
          <cell r="F6096">
            <v>105931.25</v>
          </cell>
        </row>
        <row r="6097">
          <cell r="D6097" t="str">
            <v>VFM821</v>
          </cell>
          <cell r="E6097" t="str">
            <v>Fourniture d un accelerateur JRZ 14-55/4_F200 Acier Inox</v>
          </cell>
          <cell r="F6097">
            <v>36406.25</v>
          </cell>
        </row>
        <row r="6098">
          <cell r="D6098" t="str">
            <v>VFM822</v>
          </cell>
          <cell r="E6098" t="str">
            <v>Fourniture d un accelerateur JZ 10-30/4_F200 Acier Inox</v>
          </cell>
          <cell r="F6098">
            <v>23623.25</v>
          </cell>
        </row>
        <row r="6099">
          <cell r="D6099" t="str">
            <v>VFM823</v>
          </cell>
          <cell r="E6099" t="str">
            <v>Fourniture d un accelerateur JZR 10-30/4_F200 Acier Inox</v>
          </cell>
          <cell r="F6099">
            <v>24998.25</v>
          </cell>
        </row>
        <row r="6100">
          <cell r="D6100" t="str">
            <v>VFM824</v>
          </cell>
          <cell r="E6100" t="str">
            <v>Fourniture d un accelerateur JZR 12,5-45/4</v>
          </cell>
          <cell r="F6100">
            <v>32637.5</v>
          </cell>
        </row>
        <row r="6101">
          <cell r="D6101" t="str">
            <v>VFM900</v>
          </cell>
          <cell r="E6101" t="str">
            <v>Fourniture de materiel selon catalogue FRANCE AIR</v>
          </cell>
          <cell r="F6101">
            <v>0.8</v>
          </cell>
        </row>
        <row r="6102">
          <cell r="D6102" t="str">
            <v>VPB200</v>
          </cell>
          <cell r="E6102" t="str">
            <v>Tunnel de Chennevieres</v>
          </cell>
          <cell r="F6102">
            <v>1874.1</v>
          </cell>
        </row>
        <row r="6103">
          <cell r="D6103" t="str">
            <v>VPB201</v>
          </cell>
          <cell r="E6103" t="str">
            <v>Tunnel de Fontenay le Fleury</v>
          </cell>
          <cell r="F6103">
            <v>1856.82</v>
          </cell>
        </row>
        <row r="6104">
          <cell r="D6104" t="str">
            <v>VPB202</v>
          </cell>
          <cell r="E6104" t="str">
            <v>Tunnel de Saint Cloud</v>
          </cell>
          <cell r="F6104">
            <v>9058.15</v>
          </cell>
        </row>
        <row r="6105">
          <cell r="D6105" t="str">
            <v>VPB203</v>
          </cell>
          <cell r="E6105" t="str">
            <v>Tunnel d Ambroise Pare</v>
          </cell>
          <cell r="F6105">
            <v>4019.56</v>
          </cell>
        </row>
        <row r="6106">
          <cell r="D6106" t="str">
            <v>VPE200</v>
          </cell>
          <cell r="E6106" t="str">
            <v>Tunnel de Nogent</v>
          </cell>
          <cell r="F6106">
            <v>9960.98</v>
          </cell>
        </row>
        <row r="6107">
          <cell r="D6107" t="str">
            <v>VPE201</v>
          </cell>
          <cell r="E6107" t="str">
            <v>Tunnel de Champigny</v>
          </cell>
          <cell r="F6107">
            <v>5385.86</v>
          </cell>
        </row>
        <row r="6108">
          <cell r="D6108" t="str">
            <v>VPE202</v>
          </cell>
          <cell r="E6108" t="str">
            <v>Tunnel Guy Mocquet</v>
          </cell>
          <cell r="F6108">
            <v>9995.2000000000007</v>
          </cell>
        </row>
        <row r="6109">
          <cell r="D6109" t="str">
            <v>VPE203</v>
          </cell>
          <cell r="E6109" t="str">
            <v>Tunnel Voie du Moulin</v>
          </cell>
          <cell r="F6109">
            <v>9995.2000000000007</v>
          </cell>
        </row>
        <row r="6110">
          <cell r="D6110" t="str">
            <v>VPE204</v>
          </cell>
          <cell r="E6110" t="str">
            <v>Tunnel de Boissy</v>
          </cell>
          <cell r="F6110">
            <v>8121.1</v>
          </cell>
        </row>
        <row r="6111">
          <cell r="D6111" t="str">
            <v>VPN200</v>
          </cell>
          <cell r="E6111" t="str">
            <v>Tunnel du Landy</v>
          </cell>
          <cell r="F6111">
            <v>30759.84</v>
          </cell>
        </row>
        <row r="6112">
          <cell r="D6112" t="str">
            <v>VPN201</v>
          </cell>
          <cell r="E6112" t="str">
            <v>Tunnels de Bobigny / Lumen/ Norton</v>
          </cell>
          <cell r="F6112">
            <v>38076.92</v>
          </cell>
        </row>
        <row r="6113">
          <cell r="D6113" t="str">
            <v>VPN202</v>
          </cell>
          <cell r="E6113" t="str">
            <v>Tunnel de Taverny</v>
          </cell>
          <cell r="F6113">
            <v>4997.6000000000004</v>
          </cell>
        </row>
        <row r="6114">
          <cell r="D6114" t="str">
            <v>VPO200</v>
          </cell>
          <cell r="E6114" t="str">
            <v>Tunnel  de Bellerive</v>
          </cell>
          <cell r="F6114">
            <v>9995.2000000000007</v>
          </cell>
        </row>
        <row r="6115">
          <cell r="D6115" t="str">
            <v>VPO201</v>
          </cell>
          <cell r="E6115" t="str">
            <v>Complexe de Nanterre La Defense</v>
          </cell>
          <cell r="F6115">
            <v>39089.4</v>
          </cell>
        </row>
        <row r="6116">
          <cell r="D6116" t="str">
            <v>VPO202</v>
          </cell>
          <cell r="E6116" t="str">
            <v>Tunnel  de Neuilly</v>
          </cell>
          <cell r="F6116">
            <v>1619.12</v>
          </cell>
        </row>
        <row r="6117">
          <cell r="D6117" t="str">
            <v>VPO203</v>
          </cell>
          <cell r="E6117" t="str">
            <v>Tunnel  de Sevines</v>
          </cell>
          <cell r="F6117">
            <v>809.56</v>
          </cell>
        </row>
        <row r="6118">
          <cell r="D6118" t="str">
            <v>VPS200</v>
          </cell>
          <cell r="E6118" t="str">
            <v>Tunnel d Antony</v>
          </cell>
          <cell r="F6118">
            <v>5318.04</v>
          </cell>
        </row>
        <row r="6119">
          <cell r="D6119" t="str">
            <v>VPS201</v>
          </cell>
          <cell r="E6119" t="str">
            <v>Tunnel de Fresnes</v>
          </cell>
          <cell r="F6119">
            <v>7343.96</v>
          </cell>
        </row>
        <row r="6120">
          <cell r="D6120" t="str">
            <v>VPS202</v>
          </cell>
          <cell r="E6120" t="str">
            <v>Tunnel de Bicetre</v>
          </cell>
          <cell r="F6120">
            <v>8886.5400000000009</v>
          </cell>
        </row>
        <row r="6121">
          <cell r="D6121" t="str">
            <v>VPT300</v>
          </cell>
          <cell r="E6121" t="str">
            <v>Ventilateur de locaux technique ou un surpresseur d Issue de Secours</v>
          </cell>
          <cell r="F6121">
            <v>76.05</v>
          </cell>
        </row>
        <row r="6122">
          <cell r="D6122" t="str">
            <v>VPT301</v>
          </cell>
          <cell r="E6122" t="str">
            <v xml:space="preserve">Registre en gaine de ventilation </v>
          </cell>
          <cell r="F6122">
            <v>123.72</v>
          </cell>
        </row>
        <row r="6123">
          <cell r="D6123" t="str">
            <v>VPT302</v>
          </cell>
          <cell r="E6123" t="str">
            <v>Gaine de ventilation en tunnel pour une longueur de gaine de 150 metres</v>
          </cell>
          <cell r="F6123">
            <v>433.57</v>
          </cell>
        </row>
        <row r="6124">
          <cell r="D6124" t="str">
            <v>VPT303</v>
          </cell>
          <cell r="E6124" t="str">
            <v>Analyse spectrale sur site d un ventilateur ou accelerateur</v>
          </cell>
          <cell r="F6124">
            <v>457.41</v>
          </cell>
        </row>
        <row r="6125">
          <cell r="D6125" t="str">
            <v>VPT304</v>
          </cell>
          <cell r="E6125" t="str">
            <v>Variateur de puissance inferieur ou egal a 15 Kw</v>
          </cell>
          <cell r="F6125">
            <v>12.13</v>
          </cell>
        </row>
        <row r="6126">
          <cell r="D6126" t="str">
            <v>VPT305</v>
          </cell>
          <cell r="E6126" t="str">
            <v>Variateur de puissance superieur a 15 Kw</v>
          </cell>
          <cell r="F6126">
            <v>12.13</v>
          </cell>
        </row>
        <row r="6127">
          <cell r="D6127" t="str">
            <v>VI C 100</v>
          </cell>
          <cell r="E6127" t="str">
            <v>D?pannage : 1 intervention</v>
          </cell>
          <cell r="F6127">
            <v>281.07</v>
          </cell>
        </row>
        <row r="6128">
          <cell r="D6128" t="str">
            <v>VI C 101</v>
          </cell>
          <cell r="E6128" t="str">
            <v>D?pannage : 10 interventions</v>
          </cell>
          <cell r="F6128">
            <v>2810.7</v>
          </cell>
        </row>
        <row r="6129">
          <cell r="D6129" t="str">
            <v>VI C 102</v>
          </cell>
          <cell r="E6129" t="str">
            <v>D?pannage : 20 interventions</v>
          </cell>
          <cell r="F6129">
            <v>5621.4</v>
          </cell>
        </row>
        <row r="6130">
          <cell r="D6130" t="str">
            <v>VI C 103</v>
          </cell>
          <cell r="E6130" t="str">
            <v>D?pannage : 40 interventions</v>
          </cell>
          <cell r="F6130">
            <v>11242.8</v>
          </cell>
        </row>
        <row r="6131">
          <cell r="D6131" t="str">
            <v>VI C 200</v>
          </cell>
          <cell r="E6131" t="str">
            <v>Recherche de d?faut : 1 intervention</v>
          </cell>
          <cell r="F6131">
            <v>187.38</v>
          </cell>
        </row>
        <row r="6132">
          <cell r="D6132" t="str">
            <v>VI C 201</v>
          </cell>
          <cell r="E6132" t="str">
            <v>Recherche de d?faut : 10 interventions</v>
          </cell>
          <cell r="F6132">
            <v>1873.8</v>
          </cell>
        </row>
        <row r="6133">
          <cell r="D6133" t="str">
            <v>VI C 202</v>
          </cell>
          <cell r="E6133" t="str">
            <v>Recherche de d?faut : 20 interventions</v>
          </cell>
          <cell r="F6133">
            <v>3747.6</v>
          </cell>
        </row>
        <row r="6134">
          <cell r="D6134" t="str">
            <v>VI C 203</v>
          </cell>
          <cell r="E6134" t="str">
            <v>Recherche de d?faut : 40 interventions</v>
          </cell>
          <cell r="F6134">
            <v>7495.2</v>
          </cell>
        </row>
        <row r="6135">
          <cell r="D6135" t="str">
            <v>VI C 250</v>
          </cell>
          <cell r="E6135" t="str">
            <v>Plus-value aux prix VI C 100 ? VI C 203 pour indemnit? suite ? un d?lai de pr?venance avant midi pour une intervention ? 22h le m?me jour</v>
          </cell>
          <cell r="F6135">
            <v>85</v>
          </cell>
        </row>
        <row r="6136">
          <cell r="D6136" t="str">
            <v>VI C 300</v>
          </cell>
          <cell r="E6136" t="str">
            <v>Pose et raccordement d'une cam?ra, de son support, sur m?t basculant ou couronne d'?clairage descendante</v>
          </cell>
          <cell r="F6136">
            <v>331.9</v>
          </cell>
        </row>
        <row r="6137">
          <cell r="D6137" t="str">
            <v>VI C 301</v>
          </cell>
          <cell r="E6137" t="str">
            <v>D?pose compl?te d'une cam?ra Sirius (caisson, fixation) en tunnel ainsi que les c?bles d'alimentation et de transmission jusqu'au site de rattachement de la cam?ra</v>
          </cell>
          <cell r="F6137">
            <v>309.31</v>
          </cell>
        </row>
        <row r="6138">
          <cell r="D6138" t="str">
            <v>VI C 302</v>
          </cell>
          <cell r="E6138" t="str">
            <v>Fourniture et remplacement d'une enveloppe Armoire Vid?o Sirius Ouest comprenant l'int?gration et le raccordement de tous les ?l?ments constitutifs</v>
          </cell>
          <cell r="F6138">
            <v>844.51</v>
          </cell>
        </row>
        <row r="6139">
          <cell r="D6139" t="str">
            <v>VI C 303</v>
          </cell>
          <cell r="E6139" t="str">
            <v>Fourniture et remplacement d'une carte codeur ou d?codeur avec sa configuration</v>
          </cell>
          <cell r="F6139">
            <v>1568.56</v>
          </cell>
        </row>
        <row r="6140">
          <cell r="D6140" t="str">
            <v>VI C 304</v>
          </cell>
          <cell r="E6140" t="str">
            <v>R?glage de l'ensemble de prise de vue (cam?ra + caisson servant ? la ? DAI ?)  pour ajustement au masque DAI de r?f?rence</v>
          </cell>
          <cell r="F6140">
            <v>307.36</v>
          </cell>
        </row>
        <row r="6141">
          <cell r="D6141" t="str">
            <v>VI C 305</v>
          </cell>
          <cell r="E6141" t="str">
            <v>R?ajustement masque DAI sur une cam?ra</v>
          </cell>
          <cell r="F6141">
            <v>70.92</v>
          </cell>
        </row>
        <row r="6142">
          <cell r="D6142" t="str">
            <v>VI C 306</v>
          </cell>
          <cell r="E6142" t="str">
            <v>Fourniture et remplacement d'une carte analyseur DAI avec configuration du masque DAI de r?f?rence</v>
          </cell>
          <cell r="F6142">
            <v>2958.82</v>
          </cell>
        </row>
        <row r="6143">
          <cell r="D6143" t="str">
            <v>VI C 307</v>
          </cell>
          <cell r="E6143" t="str">
            <v>Travaux d'?volution mineure, n?cessaires ? une ?volution mineure correspondant ? + ou ? 20 % de 2 jours de deux techniciens avec v?hicule et outillage</v>
          </cell>
          <cell r="F6143">
            <v>2165.17</v>
          </cell>
        </row>
        <row r="6144">
          <cell r="D6144" t="str">
            <v>VI C 308</v>
          </cell>
          <cell r="E6144" t="str">
            <v>Travaux d'?volution majeure, n?cessaires ? une ?volution mineure correspondant ? + ou ? 20 % de 5 jours de deux techniciens avec v?hicule et outillage</v>
          </cell>
          <cell r="F6144">
            <v>5412.92</v>
          </cell>
        </row>
        <row r="6145">
          <cell r="D6145" t="str">
            <v>VI C 309</v>
          </cell>
          <cell r="E6145" t="str">
            <v>Recherche d'un d?faut sur le syst?me vid?o ou un de ses composants ainsi que le d?pannage et essai en plate-forme laboratoire main d'?uvre, fourniture de consommables et outillage compris</v>
          </cell>
          <cell r="F6145">
            <v>381.48</v>
          </cell>
        </row>
        <row r="6146">
          <cell r="D6146" t="str">
            <v>VI C 310</v>
          </cell>
          <cell r="E6146" t="str">
            <v>Remplacement armoire pied de m?t Sirius Ouest par un coffret vid?o IP en bas du m?t</v>
          </cell>
          <cell r="F6146">
            <v>2953.39</v>
          </cell>
        </row>
        <row r="6147">
          <cell r="D6147" t="str">
            <v>VI C 311</v>
          </cell>
          <cell r="E6147" t="str">
            <v>Remplacement armoire pied de m?t Sirius Ouest par un coffret vid?o IP en haut du m?t</v>
          </cell>
          <cell r="F6147">
            <v>3556.31</v>
          </cell>
        </row>
        <row r="6148">
          <cell r="D6148" t="str">
            <v>VI C 312</v>
          </cell>
          <cell r="E6148" t="str">
            <v>Remplacement de 5 armoires pied de m?t Sirius Ouest par 5 coffrets vid?o en bas du m?t sur un m?me tron?on</v>
          </cell>
          <cell r="F6148">
            <v>10061.219999999999</v>
          </cell>
        </row>
        <row r="6149">
          <cell r="D6149" t="str">
            <v>VI C 313</v>
          </cell>
          <cell r="E6149" t="str">
            <v>Fourniture et mise en place dans un SC d'un rack pr?-?quip? pour recevoir 6 prolongateurs Ethernet</v>
          </cell>
          <cell r="F6149">
            <v>2578.29</v>
          </cell>
        </row>
        <row r="6150">
          <cell r="D6150" t="str">
            <v>VI C 314</v>
          </cell>
          <cell r="E6150" t="str">
            <v>Fourniture et mise en place dans un PCTT d'un rack d?codeurs pr?-?quip? pour 11 d?codeurs pr?-?quip? pour 11 d?codeurs avec ferme vid?o existante</v>
          </cell>
          <cell r="F6150">
            <v>3125.23</v>
          </cell>
        </row>
        <row r="6151">
          <cell r="D6151" t="str">
            <v>VI C 315</v>
          </cell>
          <cell r="E6151" t="str">
            <v>Nettoyage renforc? pour une cam?ra DAI</v>
          </cell>
          <cell r="F6151">
            <v>211.36</v>
          </cell>
        </row>
        <row r="6152">
          <cell r="D6152" t="str">
            <v>VI C 316</v>
          </cell>
          <cell r="E6152" t="str">
            <v>Remplacement avec fourniture d'un nouveau m?t de cam?ra inf?rieur ou ?gale ? 12 m?tres sans le massif de support.</v>
          </cell>
          <cell r="F6152">
            <v>3736.88</v>
          </cell>
        </row>
        <row r="6153">
          <cell r="D6153" t="str">
            <v>VI C 317</v>
          </cell>
          <cell r="E6153" t="str">
            <v>plus-value aux prix VI C 300 ? VI C 317 pour ex?cution de nuit entre 22h et 6h</v>
          </cell>
          <cell r="F6153">
            <v>0.52</v>
          </cell>
        </row>
        <row r="6154">
          <cell r="D6154" t="str">
            <v>VI C 400</v>
          </cell>
          <cell r="E6154" t="str">
            <v>Int?gration au lot de maintenance des ?l?ments fonctionnels d'une camera fixe r?cup?r?e.</v>
          </cell>
          <cell r="F6154">
            <v>83.75</v>
          </cell>
        </row>
        <row r="6155">
          <cell r="D6155" t="str">
            <v>VI C 401</v>
          </cell>
          <cell r="E6155" t="str">
            <v>Int?gration au lot de maintenance des ?l?ments fonctionnels d'une camera variable type SIRIUS EST r?cup?r?e.</v>
          </cell>
          <cell r="F6155">
            <v>100.7</v>
          </cell>
        </row>
        <row r="6156">
          <cell r="D6156" t="str">
            <v>VI C 402</v>
          </cell>
          <cell r="E6156" t="str">
            <v>Int?gration au lot de maintenance des ?l?ments fonctionnels d'une camera variable type SIRIUS OUEST r?cup?r?e.</v>
          </cell>
          <cell r="F6156">
            <v>100.7</v>
          </cell>
        </row>
        <row r="6157">
          <cell r="D6157" t="str">
            <v>VI C 403</v>
          </cell>
          <cell r="E6157" t="str">
            <v xml:space="preserve">Int?gration au lot de maintenance des ?l?ments fonctionnels d'une tourelle r?cup?r?e. </v>
          </cell>
          <cell r="F6157">
            <v>89.4</v>
          </cell>
        </row>
        <row r="6158">
          <cell r="D6158" t="str">
            <v>VI C 404</v>
          </cell>
          <cell r="E6158" t="str">
            <v>Reconstitution d'une cam?ra fixe ? partir d'?l?ments fonctionnels de cam?ras r?cup?r?s</v>
          </cell>
          <cell r="F6158">
            <v>156.15</v>
          </cell>
        </row>
        <row r="6159">
          <cell r="D6159" t="str">
            <v>VI C 405</v>
          </cell>
          <cell r="E6159" t="str">
            <v>Reconstitution d'une camera variable type SIRIUS EST ? partir d'?l?ments fonctionnels de cam?ras r?cup?r?s</v>
          </cell>
          <cell r="F6159">
            <v>156.15</v>
          </cell>
        </row>
        <row r="6160">
          <cell r="D6160" t="str">
            <v>VI C 406</v>
          </cell>
          <cell r="E6160" t="str">
            <v>Reconstitution d'une camera variable type SIRIUS OUEST ? partir d'?l?ments fonctionnels de cam?ras r?cup?r?s</v>
          </cell>
          <cell r="F6160">
            <v>156.15</v>
          </cell>
        </row>
        <row r="6161">
          <cell r="D6161" t="str">
            <v>VI C 407</v>
          </cell>
          <cell r="E6161" t="str">
            <v>Reconstitution d'une tourelle ? partir d'?l?ments fonctionnels de cam?ras r?cup?r?s</v>
          </cell>
          <cell r="F6161">
            <v>156.15</v>
          </cell>
        </row>
        <row r="6162">
          <cell r="D6162" t="str">
            <v>VI C 408</v>
          </cell>
          <cell r="E6162" t="str">
            <v>Reconstitution d'un ?l?ments de la cha?ne constituant le syst?me vid?o ? partir d'?l?ments de m?me type r?cup?r?s</v>
          </cell>
          <cell r="F6162">
            <v>290.77999999999997</v>
          </cell>
        </row>
        <row r="6163">
          <cell r="D6163" t="str">
            <v>VI C 500</v>
          </cell>
          <cell r="E6163" t="str">
            <v>Mise ? disposition d'un camion bras avec chauffeur : la demi-journ?e</v>
          </cell>
          <cell r="F6163">
            <v>508.27</v>
          </cell>
        </row>
        <row r="6164">
          <cell r="D6164" t="str">
            <v>VI C 501</v>
          </cell>
          <cell r="E6164" t="str">
            <v>Mise ? disposition d'un camion bras avec chauffeur : la journ?e</v>
          </cell>
          <cell r="F6164">
            <v>1016.54</v>
          </cell>
        </row>
        <row r="6165">
          <cell r="D6165" t="str">
            <v>VI C 502</v>
          </cell>
          <cell r="E6165" t="str">
            <v>Mise ? disposition d'un camion bras avec chauffeur : la nuit</v>
          </cell>
          <cell r="F6165">
            <v>1355.38</v>
          </cell>
        </row>
        <row r="6166">
          <cell r="D6166" t="str">
            <v>VI D 100</v>
          </cell>
          <cell r="E6166" t="str">
            <v>Prise en charge initiale du syst?me</v>
          </cell>
          <cell r="F6166">
            <v>51984.89</v>
          </cell>
        </row>
        <row r="6167">
          <cell r="D6167" t="str">
            <v>VI D 101</v>
          </cell>
          <cell r="E6167" t="str">
            <v>Restitution du syst?me</v>
          </cell>
          <cell r="F6167">
            <v>2974.78</v>
          </cell>
        </row>
        <row r="6168">
          <cell r="D6168" t="str">
            <v>VI D 102</v>
          </cell>
          <cell r="E6168" t="str">
            <v>R?alisation d'une ?tude technique mineure correspondant ? 2 jours de travail d'ing?nieur ? + ou ? 20 % d?pendant des m?thodes employ?es</v>
          </cell>
          <cell r="F6168">
            <v>1449.63</v>
          </cell>
        </row>
        <row r="6169">
          <cell r="D6169" t="str">
            <v>VI D 103</v>
          </cell>
          <cell r="E6169" t="str">
            <v>R?alisation d'une ?tude technique majeure correspondant ? 5 jours de travail d'ing?nieur ? + ou ? 20 % d?pendant des m?thodes employ?es</v>
          </cell>
          <cell r="F6169">
            <v>3624.1</v>
          </cell>
        </row>
        <row r="6170">
          <cell r="D6170" t="str">
            <v>VI D 104</v>
          </cell>
          <cell r="E6170" t="str">
            <v>Configuration d?une cam?ra de vid?oprotection incluant un d?placement sur site</v>
          </cell>
          <cell r="F6170">
            <v>376</v>
          </cell>
        </row>
        <row r="6171">
          <cell r="D6171" t="str">
            <v>VI E 100</v>
          </cell>
          <cell r="E6171" t="str">
            <v>Installation d?une cam?ra D?me en site technique</v>
          </cell>
          <cell r="F6171">
            <v>1234</v>
          </cell>
        </row>
        <row r="6172">
          <cell r="D6172" t="str">
            <v>VI E 101</v>
          </cell>
          <cell r="E6172" t="str">
            <v>Changement d?un mot de passe ? distance d?un ?quipement vid?o IP</v>
          </cell>
          <cell r="F6172">
            <v>10</v>
          </cell>
        </row>
        <row r="6173">
          <cell r="D6173" t="str">
            <v>VI F 100</v>
          </cell>
          <cell r="E6173" t="str">
            <v>Bloc CCD Couleur avec les caract?ristiques minimales demand?es: Capteur 1/3', 540 lignes, PAL,&lt; 0.4lux, 12/24v ou 220Vd'?uvre</v>
          </cell>
          <cell r="F6173">
            <v>116.59</v>
          </cell>
        </row>
        <row r="6174">
          <cell r="D6174" t="str">
            <v>VI F 101</v>
          </cell>
          <cell r="E6174" t="str">
            <v>Bloc CCD Couleur avec les caract?ristiques minimales demand?es: Capteur 1/3', 540 lignes, PAL,&lt; 0.4lux, 12/24v ou 220V</v>
          </cell>
          <cell r="F6174">
            <v>1165.92</v>
          </cell>
        </row>
        <row r="6175">
          <cell r="D6175" t="str">
            <v>VI F 102</v>
          </cell>
          <cell r="E6175" t="str">
            <v>Bloc CCD Couleur avec les caract?ristiques minimales demand?es: Capteur 1/3', 540 lignes, PAL,&lt; 0.4lux, 12/24v ou 220V</v>
          </cell>
          <cell r="F6175">
            <v>2914.8</v>
          </cell>
        </row>
        <row r="6176">
          <cell r="D6176" t="str">
            <v>VI F 103</v>
          </cell>
          <cell r="E6176" t="str">
            <v>Bloc CCD Couleur avec les caract?ristiques minimales demand?es: Capteur 1/2', 540 lignes, PAL,&lt; 0.4lux, 12/24v ou 220 V</v>
          </cell>
          <cell r="F6176">
            <v>119.72</v>
          </cell>
        </row>
        <row r="6177">
          <cell r="D6177" t="str">
            <v>VI F 104</v>
          </cell>
          <cell r="E6177" t="str">
            <v>Bloc CCD Couleur avec les caract?ristiques minimales demand?es: Capteur 1/2', 540 lignes, PAL,&lt; 0.4lux, 12/24v ou 220 V</v>
          </cell>
          <cell r="F6177">
            <v>1197.1500000000001</v>
          </cell>
        </row>
        <row r="6178">
          <cell r="D6178" t="str">
            <v>VI F 105</v>
          </cell>
          <cell r="E6178" t="str">
            <v>Bloc CCD Couleur avec les caract?ristiques minimales demand?es: Capteur 1/2', 540 lignes, PAL,&lt; 0.4lux, 12/24v ou 220 V</v>
          </cell>
          <cell r="F6178">
            <v>2992.88</v>
          </cell>
        </row>
        <row r="6179">
          <cell r="D6179" t="str">
            <v>VI F 200</v>
          </cell>
          <cell r="E6179" t="str">
            <v>Objectif focale fixe 12mm, 1/2', F1.4 ? COMPUTAR ? r?f :HG1214FCS-3 (ou ?quivalent)</v>
          </cell>
          <cell r="F6179">
            <v>89.23</v>
          </cell>
        </row>
        <row r="6180">
          <cell r="D6180" t="str">
            <v>VI F 201</v>
          </cell>
          <cell r="E6180" t="str">
            <v>Objectif focale fixe 12mm, 1/2', F1.4 ? COMPUTAR ? r?f :HG1214FCS-3 (ou ?quivalent)</v>
          </cell>
          <cell r="F6180">
            <v>871.29</v>
          </cell>
        </row>
        <row r="6181">
          <cell r="D6181" t="str">
            <v>VI F 203</v>
          </cell>
          <cell r="E6181" t="str">
            <v>Objectif varifocale, ? FUJINON ? r?f :DV5?3.6R4B-SA2 (ou ?quivalent)</v>
          </cell>
          <cell r="F6181">
            <v>59.53</v>
          </cell>
        </row>
        <row r="6182">
          <cell r="D6182" t="str">
            <v>VI F 204</v>
          </cell>
          <cell r="E6182" t="str">
            <v>Objectif varifocale, ? FUJINON ? r?f :DV5?3.6R4B-SA2 (ou ?quivalent)</v>
          </cell>
          <cell r="F6182">
            <v>595.35</v>
          </cell>
        </row>
        <row r="6183">
          <cell r="D6183" t="str">
            <v>VI F 206</v>
          </cell>
          <cell r="E6183" t="str">
            <v>Objectif zoom avec les caract?ristiques minimales demand?es: 1/2', F1.8, 8-80mm, auto iris,</v>
          </cell>
          <cell r="F6183">
            <v>525.22</v>
          </cell>
        </row>
        <row r="6184">
          <cell r="D6184" t="str">
            <v>VI F 207</v>
          </cell>
          <cell r="E6184" t="str">
            <v>Objectif zoom avec les caract?ristiques minimales demand?es: 1/2', F1.8, 8-80mm, auto iris,</v>
          </cell>
          <cell r="F6184">
            <v>5139.16</v>
          </cell>
        </row>
        <row r="6185">
          <cell r="D6185" t="str">
            <v>VI F 209</v>
          </cell>
          <cell r="E6185" t="str">
            <v>Objectif varifocale FUJINON 4-15 mm, C, 1/2 r?f : DV3.8x4SR4A-SA1 (ou ?quivalent)</v>
          </cell>
          <cell r="F6185">
            <v>115.21</v>
          </cell>
        </row>
        <row r="6186">
          <cell r="D6186" t="str">
            <v>VI F 210</v>
          </cell>
          <cell r="E6186" t="str">
            <v>Objectif varifocale FUJINON 4-15 mm, C, 1/2 r?f : DV3.8x4SR4A-SA1 (ou ?quivalent)</v>
          </cell>
          <cell r="F6186">
            <v>1106.9000000000001</v>
          </cell>
        </row>
        <row r="6187">
          <cell r="D6187" t="str">
            <v>VI F 212</v>
          </cell>
          <cell r="E6187" t="str">
            <v xml:space="preserve">Objectif focale fixe COMPUTAR 6- 16 mm, 2/3, C, 5Mpixel r?f : MG1616FC-MP (ou ?quivalent) </v>
          </cell>
          <cell r="F6187">
            <v>329.81</v>
          </cell>
        </row>
        <row r="6188">
          <cell r="D6188" t="str">
            <v>VI F 213</v>
          </cell>
          <cell r="E6188" t="str">
            <v xml:space="preserve">Objectif focale fixe COMPUTAR 6- 16 mm, 2/3, C, 5Mpixel r?f : MG1616FC-MP (ou ?quivalent) </v>
          </cell>
          <cell r="F6188">
            <v>3230.33</v>
          </cell>
        </row>
        <row r="6189">
          <cell r="D6189" t="str">
            <v>VI F 215</v>
          </cell>
          <cell r="E6189" t="str">
            <v>Objectif zoom FUJINON , 6-72 mm,1/2, - 360 1/3 CS DC iris r?f: Y12x6A-SE2 (ou ?quivalent)</v>
          </cell>
          <cell r="F6189">
            <v>611.07000000000005</v>
          </cell>
        </row>
        <row r="6190">
          <cell r="D6190" t="str">
            <v>VI F 216</v>
          </cell>
          <cell r="E6190" t="str">
            <v>Objectif zoom FUJINON , 6-72 mm,1/2, - 360 1/3 CS DC iris r?f: Y12x6A-SE2 (ou ?quivalent)</v>
          </cell>
          <cell r="F6190">
            <v>5365.05</v>
          </cell>
        </row>
        <row r="6191">
          <cell r="D6191" t="str">
            <v>VI F 217</v>
          </cell>
          <cell r="E6191" t="str">
            <v>Fourniture objectif vari-focal FUJINON 2,7-13,5mm r?f?:YV5X27R4B-SA2L</v>
          </cell>
          <cell r="F6191">
            <v>72.7</v>
          </cell>
        </row>
        <row r="6192">
          <cell r="D6192" t="str">
            <v>VI F 218</v>
          </cell>
          <cell r="E6192" t="str">
            <v>Fourniture objectif vari-focal COMPUTAR 1,8-3,6mm r?f?:CPUTG2Z1816FCS</v>
          </cell>
          <cell r="F6192">
            <v>271.36</v>
          </cell>
        </row>
        <row r="6193">
          <cell r="D6193" t="str">
            <v>VI F 219</v>
          </cell>
          <cell r="E6193" t="str">
            <v>Objectif Bosch 2,7-13mm (r?f:LVF-5003C-P2713)</v>
          </cell>
          <cell r="F6193">
            <v>109</v>
          </cell>
        </row>
        <row r="6194">
          <cell r="D6194" t="str">
            <v>VI F 220</v>
          </cell>
          <cell r="E6194" t="str">
            <v>Objectif 1/2 varifocale SR3,8 ? 13 mm ? C -3MP (r?f?: LVF-5003N-S813)</v>
          </cell>
          <cell r="F6194">
            <v>112</v>
          </cell>
        </row>
        <row r="6195">
          <cell r="D6195" t="str">
            <v>VI F 300</v>
          </cell>
          <cell r="E6195" t="str">
            <v>?metteur multiplexeur 8 voies HORUS 8  bidirectionnel + IP sur fibre optique</v>
          </cell>
          <cell r="F6195">
            <v>3243.88</v>
          </cell>
        </row>
        <row r="6196">
          <cell r="D6196" t="str">
            <v>VI F 301</v>
          </cell>
          <cell r="E6196" t="str">
            <v>R?cepteur d?multiplexeur 8 voies HORUS 8  bidirectionnel + IP sur fibre optique</v>
          </cell>
          <cell r="F6196">
            <v>3038.31</v>
          </cell>
        </row>
        <row r="6197">
          <cell r="D6197" t="str">
            <v>VI F 302</v>
          </cell>
          <cell r="E6197" t="str">
            <v>?metteur multiplexeur 16 voies HORUS 16  bidirectionnel + IP sur fibre optique</v>
          </cell>
          <cell r="F6197">
            <v>4007.85</v>
          </cell>
        </row>
        <row r="6198">
          <cell r="D6198" t="str">
            <v>VI F 303</v>
          </cell>
          <cell r="E6198" t="str">
            <v>R?cepteur d?multiplexeur 16 voies HORUS 16  bidirectionnel + IP sur fibre optique</v>
          </cell>
          <cell r="F6198">
            <v>4101.54</v>
          </cell>
        </row>
        <row r="6199">
          <cell r="D6199" t="str">
            <v>VI F 304</v>
          </cell>
          <cell r="E6199" t="str">
            <v>Prolongateur Ethernet SHDSL DDW-120 WESTERMO (ou ?quivalent)</v>
          </cell>
          <cell r="F6199">
            <v>494.71</v>
          </cell>
        </row>
        <row r="6200">
          <cell r="D6200" t="str">
            <v>VI F 305</v>
          </cell>
          <cell r="E6200" t="str">
            <v>Prolongateur Ethernet SHDSL DDW-120 WESTERMO (ou ?quivalent)</v>
          </cell>
          <cell r="F6200">
            <v>4947.1400000000003</v>
          </cell>
        </row>
        <row r="6201">
          <cell r="D6201" t="str">
            <v>VI F 306</v>
          </cell>
          <cell r="E6201" t="str">
            <v>Alimentation DIN 24vdc/30W, PS-30 WESTERMO (ou ?quivalent)</v>
          </cell>
          <cell r="F6201">
            <v>42.6</v>
          </cell>
        </row>
        <row r="6202">
          <cell r="D6202" t="str">
            <v>VI F 307</v>
          </cell>
          <cell r="E6202" t="str">
            <v>Alimentation DIN 24vdc/30W, PS-30 WESTERMO (ou ?quivalent)</v>
          </cell>
          <cell r="F6202">
            <v>425.93</v>
          </cell>
        </row>
        <row r="6203">
          <cell r="D6203" t="str">
            <v>VI F 308</v>
          </cell>
          <cell r="E6203" t="str">
            <v>switch HIRSCHMANN MACH 1000 MAR 1030 r?f : MAR1030-CCTTTTTTTTTTTTTTTTTTTTTTTTUGCHPHH09.0.</v>
          </cell>
          <cell r="F6203">
            <v>2907.45</v>
          </cell>
        </row>
        <row r="6204">
          <cell r="D6204" t="str">
            <v>VI F 309</v>
          </cell>
          <cell r="E6204" t="str">
            <v>Prolongateur Ethernet DDW 142 12V DC WESTERMO</v>
          </cell>
          <cell r="F6204">
            <v>1031.6300000000001</v>
          </cell>
        </row>
        <row r="6205">
          <cell r="D6205" t="str">
            <v>VI F 310</v>
          </cell>
          <cell r="E6205" t="str">
            <v>Prolongateur Ethernet r?f : COPPERLAN-BIS-MPOE ? CXR ?</v>
          </cell>
          <cell r="F6205">
            <v>695.76</v>
          </cell>
        </row>
        <row r="6206">
          <cell r="D6206" t="str">
            <v>VI F 311</v>
          </cell>
          <cell r="E6206" t="str">
            <v>Alimentation Prolongateur Ethernet COPPERLAN-BIS-MPOE ? CXR ? r?f : MDR-40-48</v>
          </cell>
          <cell r="F6206">
            <v>85.84</v>
          </cell>
        </row>
        <row r="6207">
          <cell r="D6207" t="str">
            <v>VI F 312</v>
          </cell>
          <cell r="E6207" t="str">
            <v>Chassis universel ? CXR ? r?f:AMS 4</v>
          </cell>
          <cell r="F6207">
            <v>477.78</v>
          </cell>
        </row>
        <row r="6208">
          <cell r="D6208" t="str">
            <v>VI F 313</v>
          </cell>
          <cell r="E6208" t="str">
            <v>Chassis universel ? CXR ? r?f:AMS 16</v>
          </cell>
          <cell r="F6208">
            <v>954.42</v>
          </cell>
        </row>
        <row r="6209">
          <cell r="D6209" t="str">
            <v>VI F 314</v>
          </cell>
          <cell r="E6209" t="str">
            <v>Prolongateur Ethernet pour c?ble coaxial(r?f?: VDDCOA-H-4TPW-M)</v>
          </cell>
          <cell r="F6209">
            <v>370</v>
          </cell>
        </row>
        <row r="6210">
          <cell r="D6210" t="str">
            <v>VI F 315</v>
          </cell>
          <cell r="E6210" t="str">
            <v>Carte modem CXR rackable G.SHDSL-bis(r?f:SpeederLanBisGE-4R)</v>
          </cell>
          <cell r="F6210">
            <v>1298</v>
          </cell>
        </row>
        <row r="6211">
          <cell r="D6211" t="str">
            <v>VI F 316</v>
          </cell>
          <cell r="E6211" t="str">
            <v>Injecteur POE Comnet(r?f?: CNGE1IPS95)</v>
          </cell>
          <cell r="F6211">
            <v>187</v>
          </cell>
        </row>
        <row r="6212">
          <cell r="D6212" t="str">
            <v>VI F 317</v>
          </cell>
          <cell r="E6212" t="str">
            <v>Injecteur POE COMNET (r?f?: NWPM2448GE)</v>
          </cell>
          <cell r="F6212">
            <v>188</v>
          </cell>
        </row>
        <row r="6213">
          <cell r="D6213" t="str">
            <v>VI F 400</v>
          </cell>
          <cell r="E6213" t="str">
            <v>Cam?ra variable PELCO type Sirius Est</v>
          </cell>
          <cell r="F6213">
            <v>2550.4499999999998</v>
          </cell>
        </row>
        <row r="6214">
          <cell r="D6214" t="str">
            <v>VI F 401</v>
          </cell>
          <cell r="E6214" t="str">
            <v>Cam?ra ? ALLWAN SECURITY ? r?f : DHSD40 ou ?quivalent</v>
          </cell>
          <cell r="F6214">
            <v>892.29</v>
          </cell>
        </row>
        <row r="6215">
          <cell r="D6215" t="str">
            <v>VI F 402</v>
          </cell>
          <cell r="E6215" t="str">
            <v>Cam?ra ? BOSCH ? autod?me IP starlight 7000HD  r?f : VG5-7230-EPR5 ou ?quivalent</v>
          </cell>
          <cell r="F6215">
            <v>2370.79</v>
          </cell>
        </row>
        <row r="6216">
          <cell r="D6216" t="str">
            <v>VI F 403</v>
          </cell>
          <cell r="E6216" t="str">
            <v>Cam?ra ? BOSCH ? MIC IP starlight 7000 HD  r?f : MIC-7502-Z30W ou ?quivalent</v>
          </cell>
          <cell r="F6216">
            <v>3812.02</v>
          </cell>
        </row>
        <row r="6217">
          <cell r="D6217" t="str">
            <v>VI F 404</v>
          </cell>
          <cell r="E6217" t="str">
            <v>Projecteur infrarouge ? Bosch ? r?f : MIC-ILW-300 ou ?quivalent</v>
          </cell>
          <cell r="F6217">
            <v>642.67999999999995</v>
          </cell>
        </row>
        <row r="6218">
          <cell r="D6218" t="str">
            <v>VI F 405</v>
          </cell>
          <cell r="E6218" t="str">
            <v>Cam?ra ? BOSCH ? flexid?me IP starlight 6000 r?f : NIN-63023-A3 ou ?quivalent</v>
          </cell>
          <cell r="F6218">
            <v>847.37</v>
          </cell>
        </row>
        <row r="6219">
          <cell r="D6219" t="str">
            <v>VI F 406</v>
          </cell>
          <cell r="E6219" t="str">
            <v>Cam?ra ? DAHUA ? r?f : IT-IPC-HDBW2320R ou ?quivalent</v>
          </cell>
          <cell r="F6219">
            <v>198.79</v>
          </cell>
        </row>
        <row r="6220">
          <cell r="D6220" t="str">
            <v>VI F 407</v>
          </cell>
          <cell r="E6220" t="str">
            <v>Cam?ra ? Hikvision ? r?f :DS-2DF7232IX-AEL ou ?quivalent</v>
          </cell>
          <cell r="F6220">
            <v>632.51</v>
          </cell>
        </row>
        <row r="6221">
          <cell r="D6221" t="str">
            <v>VI F 408</v>
          </cell>
          <cell r="E6221" t="str">
            <v>Cam?ra ? Hikvision ? r?f :DS 2CE 16D5T ou ?quivalent</v>
          </cell>
          <cell r="F6221">
            <v>39.54</v>
          </cell>
        </row>
        <row r="6222">
          <cell r="D6222" t="str">
            <v>VI F 409</v>
          </cell>
          <cell r="E6222" t="str">
            <v>Cam?ra ? FLIR ? ITS S?ries AID 316L</v>
          </cell>
          <cell r="F6222">
            <v>6776.91</v>
          </cell>
        </row>
        <row r="6223">
          <cell r="D6223" t="str">
            <v>VI F 410</v>
          </cell>
          <cell r="E6223" t="str">
            <v>Fourniture cam?ra analogique Panasonic  r?f?: WV-CP300</v>
          </cell>
          <cell r="F6223">
            <v>138.24</v>
          </cell>
        </row>
        <row r="6224">
          <cell r="D6224" t="str">
            <v>VI F 411</v>
          </cell>
          <cell r="E6224" t="str">
            <v>Fourniture cam?ra analogique Hanwha  r?f?: HCB-6000PH</v>
          </cell>
          <cell r="F6224">
            <v>133.12</v>
          </cell>
        </row>
        <row r="6225">
          <cell r="D6225" t="str">
            <v>VI F 412</v>
          </cell>
          <cell r="E6225" t="str">
            <v>Fourniture cam?ra ? FLIR ? DAI TRAFIBOT2 ? C24M5-2mm- AID</v>
          </cell>
          <cell r="F6225">
            <v>3577</v>
          </cell>
        </row>
        <row r="6226">
          <cell r="D6226" t="str">
            <v>VI F 413</v>
          </cell>
          <cell r="E6226" t="str">
            <v>Cam?ra d?me IP Wisenet(r?f?: QNV6082R)</v>
          </cell>
          <cell r="F6226">
            <v>277</v>
          </cell>
        </row>
        <row r="6227">
          <cell r="D6227" t="str">
            <v>VI F 414</v>
          </cell>
          <cell r="E6227" t="str">
            <v>Cam?ra d?me IP Hikvision(r?f?: DS-2CD2723G1-IZS)</v>
          </cell>
          <cell r="F6227">
            <v>240</v>
          </cell>
        </row>
        <row r="6228">
          <cell r="D6228" t="str">
            <v>VI F 415</v>
          </cell>
          <cell r="E6228" t="str">
            <v>Cam?ra d?me IP Wisenet(r?f?: XNP-6120H )</v>
          </cell>
          <cell r="F6228">
            <v>864</v>
          </cell>
        </row>
        <row r="6229">
          <cell r="D6229" t="str">
            <v>VI F 416</v>
          </cell>
          <cell r="E6229" t="str">
            <v>Cam?ra d?me IP Hikvision(r?f?: S-2DE4A225IW-DE)</v>
          </cell>
          <cell r="F6229">
            <v>439</v>
          </cell>
        </row>
        <row r="6230">
          <cell r="D6230" t="str">
            <v>VI F 417</v>
          </cell>
          <cell r="E6230" t="str">
            <v>Cam?ra FLIR ITS-632 dual AID 316L (24Vac 2MM-CC/IP)</v>
          </cell>
          <cell r="F6230">
            <v>9363</v>
          </cell>
        </row>
        <row r="6231">
          <cell r="D6231" t="str">
            <v>VI F 418</v>
          </cell>
          <cell r="E6231" t="str">
            <v>Cam?ra box IP starlight 6000 Full HD 1080p (r?f?: NBN-63023B)</v>
          </cell>
          <cell r="F6231">
            <v>743</v>
          </cell>
        </row>
        <row r="6232">
          <cell r="D6232" t="str">
            <v>VI F 419</v>
          </cell>
          <cell r="E6232" t="str">
            <v>Cam?ra Bosch autod?me IP starlight 5000i (r?f:NDP-55126-Z30)</v>
          </cell>
          <cell r="F6232">
            <v>1580</v>
          </cell>
        </row>
        <row r="6233">
          <cell r="D6233" t="str">
            <v>VI F 420</v>
          </cell>
          <cell r="E6233" t="str">
            <v>Cam?ra Bosch Flexid?me IP 3000i IR (r?f:NDE-3502-AL)</v>
          </cell>
          <cell r="F6233">
            <v>438</v>
          </cell>
        </row>
        <row r="6234">
          <cell r="D6234" t="str">
            <v>VI F 500</v>
          </cell>
          <cell r="E6234" t="str">
            <v>Moto-r?ducteur pour tourelle DENARD</v>
          </cell>
          <cell r="F6234">
            <v>44.76</v>
          </cell>
        </row>
        <row r="6235">
          <cell r="D6235" t="str">
            <v>VI F 501</v>
          </cell>
          <cell r="E6235" t="str">
            <v>Tourelle orientable PELCO serie ES3012</v>
          </cell>
          <cell r="F6235">
            <v>1977.9</v>
          </cell>
        </row>
        <row r="6236">
          <cell r="D6236" t="str">
            <v>VI F 502</v>
          </cell>
          <cell r="E6236" t="str">
            <v>Carte alimentation 24/12v  LDP 0895/51 PHILIPS</v>
          </cell>
          <cell r="F6236">
            <v>78.08</v>
          </cell>
        </row>
        <row r="6237">
          <cell r="D6237" t="str">
            <v>VI F 503</v>
          </cell>
          <cell r="E6237" t="str">
            <v>Carte bus syst?me LDP 8691/ PHILIPS</v>
          </cell>
          <cell r="F6237">
            <v>45.18</v>
          </cell>
        </row>
        <row r="6238">
          <cell r="D6238" t="str">
            <v>VI F 504</v>
          </cell>
          <cell r="E6238" t="str">
            <v>Carte relais  LDP 4656/50 PHILIPS</v>
          </cell>
          <cell r="F6238">
            <v>65.58</v>
          </cell>
        </row>
        <row r="6239">
          <cell r="D6239" t="str">
            <v>VI F 505</v>
          </cell>
          <cell r="E6239" t="str">
            <v xml:space="preserve">Carte interface de t?l?commande </v>
          </cell>
          <cell r="F6239">
            <v>91.61</v>
          </cell>
        </row>
        <row r="6240">
          <cell r="D6240" t="str">
            <v>VI F 506</v>
          </cell>
          <cell r="E6240" t="str">
            <v>Carte sym?triseur LDP 4125/01</v>
          </cell>
          <cell r="F6240">
            <v>56.47</v>
          </cell>
        </row>
        <row r="6241">
          <cell r="D6241" t="str">
            <v>VI F 507</v>
          </cell>
          <cell r="E6241" t="str">
            <v>Carte sym?triseur LDP 4125/01</v>
          </cell>
          <cell r="F6241">
            <v>564.74</v>
          </cell>
        </row>
        <row r="6242">
          <cell r="D6242" t="str">
            <v>VI F 508</v>
          </cell>
          <cell r="E6242" t="str">
            <v xml:space="preserve">Carte incrustateur LDP 4530/04 </v>
          </cell>
          <cell r="F6242">
            <v>50.83</v>
          </cell>
        </row>
        <row r="6243">
          <cell r="D6243" t="str">
            <v>VI F 509</v>
          </cell>
          <cell r="E6243" t="str">
            <v>Carte incrustateur LDP 4530/04</v>
          </cell>
          <cell r="F6243">
            <v>508.27</v>
          </cell>
        </row>
        <row r="6244">
          <cell r="D6244" t="str">
            <v>VI F 510</v>
          </cell>
          <cell r="E6244" t="str">
            <v>Coffret alimentation KL 1529</v>
          </cell>
          <cell r="F6244">
            <v>70.03</v>
          </cell>
        </row>
        <row r="6245">
          <cell r="D6245" t="str">
            <v>VI F 511</v>
          </cell>
          <cell r="E6245" t="str">
            <v>Coffret alimentation KL 1529</v>
          </cell>
          <cell r="F6245">
            <v>700.28</v>
          </cell>
        </row>
        <row r="6246">
          <cell r="D6246" t="str">
            <v>VI F 512</v>
          </cell>
          <cell r="E6246" t="str">
            <v>Coffret ext?rieur video pied de m?t SIRIUS OUEST</v>
          </cell>
          <cell r="F6246">
            <v>225.9</v>
          </cell>
        </row>
        <row r="6247">
          <cell r="D6247" t="str">
            <v>VI F 513</v>
          </cell>
          <cell r="E6247" t="str">
            <v>Carte Alarme Control Unit SZ.369.V2 FA SCHMID</v>
          </cell>
          <cell r="F6247">
            <v>28.24</v>
          </cell>
        </row>
        <row r="6248">
          <cell r="D6248" t="str">
            <v>VI F 514</v>
          </cell>
          <cell r="E6248" t="str">
            <v>Module SFP G703 MiRICi-E1T1/FE RAD Data communication</v>
          </cell>
          <cell r="F6248">
            <v>33.880000000000003</v>
          </cell>
        </row>
        <row r="6249">
          <cell r="D6249" t="str">
            <v>VI F 515</v>
          </cell>
          <cell r="E6249" t="str">
            <v>convertisseur vid?o NV-214A-M NVT</v>
          </cell>
          <cell r="F6249">
            <v>54.22</v>
          </cell>
        </row>
        <row r="6250">
          <cell r="D6250" t="str">
            <v>VI F 516</v>
          </cell>
          <cell r="E6250" t="str">
            <v>Convertisseur de protocole t?l?commande  PELCO D/ RCL r?f:ADQ 3100/81-DR</v>
          </cell>
          <cell r="F6250">
            <v>823.4</v>
          </cell>
        </row>
        <row r="6251">
          <cell r="D6251" t="str">
            <v>VI F 517</v>
          </cell>
          <cell r="E6251" t="str">
            <v>Convertisseur de protocole t?l?commande  PELCO D/ RCL r?f:ADQ 3100/81-DR</v>
          </cell>
          <cell r="F6251">
            <v>6415.47</v>
          </cell>
        </row>
        <row r="6252">
          <cell r="D6252" t="str">
            <v>VI F 520</v>
          </cell>
          <cell r="E6252" t="str">
            <v>Distributeur vid?o AD QUALITE ADQ 3410/04 4 voies</v>
          </cell>
          <cell r="F6252">
            <v>519.55999999999995</v>
          </cell>
        </row>
        <row r="6253">
          <cell r="D6253" t="str">
            <v>VI F 521</v>
          </cell>
          <cell r="E6253" t="str">
            <v>Distributeur vid?o AD QUALITE ADQ 3410/04 4 voies</v>
          </cell>
          <cell r="F6253">
            <v>3597.41</v>
          </cell>
        </row>
        <row r="6254">
          <cell r="D6254" t="str">
            <v>VI F 522</v>
          </cell>
          <cell r="E6254" t="str">
            <v>Distributeur vid?o AD QUALITE ADQ 3410/04 8 voies</v>
          </cell>
          <cell r="F6254">
            <v>844.29</v>
          </cell>
        </row>
        <row r="6255">
          <cell r="D6255" t="str">
            <v>VI F 523</v>
          </cell>
          <cell r="E6255" t="str">
            <v>Distributeur vid?o AD QUALITE ADQ 3410/04 8 voies</v>
          </cell>
          <cell r="F6255">
            <v>6878.56</v>
          </cell>
        </row>
        <row r="6256">
          <cell r="D6256" t="str">
            <v>VI F 524</v>
          </cell>
          <cell r="E6256" t="str">
            <v>caisson complet pour cam?ra de type DAI tunnel en ASI 304L</v>
          </cell>
          <cell r="F6256">
            <v>2063.5700000000002</v>
          </cell>
        </row>
        <row r="6257">
          <cell r="D6257" t="str">
            <v>VI F 525</v>
          </cell>
          <cell r="E6257" t="str">
            <v>Caisson complet ASI 316L Teckno system r?f : CH-XES tunnel d'orly</v>
          </cell>
          <cell r="F6257">
            <v>2269.92</v>
          </cell>
        </row>
        <row r="6258">
          <cell r="D6258" t="str">
            <v>VI F 526</v>
          </cell>
          <cell r="E6258" t="str">
            <v>Isolateur galvanique ERNITEC BGVS-075/3</v>
          </cell>
          <cell r="F6258">
            <v>135.54</v>
          </cell>
        </row>
        <row r="6259">
          <cell r="D6259" t="str">
            <v>VI F 527</v>
          </cell>
          <cell r="E6259" t="str">
            <v>Translateur vid?o T.P.E r?f : 1 20 12 103</v>
          </cell>
          <cell r="F6259">
            <v>45.18</v>
          </cell>
        </row>
        <row r="6260">
          <cell r="D6260" t="str">
            <v>VI F 528</v>
          </cell>
          <cell r="E6260" t="str">
            <v xml:space="preserve">coffret vid?o complet version WESTERMO DDW142 et Codeur C60 E </v>
          </cell>
          <cell r="F6260">
            <v>3840.25</v>
          </cell>
        </row>
        <row r="6261">
          <cell r="D6261" t="str">
            <v>VI F 529</v>
          </cell>
          <cell r="E6261" t="str">
            <v>coffret vid?o complet version LC Rosny</v>
          </cell>
          <cell r="F6261">
            <v>2322.2199999999998</v>
          </cell>
        </row>
        <row r="6262">
          <cell r="D6262" t="str">
            <v>VI F 530</v>
          </cell>
          <cell r="E6262" t="str">
            <v>injecteur POE ? Bosch ? r?f:NPD-5004-POE</v>
          </cell>
          <cell r="F6262">
            <v>186.37</v>
          </cell>
        </row>
        <row r="6263">
          <cell r="D6263" t="str">
            <v>VI F 531</v>
          </cell>
          <cell r="E6263" t="str">
            <v>Module interface Ethernet vers SFP ? BOSCH ? r?f : VG4-SFPSCKT</v>
          </cell>
          <cell r="F6263">
            <v>581.69000000000005</v>
          </cell>
        </row>
        <row r="6264">
          <cell r="D6264" t="str">
            <v>VI F 532</v>
          </cell>
          <cell r="E6264" t="str">
            <v>Alimentation 12V cam?ra ? DAHUA ? r?f : IT-PSD12020</v>
          </cell>
          <cell r="F6264">
            <v>22.59</v>
          </cell>
        </row>
        <row r="6265">
          <cell r="D6265" t="str">
            <v>VI F 533</v>
          </cell>
          <cell r="E6265" t="str">
            <v>Embase ?tanche pour cam?ra ? DAHUA ? r?f:IT-PFA137SPA</v>
          </cell>
          <cell r="F6265">
            <v>5.65</v>
          </cell>
        </row>
        <row r="6266">
          <cell r="D6266" t="str">
            <v>VI F 534</v>
          </cell>
          <cell r="E6266" t="str">
            <v>Support plafond pour cam?ra ? FLIR ? ITS DUAL</v>
          </cell>
          <cell r="F6266">
            <v>164</v>
          </cell>
        </row>
        <row r="6267">
          <cell r="D6267" t="str">
            <v>VI F 535</v>
          </cell>
          <cell r="E6267" t="str">
            <v>Support murale pour cam?ra ? FLIR ? ITS DUAL</v>
          </cell>
          <cell r="F6267">
            <v>225</v>
          </cell>
        </row>
        <row r="6268">
          <cell r="D6268" t="str">
            <v>VI F 536</v>
          </cell>
          <cell r="E6268" t="str">
            <v>Kit modificatif chaufferette caisson cam?ra DAI : -Thermostat variable 5 ? 10?C ??STEGO?? r?f : 01140.0-00 ou ?quivalent/-r?sistance chauffante 8W ? STEGO ? r?f : 01602,0-00 ou ?quivalent/-isolateur thermique ? RS COMPOSANT ? r?f : RS755-7466 ou ?quivalent</v>
          </cell>
          <cell r="F6268">
            <v>58</v>
          </cell>
        </row>
        <row r="6269">
          <cell r="D6269" t="str">
            <v>VI F 537</v>
          </cell>
          <cell r="E6269" t="str">
            <v>Coffret vid?o complet Sirius 3.0 version transmission sur fibre optique</v>
          </cell>
          <cell r="F6269">
            <v>1592</v>
          </cell>
        </row>
        <row r="6270">
          <cell r="D6270" t="str">
            <v>VI F 538</v>
          </cell>
          <cell r="E6270" t="str">
            <v>Coffret vid?o complet Sirius 3.0 version transmission sur c?ble coaxial</v>
          </cell>
          <cell r="F6270">
            <v>1735</v>
          </cell>
        </row>
        <row r="6271">
          <cell r="D6271" t="str">
            <v>VI F 539</v>
          </cell>
          <cell r="E6271" t="str">
            <v>Coffret vid?o complet Sirius 3.0 version transmission sur c?ble cuivre</v>
          </cell>
          <cell r="F6271">
            <v>2108</v>
          </cell>
        </row>
        <row r="6272">
          <cell r="D6272" t="str">
            <v>VI F 540</v>
          </cell>
          <cell r="E6272" t="str">
            <v>Ensemble base c?bl?e pour cam?ra MIC-IP Star Light 7100i IP Bosch (r?f:MIC-DCA-HG + accesoire)</v>
          </cell>
          <cell r="F6272">
            <v>204</v>
          </cell>
        </row>
        <row r="6273">
          <cell r="D6273" t="str">
            <v>VI F 541</v>
          </cell>
          <cell r="E6273" t="str">
            <v>Support coffret vid?o Sirius 3.0 pour m?t basculant</v>
          </cell>
          <cell r="F6273">
            <v>307</v>
          </cell>
        </row>
        <row r="6274">
          <cell r="D6274" t="str">
            <v>VI F 542</v>
          </cell>
          <cell r="E6274" t="str">
            <v>Support mural pour  cam?ra MIC-IP Star Light 7100i IP Bosch(r?f:MIC-SPR-BD + MIC-SCA-BD + MIC-WMB-BD)</v>
          </cell>
          <cell r="F6274">
            <v>488</v>
          </cell>
        </row>
        <row r="6275">
          <cell r="D6275" t="str">
            <v>VI F 543</v>
          </cell>
          <cell r="E6275" t="str">
            <v>Bras de fixation avec alimentation pour cam?ra d?me Bosch (NDP-7512-Z30K)(r?f:VG4-A-PA2)</v>
          </cell>
          <cell r="F6275">
            <v>250</v>
          </cell>
        </row>
        <row r="6276">
          <cell r="D6276" t="str">
            <v>VI F 544</v>
          </cell>
          <cell r="E6276" t="str">
            <v>Platine de fixation pour m?t cam?ra d?me Bosch (NDP-7512-Z30K)(r?f?: VG4-A-9541)</v>
          </cell>
          <cell r="F6276">
            <v>83</v>
          </cell>
        </row>
        <row r="6277">
          <cell r="D6277" t="str">
            <v>VI F 545</v>
          </cell>
          <cell r="E6277" t="str">
            <v>Caisson cam?ra VIDEOTEC (r?f?: HPV42K2A000)</v>
          </cell>
          <cell r="F6277">
            <v>103</v>
          </cell>
        </row>
        <row r="6278">
          <cell r="D6278" t="str">
            <v>VI F 546</v>
          </cell>
          <cell r="E6278" t="str">
            <v>Montage mural suspendu Bosch (r?f:NDA-U-WMT)</v>
          </cell>
          <cell r="F6278">
            <v>43</v>
          </cell>
        </row>
        <row r="6279">
          <cell r="D6279" t="str">
            <v>VI F 547</v>
          </cell>
          <cell r="E6279" t="str">
            <v>Enceinte surveillance 230 VAC Bosch (r?f?: NDA-U-PA2)</v>
          </cell>
          <cell r="F6279">
            <v>180</v>
          </cell>
        </row>
        <row r="6280">
          <cell r="D6280" t="str">
            <v>VI F 548</v>
          </cell>
          <cell r="E6280" t="str">
            <v>Adaptateur pour montage sur m?t Bosch (r?f:NDA-U-PMAL)</v>
          </cell>
          <cell r="F6280">
            <v>75</v>
          </cell>
        </row>
        <row r="6281">
          <cell r="D6281" t="str">
            <v>VI F 549</v>
          </cell>
          <cell r="E6281" t="str">
            <v>Kit interface Ethernet vers SFP Bosch (r?f:VG4-SFPSCKT)</v>
          </cell>
          <cell r="F6281">
            <v>723</v>
          </cell>
        </row>
        <row r="6282">
          <cell r="D6282" t="str">
            <v>VI F 600</v>
          </cell>
          <cell r="E6282" t="str">
            <v>Encodeur Siqura C-60 E-MC</v>
          </cell>
          <cell r="F6282">
            <v>1435.54</v>
          </cell>
        </row>
        <row r="6283">
          <cell r="D6283" t="str">
            <v>VI F 601</v>
          </cell>
          <cell r="E6283" t="str">
            <v>Encodeur Siqura C-60 E-MC</v>
          </cell>
          <cell r="F6283">
            <v>13741.2</v>
          </cell>
        </row>
        <row r="6284">
          <cell r="D6284" t="str">
            <v>VI F 604</v>
          </cell>
          <cell r="E6284" t="str">
            <v>D?codeur Siqura S-60 D-MC</v>
          </cell>
          <cell r="F6284">
            <v>570.61</v>
          </cell>
        </row>
        <row r="6285">
          <cell r="D6285" t="str">
            <v>VI F 605</v>
          </cell>
          <cell r="E6285" t="str">
            <v>D?codeur Siqura S-60 D-MC</v>
          </cell>
          <cell r="F6285">
            <v>5647.43</v>
          </cell>
        </row>
        <row r="6286">
          <cell r="D6286" t="str">
            <v>VI F 606</v>
          </cell>
          <cell r="E6286" t="str">
            <v>Rack alimentation Siqura MC11-AC230</v>
          </cell>
          <cell r="F6286">
            <v>678.25</v>
          </cell>
        </row>
        <row r="6287">
          <cell r="D6287" t="str">
            <v>VI F 607</v>
          </cell>
          <cell r="E6287" t="str">
            <v>Rack alimentation Siqura MC11-AC230</v>
          </cell>
          <cell r="F6287">
            <v>6776.91</v>
          </cell>
        </row>
        <row r="6288">
          <cell r="D6288" t="str">
            <v>VI F 608</v>
          </cell>
          <cell r="E6288" t="str">
            <v>Rack alimentation Siqura MC10-AC230 /EB2</v>
          </cell>
          <cell r="F6288">
            <v>734.17</v>
          </cell>
        </row>
        <row r="6289">
          <cell r="D6289" t="str">
            <v>VI F 609</v>
          </cell>
          <cell r="E6289" t="str">
            <v>Alimentation PSR 12DC Siqura</v>
          </cell>
          <cell r="F6289">
            <v>49.7</v>
          </cell>
        </row>
        <row r="6290">
          <cell r="D6290" t="str">
            <v>VI F 610</v>
          </cell>
          <cell r="E6290" t="str">
            <v>Alimentation PSR 12DC Siqura</v>
          </cell>
          <cell r="F6290">
            <v>496.97</v>
          </cell>
        </row>
        <row r="6291">
          <cell r="D6291" t="str">
            <v>VI F 611</v>
          </cell>
          <cell r="E6291" t="str">
            <v>D?codeur vid?o num?rique Vydec r?f : VY2300/20</v>
          </cell>
          <cell r="F6291">
            <v>752.64</v>
          </cell>
        </row>
        <row r="6292">
          <cell r="D6292" t="str">
            <v>VI F 612</v>
          </cell>
          <cell r="E6292" t="str">
            <v>D?codeur vid?o num?rique Vydec r?f : VY2300/20</v>
          </cell>
          <cell r="F6292">
            <v>7306.78</v>
          </cell>
        </row>
        <row r="6293">
          <cell r="D6293" t="str">
            <v>VI F 700</v>
          </cell>
          <cell r="E6293" t="str">
            <v>Analyseur Traficon VIP-T</v>
          </cell>
          <cell r="F6293">
            <v>2688.17</v>
          </cell>
        </row>
        <row r="6294">
          <cell r="D6294" t="str">
            <v>VI F 701</v>
          </cell>
          <cell r="E6294" t="str">
            <v>Analyseur Traficon VIP-T</v>
          </cell>
          <cell r="F6294">
            <v>12650.23</v>
          </cell>
        </row>
        <row r="6295">
          <cell r="D6295" t="str">
            <v>VI F 702</v>
          </cell>
          <cell r="E6295" t="str">
            <v>Analyseur Traficon VIP-T</v>
          </cell>
          <cell r="F6295">
            <v>23719.19</v>
          </cell>
        </row>
        <row r="6296">
          <cell r="D6296" t="str">
            <v>VI F 703</v>
          </cell>
          <cell r="E6296" t="str">
            <v>Traficon Rack System 19i AID rack-Analog</v>
          </cell>
          <cell r="F6296">
            <v>1959.66</v>
          </cell>
        </row>
        <row r="6297">
          <cell r="D6297" t="str">
            <v>VI F 704</v>
          </cell>
          <cell r="E6297" t="str">
            <v>Analyseur Fareco AVS400</v>
          </cell>
          <cell r="F6297">
            <v>2562.81</v>
          </cell>
        </row>
        <row r="6298">
          <cell r="D6298" t="str">
            <v>VI F 705</v>
          </cell>
          <cell r="E6298" t="str">
            <v>Analyseur Fareco AVS400</v>
          </cell>
          <cell r="F6298">
            <v>12814.01</v>
          </cell>
        </row>
        <row r="6299">
          <cell r="D6299" t="str">
            <v>VI F 706</v>
          </cell>
          <cell r="E6299" t="str">
            <v>Analyseur Fareco AVS400</v>
          </cell>
          <cell r="F6299">
            <v>24167.599999999999</v>
          </cell>
        </row>
        <row r="6300">
          <cell r="D6300" t="str">
            <v>VI F 707</v>
          </cell>
          <cell r="E6300" t="str">
            <v>Rack alimentation 19 pouces analyseur Fareco AVS400</v>
          </cell>
          <cell r="F6300">
            <v>1871.56</v>
          </cell>
        </row>
        <row r="6301">
          <cell r="D6301" t="str">
            <v>VI F 800</v>
          </cell>
          <cell r="E6301" t="str">
            <v>Contr?leur vid?o</v>
          </cell>
          <cell r="F6301">
            <v>384.02</v>
          </cell>
        </row>
        <row r="6302">
          <cell r="D6302" t="str">
            <v>VI F 801</v>
          </cell>
          <cell r="E6302" t="str">
            <v>Maintenance pr?ventive cam?ra vid?oprotection site Sirius et local technique tunnel</v>
          </cell>
          <cell r="F6302">
            <v>66</v>
          </cell>
        </row>
        <row r="6303">
          <cell r="D6303" t="str">
            <v>VI F 900</v>
          </cell>
          <cell r="E6303" t="str">
            <v>Couronne c?bles coaxial KX6</v>
          </cell>
          <cell r="F6303">
            <v>100.77</v>
          </cell>
        </row>
        <row r="6304">
          <cell r="D6304" t="str">
            <v>VI F 901</v>
          </cell>
          <cell r="E6304" t="str">
            <v>Couronne c?bles coaxial KX8</v>
          </cell>
          <cell r="F6304">
            <v>294.22000000000003</v>
          </cell>
        </row>
        <row r="6305">
          <cell r="D6305" t="str">
            <v>VI F 902</v>
          </cell>
          <cell r="E6305" t="str">
            <v>Couronne c?bles coaxial KX100</v>
          </cell>
          <cell r="F6305">
            <v>233.31</v>
          </cell>
        </row>
        <row r="6306">
          <cell r="D6306" t="str">
            <v>VI P 100</v>
          </cell>
          <cell r="E6306" t="str">
            <v>Tunnel de Champigny (A4) sens Province/Paris (34 cam?ras)</v>
          </cell>
          <cell r="F6306">
            <v>3587.21</v>
          </cell>
        </row>
        <row r="6307">
          <cell r="D6307" t="str">
            <v>VI P 101</v>
          </cell>
          <cell r="E6307" t="str">
            <v>Tunnel de Champigny (A4) sens Paris/Province (33 cam?ras)</v>
          </cell>
          <cell r="F6307">
            <v>3481.71</v>
          </cell>
        </row>
        <row r="6308">
          <cell r="D6308" t="str">
            <v>VI P 102</v>
          </cell>
          <cell r="E6308" t="str">
            <v>Tunnel de Thiais (A86) sens int?rieur (47 cam?ras)</v>
          </cell>
          <cell r="F6308">
            <v>4958.79</v>
          </cell>
        </row>
        <row r="6309">
          <cell r="D6309" t="str">
            <v>VI P 103</v>
          </cell>
          <cell r="E6309" t="str">
            <v>Tunnel de Thiais (A86) sens ext?rieur (56 cam?ras)</v>
          </cell>
          <cell r="F6309">
            <v>5908.34</v>
          </cell>
        </row>
        <row r="6310">
          <cell r="D6310" t="str">
            <v>VI P 104</v>
          </cell>
          <cell r="E6310" t="str">
            <v>Tunnel de Nogent-sur-marne (A86) sens int?rieur (50 cam?ras)</v>
          </cell>
          <cell r="F6310">
            <v>5275.31</v>
          </cell>
        </row>
        <row r="6311">
          <cell r="D6311" t="str">
            <v>VI P 105</v>
          </cell>
          <cell r="E6311" t="str">
            <v>Tunnel de Nogent-sur-marne (A86) sens ext?rieur (57 cam?ras)</v>
          </cell>
          <cell r="F6311">
            <v>6013.86</v>
          </cell>
        </row>
        <row r="6312">
          <cell r="D6312" t="str">
            <v>VI P 106</v>
          </cell>
          <cell r="E6312" t="str">
            <v>Tunnel du Landy (A1) sens Province/Paris (45 cam?ras)</v>
          </cell>
          <cell r="F6312">
            <v>4747.78</v>
          </cell>
        </row>
        <row r="6313">
          <cell r="D6313" t="str">
            <v>VI P 107</v>
          </cell>
          <cell r="E6313" t="str">
            <v>Tunnel du Landy (A1) sens Paris/Province (45 cam?ras)</v>
          </cell>
          <cell r="F6313">
            <v>4747.78</v>
          </cell>
        </row>
        <row r="6314">
          <cell r="D6314" t="str">
            <v>VI P 108</v>
          </cell>
          <cell r="E6314" t="str">
            <v>Tunnel de Bobigny (A86) sens int?rieur (69 cam?ras)</v>
          </cell>
          <cell r="F6314">
            <v>7279.93</v>
          </cell>
        </row>
        <row r="6315">
          <cell r="D6315" t="str">
            <v>VI P 109</v>
          </cell>
          <cell r="E6315" t="str">
            <v>Tunnel de Bobigny (A86) sens ext?rieur (68 cam?ras)</v>
          </cell>
          <cell r="F6315">
            <v>7174.42</v>
          </cell>
        </row>
        <row r="6316">
          <cell r="D6316" t="str">
            <v>VI P 110</v>
          </cell>
          <cell r="E6316" t="str">
            <v>Tunnel de Lumen et Norton (A86) sens int?rieur (27 cam?ras)</v>
          </cell>
          <cell r="F6316">
            <v>2848.67</v>
          </cell>
        </row>
        <row r="6317">
          <cell r="D6317" t="str">
            <v>VI P 111</v>
          </cell>
          <cell r="E6317" t="str">
            <v>Tunnel de Lumen et Norton (A86) sens ext?rieur (34 cam?ras)</v>
          </cell>
          <cell r="F6317">
            <v>3587.21</v>
          </cell>
        </row>
        <row r="6318">
          <cell r="D6318" t="str">
            <v>VI P 112</v>
          </cell>
          <cell r="E6318" t="str">
            <v>Tunnel de La Courneuve (A86) sens int?rieur (18 cam?ras)</v>
          </cell>
          <cell r="F6318">
            <v>1899.11</v>
          </cell>
        </row>
        <row r="6319">
          <cell r="D6319" t="str">
            <v>VI P 113</v>
          </cell>
          <cell r="E6319" t="str">
            <v>Tunnel de La Courneuve (A86) sens ext?rieur (20 cam?ras)</v>
          </cell>
          <cell r="F6319">
            <v>2110.13</v>
          </cell>
        </row>
        <row r="6320">
          <cell r="D6320" t="str">
            <v>VI P 114</v>
          </cell>
          <cell r="E6320" t="str">
            <v>Tunnel de Taverny (A115) sens Province/Paris (12 cam?ras)</v>
          </cell>
          <cell r="F6320">
            <v>1266.07</v>
          </cell>
        </row>
        <row r="6321">
          <cell r="D6321" t="str">
            <v>VI P 115</v>
          </cell>
          <cell r="E6321" t="str">
            <v>Tunnel de Taverny (A115) sens Paris/Province (11 cam?ras)</v>
          </cell>
          <cell r="F6321">
            <v>1160.57</v>
          </cell>
        </row>
        <row r="6322">
          <cell r="D6322" t="str">
            <v>VI P 116</v>
          </cell>
          <cell r="E6322" t="str">
            <v>Tunnel de Neuilly (N13) sens Province/Paris (21 cam?ras)</v>
          </cell>
          <cell r="F6322">
            <v>2215.63</v>
          </cell>
        </row>
        <row r="6323">
          <cell r="D6323" t="str">
            <v>VI P 117</v>
          </cell>
          <cell r="E6323" t="str">
            <v>Tunnel de Neuilly (N13) sens Paris/Province (21 cam?ras)</v>
          </cell>
          <cell r="F6323">
            <v>2215.63</v>
          </cell>
        </row>
        <row r="6324">
          <cell r="D6324" t="str">
            <v>VI P 118</v>
          </cell>
          <cell r="E6324" t="str">
            <v>Echangeur A14/A86 bretelles B3/B4 (43 cam?ras)</v>
          </cell>
          <cell r="F6324">
            <v>4536.76</v>
          </cell>
        </row>
        <row r="6325">
          <cell r="D6325" t="str">
            <v>VI P 119</v>
          </cell>
          <cell r="E6325" t="str">
            <v>Echangeur A14/A86 bretelle B1  (17 cam?ras)</v>
          </cell>
          <cell r="F6325">
            <v>1793.6</v>
          </cell>
        </row>
        <row r="6326">
          <cell r="D6326" t="str">
            <v>VI P 120</v>
          </cell>
          <cell r="E6326" t="str">
            <v>Tunnel Nanterre centre (A86) sens int?rieur (38 cam?ras)</v>
          </cell>
          <cell r="F6326">
            <v>4009.23</v>
          </cell>
        </row>
        <row r="6327">
          <cell r="D6327" t="str">
            <v>VI P 121</v>
          </cell>
          <cell r="E6327" t="str">
            <v>Tunnel Nanterre centre (A86) sens ext?rieur (35 cam?ras)</v>
          </cell>
          <cell r="F6327">
            <v>3692.72</v>
          </cell>
        </row>
        <row r="6328">
          <cell r="D6328" t="str">
            <v>VI P 122</v>
          </cell>
          <cell r="E6328" t="str">
            <v>Tunnel de la d?fense (A14) sens Province/Paris (106 cam?ras)</v>
          </cell>
          <cell r="F6328">
            <v>11183.65</v>
          </cell>
        </row>
        <row r="6329">
          <cell r="D6329" t="str">
            <v>VI P 123</v>
          </cell>
          <cell r="E6329" t="str">
            <v>Tunnel de la d?fense (A14) sens Paris/Province (127 cam?ras)</v>
          </cell>
          <cell r="F6329">
            <v>13399.28</v>
          </cell>
        </row>
        <row r="6330">
          <cell r="D6330" t="str">
            <v>VI P 124</v>
          </cell>
          <cell r="E6330" t="str">
            <v>Tunnel de Belle-rive (A86) sens int?rieur (46 cam?ras)</v>
          </cell>
          <cell r="F6330">
            <v>4853.29</v>
          </cell>
        </row>
        <row r="6331">
          <cell r="D6331" t="str">
            <v>VI P 125</v>
          </cell>
          <cell r="E6331" t="str">
            <v>Tunnel de Belle-rive (A86) sens ext?rieur (40 cam?ras)</v>
          </cell>
          <cell r="F6331">
            <v>4220.25</v>
          </cell>
        </row>
        <row r="6332">
          <cell r="D6332" t="str">
            <v>VI P 126</v>
          </cell>
          <cell r="E6332" t="str">
            <v>Tunnel de Saint-Cloud (A13) sens int?rieur (29 cam?ras)</v>
          </cell>
          <cell r="F6332">
            <v>3059.68</v>
          </cell>
        </row>
        <row r="6333">
          <cell r="D6333" t="str">
            <v>VI P 127</v>
          </cell>
          <cell r="E6333" t="str">
            <v>Tunnel de Saint-Cloud (A13) sens ext?rieur (25 cam?ras)</v>
          </cell>
          <cell r="F6333">
            <v>2637.65</v>
          </cell>
        </row>
        <row r="6334">
          <cell r="D6334" t="str">
            <v>VI P 128</v>
          </cell>
          <cell r="E6334" t="str">
            <v>Tunnel d'Ambroise Par? (A13) sens int?rieur (30 cam?ras)</v>
          </cell>
          <cell r="F6334">
            <v>3165.18</v>
          </cell>
        </row>
        <row r="6335">
          <cell r="D6335" t="str">
            <v>VI P 129</v>
          </cell>
          <cell r="E6335" t="str">
            <v>Tunnel d'Ambroise Par? (A13) sens ext?rieur (25 cam?ras)</v>
          </cell>
          <cell r="F6335">
            <v>2637.65</v>
          </cell>
        </row>
        <row r="6336">
          <cell r="D6336" t="str">
            <v>VI P 130</v>
          </cell>
          <cell r="E6336" t="str">
            <v>Tunnel de Fontenay le fleury (A12) sens Province/Paris (17 cam?ras)</v>
          </cell>
          <cell r="F6336">
            <v>1793.6</v>
          </cell>
        </row>
        <row r="6337">
          <cell r="D6337" t="str">
            <v>VI P 131</v>
          </cell>
          <cell r="E6337" t="str">
            <v>Tunnel de Fontenay le fleury (A12) sens Paris/Province (25 cam?ras)</v>
          </cell>
          <cell r="F6337">
            <v>2637.65</v>
          </cell>
        </row>
        <row r="6338">
          <cell r="D6338" t="str">
            <v>VI P 132</v>
          </cell>
          <cell r="E6338" t="str">
            <v>Tunnel de S?vines (N315) sens Paris/Province (19 cam?ras)</v>
          </cell>
          <cell r="F6338">
            <v>2004.62</v>
          </cell>
        </row>
        <row r="6339">
          <cell r="D6339" t="str">
            <v>VI P 133</v>
          </cell>
          <cell r="E6339" t="str">
            <v>Tunnel de S?vines (N315) sens Province/Paris (19 cam?ras)</v>
          </cell>
          <cell r="F6339">
            <v>2004.62</v>
          </cell>
        </row>
        <row r="6340">
          <cell r="D6340" t="str">
            <v>VI P 134</v>
          </cell>
          <cell r="E6340" t="str">
            <v>Tunnel de Chennevi?res (N12) sens Paris/Province (11 cam?ras)</v>
          </cell>
          <cell r="F6340">
            <v>1160.57</v>
          </cell>
        </row>
        <row r="6341">
          <cell r="D6341" t="str">
            <v>VI P 135</v>
          </cell>
          <cell r="E6341" t="str">
            <v>Tunnel de Chennevi?res (N12) sens Province/Paris (21 cam?ras)</v>
          </cell>
          <cell r="F6341">
            <v>2215.63</v>
          </cell>
        </row>
        <row r="6342">
          <cell r="D6342" t="str">
            <v>VI P 136</v>
          </cell>
          <cell r="E6342" t="str">
            <v>Tunnel d' Antony (A86) sens int?rieur (15 cam?ras)</v>
          </cell>
          <cell r="F6342">
            <v>1582.59</v>
          </cell>
        </row>
        <row r="6343">
          <cell r="D6343" t="str">
            <v>VI P 137</v>
          </cell>
          <cell r="E6343" t="str">
            <v>Tunnel d' Antony (A86) sens ext?rieur (19 cam?ras)</v>
          </cell>
          <cell r="F6343">
            <v>2004.62</v>
          </cell>
        </row>
        <row r="6344">
          <cell r="D6344" t="str">
            <v>VI P 138</v>
          </cell>
          <cell r="E6344" t="str">
            <v>Tunnel de Fresnes (A86) sens int?rieur (17 cam?ras)</v>
          </cell>
          <cell r="F6344">
            <v>1793.6</v>
          </cell>
        </row>
        <row r="6345">
          <cell r="D6345" t="str">
            <v>VI P 139</v>
          </cell>
          <cell r="E6345" t="str">
            <v>Tunnel de Fresnes (A86) sens ext?rieur (28 cam?ras)</v>
          </cell>
          <cell r="F6345">
            <v>2954.17</v>
          </cell>
        </row>
        <row r="6346">
          <cell r="D6346" t="str">
            <v>VI P 140</v>
          </cell>
          <cell r="E6346" t="str">
            <v>Tunnel d'Italie (A6b) sens Paris/Province (28 cam?ras)</v>
          </cell>
          <cell r="F6346">
            <v>2954.17</v>
          </cell>
        </row>
        <row r="6347">
          <cell r="D6347" t="str">
            <v>VI P 141</v>
          </cell>
          <cell r="E6347" t="str">
            <v>Tunnel d'Italie (A6b) sens Province/Paris (28 cam?ras)</v>
          </cell>
          <cell r="F6347">
            <v>2954.17</v>
          </cell>
        </row>
        <row r="6348">
          <cell r="D6348" t="str">
            <v>VI P 142</v>
          </cell>
          <cell r="E6348" t="str">
            <v>Tunnel d'Orly (N7) sens  Paris/Province (25 cam?ras)</v>
          </cell>
          <cell r="F6348">
            <v>2637.65</v>
          </cell>
        </row>
        <row r="6349">
          <cell r="D6349" t="str">
            <v>VI P 143</v>
          </cell>
          <cell r="E6349" t="str">
            <v>Tunnel d'Orly (N7) sens Province/Paris (18 cam?ras)</v>
          </cell>
          <cell r="F6349">
            <v>1899.11</v>
          </cell>
        </row>
        <row r="6350">
          <cell r="D6350" t="str">
            <v>VI P 144</v>
          </cell>
          <cell r="E6350" t="str">
            <v>Plus-value ou moins-value aux prix pr?c?dents pour une cam?ra DAI en tunnel suppl?mentaire ou manquante</v>
          </cell>
          <cell r="F6350">
            <v>10.41</v>
          </cell>
        </row>
        <row r="6351">
          <cell r="D6351" t="str">
            <v>VI P 200</v>
          </cell>
          <cell r="E6351" t="str">
            <v>Tunnel de Champigny (A4) sens Province/Paris (34 cam?ras)</v>
          </cell>
          <cell r="F6351">
            <v>2688.21</v>
          </cell>
        </row>
        <row r="6352">
          <cell r="D6352" t="str">
            <v>VI P 201</v>
          </cell>
          <cell r="E6352" t="str">
            <v>Tunnel de Champigny (A4) sens Paris/Province (33 cam?ras)</v>
          </cell>
          <cell r="F6352">
            <v>2609.14</v>
          </cell>
        </row>
        <row r="6353">
          <cell r="D6353" t="str">
            <v>VI P 202</v>
          </cell>
          <cell r="E6353" t="str">
            <v>Tunnel de Thiais (A86) sens int?rieur (47 cam?ras)</v>
          </cell>
          <cell r="F6353">
            <v>3716.05</v>
          </cell>
        </row>
        <row r="6354">
          <cell r="D6354" t="str">
            <v>VI P 203</v>
          </cell>
          <cell r="E6354" t="str">
            <v>Tunnel de Thiais (A86) sens ext?rieur (56 cam?ras)</v>
          </cell>
          <cell r="F6354">
            <v>4427.63</v>
          </cell>
        </row>
        <row r="6355">
          <cell r="D6355" t="str">
            <v>VI P 204</v>
          </cell>
          <cell r="E6355" t="str">
            <v>Tunnel de Nogent-sur-marne (A86) sens int?rieur (50 cam?ras)</v>
          </cell>
          <cell r="F6355">
            <v>3953.25</v>
          </cell>
        </row>
        <row r="6356">
          <cell r="D6356" t="str">
            <v>VI P 205</v>
          </cell>
          <cell r="E6356" t="str">
            <v>Tunnel de Nogent-sur-marne (A86) sens ext?rieur (57 cam?ras)</v>
          </cell>
          <cell r="F6356">
            <v>4506.7</v>
          </cell>
        </row>
        <row r="6357">
          <cell r="D6357" t="str">
            <v>VI P 206</v>
          </cell>
          <cell r="E6357" t="str">
            <v>Tunnel du Landy (A1) sens Province/Paris (45 cam?ras)</v>
          </cell>
          <cell r="F6357">
            <v>3557.92</v>
          </cell>
        </row>
        <row r="6358">
          <cell r="D6358" t="str">
            <v>VI P 207</v>
          </cell>
          <cell r="E6358" t="str">
            <v>Tunnel du Landy (A1) sens Paris/Province (44 cam?ras)</v>
          </cell>
          <cell r="F6358">
            <v>3557.92</v>
          </cell>
        </row>
        <row r="6359">
          <cell r="D6359" t="str">
            <v>VI P 208</v>
          </cell>
          <cell r="E6359" t="str">
            <v>Tunnel de Bobigny (A86) sens int?rieur (68 cam?ras)</v>
          </cell>
          <cell r="F6359">
            <v>5455.48</v>
          </cell>
        </row>
        <row r="6360">
          <cell r="D6360" t="str">
            <v>VI P 209</v>
          </cell>
          <cell r="E6360" t="str">
            <v>Tunnel de Bobigny (A86) sens ext?rieur (68 cam?ras)</v>
          </cell>
          <cell r="F6360">
            <v>5376.41</v>
          </cell>
        </row>
        <row r="6361">
          <cell r="D6361" t="str">
            <v>VI P 210</v>
          </cell>
          <cell r="E6361" t="str">
            <v>le Tunnel de Lumen et Norton (A86) sens int?rieur (20 cam?ras)</v>
          </cell>
          <cell r="F6361">
            <v>2134.7600000000002</v>
          </cell>
        </row>
        <row r="6362">
          <cell r="D6362" t="str">
            <v>VI P 211</v>
          </cell>
          <cell r="E6362" t="str">
            <v>le Tunnel de Lumen et Norton (A86) sens ext?rieur (27 cam?ras)</v>
          </cell>
          <cell r="F6362">
            <v>2688.21</v>
          </cell>
        </row>
        <row r="6363">
          <cell r="D6363" t="str">
            <v>VI P 212</v>
          </cell>
          <cell r="E6363" t="str">
            <v>Tunnel de La Courneuve (A86) sens int?rieur (18 cam?ras)</v>
          </cell>
          <cell r="F6363">
            <v>1423.17</v>
          </cell>
        </row>
        <row r="6364">
          <cell r="D6364" t="str">
            <v>VI P 213</v>
          </cell>
          <cell r="E6364" t="str">
            <v>Tunnel de La Courneuve (A86) sens ext?rieur (20 cam?ras)</v>
          </cell>
          <cell r="F6364">
            <v>1581.3</v>
          </cell>
        </row>
        <row r="6365">
          <cell r="D6365" t="str">
            <v>VI P 214</v>
          </cell>
          <cell r="E6365" t="str">
            <v>Tunnel de Taverny (A115) sens Province/Paris (12 cam?ras)</v>
          </cell>
          <cell r="F6365">
            <v>948.78</v>
          </cell>
        </row>
        <row r="6366">
          <cell r="D6366" t="str">
            <v>VI P 215</v>
          </cell>
          <cell r="E6366" t="str">
            <v>Tunnel de Taverny (A115) sens Paris/Province (11 cam?ras)</v>
          </cell>
          <cell r="F6366">
            <v>869.71</v>
          </cell>
        </row>
        <row r="6367">
          <cell r="D6367" t="str">
            <v>VI P 216</v>
          </cell>
          <cell r="E6367" t="str">
            <v>Tunnel de Neuilly (N13) sens Province/Paris (21 cam?ras)</v>
          </cell>
          <cell r="F6367">
            <v>1660.36</v>
          </cell>
        </row>
        <row r="6368">
          <cell r="D6368" t="str">
            <v>VI P 217</v>
          </cell>
          <cell r="E6368" t="str">
            <v>Tunnel de Neuilly (N13) sens Paris/Province (21 cam?ras)</v>
          </cell>
          <cell r="F6368">
            <v>1660.36</v>
          </cell>
        </row>
        <row r="6369">
          <cell r="D6369" t="str">
            <v>VI P 218</v>
          </cell>
          <cell r="E6369" t="str">
            <v>Echangeur A14/A86 bretelles B3/B4 (43 cam?ras)</v>
          </cell>
          <cell r="F6369">
            <v>3399.79</v>
          </cell>
        </row>
        <row r="6370">
          <cell r="D6370" t="str">
            <v>VI P 219</v>
          </cell>
          <cell r="E6370" t="str">
            <v>Echangeur A14/A86 bretelle B1  (17 cam?ras)</v>
          </cell>
          <cell r="F6370">
            <v>1344.11</v>
          </cell>
        </row>
        <row r="6371">
          <cell r="D6371" t="str">
            <v>VI P 220</v>
          </cell>
          <cell r="E6371" t="str">
            <v>Tunnel Nanterre centre (A86) sens int?rieur (38 cam?ras)</v>
          </cell>
          <cell r="F6371">
            <v>3004.47</v>
          </cell>
        </row>
        <row r="6372">
          <cell r="D6372" t="str">
            <v>VI P 221</v>
          </cell>
          <cell r="E6372" t="str">
            <v>Tunnel Nanterre centre (A86) sens ext?rieur (35 cam?ras)</v>
          </cell>
          <cell r="F6372">
            <v>2767.27</v>
          </cell>
        </row>
        <row r="6373">
          <cell r="D6373" t="str">
            <v>VI P 222</v>
          </cell>
          <cell r="E6373" t="str">
            <v>Tunnel de  la d?fense (A14) sens Province/Paris (106 cam?ras)</v>
          </cell>
          <cell r="F6373">
            <v>8380.8799999999992</v>
          </cell>
        </row>
        <row r="6374">
          <cell r="D6374" t="str">
            <v>VI P 223</v>
          </cell>
          <cell r="E6374" t="str">
            <v>Tunnel de la d?fense (A14) sens Paris/Province (127 cam?ras)</v>
          </cell>
          <cell r="F6374">
            <v>10041.25</v>
          </cell>
        </row>
        <row r="6375">
          <cell r="D6375" t="str">
            <v>VI P 224</v>
          </cell>
          <cell r="E6375" t="str">
            <v>Tunnel de Belle-rive (A86) sens int?rieur (46 cam?ras)</v>
          </cell>
          <cell r="F6375">
            <v>3636.98</v>
          </cell>
        </row>
        <row r="6376">
          <cell r="D6376" t="str">
            <v>VI P 225</v>
          </cell>
          <cell r="E6376" t="str">
            <v>Tunnel de Belle-rive (A86) sens ext?rieur (40 cam?ras)</v>
          </cell>
          <cell r="F6376">
            <v>3162.6</v>
          </cell>
        </row>
        <row r="6377">
          <cell r="D6377" t="str">
            <v>VI P 226</v>
          </cell>
          <cell r="E6377" t="str">
            <v>Tunnel de Saint-Cloud (A13) sens int?rieur (29 cam?ras)</v>
          </cell>
          <cell r="F6377">
            <v>2292.89</v>
          </cell>
        </row>
        <row r="6378">
          <cell r="D6378" t="str">
            <v>VI P 227</v>
          </cell>
          <cell r="E6378" t="str">
            <v>Tunnel de Saint-Cloud (A13) sens ext?rieur (25 cam?ras)</v>
          </cell>
          <cell r="F6378">
            <v>1976.62</v>
          </cell>
        </row>
        <row r="6379">
          <cell r="D6379" t="str">
            <v>VI P 228</v>
          </cell>
          <cell r="E6379" t="str">
            <v>Tunnel d'Ambroise Par? (A13) sens int?rieur (30 cam?ras)</v>
          </cell>
          <cell r="F6379">
            <v>2371.9499999999998</v>
          </cell>
        </row>
        <row r="6380">
          <cell r="D6380" t="str">
            <v>VI P 229</v>
          </cell>
          <cell r="E6380" t="str">
            <v>Tunnel d'Ambroise Par? (A13) sens ext?rieur (25 cam?ras)</v>
          </cell>
          <cell r="F6380">
            <v>1976.62</v>
          </cell>
        </row>
        <row r="6381">
          <cell r="D6381" t="str">
            <v>VI P 230</v>
          </cell>
          <cell r="E6381" t="str">
            <v>Tunnel de Fontenay le fleury (A12) sens Province/Paris (17 cam?ras)</v>
          </cell>
          <cell r="F6381">
            <v>1344.11</v>
          </cell>
        </row>
        <row r="6382">
          <cell r="D6382" t="str">
            <v>VI P 231</v>
          </cell>
          <cell r="E6382" t="str">
            <v>Tunnel de Fontenay le fleury (A12) sens Paris/Province (25 cam?ras)</v>
          </cell>
          <cell r="F6382">
            <v>1976.62</v>
          </cell>
        </row>
        <row r="6383">
          <cell r="D6383" t="str">
            <v>VI P 232</v>
          </cell>
          <cell r="E6383" t="str">
            <v>Tunnel de S?vines (N315) sens Paris/Province (19 cam?ras)</v>
          </cell>
          <cell r="F6383">
            <v>1502.24</v>
          </cell>
        </row>
        <row r="6384">
          <cell r="D6384" t="str">
            <v>VI P 233</v>
          </cell>
          <cell r="E6384" t="str">
            <v>Tunnel de S?vines (N315) sens Province/Paris (19 cam?ras)</v>
          </cell>
          <cell r="F6384">
            <v>1502.24</v>
          </cell>
        </row>
        <row r="6385">
          <cell r="D6385" t="str">
            <v>VI P 234</v>
          </cell>
          <cell r="E6385" t="str">
            <v>Tunnel de Chennevi?res (N12) sens int?rieur (11 cam?ras)</v>
          </cell>
          <cell r="F6385">
            <v>869.71</v>
          </cell>
        </row>
        <row r="6386">
          <cell r="D6386" t="str">
            <v>VI P 235</v>
          </cell>
          <cell r="E6386" t="str">
            <v>Tunnel de Chennevi?res (N12) sens ext?rieur (21 cam?ras)</v>
          </cell>
          <cell r="F6386">
            <v>1660.36</v>
          </cell>
        </row>
        <row r="6387">
          <cell r="D6387" t="str">
            <v>VI P 236</v>
          </cell>
          <cell r="E6387" t="str">
            <v>Tunnel d' Antony (A86) sens int?rieur (16 cam?ras)</v>
          </cell>
          <cell r="F6387">
            <v>1185.97</v>
          </cell>
        </row>
        <row r="6388">
          <cell r="D6388" t="str">
            <v>VI P 237</v>
          </cell>
          <cell r="E6388" t="str">
            <v>Tunnel d' Antony (A86) sens ext?rieur (19 cam?ras)</v>
          </cell>
          <cell r="F6388">
            <v>1502.24</v>
          </cell>
        </row>
        <row r="6389">
          <cell r="D6389" t="str">
            <v>VI P 238</v>
          </cell>
          <cell r="E6389" t="str">
            <v>Tunnel de Fresnes (A86) sens int?rieur (17 cam?ras)</v>
          </cell>
          <cell r="F6389">
            <v>1344.11</v>
          </cell>
        </row>
        <row r="6390">
          <cell r="D6390" t="str">
            <v>VI P 239</v>
          </cell>
          <cell r="E6390" t="str">
            <v>Tunnel de Fresnes (A86) sens ext?rieur (28 cam?ras)</v>
          </cell>
          <cell r="F6390">
            <v>2213.8200000000002</v>
          </cell>
        </row>
        <row r="6391">
          <cell r="D6391" t="str">
            <v>VI P 240</v>
          </cell>
          <cell r="E6391" t="str">
            <v>Tunnel d'Italie (A6b) sens ext?rieur (27 cam?ras)</v>
          </cell>
          <cell r="F6391">
            <v>2213.8200000000002</v>
          </cell>
        </row>
        <row r="6392">
          <cell r="D6392" t="str">
            <v>VI P 241</v>
          </cell>
          <cell r="E6392" t="str">
            <v>Tunnel d'Italie (A6b) sens ext?rieur (29 cam?ras)</v>
          </cell>
          <cell r="F6392">
            <v>2213.8200000000002</v>
          </cell>
        </row>
        <row r="6393">
          <cell r="D6393" t="str">
            <v>VI P 242</v>
          </cell>
          <cell r="E6393" t="str">
            <v>Tunnel d'Orly (N7) sens  Paris/Province (25 cam?ras)</v>
          </cell>
          <cell r="F6393">
            <v>1976.62</v>
          </cell>
        </row>
        <row r="6394">
          <cell r="D6394" t="str">
            <v>VI P 243</v>
          </cell>
          <cell r="E6394" t="str">
            <v>Tunnel d'Orly (N7) sens Province/Paris (18 cam?ras)</v>
          </cell>
          <cell r="F6394">
            <v>1423.17</v>
          </cell>
        </row>
        <row r="6395">
          <cell r="D6395" t="str">
            <v>VI P 244</v>
          </cell>
          <cell r="E6395" t="str">
            <v>Plus-value ou moins-value aux prix pr?c?dents pour une cam?ra DAI en tunnel suppl?mentaire ou manquante</v>
          </cell>
          <cell r="F6395">
            <v>10.41</v>
          </cell>
        </row>
        <row r="6396">
          <cell r="D6396" t="str">
            <v>VI P 245</v>
          </cell>
          <cell r="E6396" t="str">
            <v>Tunnel de Boissy (N19) sens Province/Paris (14 cam?ras)</v>
          </cell>
          <cell r="F6396">
            <v>1106.9100000000001</v>
          </cell>
        </row>
        <row r="6397">
          <cell r="D6397" t="str">
            <v>VI P 246</v>
          </cell>
          <cell r="E6397" t="str">
            <v>Tunnel de Boissy (N19) sens Paris/Province (25 cam?ras)</v>
          </cell>
          <cell r="F6397">
            <v>1976.62</v>
          </cell>
        </row>
        <row r="6398">
          <cell r="D6398" t="str">
            <v>VI P 247</v>
          </cell>
          <cell r="E6398" t="str">
            <v>Echangeur A14/A86 ? Bretelle B5 (11 cam?ras)</v>
          </cell>
          <cell r="F6398">
            <v>869.71</v>
          </cell>
        </row>
        <row r="6399">
          <cell r="D6399" t="str">
            <v>VI P 248</v>
          </cell>
          <cell r="E6399" t="str">
            <v>Couverture Trinity (8 cam?ras)</v>
          </cell>
          <cell r="F6399">
            <v>632.52</v>
          </cell>
        </row>
        <row r="6400">
          <cell r="D6400" t="str">
            <v>VI P 300</v>
          </cell>
          <cell r="E6400" t="str">
            <v>Tronc commun A4/A86 sens Paris-province (15 cam?ras)</v>
          </cell>
          <cell r="F6400">
            <v>678.49</v>
          </cell>
        </row>
        <row r="6401">
          <cell r="D6401" t="str">
            <v>VI P 301</v>
          </cell>
          <cell r="E6401" t="str">
            <v>Tronc commun A4/A86 sens province-Paris (19 cam?ras)</v>
          </cell>
          <cell r="F6401">
            <v>859.42</v>
          </cell>
        </row>
        <row r="6402">
          <cell r="D6402" t="str">
            <v>VI P 302</v>
          </cell>
          <cell r="E6402" t="str">
            <v>Plus-value ou moins-value aux prix pr?c?dents pour une cam?ra suppl?mentaire ou manquante</v>
          </cell>
          <cell r="F6402">
            <v>10.41</v>
          </cell>
        </row>
        <row r="6403">
          <cell r="D6403" t="str">
            <v>VI P 400</v>
          </cell>
          <cell r="E6403" t="str">
            <v>le Tunnel de Champigny (A4)  (13 cam?ras)</v>
          </cell>
          <cell r="F6403">
            <v>350.86</v>
          </cell>
        </row>
        <row r="6404">
          <cell r="D6404" t="str">
            <v>VI P 401</v>
          </cell>
          <cell r="E6404" t="str">
            <v>le Tunnel de Thiais (A86)  (22 cam?ras)</v>
          </cell>
          <cell r="F6404">
            <v>593.77</v>
          </cell>
        </row>
        <row r="6405">
          <cell r="D6405" t="str">
            <v>VI P 402</v>
          </cell>
          <cell r="E6405" t="str">
            <v>le Tunnel de Nogent-sur-marne (A86)  (19 cam?ras)</v>
          </cell>
          <cell r="F6405">
            <v>512.79999999999995</v>
          </cell>
        </row>
        <row r="6406">
          <cell r="D6406" t="str">
            <v>VI P 403</v>
          </cell>
          <cell r="E6406" t="str">
            <v>le Tunnel du Landy (A1)  (20 cam?ras)</v>
          </cell>
          <cell r="F6406">
            <v>539.78</v>
          </cell>
        </row>
        <row r="6407">
          <cell r="D6407" t="str">
            <v>VI P 404</v>
          </cell>
          <cell r="E6407" t="str">
            <v>le Tunnel de Bobigny-Drancy (A86) (17 cam?ras)</v>
          </cell>
          <cell r="F6407">
            <v>458.82</v>
          </cell>
        </row>
        <row r="6408">
          <cell r="D6408" t="str">
            <v>VI P 405</v>
          </cell>
          <cell r="E6408" t="str">
            <v>le Tunnel de Lumen et Norton (A86) sens int?rieur (4 cam?ras)</v>
          </cell>
          <cell r="F6408">
            <v>107.95</v>
          </cell>
        </row>
        <row r="6409">
          <cell r="D6409" t="str">
            <v>VI P 406</v>
          </cell>
          <cell r="E6409" t="str">
            <v>le Tunnel de La Courneuve (A86) (3 cam?ras)</v>
          </cell>
          <cell r="F6409">
            <v>80.97</v>
          </cell>
        </row>
        <row r="6410">
          <cell r="D6410" t="str">
            <v>VI P 407</v>
          </cell>
          <cell r="E6410" t="str">
            <v>le Tunnel de Taverny (A115) (4 cam?ras)</v>
          </cell>
          <cell r="F6410">
            <v>107.95</v>
          </cell>
        </row>
        <row r="6411">
          <cell r="D6411" t="str">
            <v>VI P 408</v>
          </cell>
          <cell r="E6411" t="str">
            <v>le Tunnel de Neuilly (A13) (4 cam?ras)</v>
          </cell>
          <cell r="F6411">
            <v>107.95</v>
          </cell>
        </row>
        <row r="6412">
          <cell r="D6412" t="str">
            <v>VI P 409</v>
          </cell>
          <cell r="E6412" t="str">
            <v>Tunnel de Nanterre ?changeur la d?fense (A14/A86)  (11 cam?ras)</v>
          </cell>
          <cell r="F6412">
            <v>296.88</v>
          </cell>
        </row>
        <row r="6413">
          <cell r="D6413" t="str">
            <v>VI P 410</v>
          </cell>
          <cell r="E6413" t="str">
            <v>Tunnel Nanterre centre (A86)  (12 cam?ras)</v>
          </cell>
          <cell r="F6413">
            <v>323.87</v>
          </cell>
        </row>
        <row r="6414">
          <cell r="D6414" t="str">
            <v>VI P 411</v>
          </cell>
          <cell r="E6414" t="str">
            <v>Tunnel de  la d?fense (A14)  (46 cam?ras)</v>
          </cell>
          <cell r="F6414">
            <v>1241.51</v>
          </cell>
        </row>
        <row r="6415">
          <cell r="D6415" t="str">
            <v>VI P 412</v>
          </cell>
          <cell r="E6415" t="str">
            <v>le Tunnel de Belle-rive (A86) (15 cam?ras)</v>
          </cell>
          <cell r="F6415">
            <v>404.83</v>
          </cell>
        </row>
        <row r="6416">
          <cell r="D6416" t="str">
            <v>VI P 413</v>
          </cell>
          <cell r="E6416" t="str">
            <v>le Tunnel de Saint-Cloud (A13) (13 cam?ras)</v>
          </cell>
          <cell r="F6416">
            <v>350.86</v>
          </cell>
        </row>
        <row r="6417">
          <cell r="D6417" t="str">
            <v>VI P 414</v>
          </cell>
          <cell r="E6417" t="str">
            <v>le Tunnel de Ambroise Par? (A13) (8 cam?ras)</v>
          </cell>
          <cell r="F6417">
            <v>215.91</v>
          </cell>
        </row>
        <row r="6418">
          <cell r="D6418" t="str">
            <v>VI P 415</v>
          </cell>
          <cell r="E6418" t="str">
            <v>le Tunnel de Fontenay le fleury (A12) (2 cam?ras)</v>
          </cell>
          <cell r="F6418">
            <v>53.98</v>
          </cell>
        </row>
        <row r="6419">
          <cell r="D6419" t="str">
            <v>VI P 416</v>
          </cell>
          <cell r="E6419" t="str">
            <v>le Tunnel de S?vines (N315) (4 cam?ras)</v>
          </cell>
          <cell r="F6419">
            <v>107.95</v>
          </cell>
        </row>
        <row r="6420">
          <cell r="D6420" t="str">
            <v>VI P 417</v>
          </cell>
          <cell r="E6420" t="str">
            <v>le Tunnel de Chennevi?res (N12) (3 cam?ras)</v>
          </cell>
          <cell r="F6420">
            <v>80.97</v>
          </cell>
        </row>
        <row r="6421">
          <cell r="D6421" t="str">
            <v>VI P 418</v>
          </cell>
          <cell r="E6421" t="str">
            <v>le Tunnel d' Antony (A86) (9 cam?ras)</v>
          </cell>
          <cell r="F6421">
            <v>242.91</v>
          </cell>
        </row>
        <row r="6422">
          <cell r="D6422" t="str">
            <v>VI P 419</v>
          </cell>
          <cell r="E6422" t="str">
            <v>le Tunnel de Fresnes (A86) (2 cam?ras)</v>
          </cell>
          <cell r="F6422">
            <v>53.98</v>
          </cell>
        </row>
        <row r="6423">
          <cell r="D6423" t="str">
            <v>VI P 420</v>
          </cell>
          <cell r="E6423" t="str">
            <v>le Tunnel d' Italie (A6b) (10 cam?ras)</v>
          </cell>
          <cell r="F6423">
            <v>269.89</v>
          </cell>
        </row>
        <row r="6424">
          <cell r="D6424" t="str">
            <v>VI P 421</v>
          </cell>
          <cell r="E6424" t="str">
            <v>Le Tunnel d'Orly (N7)  (2 cam?ras)</v>
          </cell>
          <cell r="F6424">
            <v>53.98</v>
          </cell>
        </row>
        <row r="6425">
          <cell r="D6425" t="str">
            <v>VI P 422</v>
          </cell>
          <cell r="E6425" t="str">
            <v>Plus-value ou moins-value aux prix pr?c?dents pour une cam?ra issue de secours suppl?mentaire ou manquante</v>
          </cell>
          <cell r="F6425">
            <v>10.41</v>
          </cell>
        </row>
        <row r="6426">
          <cell r="D6426" t="str">
            <v>VI P 500</v>
          </cell>
          <cell r="E6426" t="str">
            <v xml:space="preserve">Maintenance pr?ventive d'une cam?ra dite de type SIRIUS </v>
          </cell>
          <cell r="F6426">
            <v>57.26</v>
          </cell>
        </row>
        <row r="6427">
          <cell r="D6427" t="str">
            <v>VI P 600</v>
          </cell>
          <cell r="E6427" t="str">
            <v>Tunnel de Boissy (N19) sens Province/Paris (14 cam?ras)</v>
          </cell>
          <cell r="F6427">
            <v>1774.13</v>
          </cell>
        </row>
        <row r="6428">
          <cell r="D6428" t="str">
            <v>VI P 601</v>
          </cell>
          <cell r="E6428" t="str">
            <v>Tunnel de Boissy (N19) sens Paris/Province (25 cam?ras)</v>
          </cell>
          <cell r="F6428">
            <v>3168.09</v>
          </cell>
        </row>
        <row r="6429">
          <cell r="D6429" t="str">
            <v>VI P 602</v>
          </cell>
          <cell r="E6429" t="str">
            <v>Echangeur A14/A86 ? Bretelle B5 (11 cam?ras)</v>
          </cell>
          <cell r="F6429">
            <v>1393.96</v>
          </cell>
        </row>
        <row r="6430">
          <cell r="D6430" t="str">
            <v>VI P 603</v>
          </cell>
          <cell r="E6430" t="str">
            <v>Couverture Trinity (8 cam?ras)</v>
          </cell>
          <cell r="F6430">
            <v>1013.79</v>
          </cell>
        </row>
        <row r="6431">
          <cell r="D6431" t="str">
            <v>VI P 700</v>
          </cell>
          <cell r="E6431" t="str">
            <v>Tunnel de Boissy (8 cam?ras)</v>
          </cell>
          <cell r="F6431">
            <v>236.22</v>
          </cell>
        </row>
        <row r="6432">
          <cell r="D6432" t="str">
            <v>VI P 701</v>
          </cell>
          <cell r="E6432" t="str">
            <v>Echangeur A14/A86 ? Bretelle B5 (2 cam?ras)</v>
          </cell>
          <cell r="F6432">
            <v>59.06</v>
          </cell>
        </row>
        <row r="6433">
          <cell r="D6433" t="str">
            <v>VI P 800</v>
          </cell>
          <cell r="E6433" t="str">
            <v>Maintenance pr?ventive d?une cam?ra IP non DAI</v>
          </cell>
          <cell r="F6433">
            <v>98.92</v>
          </cell>
        </row>
        <row r="6434">
          <cell r="D6434" t="str">
            <v>VI P 801</v>
          </cell>
          <cell r="E6434" t="str">
            <v>Plus-value aux prix VI P 800 pour execution de nuit entre 22h et 6h</v>
          </cell>
          <cell r="F6434">
            <v>0.5</v>
          </cell>
        </row>
        <row r="6435">
          <cell r="D6435" t="str">
            <v>VI ADM 100</v>
          </cell>
          <cell r="E6435" t="str">
            <v>Prise en charge initiale du système</v>
          </cell>
          <cell r="F6435">
            <v>12752</v>
          </cell>
        </row>
        <row r="6436">
          <cell r="D6436" t="str">
            <v>VI ADM 101</v>
          </cell>
          <cell r="E6436" t="str">
            <v>Gestion générale de l’activité</v>
          </cell>
          <cell r="F6436">
            <v>108920</v>
          </cell>
        </row>
        <row r="6437">
          <cell r="D6437" t="str">
            <v>VI ADM 102</v>
          </cell>
          <cell r="E6437" t="str">
            <v>Formation technique</v>
          </cell>
          <cell r="F6437">
            <v>2515.6</v>
          </cell>
        </row>
        <row r="6438">
          <cell r="D6438" t="str">
            <v>VI ADM 103</v>
          </cell>
          <cell r="E6438" t="str">
            <v>Restitution du système vidéo</v>
          </cell>
          <cell r="F6438">
            <v>3144.4</v>
          </cell>
        </row>
        <row r="6439">
          <cell r="D6439" t="str">
            <v>VI DOC 100</v>
          </cell>
          <cell r="E6439" t="str">
            <v>Mise à jour de la documentation pour un équipement vidéo</v>
          </cell>
          <cell r="F6439">
            <v>628.9</v>
          </cell>
        </row>
        <row r="6440">
          <cell r="D6440" t="str">
            <v>VI F 100</v>
          </cell>
          <cell r="E6440" t="str">
            <v>Objectif Bosch 2,7 – 13mm , ref : LVF-5003C-P2713 (ou équivalent)</v>
          </cell>
          <cell r="F6440">
            <v>106.7</v>
          </cell>
        </row>
        <row r="6441">
          <cell r="D6441" t="str">
            <v>VI F 200</v>
          </cell>
          <cell r="E6441" t="str">
            <v>Caméra « BOSCH » autodôme IP starlight 7000HD  réf: VG5-7230-EPR5</v>
          </cell>
          <cell r="F6441">
            <v>2766.1</v>
          </cell>
        </row>
        <row r="6442">
          <cell r="D6442" t="str">
            <v>VI F 201</v>
          </cell>
          <cell r="E6442" t="str">
            <v>Caméra « BOSCH » MIC IP starlight 7100i  réf: MIC-7522-Z30W</v>
          </cell>
          <cell r="F6442">
            <v>4965</v>
          </cell>
        </row>
        <row r="6443">
          <cell r="D6443" t="str">
            <v>VI F 202</v>
          </cell>
          <cell r="E6443" t="str">
            <v>Projecteur infrarouge « Bosch » réf: MIC-ILW-300</v>
          </cell>
          <cell r="F6443">
            <v>723.2</v>
          </cell>
        </row>
        <row r="6444">
          <cell r="D6444" t="str">
            <v>VI F 203</v>
          </cell>
          <cell r="E6444" t="str">
            <v>Caméra « BOSCH » flexidôme IP starlight 6000 réf: NIN-63023-A3</v>
          </cell>
          <cell r="F6444">
            <v>822.1</v>
          </cell>
        </row>
        <row r="6445">
          <cell r="D6445" t="str">
            <v>VI F 204</v>
          </cell>
          <cell r="E6445" t="str">
            <v>Caméra « DAHUA » réf: IT-IPC-HDBW2320R</v>
          </cell>
          <cell r="F6445">
            <v>134.80000000000001</v>
          </cell>
        </row>
        <row r="6446">
          <cell r="D6446" t="str">
            <v>VI F 205</v>
          </cell>
          <cell r="E6446" t="str">
            <v>Caméra « FLIR «  ITS-632 dual AID 316L (24 Vac 2MM-CC/IP)</v>
          </cell>
          <cell r="F6446">
            <v>11959.3</v>
          </cell>
        </row>
        <row r="6447">
          <cell r="D6447" t="str">
            <v>VI F 206</v>
          </cell>
          <cell r="E6447" t="str">
            <v>caméra analogique Hanwha réf: HCB-6000PH</v>
          </cell>
          <cell r="F6447">
            <v>134.80000000000001</v>
          </cell>
        </row>
        <row r="6448">
          <cell r="D6448" t="str">
            <v>VI F 207</v>
          </cell>
          <cell r="E6448" t="str">
            <v xml:space="preserve"> caméra « FLIR » DAI TRAFIBOT2 - C24M5-2mm-AID</v>
          </cell>
          <cell r="F6448">
            <v>4368.7</v>
          </cell>
        </row>
        <row r="6449">
          <cell r="D6449" t="str">
            <v>VI F 208</v>
          </cell>
          <cell r="E6449" t="str">
            <v>caméra « Bosch »DINION IP stralight  6000 réf: NBN-63023-B</v>
          </cell>
          <cell r="F6449">
            <v>650.20000000000005</v>
          </cell>
        </row>
        <row r="6450">
          <cell r="D6450" t="str">
            <v>VI F 209</v>
          </cell>
          <cell r="E6450" t="str">
            <v>caméra dômeIP « WISENET » réf: QNV6082R</v>
          </cell>
          <cell r="F6450">
            <v>259.39999999999998</v>
          </cell>
        </row>
        <row r="6451">
          <cell r="D6451" t="str">
            <v>VI F 210</v>
          </cell>
          <cell r="E6451" t="str">
            <v>Caméra dôme IP « HIKVISION » réf: DS-2CD2723G1-IZS</v>
          </cell>
          <cell r="F6451">
            <v>173</v>
          </cell>
        </row>
        <row r="6452">
          <cell r="D6452" t="str">
            <v>VI F 211</v>
          </cell>
          <cell r="E6452" t="str">
            <v>Caméra « Bosch » autdôme IP starlight 5000i réf:NDP-55126-Z30</v>
          </cell>
          <cell r="F6452">
            <v>1384.7</v>
          </cell>
        </row>
        <row r="6453">
          <cell r="D6453" t="str">
            <v>VI F 212</v>
          </cell>
          <cell r="E6453" t="str">
            <v>Caméra « BOSCH » Flexidôme IP 3000i réf: NDE-3502-AL</v>
          </cell>
          <cell r="F6453">
            <v>361.6</v>
          </cell>
        </row>
        <row r="6454">
          <cell r="D6454" t="str">
            <v>VI F 213</v>
          </cell>
          <cell r="E6454" t="str">
            <v>Caméra « Panasonic » réf WV-SUD638</v>
          </cell>
          <cell r="F6454">
            <v>4140.7</v>
          </cell>
        </row>
        <row r="6455">
          <cell r="D6455" t="str">
            <v>VI F 300</v>
          </cell>
          <cell r="E6455" t="str">
            <v>Distributeur vidéo AD QUALITE ADQ 3410/04 4 voies</v>
          </cell>
          <cell r="F6455">
            <v>880.5</v>
          </cell>
        </row>
        <row r="6456">
          <cell r="D6456" t="str">
            <v>VI F 301</v>
          </cell>
          <cell r="E6456" t="str">
            <v>Distributeur vidéo AD QUALITE ADQ 3410/04 8 voies</v>
          </cell>
          <cell r="F6456">
            <v>1366.8</v>
          </cell>
        </row>
        <row r="6457">
          <cell r="D6457" t="str">
            <v>VI F 302</v>
          </cell>
          <cell r="E6457" t="str">
            <v>Caisson « Bosch » pour caméra d’extérieur PoE UHO réf: VSP-UHO-POE-10</v>
          </cell>
          <cell r="F6457">
            <v>285.3</v>
          </cell>
        </row>
        <row r="6458">
          <cell r="D6458" t="str">
            <v>VI F 303</v>
          </cell>
          <cell r="E6458" t="str">
            <v>injecteur POE « Bosch » réf:NPD-5004-POE</v>
          </cell>
          <cell r="F6458">
            <v>207.8</v>
          </cell>
        </row>
        <row r="6459">
          <cell r="D6459" t="str">
            <v>VI F 304</v>
          </cell>
          <cell r="E6459" t="str">
            <v>Module interface Ethernet vers SFP « BOSCH » réf: VG4-SFPSCKT</v>
          </cell>
          <cell r="F6459">
            <v>646.9</v>
          </cell>
        </row>
        <row r="6460">
          <cell r="D6460" t="str">
            <v>VI F 305</v>
          </cell>
          <cell r="E6460" t="str">
            <v>Support plafond pour caméra « FLIR » ITS DUAL</v>
          </cell>
          <cell r="F6460">
            <v>205.5</v>
          </cell>
        </row>
        <row r="6461">
          <cell r="D6461" t="str">
            <v>VI F 306</v>
          </cell>
          <cell r="E6461" t="str">
            <v>Support murale pour caméra « FLIR » ITS DUAL</v>
          </cell>
          <cell r="F6461">
            <v>280.8</v>
          </cell>
        </row>
        <row r="6462">
          <cell r="D6462" t="str">
            <v>VI F 307</v>
          </cell>
          <cell r="E6462" t="str">
            <v>Kit modificatif chaufferette caisson caméra DAI :.
- Thermostat variable 5 à 10°C « STEGO «  réf : 01140.0-00 ou
équivalent
- résistance chauffante 8W « STEGO «  réf : 01602,0-00 ou
équivalent
- isolateur thermique « RS COMPOSANT » réf : RS755-7466 ou
équivalent</v>
          </cell>
          <cell r="F6462">
            <v>33.700000000000003</v>
          </cell>
        </row>
        <row r="6463">
          <cell r="D6463" t="str">
            <v>VI F 308</v>
          </cell>
          <cell r="E6463" t="str">
            <v>Support en colonne « Bosch » réf: LTC 9210/00</v>
          </cell>
          <cell r="F6463">
            <v>37.1</v>
          </cell>
        </row>
        <row r="6464">
          <cell r="D6464" t="str">
            <v>VI F 309</v>
          </cell>
          <cell r="E6464" t="str">
            <v>Injecteur PoE « COMNET » réf: NWPM2448GE</v>
          </cell>
          <cell r="F6464">
            <v>161.69999999999999</v>
          </cell>
        </row>
        <row r="6465">
          <cell r="D6465" t="str">
            <v>VI F 310</v>
          </cell>
          <cell r="E6465" t="str">
            <v>Injecteur PoE « COMNET » réf: CNGE1IPS95</v>
          </cell>
          <cell r="F6465">
            <v>225.7</v>
          </cell>
        </row>
        <row r="6466">
          <cell r="D6466" t="str">
            <v>VI F 311</v>
          </cell>
          <cell r="E6466" t="str">
            <v>Ensemble base câblée pour caméra MIC-IP starlight 7100i IP « Bosch » réf: MIC-DCA-HG + accessoire</v>
          </cell>
          <cell r="F6466">
            <v>128</v>
          </cell>
        </row>
        <row r="6467">
          <cell r="D6467" t="str">
            <v>VI F 312</v>
          </cell>
          <cell r="E6467" t="str">
            <v>Support mural pour caméra MIC-IP starlight 7100i IP « Bosch » réf: MIC-SPR-BD + MIC-WMB-BD</v>
          </cell>
          <cell r="F6467">
            <v>304.39999999999998</v>
          </cell>
        </row>
        <row r="6468">
          <cell r="D6468" t="str">
            <v>VI F 313</v>
          </cell>
          <cell r="E6468" t="str">
            <v>Bras de fixation avec alimentation pour caméra dôme Bosch réf: VG4-A-PA2</v>
          </cell>
          <cell r="F6468">
            <v>160.6</v>
          </cell>
        </row>
        <row r="6469">
          <cell r="D6469" t="str">
            <v>VI F 314</v>
          </cell>
          <cell r="E6469" t="str">
            <v>Platine de fixation pour mât caméra dôme Bosch réf: VG4-A-9541</v>
          </cell>
          <cell r="F6469">
            <v>67.400000000000006</v>
          </cell>
        </row>
        <row r="6470">
          <cell r="D6470" t="str">
            <v>VI F 315</v>
          </cell>
          <cell r="E6470" t="str">
            <v>Montage mural suspendu « Bosch » réf: NDA-U-WMT</v>
          </cell>
          <cell r="F6470">
            <v>39.299999999999997</v>
          </cell>
        </row>
        <row r="6471">
          <cell r="D6471" t="str">
            <v>VI F 316</v>
          </cell>
          <cell r="E6471" t="str">
            <v>Enceinte surveillance 230 VAC Bosch réf NDA-U-PA2</v>
          </cell>
          <cell r="F6471">
            <v>160.6</v>
          </cell>
        </row>
        <row r="6472">
          <cell r="D6472" t="str">
            <v>VI F 317</v>
          </cell>
          <cell r="E6472" t="str">
            <v>Adaptateur « Bosch » pour montage sur Mât réf: NDA-U-PMAL</v>
          </cell>
          <cell r="F6472">
            <v>66.3</v>
          </cell>
        </row>
        <row r="6473">
          <cell r="D6473" t="str">
            <v>VI F 318</v>
          </cell>
          <cell r="E6473" t="str">
            <v>Kit interface Ethernet vers SFP Bosch réf: VG4-SFPSCKT</v>
          </cell>
          <cell r="F6473">
            <v>646.9</v>
          </cell>
        </row>
        <row r="6474">
          <cell r="D6474" t="str">
            <v>VI F 319</v>
          </cell>
          <cell r="E6474" t="str">
            <v>Alimentation 48V DC « COMNET » réf: PS-DRA100-48A</v>
          </cell>
          <cell r="F6474">
            <v>73</v>
          </cell>
        </row>
        <row r="6475">
          <cell r="D6475" t="str">
            <v>VI F 400</v>
          </cell>
          <cell r="E6475" t="str">
            <v>Encodeur Siqura C-60 E-MC</v>
          </cell>
          <cell r="F6475">
            <v>852.4</v>
          </cell>
        </row>
        <row r="6476">
          <cell r="D6476" t="str">
            <v>VI F 401</v>
          </cell>
          <cell r="E6476" t="str">
            <v>Rack alimentation Siqura MC11-AC230</v>
          </cell>
          <cell r="F6476">
            <v>978.2</v>
          </cell>
        </row>
        <row r="6477">
          <cell r="D6477" t="str">
            <v>VI F 402</v>
          </cell>
          <cell r="E6477" t="str">
            <v>Rack alimentation Siqura MC10-AC230 /EB2</v>
          </cell>
          <cell r="F6477">
            <v>1353.3</v>
          </cell>
        </row>
        <row r="6478">
          <cell r="D6478" t="str">
            <v>VI F 500</v>
          </cell>
          <cell r="E6478" t="str">
            <v>Convertisseur de média « CXR » fibre/Ethernet Poe ref: FOCD-I-TGPS-SFP</v>
          </cell>
          <cell r="F6478">
            <v>267.3</v>
          </cell>
        </row>
        <row r="6479">
          <cell r="D6479" t="str">
            <v>VI F 501</v>
          </cell>
          <cell r="E6479" t="str">
            <v xml:space="preserve"> Convertisseur de média éIFOTECé réf:Mini Giga SFPL-1GX31-20</v>
          </cell>
          <cell r="F6479">
            <v>48.3</v>
          </cell>
        </row>
        <row r="6480">
          <cell r="D6480" t="str">
            <v>VI F 502</v>
          </cell>
          <cell r="E6480" t="str">
            <v>Modem « CXR » réf: CopperWay-bis-2TTX</v>
          </cell>
          <cell r="F6480">
            <v>640.1</v>
          </cell>
        </row>
        <row r="6481">
          <cell r="D6481" t="str">
            <v>VI F 503</v>
          </cell>
          <cell r="E6481" t="str">
            <v>Prolongateur Poe sur Coax « CXR » réf: VDDCOAX-H-4TPOE-S</v>
          </cell>
          <cell r="F6481">
            <v>417.8</v>
          </cell>
        </row>
        <row r="6482">
          <cell r="D6482" t="str">
            <v>VI F 504</v>
          </cell>
          <cell r="E6482" t="str">
            <v>Prolongateur Poe sur Coax « CXR » réf: VDDCOAX-H-4TPW-M</v>
          </cell>
          <cell r="F6482">
            <v>417.8</v>
          </cell>
        </row>
        <row r="6483">
          <cell r="D6483" t="str">
            <v>VI F 505</v>
          </cell>
          <cell r="E6483" t="str">
            <v>Chassis pour 16 cartes Modem « CXR » réf: AMS16-PS16</v>
          </cell>
          <cell r="F6483">
            <v>949</v>
          </cell>
        </row>
        <row r="6484">
          <cell r="D6484" t="str">
            <v>VI F 506</v>
          </cell>
          <cell r="E6484" t="str">
            <v>Modem « CXR » réf: SpeederLAN-BisGE-4R</v>
          </cell>
          <cell r="F6484">
            <v>1575.6</v>
          </cell>
        </row>
        <row r="6485">
          <cell r="D6485" t="str">
            <v>VI F 600</v>
          </cell>
          <cell r="E6485" t="str">
            <v>Coffret vidéo IP complet pré-câblé pour transmission sur support cuivre - architecture Sirius EST</v>
          </cell>
          <cell r="F6485">
            <v>2150</v>
          </cell>
        </row>
        <row r="6486">
          <cell r="D6486" t="str">
            <v>VI F 601</v>
          </cell>
          <cell r="E6486" t="str">
            <v>Coffret vidéo IP complet pré-câblépour transmission sur support coaxial - architecture Sirius EST</v>
          </cell>
          <cell r="F6486">
            <v>1710.8</v>
          </cell>
        </row>
        <row r="6487">
          <cell r="D6487" t="str">
            <v>VI F 602</v>
          </cell>
          <cell r="E6487" t="str">
            <v>Coffret vidéo IP complet pré-câblé pour transmission sur support fibre - architecture Sirius EST</v>
          </cell>
          <cell r="F6487">
            <v>1508.7</v>
          </cell>
        </row>
        <row r="6488">
          <cell r="D6488" t="str">
            <v>VI F 603</v>
          </cell>
          <cell r="E6488" t="str">
            <v>Coffret vidéo IP complet pré-câblé - architecture Sirius Ouest</v>
          </cell>
          <cell r="F6488">
            <v>1710.8</v>
          </cell>
        </row>
        <row r="6489">
          <cell r="D6489" t="str">
            <v>VI F 604</v>
          </cell>
          <cell r="E6489" t="str">
            <v>Coffret vidéo IP complet pré-câblé- architecture LC Rosny</v>
          </cell>
          <cell r="F6489">
            <v>1508.7</v>
          </cell>
        </row>
        <row r="6490">
          <cell r="D6490" t="str">
            <v>VI ING 100</v>
          </cell>
          <cell r="E6490" t="str">
            <v xml:space="preserve">Réalisation d’une étude technique mineure d’intérêt régional conformément à la Fiche N°7 et correspondant à 2 jours (+ ou - 20%) de travail d’ingénieur dépendant des méthodes employées. Ce prix rémunère également la production d’un rapport d’étude soumis à la validation de la DiRIF.
</v>
          </cell>
          <cell r="F6490">
            <v>1329.6</v>
          </cell>
        </row>
        <row r="6491">
          <cell r="D6491" t="str">
            <v>VI ING 101</v>
          </cell>
          <cell r="E6491" t="str">
            <v>Réalisation d’une étude technique majeure d’intérêt régionale conformément à la Fiche N°7 et correspondant à 5 jours (+ ou - 20%) de travail d’ingénieur dépendant des méthodes employées.Ce prix rémunère également la production d’un rapport d’étude soumis à la validation de la DiRIF.</v>
          </cell>
          <cell r="F6491">
            <v>3324.1</v>
          </cell>
        </row>
        <row r="6492">
          <cell r="D6492" t="str">
            <v>VI ING 102</v>
          </cell>
          <cell r="E6492" t="str">
            <v>Configuration d’un masque de détection sur une caméra de Locaux technique.
Ce prix comprend la configuration du masque et le paramétrage du masque depuis l’interface web de la caméra, la configuration de la caméra sur le SI vidéo dédiée à la vidéoprotection et le déplacement sur place pour effectuer un essai de détection.</v>
          </cell>
          <cell r="F6492">
            <v>14.6</v>
          </cell>
        </row>
        <row r="6493">
          <cell r="D6493" t="str">
            <v>VI ING 103</v>
          </cell>
          <cell r="E6493" t="str">
            <v>Installation d’une caméra dôme dans un site site technique tunnel ou Sirius
Ce prix comprend l’ensemble des prestations décrites dans le CCTP (chapitre D.5.6)</v>
          </cell>
          <cell r="F6493">
            <v>504.7</v>
          </cell>
        </row>
        <row r="6494">
          <cell r="D6494" t="str">
            <v>VI ING 104</v>
          </cell>
          <cell r="E6494" t="str">
            <v>Changement d’identifiant et mot de passe d'un équipement vidéo IP,  effectuée à distance depuis un poste de contrôle type supervision, navigateur web…</v>
          </cell>
          <cell r="F6494">
            <v>9.6999999999999993</v>
          </cell>
        </row>
        <row r="6495">
          <cell r="D6495" t="str">
            <v>VI MC 100</v>
          </cell>
          <cell r="E6495" t="str">
            <v>Unité de référence « recherche de défaut » (diagnostic).</v>
          </cell>
          <cell r="F6495">
            <v>120</v>
          </cell>
        </row>
        <row r="6496">
          <cell r="D6496" t="str">
            <v>VI MC 101</v>
          </cell>
          <cell r="E6496" t="str">
            <v>Unité de référence « recherche de défaut » (diagnostic) - 20 interventions</v>
          </cell>
          <cell r="F6496">
            <v>2400</v>
          </cell>
        </row>
        <row r="6497">
          <cell r="D6497" t="str">
            <v>VI MC 102</v>
          </cell>
          <cell r="E6497" t="str">
            <v>Unité de référence « recherche de défaut » (diagnostic) - 50 interventions</v>
          </cell>
          <cell r="F6497">
            <v>6000</v>
          </cell>
        </row>
        <row r="6498">
          <cell r="D6498" t="str">
            <v>VI MC 200</v>
          </cell>
          <cell r="E6498" t="str">
            <v>Unité de référence « intervention corrective » (dépannage).</v>
          </cell>
          <cell r="F6498">
            <v>60</v>
          </cell>
        </row>
        <row r="6499">
          <cell r="D6499" t="str">
            <v>VI MC 201</v>
          </cell>
          <cell r="E6499" t="str">
            <v>Unité de référence « intervention corrective » (dépannage). - 20 interventions</v>
          </cell>
          <cell r="F6499">
            <v>1200</v>
          </cell>
        </row>
        <row r="6500">
          <cell r="D6500" t="str">
            <v>VI MC 202</v>
          </cell>
          <cell r="E6500" t="str">
            <v>Unité de référence « intervention corrective » (dépannage). - 50 interventions</v>
          </cell>
          <cell r="F6500">
            <v>3000</v>
          </cell>
        </row>
        <row r="6501">
          <cell r="D6501" t="str">
            <v>VI MC 400</v>
          </cell>
          <cell r="E6501" t="str">
            <v>Remplacement d’un ensemble prise de vue DAI par un ensemble prise de vue reconditionné.
Ce prix comprend l’ensemble des prestations décrites dans le CCTP (chapitre D.5.1)</v>
          </cell>
          <cell r="F6501">
            <v>232.3</v>
          </cell>
        </row>
        <row r="6502">
          <cell r="D6502" t="str">
            <v>VI MC 401</v>
          </cell>
          <cell r="E6502" t="str">
            <v>Travaux d’évolution mineur
(réalisation de travaux nécessaires à une évolution mineure correspondant à une journée de deux techniciens avec véhicule et outillage)</v>
          </cell>
          <cell r="F6502">
            <v>1338.4</v>
          </cell>
        </row>
        <row r="6503">
          <cell r="D6503" t="str">
            <v>VI MC 402</v>
          </cell>
          <cell r="E6503" t="str">
            <v>Nettoyage renforcé pour une caméra DAI
(Réalisation de la gamme préventive « énettoyage caméra DAI en tunnel », nettoyage intérieur du caisson DAI et de tous les éléments constituant léensemble prise de vue)
Ce prix comprend l’ensemble des prestations décrites dans le CCTP (chapitre D.5.2)</v>
          </cell>
          <cell r="F6503">
            <v>113.8</v>
          </cell>
        </row>
        <row r="6504">
          <cell r="D6504" t="str">
            <v>VI MC 403</v>
          </cell>
          <cell r="E6504" t="str">
            <v>Réajustement du masque DAI
Ce prix comprend l’ensemble des prestations décrites dans le CCTP (chapitre D.5.3)</v>
          </cell>
          <cell r="F6504">
            <v>19.7</v>
          </cell>
        </row>
        <row r="6505">
          <cell r="D6505" t="str">
            <v>VI MC 404</v>
          </cell>
          <cell r="E6505" t="str">
            <v>Remplacement d’une carte analyseur DAI incluant sa configuration (masques DAI)
Ce prix comprend l’ensemble des prestations décrites dans le CCTP (chapitre D.5.4)</v>
          </cell>
          <cell r="F6505">
            <v>77.7</v>
          </cell>
        </row>
        <row r="6506">
          <cell r="D6506" t="str">
            <v>VI MC 405</v>
          </cell>
          <cell r="E6506" t="str">
            <v>Fourniture et remplacement de la bulle de verre sur une caméra dôme installée à moins de 3 mètres 50 dans un local technique
Ce prix comprend l’ensemble des prestations décrites dans le CCTP (chapitre D.5.5)</v>
          </cell>
          <cell r="F6506">
            <v>132.9</v>
          </cell>
        </row>
        <row r="6507">
          <cell r="D6507" t="str">
            <v>VI MC 406</v>
          </cell>
          <cell r="E6507" t="str">
            <v>Fourniture et remplacement de la bulle de verre sur une caméra dôme installée à plus de 3 mètres 50 dans un local technique
Ce prix comprend l’ensemble des prestations décrites dans le CCTP (chapitre D.5.5)</v>
          </cell>
          <cell r="F6507">
            <v>180.8</v>
          </cell>
        </row>
        <row r="6508">
          <cell r="D6508" t="str">
            <v>VI MC 407</v>
          </cell>
          <cell r="E6508" t="str">
            <v xml:space="preserve">Recherche de défaut et dépannage en plate-forme laboratoire
(recherche d’un défaut sur le système vidéo ou un de ses composants ainsi que le dépannage et essai en plate-forme laboratoire main d’oeuvre, fourniture de consommables et outillage compris)
</v>
          </cell>
          <cell r="F6508">
            <v>143.4</v>
          </cell>
        </row>
        <row r="6509">
          <cell r="D6509" t="str">
            <v>VI MC 408</v>
          </cell>
          <cell r="E6509" t="str">
            <v>plus-value aux prix VI MC 401, 405 et 406 pour exécution de nuit entre 22h et 6h,</v>
          </cell>
          <cell r="F6509">
            <v>1</v>
          </cell>
        </row>
        <row r="6510">
          <cell r="D6510" t="str">
            <v>VI MP 100</v>
          </cell>
          <cell r="E6510" t="str">
            <v>Tunnel de Champigny (A4) sens Province/Paris (34 caméras)</v>
          </cell>
          <cell r="F6510">
            <v>3200.8</v>
          </cell>
        </row>
        <row r="6511">
          <cell r="D6511" t="str">
            <v>VI MP 101</v>
          </cell>
          <cell r="E6511" t="str">
            <v>Tunnel de Champigny (A4) sens Paris/Province (33 caméras)</v>
          </cell>
          <cell r="F6511">
            <v>3200.8</v>
          </cell>
        </row>
        <row r="6512">
          <cell r="D6512" t="str">
            <v>VI MP 102</v>
          </cell>
          <cell r="E6512" t="str">
            <v>Tunnel de Thiais (A86) sens intérieur (47 caméras)</v>
          </cell>
          <cell r="F6512">
            <v>3200.8</v>
          </cell>
        </row>
        <row r="6513">
          <cell r="D6513" t="str">
            <v>VI MP 103</v>
          </cell>
          <cell r="E6513" t="str">
            <v>Tunnel de Thiais (A86) sens extérieur (56 caméras)</v>
          </cell>
          <cell r="F6513">
            <v>4055.9</v>
          </cell>
        </row>
        <row r="6514">
          <cell r="D6514" t="str">
            <v>VI MP 104</v>
          </cell>
          <cell r="E6514" t="str">
            <v>Tunnel de Nogent-sur-marne (A86) sens intérieur (50 caméras)</v>
          </cell>
          <cell r="F6514">
            <v>4055.9</v>
          </cell>
        </row>
        <row r="6515">
          <cell r="D6515" t="str">
            <v>VI MP 105</v>
          </cell>
          <cell r="E6515" t="str">
            <v>Tunnel de Nogent-sur-marne (A86) sens extérieur (60 caméras)</v>
          </cell>
          <cell r="F6515">
            <v>4055.9</v>
          </cell>
        </row>
        <row r="6516">
          <cell r="D6516" t="str">
            <v>VI MP 106</v>
          </cell>
          <cell r="E6516" t="str">
            <v>Tunnel du Landy (A1) sens Province/Paris (45 caméras)</v>
          </cell>
          <cell r="F6516">
            <v>3200.8</v>
          </cell>
        </row>
        <row r="6517">
          <cell r="D6517" t="str">
            <v>VI MP 107</v>
          </cell>
          <cell r="E6517" t="str">
            <v>Tunnel du Landy (A1) sens Paris/Province (45 caméras)</v>
          </cell>
          <cell r="F6517">
            <v>3200.8</v>
          </cell>
        </row>
        <row r="6518">
          <cell r="D6518" t="str">
            <v>VI MP 108</v>
          </cell>
          <cell r="E6518" t="str">
            <v>Tunnel de Bobigny (A86) sens intérieur (69 caméras)</v>
          </cell>
          <cell r="F6518">
            <v>4055.9</v>
          </cell>
        </row>
        <row r="6519">
          <cell r="D6519" t="str">
            <v>VI MP 109</v>
          </cell>
          <cell r="E6519" t="str">
            <v>Tunnel de Bobigny (A86) sens extérieur (68 caméras)</v>
          </cell>
          <cell r="F6519">
            <v>4055.9</v>
          </cell>
        </row>
        <row r="6520">
          <cell r="D6520" t="str">
            <v>VI MP 110</v>
          </cell>
          <cell r="E6520" t="str">
            <v>Tunnel de Lumen et Norton (A86) sens intérieur (27 caméras)</v>
          </cell>
          <cell r="F6520">
            <v>3200.8</v>
          </cell>
        </row>
        <row r="6521">
          <cell r="D6521" t="str">
            <v>VI MP 111</v>
          </cell>
          <cell r="E6521" t="str">
            <v>Tunnel de Lumen et Norton (A86) sens extérieur (34 caméras)</v>
          </cell>
          <cell r="F6521">
            <v>3200.8</v>
          </cell>
        </row>
        <row r="6522">
          <cell r="D6522" t="str">
            <v>VI MP 112</v>
          </cell>
          <cell r="E6522" t="str">
            <v>Tunnel de La Courneuve (A86) sens intérieur (18 caméras)</v>
          </cell>
          <cell r="F6522">
            <v>1710.2</v>
          </cell>
        </row>
        <row r="6523">
          <cell r="D6523" t="str">
            <v>VI MP 113</v>
          </cell>
          <cell r="E6523" t="str">
            <v>Tunnel de La Courneuve (A86) sens extérieur (20 caméras)</v>
          </cell>
          <cell r="F6523">
            <v>1710.2</v>
          </cell>
        </row>
        <row r="6524">
          <cell r="D6524" t="str">
            <v>VI MP 114</v>
          </cell>
          <cell r="E6524" t="str">
            <v>Tunnel de Taverny (A115) sens Province/Paris (12 caméras)</v>
          </cell>
          <cell r="F6524">
            <v>1710.2</v>
          </cell>
        </row>
        <row r="6525">
          <cell r="D6525" t="str">
            <v>VI MP 115</v>
          </cell>
          <cell r="E6525" t="str">
            <v>Tunnel de Taverny (A115) sens Paris/Province (11 caméras)</v>
          </cell>
          <cell r="F6525">
            <v>1710.2</v>
          </cell>
        </row>
        <row r="6526">
          <cell r="D6526" t="str">
            <v>VI MP 116</v>
          </cell>
          <cell r="E6526" t="str">
            <v>Tunnel de Neuilly (N13) sens Province/Paris (21 caméras)</v>
          </cell>
          <cell r="F6526">
            <v>1710.2</v>
          </cell>
        </row>
        <row r="6527">
          <cell r="D6527" t="str">
            <v>VI MP 117</v>
          </cell>
          <cell r="E6527" t="str">
            <v>Tunnel de Neuilly (N13) sens Paris/Province (21 caméras)</v>
          </cell>
          <cell r="F6527">
            <v>1710.2</v>
          </cell>
        </row>
        <row r="6528">
          <cell r="D6528" t="str">
            <v>VI MP 118</v>
          </cell>
          <cell r="E6528" t="str">
            <v>Echangeur A14/A86 bretelles B3/B4 (43 caméras)</v>
          </cell>
          <cell r="F6528">
            <v>2880.8</v>
          </cell>
        </row>
        <row r="6529">
          <cell r="D6529" t="str">
            <v>VI MP 119</v>
          </cell>
          <cell r="E6529" t="str">
            <v>Echangeur A14/A86 bretelle B1  (17 caméras)</v>
          </cell>
          <cell r="F6529">
            <v>1710.2</v>
          </cell>
        </row>
        <row r="6530">
          <cell r="D6530" t="str">
            <v>VI MP 120</v>
          </cell>
          <cell r="E6530" t="str">
            <v>Tunnel Nanterre centre (A86) sens intérieur (38 caméras)</v>
          </cell>
          <cell r="F6530">
            <v>3200.8</v>
          </cell>
        </row>
        <row r="6531">
          <cell r="D6531" t="str">
            <v>VI MP 121</v>
          </cell>
          <cell r="E6531" t="str">
            <v>Tunnel Nanterre centre (A86) sens extérieur (35 caméras)</v>
          </cell>
          <cell r="F6531">
            <v>3200.8</v>
          </cell>
        </row>
        <row r="6532">
          <cell r="D6532" t="str">
            <v>VI MP 122</v>
          </cell>
          <cell r="E6532" t="str">
            <v>Tunnel de la défense (A14) sens Province/Paris (106 caméras)</v>
          </cell>
          <cell r="F6532">
            <v>9602.5</v>
          </cell>
        </row>
        <row r="6533">
          <cell r="D6533" t="str">
            <v>VI MP 123</v>
          </cell>
          <cell r="E6533" t="str">
            <v>Tunnel de la défense (A14) sens Paris/Province (127 caméras)</v>
          </cell>
          <cell r="F6533">
            <v>9602.5</v>
          </cell>
        </row>
        <row r="6534">
          <cell r="D6534" t="str">
            <v>VI MP 124</v>
          </cell>
          <cell r="E6534" t="str">
            <v>Tunnel de Belle-rive (A86) sens intérieur (46 caméras)</v>
          </cell>
          <cell r="F6534">
            <v>3200.8</v>
          </cell>
        </row>
        <row r="6535">
          <cell r="D6535" t="str">
            <v>VI MP 125</v>
          </cell>
          <cell r="E6535" t="str">
            <v>Tunnel de Belle-rive (A86) sens extérieur (40 caméras)</v>
          </cell>
          <cell r="F6535">
            <v>3200.8</v>
          </cell>
        </row>
        <row r="6536">
          <cell r="D6536" t="str">
            <v>VI MP 126</v>
          </cell>
          <cell r="E6536" t="str">
            <v>Tunnel de Saint-Cloud (A13) sens intérieur (29 caméras)</v>
          </cell>
          <cell r="F6536">
            <v>2400.6</v>
          </cell>
        </row>
        <row r="6537">
          <cell r="D6537" t="str">
            <v>VI MP 127</v>
          </cell>
          <cell r="E6537" t="str">
            <v>Tunnel de Saint-Cloud (A13) sens extérieur (25 caméras)</v>
          </cell>
          <cell r="F6537">
            <v>2400.6</v>
          </cell>
        </row>
        <row r="6538">
          <cell r="D6538" t="str">
            <v>VI MP 128</v>
          </cell>
          <cell r="E6538" t="str">
            <v>Tunnel d’Ambroise Paré (A13) sens intérieur (30 caméras)</v>
          </cell>
          <cell r="F6538">
            <v>2400.6</v>
          </cell>
        </row>
        <row r="6539">
          <cell r="D6539" t="str">
            <v>VI MP 129</v>
          </cell>
          <cell r="E6539" t="str">
            <v>Tunnel d’Ambroise Paré (A13) sens extérieur (25 caméras)</v>
          </cell>
          <cell r="F6539">
            <v>2400.6</v>
          </cell>
        </row>
        <row r="6540">
          <cell r="D6540" t="str">
            <v>VI MP 130</v>
          </cell>
          <cell r="E6540" t="str">
            <v>Tunnel de Fontenay le fleury (A12) sens Province/Paris (17 caméras)</v>
          </cell>
          <cell r="F6540">
            <v>1710.2</v>
          </cell>
        </row>
        <row r="6541">
          <cell r="D6541" t="str">
            <v>VI MP 131</v>
          </cell>
          <cell r="E6541" t="str">
            <v>Tunnel de Fontenay le fleury (A12) sens Paris/Province (25 caméras)</v>
          </cell>
          <cell r="F6541">
            <v>1710.2</v>
          </cell>
        </row>
        <row r="6542">
          <cell r="D6542" t="str">
            <v>VI MP 132</v>
          </cell>
          <cell r="E6542" t="str">
            <v>Tunnel de Sévines (N315) sens Paris/Province (19 caméras)</v>
          </cell>
          <cell r="F6542">
            <v>1710.2</v>
          </cell>
        </row>
        <row r="6543">
          <cell r="D6543" t="str">
            <v>VI MP 133</v>
          </cell>
          <cell r="E6543" t="str">
            <v>Tunnel de Sévines (N315) sens Province/Paris (19 caméras)</v>
          </cell>
          <cell r="F6543">
            <v>1710.2</v>
          </cell>
        </row>
        <row r="6544">
          <cell r="D6544" t="str">
            <v>VI MP 134</v>
          </cell>
          <cell r="E6544" t="str">
            <v>Tunnel de Chennevières (N12) sens Paris/Province (11 caméras)</v>
          </cell>
          <cell r="F6544">
            <v>1710.2</v>
          </cell>
        </row>
        <row r="6545">
          <cell r="D6545" t="str">
            <v>VI MP 135</v>
          </cell>
          <cell r="E6545" t="str">
            <v>Tunnel de Chennevières (N12) sens Province/Paris (21 caméras)</v>
          </cell>
          <cell r="F6545">
            <v>1710.2</v>
          </cell>
        </row>
        <row r="6546">
          <cell r="D6546" t="str">
            <v>VI MP 136</v>
          </cell>
          <cell r="E6546" t="str">
            <v>Tunnel d’Antony (A86) sens intérieur (15 caméras)</v>
          </cell>
          <cell r="F6546">
            <v>1539.2</v>
          </cell>
        </row>
        <row r="6547">
          <cell r="D6547" t="str">
            <v>VI MP 137</v>
          </cell>
          <cell r="E6547" t="str">
            <v>Tunnel d’Antony (A86) sens extérieur (19 caméras)</v>
          </cell>
          <cell r="F6547">
            <v>1539.2</v>
          </cell>
        </row>
        <row r="6548">
          <cell r="D6548" t="str">
            <v>VI MP 138</v>
          </cell>
          <cell r="E6548" t="str">
            <v>Tunnel de Fresnes (A86) sens intérieur (17 caméras)</v>
          </cell>
          <cell r="F6548">
            <v>1539.2</v>
          </cell>
        </row>
        <row r="6549">
          <cell r="D6549" t="str">
            <v>VI MP 139</v>
          </cell>
          <cell r="E6549" t="str">
            <v>Tunnel de Fresnes (A86) sens extérieur (28 caméras)</v>
          </cell>
          <cell r="F6549">
            <v>2880.8</v>
          </cell>
        </row>
        <row r="6550">
          <cell r="D6550" t="str">
            <v>VI MP 140</v>
          </cell>
          <cell r="E6550" t="str">
            <v>Tunnel de Bicêtre et Italie (A6b) sens Paris/Province (40 caméras)</v>
          </cell>
          <cell r="F6550">
            <v>3200.8</v>
          </cell>
        </row>
        <row r="6551">
          <cell r="D6551" t="str">
            <v>VI MP 141</v>
          </cell>
          <cell r="E6551" t="str">
            <v>Tunnel de Bicêtre et Italie (A6b) sens Province/Paris (38 caméras)</v>
          </cell>
          <cell r="F6551">
            <v>3200.8</v>
          </cell>
        </row>
        <row r="6552">
          <cell r="D6552" t="str">
            <v>VI MP 142</v>
          </cell>
          <cell r="E6552" t="str">
            <v>Tunnel d’Orly (N7) sens  Paris/Province (25 caméras)</v>
          </cell>
          <cell r="F6552">
            <v>3200.8</v>
          </cell>
        </row>
        <row r="6553">
          <cell r="D6553" t="str">
            <v>VI MP 143</v>
          </cell>
          <cell r="E6553" t="str">
            <v>Tunnel d’Orly (N7) sens Province/Paris (18 caméras)</v>
          </cell>
          <cell r="F6553">
            <v>1710.2</v>
          </cell>
        </row>
        <row r="6554">
          <cell r="D6554" t="str">
            <v>VI MP 144</v>
          </cell>
          <cell r="E6554" t="str">
            <v>Plus-value ou moins-value aux prix précédents pour une caméra DAI en tunnel supplémentaire ou manquante</v>
          </cell>
          <cell r="F6554">
            <v>80</v>
          </cell>
        </row>
        <row r="6555">
          <cell r="D6555" t="str">
            <v>VI MP 200</v>
          </cell>
          <cell r="E6555" t="str">
            <v>Tunnel de Boissy (N19) sens Province/Paris (14 caméras)</v>
          </cell>
          <cell r="F6555">
            <v>856.2</v>
          </cell>
        </row>
        <row r="6556">
          <cell r="D6556" t="str">
            <v>VI MP 201</v>
          </cell>
          <cell r="E6556" t="str">
            <v>Tunnel de Boissy (N19) sens Paris/Province (25 caméras)</v>
          </cell>
          <cell r="F6556">
            <v>1602.5</v>
          </cell>
        </row>
        <row r="6557">
          <cell r="D6557" t="str">
            <v>VI MP 202</v>
          </cell>
          <cell r="E6557" t="str">
            <v>Echangeur A14/A86 - Bretelle B5 (11 caméras)</v>
          </cell>
          <cell r="F6557">
            <v>770.6</v>
          </cell>
        </row>
        <row r="6558">
          <cell r="D6558" t="str">
            <v>VI MP 203</v>
          </cell>
          <cell r="E6558" t="str">
            <v>Couverture Trinity (8 caméras)</v>
          </cell>
          <cell r="F6558">
            <v>770.6</v>
          </cell>
        </row>
        <row r="6559">
          <cell r="D6559" t="str">
            <v>VI MP 300</v>
          </cell>
          <cell r="E6559" t="str">
            <v>Tunnel de Champigny (A4) sens Province/Paris (34 caméras)</v>
          </cell>
          <cell r="F6559">
            <v>1624.7</v>
          </cell>
        </row>
        <row r="6560">
          <cell r="D6560" t="str">
            <v>VI MP 301</v>
          </cell>
          <cell r="E6560" t="str">
            <v>Tunnel de Champigny (A4) sens Paris/Province (33 caméras)</v>
          </cell>
          <cell r="F6560">
            <v>1624.7</v>
          </cell>
        </row>
        <row r="6561">
          <cell r="D6561" t="str">
            <v>VI MP 302</v>
          </cell>
          <cell r="E6561" t="str">
            <v>Tunnel de Thiais (A86) sens intérieur (47 caméras)</v>
          </cell>
          <cell r="F6561">
            <v>3040.8</v>
          </cell>
        </row>
        <row r="6562">
          <cell r="D6562" t="str">
            <v>VI MP 303</v>
          </cell>
          <cell r="E6562" t="str">
            <v>Tunnel de Thiais (A86) sens extérieur (56 caméras)</v>
          </cell>
          <cell r="F6562">
            <v>3040.8</v>
          </cell>
        </row>
        <row r="6563">
          <cell r="D6563" t="str">
            <v>VI MP 304</v>
          </cell>
          <cell r="E6563" t="str">
            <v>Tunnel de Nogent-sur-marne (A86) sens intérieur (50 caméras)</v>
          </cell>
          <cell r="F6563">
            <v>3040.8</v>
          </cell>
        </row>
        <row r="6564">
          <cell r="D6564" t="str">
            <v>VI MP 305</v>
          </cell>
          <cell r="E6564" t="str">
            <v>Tunnel de Nogent-sur-marne (A86) sens extérieur (57 caméras)</v>
          </cell>
          <cell r="F6564">
            <v>3040.8</v>
          </cell>
        </row>
        <row r="6565">
          <cell r="D6565" t="str">
            <v>VI MP 306</v>
          </cell>
          <cell r="E6565" t="str">
            <v>Tunnel du Landy (A1) sens Province/Paris (45 caméras)</v>
          </cell>
          <cell r="F6565">
            <v>3040.8</v>
          </cell>
        </row>
        <row r="6566">
          <cell r="D6566" t="str">
            <v>VI MP 307</v>
          </cell>
          <cell r="E6566" t="str">
            <v>Tunnel du Landy (A1) sens Paris/Province (44 caméras)</v>
          </cell>
          <cell r="F6566">
            <v>3040.8</v>
          </cell>
        </row>
        <row r="6567">
          <cell r="D6567" t="str">
            <v>VI MP 308</v>
          </cell>
          <cell r="E6567" t="str">
            <v>Tunnel de Bobigny (A86) sens intérieur (68 caméras)</v>
          </cell>
          <cell r="F6567">
            <v>3040.8</v>
          </cell>
        </row>
        <row r="6568">
          <cell r="D6568" t="str">
            <v>VI MP 309</v>
          </cell>
          <cell r="E6568" t="str">
            <v>Tunnel de Bobigny (A86) sens extérieur (68 caméras)</v>
          </cell>
          <cell r="F6568">
            <v>3040.8</v>
          </cell>
        </row>
        <row r="6569">
          <cell r="D6569" t="str">
            <v>VI MP 310</v>
          </cell>
          <cell r="E6569" t="str">
            <v>le Tunnel de Lumen et Norton (A86) sens intérieur (20 caméras)</v>
          </cell>
          <cell r="F6569">
            <v>1624.7</v>
          </cell>
        </row>
        <row r="6570">
          <cell r="D6570" t="str">
            <v>VI MP 311</v>
          </cell>
          <cell r="E6570" t="str">
            <v>le Tunnel de Lumen et Norton (A86) sens extérieur (27 caméras)</v>
          </cell>
          <cell r="F6570">
            <v>1624.7</v>
          </cell>
        </row>
        <row r="6571">
          <cell r="D6571" t="str">
            <v>VI MP 312</v>
          </cell>
          <cell r="E6571" t="str">
            <v>Tunnel de La Courneuve (A86) sens intérieur (18 caméras)</v>
          </cell>
          <cell r="F6571">
            <v>1624.7</v>
          </cell>
        </row>
        <row r="6572">
          <cell r="D6572" t="str">
            <v>VI MP 313</v>
          </cell>
          <cell r="E6572" t="str">
            <v>Tunnel de La Courneuve (A86) sens extérieur (20 caméras)</v>
          </cell>
          <cell r="F6572">
            <v>1624.7</v>
          </cell>
        </row>
        <row r="6573">
          <cell r="D6573" t="str">
            <v>VI MP 314</v>
          </cell>
          <cell r="E6573" t="str">
            <v>Tunnel de Taverny (A115) sens Province/Paris (12 caméras)</v>
          </cell>
          <cell r="F6573">
            <v>812.4</v>
          </cell>
        </row>
        <row r="6574">
          <cell r="D6574" t="str">
            <v>VI MP 315</v>
          </cell>
          <cell r="E6574" t="str">
            <v>Tunnel de Taverny (A115) sens Paris/Province (11 caméras)</v>
          </cell>
          <cell r="F6574">
            <v>812.4</v>
          </cell>
        </row>
        <row r="6575">
          <cell r="D6575" t="str">
            <v>VI MP 316</v>
          </cell>
          <cell r="E6575" t="str">
            <v>Tunnel de Neuilly (N13) sens Province/Paris (21 caméras)</v>
          </cell>
          <cell r="F6575">
            <v>1624.7</v>
          </cell>
        </row>
        <row r="6576">
          <cell r="D6576" t="str">
            <v>VI MP 317</v>
          </cell>
          <cell r="E6576" t="str">
            <v>Tunnel de Neuilly (N13) sens Paris/Province (21 caméras)</v>
          </cell>
          <cell r="F6576">
            <v>1624.7</v>
          </cell>
        </row>
        <row r="6577">
          <cell r="D6577" t="str">
            <v>VI MP 318</v>
          </cell>
          <cell r="E6577" t="str">
            <v>Echangeur A14/A86 bretelles B3/B4 (43 caméras)</v>
          </cell>
          <cell r="F6577">
            <v>3040.8</v>
          </cell>
        </row>
        <row r="6578">
          <cell r="D6578" t="str">
            <v>VI MP 319</v>
          </cell>
          <cell r="E6578" t="str">
            <v>Echangeur A14/A86 bretelle B1  (17 caméras)</v>
          </cell>
          <cell r="F6578">
            <v>1624.7</v>
          </cell>
        </row>
        <row r="6579">
          <cell r="D6579" t="str">
            <v>VI MP 320</v>
          </cell>
          <cell r="E6579" t="str">
            <v>Tunnel Nanterre centre (A86) sens intérieur (38 caméras)</v>
          </cell>
          <cell r="F6579">
            <v>3040.8</v>
          </cell>
        </row>
        <row r="6580">
          <cell r="D6580" t="str">
            <v>VI MP 321</v>
          </cell>
          <cell r="E6580" t="str">
            <v>Tunnel Nanterre centre (A86) sens extérieur (35 caméras)</v>
          </cell>
          <cell r="F6580">
            <v>1624.7</v>
          </cell>
        </row>
        <row r="6581">
          <cell r="D6581" t="str">
            <v>VI MP 322</v>
          </cell>
          <cell r="E6581" t="str">
            <v>Tunnel de  la défense (A14) sens Province/Paris (106 caméras)</v>
          </cell>
          <cell r="F6581">
            <v>4561.2</v>
          </cell>
        </row>
        <row r="6582">
          <cell r="D6582" t="str">
            <v>VI MP 323</v>
          </cell>
          <cell r="E6582" t="str">
            <v>Tunnel de la défense (A14) sens Paris/Province (127 caméras)</v>
          </cell>
          <cell r="F6582">
            <v>4561.2</v>
          </cell>
        </row>
        <row r="6583">
          <cell r="D6583" t="str">
            <v>VI MP 324</v>
          </cell>
          <cell r="E6583" t="str">
            <v>Tunnel de Belle-rive (A86) sens intérieur (46 caméras)</v>
          </cell>
          <cell r="F6583">
            <v>3040.8</v>
          </cell>
        </row>
        <row r="6584">
          <cell r="D6584" t="str">
            <v>VI MP 325</v>
          </cell>
          <cell r="E6584" t="str">
            <v>Tunnel de Belle-rive (A86) sens extérieur (40 caméras)</v>
          </cell>
          <cell r="F6584">
            <v>3040.8</v>
          </cell>
        </row>
        <row r="6585">
          <cell r="D6585" t="str">
            <v>VI MP 326</v>
          </cell>
          <cell r="E6585" t="str">
            <v>Tunnel de Saint-Cloud (A13) sens intérieur (29 caméras)</v>
          </cell>
          <cell r="F6585">
            <v>1624.7</v>
          </cell>
        </row>
        <row r="6586">
          <cell r="D6586" t="str">
            <v>VI MP 327</v>
          </cell>
          <cell r="E6586" t="str">
            <v>Tunnel de Saint-Cloud (A13) sens extérieur (25 caméras)</v>
          </cell>
          <cell r="F6586">
            <v>1624.7</v>
          </cell>
        </row>
        <row r="6587">
          <cell r="D6587" t="str">
            <v>VI MP 328</v>
          </cell>
          <cell r="E6587" t="str">
            <v>Tunnel d’Ambroise Paré (A13) sens intérieur (30 caméras)</v>
          </cell>
          <cell r="F6587">
            <v>1624.7</v>
          </cell>
        </row>
        <row r="6588">
          <cell r="D6588" t="str">
            <v>VI MP 329</v>
          </cell>
          <cell r="E6588" t="str">
            <v>Tunnel d’Ambroise Paré (A13) sens extérieur (25 caméras)</v>
          </cell>
          <cell r="F6588">
            <v>1624.7</v>
          </cell>
        </row>
        <row r="6589">
          <cell r="D6589" t="str">
            <v>VI MP 330</v>
          </cell>
          <cell r="E6589" t="str">
            <v>Tunnel de Fontenay le fleury (A12) sens Province/Paris (17 caméras)</v>
          </cell>
          <cell r="F6589">
            <v>1624.7</v>
          </cell>
        </row>
        <row r="6590">
          <cell r="D6590" t="str">
            <v>VI MP 331</v>
          </cell>
          <cell r="E6590" t="str">
            <v>Tunnel de Fontenay le fleury (A12) sens Paris/Province (25 caméras)</v>
          </cell>
          <cell r="F6590">
            <v>1624.7</v>
          </cell>
        </row>
        <row r="6591">
          <cell r="D6591" t="str">
            <v>VI MP 332</v>
          </cell>
          <cell r="E6591" t="str">
            <v>Tunnel de Sévines (N315) sens Paris/Province (19 caméras)</v>
          </cell>
          <cell r="F6591">
            <v>1624.7</v>
          </cell>
        </row>
        <row r="6592">
          <cell r="D6592" t="str">
            <v>VI MP 333</v>
          </cell>
          <cell r="E6592" t="str">
            <v>Tunnel de Sévines (N315) sens Province/Paris (19 caméras)</v>
          </cell>
          <cell r="F6592">
            <v>1624.7</v>
          </cell>
        </row>
        <row r="6593">
          <cell r="D6593" t="str">
            <v>VI MP 334</v>
          </cell>
          <cell r="E6593" t="str">
            <v>Tunnel de Chennevières (N12) sens intérieur (11 caméras)</v>
          </cell>
          <cell r="F6593">
            <v>1624.7</v>
          </cell>
        </row>
        <row r="6594">
          <cell r="D6594" t="str">
            <v>VI MP 335</v>
          </cell>
          <cell r="E6594" t="str">
            <v>Tunnel de Chennevières (N12) sens extérieur (21 caméras)</v>
          </cell>
          <cell r="F6594">
            <v>1624.7</v>
          </cell>
        </row>
        <row r="6595">
          <cell r="D6595" t="str">
            <v>VI MP 336</v>
          </cell>
          <cell r="E6595" t="str">
            <v>Tunnel d’Antony (A86) sens intérieur (15 caméras)</v>
          </cell>
          <cell r="F6595">
            <v>1218.5</v>
          </cell>
        </row>
        <row r="6596">
          <cell r="D6596" t="str">
            <v>VI MP 337</v>
          </cell>
          <cell r="E6596" t="str">
            <v>Tunnel d’Antony (A86) sens extérieur (19 caméras)</v>
          </cell>
          <cell r="F6596">
            <v>1624.7</v>
          </cell>
        </row>
        <row r="6597">
          <cell r="D6597" t="str">
            <v>VI MP 338</v>
          </cell>
          <cell r="E6597" t="str">
            <v>Tunnel de Fresnes (A86) sens intérieur (17 caméras)</v>
          </cell>
          <cell r="F6597">
            <v>1218.5</v>
          </cell>
        </row>
        <row r="6598">
          <cell r="D6598" t="str">
            <v>VI MP 339</v>
          </cell>
          <cell r="E6598" t="str">
            <v>Tunnel de Fresnes (A86) sens extérieur (28 caméras)</v>
          </cell>
          <cell r="F6598">
            <v>1624.7</v>
          </cell>
        </row>
        <row r="6599">
          <cell r="D6599" t="str">
            <v>VI MP 340</v>
          </cell>
          <cell r="E6599" t="str">
            <v>Tunnel de Bicêtre et Italie (A6b) sens Paris/Province (40 caméras)</v>
          </cell>
          <cell r="F6599">
            <v>1624.7</v>
          </cell>
        </row>
        <row r="6600">
          <cell r="D6600" t="str">
            <v>VI MP 341</v>
          </cell>
          <cell r="E6600" t="str">
            <v>Tunnel de Bicêtre et Italie (A6b) sens Province/Paris (38 caméras)</v>
          </cell>
          <cell r="F6600">
            <v>1624.7</v>
          </cell>
        </row>
        <row r="6601">
          <cell r="D6601" t="str">
            <v>VI MP 342</v>
          </cell>
          <cell r="E6601" t="str">
            <v>Tunnel d’Orly (N7) sens  Paris/Province (25 caméras)</v>
          </cell>
          <cell r="F6601">
            <v>1624.7</v>
          </cell>
        </row>
        <row r="6602">
          <cell r="D6602" t="str">
            <v>VI MP 343</v>
          </cell>
          <cell r="E6602" t="str">
            <v>Tunnel d’Orly (N7) sens Province/Paris (18 caméras)</v>
          </cell>
          <cell r="F6602">
            <v>1624.7</v>
          </cell>
        </row>
        <row r="6603">
          <cell r="D6603" t="str">
            <v>VI MP 344</v>
          </cell>
          <cell r="E6603" t="str">
            <v>Tunnel de Boissy (N19) sens Province/Paris (14 caméras)</v>
          </cell>
          <cell r="F6603">
            <v>1624.7</v>
          </cell>
        </row>
        <row r="6604">
          <cell r="D6604" t="str">
            <v>VI MP 345</v>
          </cell>
          <cell r="E6604" t="str">
            <v>Tunnel de Boissy (N19) sens Paris/Province (25 caméras)</v>
          </cell>
          <cell r="F6604">
            <v>3040.8</v>
          </cell>
        </row>
        <row r="6605">
          <cell r="D6605" t="str">
            <v>VI MP 346</v>
          </cell>
          <cell r="E6605" t="str">
            <v>Echangeur A14/A86 - Bretelle B5 (11 caméras)</v>
          </cell>
          <cell r="F6605">
            <v>1624.7</v>
          </cell>
        </row>
        <row r="6606">
          <cell r="D6606" t="str">
            <v>VI MP 347</v>
          </cell>
          <cell r="E6606" t="str">
            <v>Couverture Trinity (8 caméras)</v>
          </cell>
          <cell r="F6606">
            <v>1624.7</v>
          </cell>
        </row>
        <row r="6607">
          <cell r="D6607" t="str">
            <v>VI MP 348</v>
          </cell>
          <cell r="E6607" t="str">
            <v>Plus-value ou moins-value aux prix précédents pour une caméra DAI en tunnel supplémentaire ou manquante</v>
          </cell>
          <cell r="F6607">
            <v>50.7</v>
          </cell>
        </row>
        <row r="6608">
          <cell r="D6608" t="str">
            <v>VI MP 400</v>
          </cell>
          <cell r="E6608" t="str">
            <v>le Tunnel de Champigny (A4)  (11 caméras)</v>
          </cell>
          <cell r="F6608">
            <v>193.3</v>
          </cell>
        </row>
        <row r="6609">
          <cell r="D6609" t="str">
            <v>VI MP 401</v>
          </cell>
          <cell r="E6609" t="str">
            <v>le Tunnel de Thiais (A86)  (42 caméras)</v>
          </cell>
          <cell r="F6609">
            <v>327.10000000000002</v>
          </cell>
        </row>
        <row r="6610">
          <cell r="D6610" t="str">
            <v>VI MP 402</v>
          </cell>
          <cell r="E6610" t="str">
            <v>le Tunnel de Nogent-sur-marne (A86)  (19 caméras)</v>
          </cell>
          <cell r="F6610">
            <v>327.10000000000002</v>
          </cell>
        </row>
        <row r="6611">
          <cell r="D6611" t="str">
            <v>VI MP 403</v>
          </cell>
          <cell r="E6611" t="str">
            <v>le Tunnel du Landy (A1)  (20 caméras)</v>
          </cell>
          <cell r="F6611">
            <v>297.39999999999998</v>
          </cell>
        </row>
        <row r="6612">
          <cell r="D6612" t="str">
            <v>VI MP 404</v>
          </cell>
          <cell r="E6612" t="str">
            <v>le Tunnel de Bobigny-Drancy (A86) (25 caméras)</v>
          </cell>
          <cell r="F6612">
            <v>252.8</v>
          </cell>
        </row>
        <row r="6613">
          <cell r="D6613" t="str">
            <v>VI MP 405</v>
          </cell>
          <cell r="E6613" t="str">
            <v>le Tunnel de Lumen et Norton (A86) sens intérieur (4 caméras)</v>
          </cell>
          <cell r="F6613">
            <v>59.5</v>
          </cell>
        </row>
        <row r="6614">
          <cell r="D6614" t="str">
            <v>VI MP 406</v>
          </cell>
          <cell r="E6614" t="str">
            <v>le Tunnel de La Courneuve (A86) (4 caméras)</v>
          </cell>
          <cell r="F6614">
            <v>44.6</v>
          </cell>
        </row>
        <row r="6615">
          <cell r="D6615" t="str">
            <v>VI MP 407</v>
          </cell>
          <cell r="E6615" t="str">
            <v>le Tunnel de Taverny (A115) (4 caméras)</v>
          </cell>
          <cell r="F6615">
            <v>59.5</v>
          </cell>
        </row>
        <row r="6616">
          <cell r="D6616" t="str">
            <v>VI MP 408</v>
          </cell>
          <cell r="E6616" t="str">
            <v>le Tunnel de Neuilly (A13) (4 caméras)</v>
          </cell>
          <cell r="F6616">
            <v>59.5</v>
          </cell>
        </row>
        <row r="6617">
          <cell r="D6617" t="str">
            <v>VI MP 409</v>
          </cell>
          <cell r="E6617" t="str">
            <v>Tunnel de Nanterre échangeur la défense (A14/A86)  (11 caméras)</v>
          </cell>
          <cell r="F6617">
            <v>163.6</v>
          </cell>
        </row>
        <row r="6618">
          <cell r="D6618" t="str">
            <v>VI MP 410</v>
          </cell>
          <cell r="E6618" t="str">
            <v>Tunnel Nanterre centre (A86)  (12 caméras)</v>
          </cell>
          <cell r="F6618">
            <v>178.4</v>
          </cell>
        </row>
        <row r="6619">
          <cell r="D6619" t="str">
            <v>VI MP 411</v>
          </cell>
          <cell r="E6619" t="str">
            <v>Tunnel de  la défense (A14)  (46 caméras)</v>
          </cell>
          <cell r="F6619">
            <v>684</v>
          </cell>
        </row>
        <row r="6620">
          <cell r="D6620" t="str">
            <v>VI MP 412</v>
          </cell>
          <cell r="E6620" t="str">
            <v>le Tunnel de Belle-rive (A86) (15 caméras)</v>
          </cell>
          <cell r="F6620">
            <v>223</v>
          </cell>
        </row>
        <row r="6621">
          <cell r="D6621" t="str">
            <v>VI MP 413</v>
          </cell>
          <cell r="E6621" t="str">
            <v>le Tunnel de Saint-Cloud (A13) (13 caméras)</v>
          </cell>
          <cell r="F6621">
            <v>193.3</v>
          </cell>
        </row>
        <row r="6622">
          <cell r="D6622" t="str">
            <v>VI MP 414</v>
          </cell>
          <cell r="E6622" t="str">
            <v>le Tunnel de Ambroise Paré (A13) (8 caméras)</v>
          </cell>
          <cell r="F6622">
            <v>119</v>
          </cell>
        </row>
        <row r="6623">
          <cell r="D6623" t="str">
            <v>VI MP 415</v>
          </cell>
          <cell r="E6623" t="str">
            <v>le Tunnel de Fontenay le fleury (A12) (2 caméras)</v>
          </cell>
          <cell r="F6623">
            <v>29.7</v>
          </cell>
        </row>
        <row r="6624">
          <cell r="D6624" t="str">
            <v>VI MP 416</v>
          </cell>
          <cell r="E6624" t="str">
            <v>le Tunnel de Sévines (N315) (4 caméras)</v>
          </cell>
          <cell r="F6624">
            <v>59.5</v>
          </cell>
        </row>
        <row r="6625">
          <cell r="D6625" t="str">
            <v>VI MP 417</v>
          </cell>
          <cell r="E6625" t="str">
            <v>le Tunnel de Chennevières (N12) (3 caméras)</v>
          </cell>
          <cell r="F6625">
            <v>44.6</v>
          </cell>
        </row>
        <row r="6626">
          <cell r="D6626" t="str">
            <v>VI MP 418</v>
          </cell>
          <cell r="E6626" t="str">
            <v>le Tunnel d’Antony (A86) (9 caméras)</v>
          </cell>
          <cell r="F6626">
            <v>133.80000000000001</v>
          </cell>
        </row>
        <row r="6627">
          <cell r="D6627" t="str">
            <v>VI MP 419</v>
          </cell>
          <cell r="E6627" t="str">
            <v>le Tunnel de Fresnes (A86) (2 caméras)</v>
          </cell>
          <cell r="F6627">
            <v>29.7</v>
          </cell>
        </row>
        <row r="6628">
          <cell r="D6628" t="str">
            <v>VI MP 420</v>
          </cell>
          <cell r="E6628" t="str">
            <v>Tunnel de Bicêtre et Italie (A6b) (13 caméras)</v>
          </cell>
          <cell r="F6628">
            <v>193.3</v>
          </cell>
        </row>
        <row r="6629">
          <cell r="D6629" t="str">
            <v>VI MP 421</v>
          </cell>
          <cell r="E6629" t="str">
            <v>Le Tunnel d’Orly (N7)  (2 caméras)</v>
          </cell>
          <cell r="F6629">
            <v>29.7</v>
          </cell>
        </row>
        <row r="6630">
          <cell r="D6630" t="str">
            <v>VI MP 422</v>
          </cell>
          <cell r="E6630" t="str">
            <v>Tunnel de Boissy (8 caméras)</v>
          </cell>
          <cell r="F6630">
            <v>119</v>
          </cell>
        </row>
        <row r="6631">
          <cell r="D6631" t="str">
            <v>VI MP 423</v>
          </cell>
          <cell r="E6631" t="str">
            <v>Echangeur A14/A86 – Bretelle B5 (2 caméras)</v>
          </cell>
          <cell r="F6631">
            <v>29.7</v>
          </cell>
        </row>
        <row r="6632">
          <cell r="D6632" t="str">
            <v>VI MP 424</v>
          </cell>
          <cell r="E6632" t="str">
            <v>Plus-value ou moins-value aux prix précédents pour une caméra issue de secours supplémentaire ou manquante</v>
          </cell>
          <cell r="F6632">
            <v>14.9</v>
          </cell>
        </row>
        <row r="6633">
          <cell r="D6633" t="str">
            <v>VI MP 500</v>
          </cell>
          <cell r="E6633" t="str">
            <v>Maintenance préventive d’une caméra Sirius</v>
          </cell>
          <cell r="F6633">
            <v>37.5</v>
          </cell>
        </row>
        <row r="6634">
          <cell r="D6634" t="str">
            <v>VI MP 501</v>
          </cell>
          <cell r="E6634" t="str">
            <v>plus-value aux prix VI MP 500 pour exécution de nuit entre 22h et 6h</v>
          </cell>
          <cell r="F6634">
            <v>1</v>
          </cell>
        </row>
        <row r="6635">
          <cell r="D6635" t="str">
            <v>VI MP 600</v>
          </cell>
          <cell r="E6635" t="str">
            <v>Maintenance préventive d’une caméra IP de vidéosurveillance en local technique</v>
          </cell>
          <cell r="F6635">
            <v>20</v>
          </cell>
        </row>
        <row r="6636">
          <cell r="D6636" t="str">
            <v>VI MP 601</v>
          </cell>
          <cell r="E6636" t="str">
            <v>plus-value aux prix VI MP 500 pour exécution de nuit entre 22h et 6h</v>
          </cell>
          <cell r="F6636">
            <v>1</v>
          </cell>
        </row>
        <row r="6637">
          <cell r="D6637" t="str">
            <v>101</v>
          </cell>
          <cell r="E6637" t="str">
            <v>Réglage et paramétrage des caméras lors d'un changement.Ce prix rémunère le réglage et le paramétrage des caméras (visipack ou micropack) suite à leur remplacement.</v>
          </cell>
          <cell r="F6637">
            <v>1232.9000000000001</v>
          </cell>
        </row>
        <row r="6638">
          <cell r="D6638" t="str">
            <v>102</v>
          </cell>
          <cell r="E6638" t="str">
            <v>Réglage et paramétrage des serveurs CAPTURE lors d'un changement.Ils sont situés au PCTT Nord, au PC Bédier et PCTT Sud.</v>
          </cell>
          <cell r="F6638">
            <v>1139</v>
          </cell>
        </row>
        <row r="6639">
          <cell r="D6639" t="str">
            <v>103</v>
          </cell>
          <cell r="E6639" t="str">
            <v>Hébergement serveur AGL.Ce prix rémunère l’hébergement du serveur AGL pour l’ensemble des postes de vidéoverbalisation. Soit les deux points de vidéoverbalisation d’A1, celui d’A3, celui d’’A1BP et les deux points situés sur la voie A6a.</v>
          </cell>
          <cell r="F6639">
            <v>11189</v>
          </cell>
        </row>
        <row r="6640">
          <cell r="D6640" t="str">
            <v>104</v>
          </cell>
          <cell r="E6640" t="str">
            <v>Maintenance logiciel AGL (A1, BP, A3, A6a).</v>
          </cell>
          <cell r="F6640">
            <v>22133</v>
          </cell>
        </row>
        <row r="6641">
          <cell r="D6641" t="str">
            <v>105</v>
          </cell>
          <cell r="E6641" t="str">
            <v>Mise à disposition du numéro SAV et de la télémaintenance.Ce prix rémunère la mise en place d’un numéro de service après vente et de télémaintenance, joignable les jours ouvrés de 9h à 17h en cas de panne ou d’anomalie.</v>
          </cell>
          <cell r="F6641">
            <v>9534</v>
          </cell>
        </row>
        <row r="6642">
          <cell r="D6642" t="str">
            <v>106</v>
          </cell>
          <cell r="E6642" t="str">
            <v>Intervention sur site.</v>
          </cell>
          <cell r="F6642">
            <v>982</v>
          </cell>
        </row>
        <row r="6643">
          <cell r="D6643" t="str">
            <v>1</v>
          </cell>
          <cell r="E6643" t="str">
            <v>Contrat du support trimestriel de la Suite Smartcity (ou équivalente) et forfaits trimestriels de maintenance en condition opérationnelle (MCO) des matériels et logiciels concernant la voie dédiée A1</v>
          </cell>
          <cell r="F6643">
            <v>2405.85</v>
          </cell>
        </row>
        <row r="6644">
          <cell r="D6644" t="str">
            <v>10</v>
          </cell>
          <cell r="E6644" t="str">
            <v>Forfait trimestriel de télémaintenance pour une voie supplémentaire</v>
          </cell>
          <cell r="F6644">
            <v>520.5</v>
          </cell>
        </row>
        <row r="6645">
          <cell r="D6645" t="str">
            <v>2</v>
          </cell>
          <cell r="E6645" t="str">
            <v>Forfait trimestriel de télémaintenance pour la voie dédiée A1</v>
          </cell>
          <cell r="F6645">
            <v>520.5</v>
          </cell>
        </row>
        <row r="6646">
          <cell r="D6646" t="str">
            <v>20</v>
          </cell>
          <cell r="E6646" t="str">
            <v>Forfait de remise en service d’une voie n’étant plus sous maintenance en condition opérationnelle (MCO)</v>
          </cell>
          <cell r="F6646">
            <v>16000</v>
          </cell>
        </row>
        <row r="6647">
          <cell r="D6647" t="str">
            <v>3</v>
          </cell>
          <cell r="E6647" t="str">
            <v>Contrat du support trimestriel de la Suite Smartcity (ou équivalente) et forfaits trimestriels de maintenance en condition opérationnelle (MCO) des matériels et logiciels concernant la voie dédiée A1BP</v>
          </cell>
          <cell r="F6647">
            <v>3399.15</v>
          </cell>
        </row>
        <row r="6648">
          <cell r="D6648" t="str">
            <v>30</v>
          </cell>
          <cell r="E6648" t="str">
            <v>Fourniture d’un coffret (40x30x20 cm³) et de ses accessoires</v>
          </cell>
          <cell r="F6648">
            <v>907.2</v>
          </cell>
        </row>
        <row r="6649">
          <cell r="D6649" t="str">
            <v>31</v>
          </cell>
          <cell r="E6649" t="str">
            <v>Fourniture d’unité de traitement vidéo-verbalisation Movicity</v>
          </cell>
          <cell r="F6649">
            <v>1264.3800000000001</v>
          </cell>
        </row>
        <row r="6650">
          <cell r="D6650" t="str">
            <v>4</v>
          </cell>
          <cell r="E6650" t="str">
            <v>Forfait trimestriel de télémaintenance pour la voie dédiée A1BP</v>
          </cell>
          <cell r="F6650">
            <v>520.5</v>
          </cell>
        </row>
        <row r="6651">
          <cell r="D6651" t="str">
            <v>40</v>
          </cell>
          <cell r="E6651" t="str">
            <v>Suite logicielle Smartcity (Smartcity Serveur / Smartcity Capture)</v>
          </cell>
          <cell r="F6651">
            <v>5700</v>
          </cell>
        </row>
        <row r="6652">
          <cell r="D6652" t="str">
            <v>41</v>
          </cell>
          <cell r="E6652" t="str">
            <v>Suite logicielle Smartcity (Smartcity Office)</v>
          </cell>
          <cell r="F6652">
            <v>1500</v>
          </cell>
        </row>
        <row r="6653">
          <cell r="D6653" t="str">
            <v>5</v>
          </cell>
          <cell r="E6653" t="str">
            <v>Contrat du support trimestriel de la Suite Smartcity (ou équivalente) et forfaits trimestriels de maintenance en condition opérationnelle (MCO) des matériels et logiciels concernant la voie dédiée A3</v>
          </cell>
          <cell r="F6653">
            <v>2435.4899999999998</v>
          </cell>
        </row>
        <row r="6654">
          <cell r="D6654" t="str">
            <v>50</v>
          </cell>
          <cell r="E6654" t="str">
            <v>Forfait d’accompagnement à l’installation ou forfait d’intervention sur site – Île-de- France – demi-journée en horaire de jour (jour ouvrable)</v>
          </cell>
          <cell r="F6654">
            <v>1404</v>
          </cell>
        </row>
        <row r="6655">
          <cell r="D6655" t="str">
            <v>51</v>
          </cell>
          <cell r="E6655" t="str">
            <v>Forfait d’accompagnement à l’installation ou forfait d’intervention sur site – Île-de- France – une journée en horaire de jour (jour ouvrable)</v>
          </cell>
          <cell r="F6655">
            <v>1534</v>
          </cell>
        </row>
        <row r="6656">
          <cell r="D6656" t="str">
            <v>52</v>
          </cell>
          <cell r="E6656" t="str">
            <v>Forfait d’accompagnement à l’installation ou forfait d’intervention sur site – Île-de- France – demi-journée en horaire de nuit (jour ouvrable)</v>
          </cell>
          <cell r="F6656">
            <v>1859</v>
          </cell>
        </row>
        <row r="6657">
          <cell r="D6657" t="str">
            <v>53</v>
          </cell>
          <cell r="E6657" t="str">
            <v>Forfait d’accompagnement à l’installation ou forfait d’intervention sur site – Île-de- France – une journée en horaire de nuit (jour ouvrable)</v>
          </cell>
          <cell r="F6657">
            <v>2249</v>
          </cell>
        </row>
        <row r="6658">
          <cell r="D6658" t="str">
            <v>6</v>
          </cell>
          <cell r="E6658" t="str">
            <v>Forfait trimestriel de télémaintenance pour la voie dédiée A3</v>
          </cell>
          <cell r="F6658">
            <v>520.5</v>
          </cell>
        </row>
        <row r="6659">
          <cell r="D6659" t="str">
            <v>60</v>
          </cell>
          <cell r="E6659" t="str">
            <v>Forfait de préparation / paramétrage / installation informatique</v>
          </cell>
          <cell r="F6659">
            <v>1200</v>
          </cell>
        </row>
        <row r="6660">
          <cell r="D6660" t="str">
            <v>61</v>
          </cell>
          <cell r="E6660" t="str">
            <v>Rédaction de documentations techniques et fonctionnelles</v>
          </cell>
          <cell r="F6660">
            <v>2990</v>
          </cell>
        </row>
        <row r="6661">
          <cell r="D6661" t="str">
            <v>7</v>
          </cell>
          <cell r="E6661" t="str">
            <v>Contrat du support trimestriel de la Suite Smartcity (ou équivalente) et forfaits trimestriels de maintenance en condition opérationnelle (MCO) des matériels et logiciels concernant la voie dédiée A6a</v>
          </cell>
          <cell r="F6661">
            <v>3498.48</v>
          </cell>
        </row>
        <row r="6662">
          <cell r="D6662" t="str">
            <v>70</v>
          </cell>
          <cell r="E6662" t="str">
            <v>Formation d’une demi-journée des utilisateurs et/ou administrateurs (Livrable : supports de formation)</v>
          </cell>
          <cell r="F6662">
            <v>1200</v>
          </cell>
        </row>
        <row r="6663">
          <cell r="D6663" t="str">
            <v>8</v>
          </cell>
          <cell r="E6663" t="str">
            <v>Forfait trimestriel de télémaintenance pour la voie dédiée A6a</v>
          </cell>
          <cell r="F6663">
            <v>520.5</v>
          </cell>
        </row>
        <row r="6664">
          <cell r="D6664" t="str">
            <v>80</v>
          </cell>
          <cell r="E6664" t="str">
            <v>Réunion en distanciel</v>
          </cell>
          <cell r="F6664">
            <v>600</v>
          </cell>
        </row>
        <row r="6665">
          <cell r="D6665" t="str">
            <v>81</v>
          </cell>
          <cell r="E6665" t="str">
            <v>Réunion en présentiel</v>
          </cell>
          <cell r="F6665">
            <v>1200</v>
          </cell>
        </row>
        <row r="6666">
          <cell r="D6666" t="str">
            <v>9</v>
          </cell>
          <cell r="E6666" t="str">
            <v>Contrat du support trimestriel de la Suite Smartcity (ou équivalente) et forfaits trimestriels de maintenance en condition opérationnelle (MCO) des matériels et logiciels – pour une voie supplémentaire (pour un maximum de 4 caméras LAPI et 4 caméras contextuelles)</v>
          </cell>
          <cell r="F6666">
            <v>3498.48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9C49-1445-45E0-B3B1-FD1678CF531B}">
  <dimension ref="A1:D37"/>
  <sheetViews>
    <sheetView topLeftCell="A25" workbookViewId="0">
      <selection activeCell="B33" sqref="B33"/>
    </sheetView>
  </sheetViews>
  <sheetFormatPr baseColWidth="10" defaultColWidth="9.140625" defaultRowHeight="30" customHeight="1" x14ac:dyDescent="0.25"/>
  <cols>
    <col min="1" max="1" width="24" style="2" bestFit="1" customWidth="1"/>
    <col min="2" max="2" width="62.85546875" style="2" bestFit="1" customWidth="1"/>
    <col min="3" max="3" width="18.85546875" style="2" bestFit="1" customWidth="1"/>
    <col min="4" max="4" width="59" style="2" bestFit="1" customWidth="1"/>
    <col min="5" max="16384" width="9.140625" style="2"/>
  </cols>
  <sheetData>
    <row r="1" spans="1:4" ht="30" customHeight="1" x14ac:dyDescent="0.25">
      <c r="A1" s="1" t="s">
        <v>0</v>
      </c>
      <c r="B1" s="1" t="s">
        <v>1</v>
      </c>
      <c r="C1" s="1" t="s">
        <v>2</v>
      </c>
      <c r="D1" s="1" t="s">
        <v>8</v>
      </c>
    </row>
    <row r="2" spans="1:4" ht="30" customHeight="1" x14ac:dyDescent="0.25">
      <c r="A2" s="1" t="s">
        <v>12</v>
      </c>
      <c r="B2" s="1" t="s">
        <v>3</v>
      </c>
      <c r="C2" s="1">
        <v>6</v>
      </c>
      <c r="D2" s="1"/>
    </row>
    <row r="3" spans="1:4" ht="30" customHeight="1" x14ac:dyDescent="0.25">
      <c r="A3" s="1" t="s">
        <v>12</v>
      </c>
      <c r="B3" s="1" t="s">
        <v>4</v>
      </c>
      <c r="C3" s="1">
        <v>1</v>
      </c>
      <c r="D3" s="1"/>
    </row>
    <row r="4" spans="1:4" ht="30" customHeight="1" x14ac:dyDescent="0.25">
      <c r="A4" s="1" t="s">
        <v>5</v>
      </c>
      <c r="B4" s="1" t="s">
        <v>6</v>
      </c>
      <c r="C4" s="1">
        <v>2</v>
      </c>
      <c r="D4" s="1"/>
    </row>
    <row r="5" spans="1:4" ht="30" customHeight="1" x14ac:dyDescent="0.25">
      <c r="A5" s="1" t="s">
        <v>13</v>
      </c>
      <c r="B5" s="1" t="s">
        <v>7</v>
      </c>
      <c r="C5" s="1">
        <v>1</v>
      </c>
      <c r="D5" s="4" t="s">
        <v>9</v>
      </c>
    </row>
    <row r="6" spans="1:4" ht="30" customHeight="1" x14ac:dyDescent="0.25">
      <c r="A6" s="1" t="s">
        <v>14</v>
      </c>
      <c r="B6" s="1" t="s">
        <v>10</v>
      </c>
      <c r="C6" s="1">
        <v>2</v>
      </c>
      <c r="D6" s="1"/>
    </row>
    <row r="7" spans="1:4" ht="30" customHeight="1" x14ac:dyDescent="0.25">
      <c r="A7" s="1" t="s">
        <v>14</v>
      </c>
      <c r="B7" s="1" t="s">
        <v>11</v>
      </c>
      <c r="C7" s="1">
        <v>2</v>
      </c>
      <c r="D7" s="1"/>
    </row>
    <row r="8" spans="1:4" ht="30" customHeight="1" x14ac:dyDescent="0.25">
      <c r="A8" s="1" t="s">
        <v>14</v>
      </c>
      <c r="B8" s="1" t="s">
        <v>15</v>
      </c>
      <c r="C8" s="1">
        <v>0.5</v>
      </c>
      <c r="D8" s="1"/>
    </row>
    <row r="9" spans="1:4" ht="30" customHeight="1" x14ac:dyDescent="0.25">
      <c r="A9" s="1" t="s">
        <v>16</v>
      </c>
      <c r="B9" s="1" t="s">
        <v>17</v>
      </c>
      <c r="C9" s="1">
        <v>2</v>
      </c>
      <c r="D9" s="1"/>
    </row>
    <row r="10" spans="1:4" ht="30" customHeight="1" x14ac:dyDescent="0.25">
      <c r="A10" s="1" t="s">
        <v>16</v>
      </c>
      <c r="B10" s="1" t="s">
        <v>18</v>
      </c>
      <c r="C10" s="1">
        <v>2</v>
      </c>
      <c r="D10" s="1"/>
    </row>
    <row r="11" spans="1:4" ht="30" customHeight="1" x14ac:dyDescent="0.25">
      <c r="A11" s="1" t="s">
        <v>19</v>
      </c>
      <c r="B11" s="1" t="s">
        <v>20</v>
      </c>
      <c r="C11" s="1">
        <v>1</v>
      </c>
      <c r="D11" s="88" t="s">
        <v>22</v>
      </c>
    </row>
    <row r="12" spans="1:4" ht="30" customHeight="1" x14ac:dyDescent="0.25">
      <c r="A12" s="1" t="s">
        <v>19</v>
      </c>
      <c r="B12" s="1" t="s">
        <v>21</v>
      </c>
      <c r="C12" s="1">
        <v>1</v>
      </c>
      <c r="D12" s="88"/>
    </row>
    <row r="13" spans="1:4" ht="30" customHeight="1" x14ac:dyDescent="0.25">
      <c r="A13" s="3" t="s">
        <v>23</v>
      </c>
      <c r="B13" s="1" t="s">
        <v>42</v>
      </c>
      <c r="C13" s="1">
        <v>1</v>
      </c>
      <c r="D13" s="88" t="s">
        <v>24</v>
      </c>
    </row>
    <row r="14" spans="1:4" ht="30" customHeight="1" x14ac:dyDescent="0.25">
      <c r="A14" s="3" t="s">
        <v>23</v>
      </c>
      <c r="B14" s="1" t="s">
        <v>43</v>
      </c>
      <c r="C14" s="1">
        <v>1</v>
      </c>
      <c r="D14" s="88"/>
    </row>
    <row r="15" spans="1:4" ht="30" customHeight="1" x14ac:dyDescent="0.25">
      <c r="A15" s="1" t="s">
        <v>25</v>
      </c>
      <c r="B15" s="1" t="s">
        <v>44</v>
      </c>
      <c r="C15" s="1"/>
      <c r="D15" s="89" t="s">
        <v>45</v>
      </c>
    </row>
    <row r="16" spans="1:4" ht="30" customHeight="1" x14ac:dyDescent="0.25">
      <c r="A16" s="1" t="s">
        <v>25</v>
      </c>
      <c r="B16" s="1" t="s">
        <v>46</v>
      </c>
      <c r="C16" s="1"/>
      <c r="D16" s="89"/>
    </row>
    <row r="17" spans="1:4" ht="30" customHeight="1" x14ac:dyDescent="0.25">
      <c r="A17" s="1" t="s">
        <v>25</v>
      </c>
      <c r="B17" s="1" t="s">
        <v>47</v>
      </c>
      <c r="C17" s="1"/>
      <c r="D17" s="89"/>
    </row>
    <row r="18" spans="1:4" ht="30" customHeight="1" x14ac:dyDescent="0.25">
      <c r="A18" s="1" t="s">
        <v>25</v>
      </c>
      <c r="B18" s="1" t="s">
        <v>26</v>
      </c>
      <c r="C18" s="1"/>
      <c r="D18" s="89"/>
    </row>
    <row r="19" spans="1:4" ht="30" customHeight="1" x14ac:dyDescent="0.25">
      <c r="A19" s="1" t="s">
        <v>25</v>
      </c>
      <c r="B19" s="1" t="s">
        <v>27</v>
      </c>
      <c r="C19" s="1"/>
      <c r="D19" s="89"/>
    </row>
    <row r="20" spans="1:4" ht="30" customHeight="1" x14ac:dyDescent="0.25">
      <c r="A20" s="1" t="s">
        <v>25</v>
      </c>
      <c r="B20" s="1" t="s">
        <v>28</v>
      </c>
      <c r="C20" s="1"/>
      <c r="D20" s="89"/>
    </row>
    <row r="21" spans="1:4" ht="30" customHeight="1" x14ac:dyDescent="0.25">
      <c r="A21" s="1" t="s">
        <v>25</v>
      </c>
      <c r="B21" s="1" t="s">
        <v>29</v>
      </c>
      <c r="C21" s="1"/>
      <c r="D21" s="89"/>
    </row>
    <row r="22" spans="1:4" ht="30" customHeight="1" x14ac:dyDescent="0.25">
      <c r="A22" s="1" t="s">
        <v>25</v>
      </c>
      <c r="B22" s="1" t="s">
        <v>48</v>
      </c>
      <c r="C22" s="1"/>
      <c r="D22" s="89"/>
    </row>
    <row r="23" spans="1:4" ht="30" customHeight="1" x14ac:dyDescent="0.25">
      <c r="A23" s="1" t="s">
        <v>25</v>
      </c>
      <c r="B23" s="1" t="s">
        <v>49</v>
      </c>
      <c r="C23" s="1"/>
      <c r="D23" s="89"/>
    </row>
    <row r="24" spans="1:4" ht="30" customHeight="1" x14ac:dyDescent="0.25">
      <c r="A24" s="1" t="s">
        <v>25</v>
      </c>
      <c r="B24" s="1" t="s">
        <v>50</v>
      </c>
      <c r="C24" s="1"/>
      <c r="D24" s="89"/>
    </row>
    <row r="25" spans="1:4" ht="30" customHeight="1" x14ac:dyDescent="0.25">
      <c r="A25" s="1" t="s">
        <v>25</v>
      </c>
      <c r="B25" s="1" t="s">
        <v>30</v>
      </c>
      <c r="C25" s="1"/>
      <c r="D25" s="89"/>
    </row>
    <row r="26" spans="1:4" ht="30" customHeight="1" x14ac:dyDescent="0.25">
      <c r="A26" s="1" t="s">
        <v>31</v>
      </c>
      <c r="B26" s="1" t="s">
        <v>32</v>
      </c>
      <c r="C26" s="1">
        <v>4</v>
      </c>
      <c r="D26" s="3" t="s">
        <v>51</v>
      </c>
    </row>
    <row r="27" spans="1:4" ht="30" customHeight="1" x14ac:dyDescent="0.25">
      <c r="A27" s="1" t="s">
        <v>34</v>
      </c>
      <c r="B27" s="1" t="s">
        <v>52</v>
      </c>
      <c r="C27" s="1">
        <v>1</v>
      </c>
      <c r="D27" s="3" t="s">
        <v>33</v>
      </c>
    </row>
    <row r="28" spans="1:4" ht="30" customHeight="1" x14ac:dyDescent="0.25">
      <c r="A28" s="1" t="s">
        <v>35</v>
      </c>
      <c r="B28" s="1" t="s">
        <v>36</v>
      </c>
      <c r="C28" s="1">
        <v>1</v>
      </c>
      <c r="D28" s="89" t="s">
        <v>53</v>
      </c>
    </row>
    <row r="29" spans="1:4" ht="30" customHeight="1" x14ac:dyDescent="0.25">
      <c r="A29" s="1" t="s">
        <v>35</v>
      </c>
      <c r="B29" s="1" t="s">
        <v>37</v>
      </c>
      <c r="C29" s="1">
        <v>1</v>
      </c>
      <c r="D29" s="89"/>
    </row>
    <row r="30" spans="1:4" ht="30" customHeight="1" x14ac:dyDescent="0.25">
      <c r="A30" s="1" t="s">
        <v>35</v>
      </c>
      <c r="B30" s="1" t="s">
        <v>38</v>
      </c>
      <c r="C30" s="1">
        <v>2</v>
      </c>
      <c r="D30" s="89"/>
    </row>
    <row r="31" spans="1:4" ht="30" customHeight="1" x14ac:dyDescent="0.25">
      <c r="A31" s="1" t="s">
        <v>35</v>
      </c>
      <c r="B31" s="1" t="s">
        <v>39</v>
      </c>
      <c r="C31" s="1">
        <v>2</v>
      </c>
      <c r="D31" s="89"/>
    </row>
    <row r="32" spans="1:4" ht="30" customHeight="1" x14ac:dyDescent="0.25">
      <c r="A32" s="1" t="s">
        <v>35</v>
      </c>
      <c r="B32" s="1" t="s">
        <v>54</v>
      </c>
      <c r="C32" s="1">
        <v>1</v>
      </c>
      <c r="D32" s="89"/>
    </row>
    <row r="33" spans="1:4" ht="30" customHeight="1" x14ac:dyDescent="0.25">
      <c r="A33" s="1" t="s">
        <v>40</v>
      </c>
      <c r="B33" s="1" t="s">
        <v>41</v>
      </c>
      <c r="C33" s="1">
        <v>1</v>
      </c>
      <c r="D33" s="3" t="s">
        <v>55</v>
      </c>
    </row>
    <row r="34" spans="1:4" ht="30" customHeight="1" x14ac:dyDescent="0.25">
      <c r="A34" s="2" t="s">
        <v>56</v>
      </c>
    </row>
    <row r="35" spans="1:4" ht="30" customHeight="1" x14ac:dyDescent="0.25">
      <c r="A35" s="2" t="s">
        <v>57</v>
      </c>
    </row>
    <row r="36" spans="1:4" ht="30" customHeight="1" x14ac:dyDescent="0.25">
      <c r="B36" s="1" t="s">
        <v>59</v>
      </c>
      <c r="C36" s="1" t="s">
        <v>60</v>
      </c>
    </row>
    <row r="37" spans="1:4" ht="30" customHeight="1" x14ac:dyDescent="0.25">
      <c r="A37" s="1" t="s">
        <v>58</v>
      </c>
      <c r="B37" s="1">
        <v>10</v>
      </c>
      <c r="C37" s="1">
        <f>B37*1.2</f>
        <v>12</v>
      </c>
    </row>
  </sheetData>
  <mergeCells count="4">
    <mergeCell ref="D11:D12"/>
    <mergeCell ref="D13:D14"/>
    <mergeCell ref="D15:D25"/>
    <mergeCell ref="D28:D3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0E1D-ABCF-4254-88A9-9EA28851651B}">
  <sheetPr>
    <tabColor theme="7" tint="0.39997558519241921"/>
    <pageSetUpPr fitToPage="1"/>
  </sheetPr>
  <dimension ref="A1:I73"/>
  <sheetViews>
    <sheetView workbookViewId="0">
      <pane ySplit="2" topLeftCell="A3" activePane="bottomLeft" state="frozen"/>
      <selection pane="bottomLeft" activeCell="E8" sqref="E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2250</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2</v>
      </c>
      <c r="G3" s="8">
        <f>SUM(Préventifs_tunnels!G52:G53)</f>
        <v>2028</v>
      </c>
      <c r="H3" s="8">
        <f>E3*F3*G3</f>
        <v>24336</v>
      </c>
      <c r="I3" s="70" t="s">
        <v>2524</v>
      </c>
    </row>
    <row r="4" spans="1:9" ht="15" customHeight="1" x14ac:dyDescent="0.25">
      <c r="A4" s="1" t="s">
        <v>12</v>
      </c>
      <c r="B4" s="1" t="s">
        <v>112</v>
      </c>
      <c r="C4" s="1">
        <f>Template!C4</f>
        <v>6</v>
      </c>
      <c r="D4" s="62">
        <v>0</v>
      </c>
      <c r="E4" s="1">
        <f t="shared" si="0"/>
        <v>6</v>
      </c>
      <c r="F4" s="1">
        <v>2</v>
      </c>
      <c r="G4" s="8">
        <f>SUM(Préventifs_tunnels!G82:G83)</f>
        <v>3916</v>
      </c>
      <c r="H4" s="8">
        <f>E4*F4*G4</f>
        <v>46992</v>
      </c>
      <c r="I4" s="70" t="s">
        <v>2524</v>
      </c>
    </row>
    <row r="5" spans="1:9" ht="15" customHeight="1" x14ac:dyDescent="0.25">
      <c r="A5" s="1" t="s">
        <v>12</v>
      </c>
      <c r="B5" s="1" t="s">
        <v>4</v>
      </c>
      <c r="C5" s="1">
        <f>Template!C5</f>
        <v>1</v>
      </c>
      <c r="D5" s="62">
        <v>0</v>
      </c>
      <c r="E5" s="1">
        <f t="shared" si="0"/>
        <v>1</v>
      </c>
      <c r="F5" s="1">
        <v>2</v>
      </c>
      <c r="G5" s="8">
        <f>SUM(Préventifs_tunnels!G22:G23)</f>
        <v>4222</v>
      </c>
      <c r="H5" s="8">
        <f t="shared" ref="H5:H72" si="1">E5*F5*G5</f>
        <v>8444</v>
      </c>
      <c r="I5" s="70" t="s">
        <v>2524</v>
      </c>
    </row>
    <row r="6" spans="1:9" ht="15" customHeight="1" x14ac:dyDescent="0.25">
      <c r="A6" s="1" t="s">
        <v>5</v>
      </c>
      <c r="B6" s="1" t="s">
        <v>6</v>
      </c>
      <c r="C6" s="1">
        <f>Template!C6</f>
        <v>2</v>
      </c>
      <c r="D6" s="62">
        <v>0</v>
      </c>
      <c r="E6" s="1">
        <f t="shared" si="0"/>
        <v>2</v>
      </c>
      <c r="F6" s="1">
        <v>2</v>
      </c>
      <c r="G6" s="8">
        <f>Préventifs_tunnels!G96</f>
        <v>10734.42</v>
      </c>
      <c r="H6" s="8">
        <f t="shared" si="1"/>
        <v>42937.68</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SUM(Préventifs_tunnels!G156:G158)</f>
        <v>1837.6999999999998</v>
      </c>
      <c r="H9" s="8">
        <f t="shared" si="1"/>
        <v>1837.6999999999998</v>
      </c>
      <c r="I9" s="70"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tunnel'!K51</f>
        <v>2</v>
      </c>
      <c r="G11" s="8">
        <f>Préventifs_tunnels!G114</f>
        <v>864.8</v>
      </c>
      <c r="H11" s="8">
        <f t="shared" si="1"/>
        <v>1729.6</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Préventifs_tunnels!G191</f>
        <v>610.87</v>
      </c>
      <c r="H13" s="8">
        <f t="shared" si="1"/>
        <v>2443.48</v>
      </c>
      <c r="I13" s="11" t="s">
        <v>2445</v>
      </c>
    </row>
    <row r="14" spans="1:9" ht="15" customHeight="1" x14ac:dyDescent="0.25">
      <c r="A14" s="1" t="s">
        <v>14</v>
      </c>
      <c r="B14" s="1" t="s">
        <v>11</v>
      </c>
      <c r="C14" s="1">
        <f>Template!C14</f>
        <v>2</v>
      </c>
      <c r="D14" s="62">
        <v>0</v>
      </c>
      <c r="E14" s="1">
        <f t="shared" si="0"/>
        <v>2</v>
      </c>
      <c r="F14" s="1">
        <v>2</v>
      </c>
      <c r="G14" s="8">
        <f>Préventifs_tunnels!G196</f>
        <v>2873.45</v>
      </c>
      <c r="H14" s="8">
        <f t="shared" si="1"/>
        <v>11493.8</v>
      </c>
      <c r="I14" s="11" t="s">
        <v>2445</v>
      </c>
    </row>
    <row r="15" spans="1:9" ht="15" customHeight="1" x14ac:dyDescent="0.25">
      <c r="A15" s="1" t="s">
        <v>14</v>
      </c>
      <c r="B15" s="1" t="s">
        <v>15</v>
      </c>
      <c r="C15" s="1">
        <f>Template!C15</f>
        <v>0.4</v>
      </c>
      <c r="D15" s="62">
        <v>0</v>
      </c>
      <c r="E15" s="1">
        <f t="shared" si="0"/>
        <v>0.4</v>
      </c>
      <c r="F15" s="1">
        <v>2</v>
      </c>
      <c r="G15" s="8">
        <f>SUM(Préventifs_tunnels!G212:G214)</f>
        <v>25484.739999999998</v>
      </c>
      <c r="H15" s="8">
        <f t="shared" si="1"/>
        <v>20387.792000000001</v>
      </c>
      <c r="I15" s="70" t="s">
        <v>2539</v>
      </c>
    </row>
    <row r="16" spans="1:9" ht="15" customHeight="1" x14ac:dyDescent="0.25">
      <c r="A16" s="1" t="s">
        <v>95</v>
      </c>
      <c r="B16" s="1" t="s">
        <v>17</v>
      </c>
      <c r="C16" s="1">
        <f>Template!C16</f>
        <v>2</v>
      </c>
      <c r="D16" s="62">
        <v>0</v>
      </c>
      <c r="E16" s="1">
        <f t="shared" si="0"/>
        <v>2</v>
      </c>
      <c r="F16" s="1">
        <v>2</v>
      </c>
      <c r="G16" s="8">
        <f>Préventifs_tunnels!G315</f>
        <v>785.44</v>
      </c>
      <c r="H16" s="8">
        <f t="shared" si="1"/>
        <v>3141.76</v>
      </c>
      <c r="I16" s="11" t="s">
        <v>2445</v>
      </c>
    </row>
    <row r="17" spans="1:9" ht="15" customHeight="1" x14ac:dyDescent="0.25">
      <c r="A17" s="1" t="s">
        <v>95</v>
      </c>
      <c r="B17" s="1" t="s">
        <v>18</v>
      </c>
      <c r="C17" s="1">
        <f>Template!C17</f>
        <v>2</v>
      </c>
      <c r="D17" s="62">
        <v>0</v>
      </c>
      <c r="E17" s="1">
        <f t="shared" si="0"/>
        <v>2</v>
      </c>
      <c r="F17" s="1">
        <v>2</v>
      </c>
      <c r="G17" s="8">
        <f>Préventifs_tunnels!G340</f>
        <v>2338.42</v>
      </c>
      <c r="H17" s="8">
        <f t="shared" si="1"/>
        <v>9353.68</v>
      </c>
      <c r="I17" s="11" t="s">
        <v>2445</v>
      </c>
    </row>
    <row r="18" spans="1:9" ht="15" customHeight="1" x14ac:dyDescent="0.25">
      <c r="A18" s="1" t="s">
        <v>95</v>
      </c>
      <c r="B18" s="1" t="s">
        <v>94</v>
      </c>
      <c r="C18" s="1">
        <f>Template!C18</f>
        <v>1</v>
      </c>
      <c r="D18" s="62">
        <v>0</v>
      </c>
      <c r="E18" s="1">
        <f t="shared" si="0"/>
        <v>1</v>
      </c>
      <c r="F18" s="64">
        <f>'Equipements par tunnel'!K59</f>
        <v>13</v>
      </c>
      <c r="G18" s="8">
        <f>Préventifs_tunnels!G361</f>
        <v>61.7</v>
      </c>
      <c r="H18" s="8">
        <f t="shared" si="1"/>
        <v>802.1</v>
      </c>
      <c r="I18" s="11" t="s">
        <v>2484</v>
      </c>
    </row>
    <row r="19" spans="1:9" ht="15" customHeight="1" x14ac:dyDescent="0.25">
      <c r="A19" s="1" t="s">
        <v>19</v>
      </c>
      <c r="B19" s="1" t="s">
        <v>116</v>
      </c>
      <c r="C19" s="1">
        <f>Template!C19</f>
        <v>1</v>
      </c>
      <c r="D19" s="62">
        <v>0</v>
      </c>
      <c r="E19" s="1">
        <f t="shared" si="0"/>
        <v>1</v>
      </c>
      <c r="F19" s="1">
        <v>1</v>
      </c>
      <c r="G19" s="8">
        <f>Préventifs_tunnels!G374</f>
        <v>475.89</v>
      </c>
      <c r="H19" s="8">
        <f t="shared" si="1"/>
        <v>475.89</v>
      </c>
      <c r="I19" s="11" t="s">
        <v>2444</v>
      </c>
    </row>
    <row r="20" spans="1:9" ht="15" customHeight="1" x14ac:dyDescent="0.25">
      <c r="A20" s="1" t="s">
        <v>19</v>
      </c>
      <c r="B20" s="1" t="s">
        <v>117</v>
      </c>
      <c r="C20" s="1">
        <f>Template!C20</f>
        <v>1</v>
      </c>
      <c r="D20" s="62">
        <v>0</v>
      </c>
      <c r="E20" s="1">
        <f t="shared" si="0"/>
        <v>1</v>
      </c>
      <c r="F20" s="1">
        <v>1</v>
      </c>
      <c r="G20" s="8">
        <f>Préventifs_tunnels!G375</f>
        <v>994.11</v>
      </c>
      <c r="H20" s="8">
        <f t="shared" si="1"/>
        <v>994.11</v>
      </c>
      <c r="I20" s="11" t="s">
        <v>2444</v>
      </c>
    </row>
    <row r="21" spans="1:9" ht="15" customHeight="1" x14ac:dyDescent="0.25">
      <c r="A21" s="1" t="s">
        <v>19</v>
      </c>
      <c r="B21" s="1" t="s">
        <v>2442</v>
      </c>
      <c r="C21" s="1">
        <f>Template!C21</f>
        <v>1</v>
      </c>
      <c r="D21" s="62">
        <v>0</v>
      </c>
      <c r="E21" s="1">
        <f t="shared" si="0"/>
        <v>1</v>
      </c>
      <c r="F21" s="64">
        <f>'Equipements par tunnel'!K4</f>
        <v>5</v>
      </c>
      <c r="G21" s="8">
        <f>Préventifs_tunnels!G406</f>
        <v>195.35</v>
      </c>
      <c r="H21" s="8">
        <f t="shared" si="1"/>
        <v>976.75</v>
      </c>
      <c r="I21" s="11" t="s">
        <v>2440</v>
      </c>
    </row>
    <row r="22" spans="1:9" ht="15" customHeight="1" x14ac:dyDescent="0.25">
      <c r="A22" s="1" t="s">
        <v>19</v>
      </c>
      <c r="B22" s="1" t="s">
        <v>2443</v>
      </c>
      <c r="C22" s="1">
        <f>Template!C22</f>
        <v>1</v>
      </c>
      <c r="D22" s="62">
        <v>0</v>
      </c>
      <c r="E22" s="1">
        <f t="shared" si="0"/>
        <v>1</v>
      </c>
      <c r="F22" s="64">
        <f>'Equipements par tunnel'!K6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Préventifs_tunnels!G426</f>
        <v>1013.76</v>
      </c>
      <c r="H23" s="8">
        <f t="shared" si="1"/>
        <v>1013.76</v>
      </c>
      <c r="I23" s="11" t="s">
        <v>2444</v>
      </c>
    </row>
    <row r="24" spans="1:9" ht="15" customHeight="1" x14ac:dyDescent="0.25">
      <c r="A24" s="3" t="s">
        <v>61</v>
      </c>
      <c r="B24" s="1" t="s">
        <v>43</v>
      </c>
      <c r="C24" s="1">
        <f>Template!C24</f>
        <v>1</v>
      </c>
      <c r="D24" s="62">
        <v>0</v>
      </c>
      <c r="E24" s="1">
        <f t="shared" si="0"/>
        <v>1</v>
      </c>
      <c r="F24" s="1">
        <v>1</v>
      </c>
      <c r="G24" s="8">
        <f>Préventifs_tunnels!G448</f>
        <v>674.76</v>
      </c>
      <c r="H24" s="8">
        <f t="shared" si="1"/>
        <v>674.76</v>
      </c>
      <c r="I24" s="11" t="s">
        <v>2444</v>
      </c>
    </row>
    <row r="25" spans="1:9" ht="15" customHeight="1" x14ac:dyDescent="0.25">
      <c r="A25" s="1" t="s">
        <v>97</v>
      </c>
      <c r="B25" s="1" t="s">
        <v>44</v>
      </c>
      <c r="C25" s="1">
        <f>Template!C25</f>
        <v>0.5</v>
      </c>
      <c r="D25" s="62">
        <v>0</v>
      </c>
      <c r="E25" s="1">
        <f t="shared" si="0"/>
        <v>0.5</v>
      </c>
      <c r="F25" s="1">
        <v>1</v>
      </c>
      <c r="G25" s="8">
        <f>Préventifs_tunnels!G654</f>
        <v>4990.3100000000004</v>
      </c>
      <c r="H25" s="8">
        <f t="shared" si="1"/>
        <v>2495.1550000000002</v>
      </c>
      <c r="I25" s="11" t="s">
        <v>2444</v>
      </c>
    </row>
    <row r="26" spans="1:9" ht="15" customHeight="1" x14ac:dyDescent="0.25">
      <c r="A26" s="1" t="s">
        <v>97</v>
      </c>
      <c r="B26" s="1" t="s">
        <v>46</v>
      </c>
      <c r="C26" s="1">
        <f>Template!C26</f>
        <v>0.5</v>
      </c>
      <c r="D26" s="62">
        <v>0</v>
      </c>
      <c r="E26" s="1">
        <f t="shared" si="0"/>
        <v>0.5</v>
      </c>
      <c r="F26" s="1">
        <v>1</v>
      </c>
      <c r="G26" s="8">
        <f>Préventifs_tunnels!G661</f>
        <v>7137.78</v>
      </c>
      <c r="H26" s="8">
        <f t="shared" si="1"/>
        <v>3568.89</v>
      </c>
      <c r="I26" s="11" t="s">
        <v>2444</v>
      </c>
    </row>
    <row r="27" spans="1:9" ht="15" customHeight="1" x14ac:dyDescent="0.25">
      <c r="A27" s="1" t="s">
        <v>97</v>
      </c>
      <c r="B27" s="1" t="s">
        <v>47</v>
      </c>
      <c r="C27" s="1">
        <f>Template!C27</f>
        <v>0</v>
      </c>
      <c r="D27" s="62">
        <v>0</v>
      </c>
      <c r="E27" s="1">
        <f t="shared" si="0"/>
        <v>0</v>
      </c>
      <c r="F27" s="1">
        <v>1</v>
      </c>
      <c r="G27" s="8">
        <f>Préventifs_tunnels!G668</f>
        <v>14239.51</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Préventifs_tunnels!G675</f>
        <v>2436.4699999999998</v>
      </c>
      <c r="H28" s="8">
        <f t="shared" si="1"/>
        <v>1218.2349999999999</v>
      </c>
      <c r="I28" s="11" t="s">
        <v>2444</v>
      </c>
    </row>
    <row r="29" spans="1:9" ht="15" customHeight="1" x14ac:dyDescent="0.25">
      <c r="A29" s="1" t="s">
        <v>97</v>
      </c>
      <c r="B29" s="1" t="s">
        <v>27</v>
      </c>
      <c r="C29" s="1">
        <f>Template!C29</f>
        <v>0.5</v>
      </c>
      <c r="D29" s="62">
        <v>0</v>
      </c>
      <c r="E29" s="1">
        <f t="shared" si="0"/>
        <v>0.5</v>
      </c>
      <c r="F29" s="1">
        <v>1</v>
      </c>
      <c r="G29" s="8">
        <f>Préventifs_tunnels!G682</f>
        <v>3099.9</v>
      </c>
      <c r="H29" s="8">
        <f t="shared" si="1"/>
        <v>1549.95</v>
      </c>
      <c r="I29" s="11" t="s">
        <v>2444</v>
      </c>
    </row>
    <row r="30" spans="1:9" ht="15" customHeight="1" x14ac:dyDescent="0.25">
      <c r="A30" s="1" t="s">
        <v>97</v>
      </c>
      <c r="B30" s="1" t="s">
        <v>28</v>
      </c>
      <c r="C30" s="1">
        <f>Template!C30</f>
        <v>0</v>
      </c>
      <c r="D30" s="62">
        <v>0</v>
      </c>
      <c r="E30" s="1">
        <f t="shared" si="0"/>
        <v>0</v>
      </c>
      <c r="F30" s="1">
        <v>1</v>
      </c>
      <c r="G30" s="8">
        <f>Préventifs_tunnels!G689</f>
        <v>5186.51</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Préventifs_tunnels!G696</f>
        <v>6278.19</v>
      </c>
      <c r="H31" s="8">
        <f t="shared" si="1"/>
        <v>3139.0949999999998</v>
      </c>
      <c r="I31" s="11" t="s">
        <v>2444</v>
      </c>
    </row>
    <row r="32" spans="1:9" ht="15" customHeight="1" x14ac:dyDescent="0.25">
      <c r="A32" s="1" t="s">
        <v>97</v>
      </c>
      <c r="B32" s="1" t="s">
        <v>49</v>
      </c>
      <c r="C32" s="1">
        <f>Template!C32</f>
        <v>0.5</v>
      </c>
      <c r="D32" s="62">
        <v>0</v>
      </c>
      <c r="E32" s="1">
        <f t="shared" si="0"/>
        <v>0.5</v>
      </c>
      <c r="F32" s="1">
        <v>1</v>
      </c>
      <c r="G32" s="8">
        <f>Préventifs_tunnels!G702</f>
        <v>7870.53</v>
      </c>
      <c r="H32" s="8">
        <f t="shared" si="1"/>
        <v>3935.2649999999999</v>
      </c>
      <c r="I32" s="11" t="s">
        <v>2444</v>
      </c>
    </row>
    <row r="33" spans="1:9" ht="15" customHeight="1" x14ac:dyDescent="0.25">
      <c r="A33" s="1" t="s">
        <v>97</v>
      </c>
      <c r="B33" s="1" t="s">
        <v>50</v>
      </c>
      <c r="C33" s="1">
        <f>Template!C33</f>
        <v>0</v>
      </c>
      <c r="D33" s="62">
        <v>0</v>
      </c>
      <c r="E33" s="1">
        <f t="shared" si="0"/>
        <v>0</v>
      </c>
      <c r="F33" s="1">
        <v>1</v>
      </c>
      <c r="G33" s="8">
        <f>Préventifs_tunnels!G708</f>
        <v>15210.18</v>
      </c>
      <c r="H33" s="8">
        <f t="shared" si="1"/>
        <v>0</v>
      </c>
      <c r="I33" s="11" t="s">
        <v>2444</v>
      </c>
    </row>
    <row r="34" spans="1:9" ht="15" customHeight="1" x14ac:dyDescent="0.25">
      <c r="A34" s="1" t="s">
        <v>97</v>
      </c>
      <c r="B34" s="1" t="s">
        <v>30</v>
      </c>
      <c r="C34" s="1">
        <f>Template!C34</f>
        <v>1</v>
      </c>
      <c r="D34" s="62">
        <v>0</v>
      </c>
      <c r="E34" s="1">
        <f t="shared" si="0"/>
        <v>1</v>
      </c>
      <c r="F34" s="60">
        <v>1</v>
      </c>
      <c r="G34" s="8">
        <f>Préventifs_tunnels!G715</f>
        <v>4777.9799999999996</v>
      </c>
      <c r="H34" s="8">
        <f t="shared" si="1"/>
        <v>4777.9799999999996</v>
      </c>
      <c r="I34" s="11" t="s">
        <v>2444</v>
      </c>
    </row>
    <row r="35" spans="1:9" ht="15" customHeight="1" x14ac:dyDescent="0.25">
      <c r="A35" s="1" t="s">
        <v>97</v>
      </c>
      <c r="B35" s="1" t="s">
        <v>92</v>
      </c>
      <c r="C35" s="1">
        <f>Template!C35</f>
        <v>0.5</v>
      </c>
      <c r="D35" s="62">
        <v>0</v>
      </c>
      <c r="E35" s="1">
        <f t="shared" si="0"/>
        <v>0.5</v>
      </c>
      <c r="F35" s="64">
        <f>'Equipements par tunnel'!K50</f>
        <v>4</v>
      </c>
      <c r="G35" s="8">
        <f>Préventifs_tunnels!G474</f>
        <v>469.67</v>
      </c>
      <c r="H35" s="8">
        <f t="shared" si="1"/>
        <v>939.34</v>
      </c>
      <c r="I35" s="11" t="s">
        <v>2446</v>
      </c>
    </row>
    <row r="36" spans="1:9" ht="15" customHeight="1" x14ac:dyDescent="0.25">
      <c r="A36" s="1" t="s">
        <v>97</v>
      </c>
      <c r="B36" s="1" t="s">
        <v>93</v>
      </c>
      <c r="C36" s="1">
        <f>Template!C36</f>
        <v>0.5</v>
      </c>
      <c r="D36" s="62">
        <v>0</v>
      </c>
      <c r="E36" s="1">
        <f t="shared" si="0"/>
        <v>0.5</v>
      </c>
      <c r="F36" s="64">
        <f>'Equipements par tunnel'!K50</f>
        <v>4</v>
      </c>
      <c r="G36" s="8">
        <f>Préventifs_tunnels!G475</f>
        <v>617.11</v>
      </c>
      <c r="H36" s="8">
        <f t="shared" si="1"/>
        <v>1234.22</v>
      </c>
      <c r="I36" s="11" t="s">
        <v>2447</v>
      </c>
    </row>
    <row r="37" spans="1:9" ht="15" customHeight="1" x14ac:dyDescent="0.25">
      <c r="A37" s="1" t="s">
        <v>57</v>
      </c>
      <c r="B37" s="1" t="s">
        <v>214</v>
      </c>
      <c r="C37" s="1">
        <f>Template!C37</f>
        <v>1</v>
      </c>
      <c r="D37" s="62">
        <v>0</v>
      </c>
      <c r="E37" s="1">
        <f t="shared" si="0"/>
        <v>1</v>
      </c>
      <c r="F37" s="64">
        <f>'Equipements par tunnel'!K55</f>
        <v>5</v>
      </c>
      <c r="G37" s="8">
        <f>Préventifs_tunnels!G808</f>
        <v>304.01</v>
      </c>
      <c r="H37" s="8">
        <f t="shared" si="1"/>
        <v>1520.05</v>
      </c>
      <c r="I37" s="11" t="s">
        <v>2448</v>
      </c>
    </row>
    <row r="38" spans="1:9" ht="15" customHeight="1" x14ac:dyDescent="0.25">
      <c r="A38" s="1" t="s">
        <v>57</v>
      </c>
      <c r="B38" s="1" t="s">
        <v>215</v>
      </c>
      <c r="C38" s="1">
        <f>Template!C38</f>
        <v>1</v>
      </c>
      <c r="D38" s="62">
        <v>0</v>
      </c>
      <c r="E38" s="1">
        <f t="shared" si="0"/>
        <v>1</v>
      </c>
      <c r="F38" s="64">
        <f>'Equipements par tunnel'!K56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tunnel'!K57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tunnel'!K58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5</v>
      </c>
      <c r="G41" s="8">
        <f>Préventifs_tunnels!G812</f>
        <v>414.3</v>
      </c>
      <c r="H41" s="8">
        <f t="shared" si="1"/>
        <v>1035.75</v>
      </c>
      <c r="I41" s="11" t="s">
        <v>2452</v>
      </c>
    </row>
    <row r="42" spans="1:9" ht="15" customHeight="1" x14ac:dyDescent="0.25">
      <c r="A42" s="1" t="s">
        <v>31</v>
      </c>
      <c r="B42" s="1" t="s">
        <v>32</v>
      </c>
      <c r="C42" s="1">
        <f>Template!C42</f>
        <v>4</v>
      </c>
      <c r="D42" s="62">
        <v>0</v>
      </c>
      <c r="E42" s="1">
        <f t="shared" si="0"/>
        <v>4</v>
      </c>
      <c r="F42" s="1">
        <v>2</v>
      </c>
      <c r="G42" s="8">
        <f>Préventifs_tunnels!G779</f>
        <v>5283.6</v>
      </c>
      <c r="H42" s="8">
        <f t="shared" si="1"/>
        <v>42268.800000000003</v>
      </c>
      <c r="I42" s="11" t="s">
        <v>2445</v>
      </c>
    </row>
    <row r="43" spans="1:9" ht="15" customHeight="1" x14ac:dyDescent="0.25">
      <c r="A43" s="1" t="s">
        <v>31</v>
      </c>
      <c r="B43" s="1" t="s">
        <v>2454</v>
      </c>
      <c r="C43" s="1">
        <f>Template!C43</f>
        <v>1</v>
      </c>
      <c r="D43" s="62">
        <v>0</v>
      </c>
      <c r="E43" s="1">
        <f t="shared" si="0"/>
        <v>1</v>
      </c>
      <c r="F43" s="64">
        <f>'Equipements par tunnel'!K12</f>
        <v>3</v>
      </c>
      <c r="G43" s="8">
        <f>Préventifs_tunnels!G796</f>
        <v>24.15</v>
      </c>
      <c r="H43" s="8">
        <f t="shared" si="1"/>
        <v>72.449999999999989</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tunnel'!K20</f>
        <v>36</v>
      </c>
      <c r="G45" s="8">
        <f>Préventifs_tunnels!G801</f>
        <v>33.6</v>
      </c>
      <c r="H45" s="8">
        <f t="shared" si="1"/>
        <v>1209.6000000000001</v>
      </c>
      <c r="I45" s="11" t="s">
        <v>2460</v>
      </c>
    </row>
    <row r="46" spans="1:9" ht="15" customHeight="1" x14ac:dyDescent="0.25">
      <c r="A46" s="1" t="s">
        <v>31</v>
      </c>
      <c r="B46" s="1" t="s">
        <v>85</v>
      </c>
      <c r="C46" s="1">
        <f>Template!C46</f>
        <v>1</v>
      </c>
      <c r="D46" s="62">
        <v>0</v>
      </c>
      <c r="E46" s="1">
        <f t="shared" si="0"/>
        <v>1</v>
      </c>
      <c r="F46" s="64">
        <f>'Equipements par tunnel'!K21</f>
        <v>1</v>
      </c>
      <c r="G46" s="8">
        <f>Préventifs_tunnels!G802</f>
        <v>21</v>
      </c>
      <c r="H46" s="8">
        <f t="shared" si="1"/>
        <v>21</v>
      </c>
      <c r="I46" s="11" t="s">
        <v>2461</v>
      </c>
    </row>
    <row r="47" spans="1:9" ht="15" customHeight="1" x14ac:dyDescent="0.25">
      <c r="A47" s="1" t="s">
        <v>31</v>
      </c>
      <c r="B47" s="1" t="s">
        <v>86</v>
      </c>
      <c r="C47" s="1">
        <f>Template!C47</f>
        <v>1</v>
      </c>
      <c r="D47" s="62">
        <v>0</v>
      </c>
      <c r="E47" s="1">
        <f t="shared" si="0"/>
        <v>1</v>
      </c>
      <c r="F47" s="64">
        <f>'Equipements par tunnel'!K22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tunnel'!K23</f>
        <v>5</v>
      </c>
      <c r="G48" s="8">
        <f>Préventifs_tunnels!G804</f>
        <v>15.75</v>
      </c>
      <c r="H48" s="8">
        <f t="shared" si="1"/>
        <v>78.75</v>
      </c>
      <c r="I48" s="11" t="s">
        <v>2463</v>
      </c>
    </row>
    <row r="49" spans="1:9" ht="15" customHeight="1" x14ac:dyDescent="0.25">
      <c r="A49" s="1" t="s">
        <v>31</v>
      </c>
      <c r="B49" s="1" t="s">
        <v>88</v>
      </c>
      <c r="C49" s="1">
        <f>Template!C49</f>
        <v>1</v>
      </c>
      <c r="D49" s="62">
        <v>0</v>
      </c>
      <c r="E49" s="1">
        <f t="shared" si="0"/>
        <v>1</v>
      </c>
      <c r="F49" s="64">
        <f>'Equipements par tunnel'!K24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tunnel'!K25</f>
        <v>5</v>
      </c>
      <c r="G50" s="8">
        <f>Préventifs_tunnels!G806</f>
        <v>26.25</v>
      </c>
      <c r="H50" s="8">
        <f t="shared" si="1"/>
        <v>131.25</v>
      </c>
      <c r="I50" s="11" t="s">
        <v>2465</v>
      </c>
    </row>
    <row r="51" spans="1:9" ht="15" customHeight="1" x14ac:dyDescent="0.25">
      <c r="A51" s="1" t="s">
        <v>31</v>
      </c>
      <c r="B51" s="1" t="s">
        <v>90</v>
      </c>
      <c r="C51" s="1">
        <f>Template!C51</f>
        <v>1</v>
      </c>
      <c r="D51" s="62">
        <v>0</v>
      </c>
      <c r="E51" s="1">
        <f t="shared" si="0"/>
        <v>1</v>
      </c>
      <c r="F51" s="64">
        <f>'Equipements par tunnel'!K26</f>
        <v>16</v>
      </c>
      <c r="G51" s="8">
        <f>Préventifs_tunnels!G807</f>
        <v>15.75</v>
      </c>
      <c r="H51" s="8">
        <f t="shared" si="1"/>
        <v>252</v>
      </c>
      <c r="I51" s="11" t="s">
        <v>2466</v>
      </c>
    </row>
    <row r="52" spans="1:9" ht="15" customHeight="1" x14ac:dyDescent="0.25">
      <c r="A52" s="1" t="s">
        <v>34</v>
      </c>
      <c r="B52" s="1" t="s">
        <v>83</v>
      </c>
      <c r="C52" s="1">
        <f>Template!C52</f>
        <v>1</v>
      </c>
      <c r="D52" s="62">
        <v>0</v>
      </c>
      <c r="E52" s="1">
        <f t="shared" si="0"/>
        <v>1</v>
      </c>
      <c r="F52" s="1">
        <v>1</v>
      </c>
      <c r="G52" s="8">
        <f>Préventifs_tunnels!G828</f>
        <v>10362.030000000001</v>
      </c>
      <c r="H52" s="8">
        <f t="shared" si="1"/>
        <v>10362.030000000001</v>
      </c>
      <c r="I52" s="11" t="s">
        <v>2444</v>
      </c>
    </row>
    <row r="53" spans="1:9" ht="15" customHeight="1" x14ac:dyDescent="0.25">
      <c r="A53" s="1" t="s">
        <v>34</v>
      </c>
      <c r="B53" s="1" t="s">
        <v>122</v>
      </c>
      <c r="C53" s="1">
        <f>Template!C53</f>
        <v>1</v>
      </c>
      <c r="D53" s="62">
        <v>0</v>
      </c>
      <c r="E53" s="1">
        <f t="shared" si="0"/>
        <v>1</v>
      </c>
      <c r="F53" s="64">
        <f>'Equipements par tunnel'!K35+'Equipements par tunnel'!K37</f>
        <v>13</v>
      </c>
      <c r="G53" s="8">
        <f>Préventifs_tunnels!G835</f>
        <v>78.849999999999994</v>
      </c>
      <c r="H53" s="8">
        <f t="shared" si="1"/>
        <v>1025.05</v>
      </c>
      <c r="I53" s="11" t="s">
        <v>2478</v>
      </c>
    </row>
    <row r="54" spans="1:9" ht="15" customHeight="1" x14ac:dyDescent="0.25">
      <c r="A54" s="1" t="s">
        <v>34</v>
      </c>
      <c r="B54" s="1" t="s">
        <v>123</v>
      </c>
      <c r="C54" s="1">
        <f>Template!C54</f>
        <v>1</v>
      </c>
      <c r="D54" s="62">
        <v>0</v>
      </c>
      <c r="E54" s="1">
        <f t="shared" si="0"/>
        <v>1</v>
      </c>
      <c r="F54" s="64">
        <f>'Equipements par tunnel'!K33+'Equipements par tunnel'!K34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Préventifs_tunnels!G865</f>
        <v>3200.8</v>
      </c>
      <c r="H58" s="8">
        <f t="shared" si="1"/>
        <v>3200.8</v>
      </c>
      <c r="I58" s="11" t="s">
        <v>2445</v>
      </c>
    </row>
    <row r="59" spans="1:9" ht="15" customHeight="1" x14ac:dyDescent="0.25">
      <c r="A59" s="1" t="s">
        <v>35</v>
      </c>
      <c r="B59" s="1" t="s">
        <v>37</v>
      </c>
      <c r="C59" s="1">
        <f>Template!C59</f>
        <v>1</v>
      </c>
      <c r="D59" s="62">
        <v>0</v>
      </c>
      <c r="E59" s="1">
        <f t="shared" si="0"/>
        <v>1</v>
      </c>
      <c r="F59" s="1">
        <v>1</v>
      </c>
      <c r="G59" s="8">
        <f>Préventifs_tunnels!G866</f>
        <v>3200.8</v>
      </c>
      <c r="H59" s="8">
        <f t="shared" si="1"/>
        <v>3200.8</v>
      </c>
      <c r="I59" s="11" t="s">
        <v>2445</v>
      </c>
    </row>
    <row r="60" spans="1:9" ht="15" customHeight="1" x14ac:dyDescent="0.25">
      <c r="A60" s="1" t="s">
        <v>35</v>
      </c>
      <c r="B60" s="1" t="s">
        <v>38</v>
      </c>
      <c r="C60" s="1">
        <f>Template!C60</f>
        <v>2</v>
      </c>
      <c r="D60" s="62">
        <v>0</v>
      </c>
      <c r="E60" s="1">
        <f t="shared" si="0"/>
        <v>2</v>
      </c>
      <c r="F60" s="1">
        <v>1</v>
      </c>
      <c r="G60" s="8">
        <f>Préventifs_tunnels!G913</f>
        <v>3040.8</v>
      </c>
      <c r="H60" s="8">
        <f t="shared" si="1"/>
        <v>6081.6</v>
      </c>
      <c r="I60" s="11" t="s">
        <v>2445</v>
      </c>
    </row>
    <row r="61" spans="1:9" ht="15" customHeight="1" x14ac:dyDescent="0.25">
      <c r="A61" s="1" t="s">
        <v>35</v>
      </c>
      <c r="B61" s="1" t="s">
        <v>39</v>
      </c>
      <c r="C61" s="1">
        <f>Template!C61</f>
        <v>2</v>
      </c>
      <c r="D61" s="62">
        <v>0</v>
      </c>
      <c r="E61" s="1">
        <f t="shared" si="0"/>
        <v>2</v>
      </c>
      <c r="F61" s="1">
        <v>1</v>
      </c>
      <c r="G61" s="8">
        <f>Préventifs_tunnels!G914</f>
        <v>3040.8</v>
      </c>
      <c r="H61" s="8">
        <f t="shared" si="1"/>
        <v>6081.6</v>
      </c>
      <c r="I61" s="11" t="s">
        <v>2445</v>
      </c>
    </row>
    <row r="62" spans="1:9" ht="15" customHeight="1" x14ac:dyDescent="0.25">
      <c r="A62" s="1" t="s">
        <v>35</v>
      </c>
      <c r="B62" s="1" t="s">
        <v>54</v>
      </c>
      <c r="C62" s="1">
        <f>Template!C62</f>
        <v>1</v>
      </c>
      <c r="D62" s="62">
        <v>0</v>
      </c>
      <c r="E62" s="1">
        <f t="shared" si="0"/>
        <v>1</v>
      </c>
      <c r="F62" s="1">
        <v>1</v>
      </c>
      <c r="G62" s="8">
        <f>Préventifs_tunnels!G949</f>
        <v>223</v>
      </c>
      <c r="H62" s="8">
        <f t="shared" si="1"/>
        <v>223</v>
      </c>
      <c r="I62" s="11" t="s">
        <v>2444</v>
      </c>
    </row>
    <row r="63" spans="1:9" ht="15" customHeight="1" x14ac:dyDescent="0.25">
      <c r="A63" s="1" t="s">
        <v>40</v>
      </c>
      <c r="B63" s="1" t="s">
        <v>41</v>
      </c>
      <c r="C63" s="1">
        <f>Template!C63</f>
        <v>1</v>
      </c>
      <c r="D63" s="62">
        <v>0</v>
      </c>
      <c r="E63" s="1">
        <f t="shared" si="0"/>
        <v>1</v>
      </c>
      <c r="F63" s="1">
        <v>1</v>
      </c>
      <c r="G63" s="8">
        <f>Préventifs_tunnels!G971</f>
        <v>1922</v>
      </c>
      <c r="H63" s="8">
        <f t="shared" si="1"/>
        <v>1922</v>
      </c>
      <c r="I63" s="11" t="s">
        <v>2444</v>
      </c>
    </row>
    <row r="64" spans="1:9" ht="15" customHeight="1" x14ac:dyDescent="0.25">
      <c r="A64" s="1" t="s">
        <v>40</v>
      </c>
      <c r="B64" s="1" t="s">
        <v>102</v>
      </c>
      <c r="C64" s="1">
        <f>Template!C64</f>
        <v>3</v>
      </c>
      <c r="D64" s="62">
        <v>0</v>
      </c>
      <c r="E64" s="1">
        <f t="shared" si="0"/>
        <v>3</v>
      </c>
      <c r="F64" s="1">
        <v>1</v>
      </c>
      <c r="G64" s="8">
        <f>SUM(Préventifs_tunnels!G1084:G1086)</f>
        <v>1558.5</v>
      </c>
      <c r="H64" s="8">
        <f t="shared" si="1"/>
        <v>4675.5</v>
      </c>
      <c r="I64" s="11" t="s">
        <v>2538</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103</v>
      </c>
      <c r="C66" s="1">
        <f>Template!C66</f>
        <v>1</v>
      </c>
      <c r="D66" s="62">
        <v>0</v>
      </c>
      <c r="E66" s="1">
        <f t="shared" si="0"/>
        <v>1</v>
      </c>
      <c r="F66" s="64">
        <f>'Equipements par tunnel'!K28</f>
        <v>3</v>
      </c>
      <c r="G66" s="8">
        <f>SUM(Préventifs_tunnels!G1025:G1027)</f>
        <v>2721.15</v>
      </c>
      <c r="H66" s="8">
        <f t="shared" si="1"/>
        <v>8163.4500000000007</v>
      </c>
      <c r="I66" s="11" t="s">
        <v>2538</v>
      </c>
    </row>
    <row r="67" spans="1:9" ht="15" customHeight="1" x14ac:dyDescent="0.25">
      <c r="A67" s="1" t="s">
        <v>40</v>
      </c>
      <c r="B67" s="1" t="s">
        <v>104</v>
      </c>
      <c r="C67" s="1">
        <f>Template!C67</f>
        <v>1</v>
      </c>
      <c r="D67" s="62">
        <v>0</v>
      </c>
      <c r="E67" s="1">
        <f t="shared" si="0"/>
        <v>1</v>
      </c>
      <c r="F67" s="64">
        <f>'Equipements par tunnel'!K27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tunnel'!K15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tunnel'!K29</f>
        <v>0</v>
      </c>
      <c r="G72" s="8">
        <f>Préventifs_tunnels!G992</f>
        <v>686</v>
      </c>
      <c r="H72" s="8">
        <f t="shared" si="1"/>
        <v>0</v>
      </c>
      <c r="I72" s="11" t="s">
        <v>2483</v>
      </c>
    </row>
    <row r="73" spans="1:9" ht="30" customHeight="1" x14ac:dyDescent="0.25">
      <c r="H73" s="13">
        <f>SUM(H3:H72)</f>
        <v>293684.87199999997</v>
      </c>
    </row>
  </sheetData>
  <sheetProtection algorithmName="SHA-512" hashValue="IpapNtSdOvwwvVQjd74Yd5nCi41R/vH4bFQ3/uJKjm3HAWDuX3lIeBuX6WNKVwuaA1Yqa9aHwWeo6PM57WFjBw==" saltValue="qAIXHQwvV34RQ9P0FilI7g==" spinCount="100000" sheet="1" objects="1" scenarios="1"/>
  <protectedRanges>
    <protectedRange sqref="D1:D1048576" name="Plage2"/>
  </protectedRanges>
  <pageMargins left="0.7" right="0.7" top="0.75" bottom="0.75" header="0.3" footer="0.3"/>
  <pageSetup paperSize="9" fitToWidth="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8F77-E843-458D-B86B-FD6ABBEEAA86}">
  <sheetPr>
    <tabColor theme="7" tint="0.39997558519241921"/>
    <pageSetUpPr fitToPage="1"/>
  </sheetPr>
  <dimension ref="A1:I73"/>
  <sheetViews>
    <sheetView workbookViewId="0">
      <pane ySplit="2" topLeftCell="A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90.7109375" style="9" bestFit="1" customWidth="1"/>
    <col min="10" max="16384" width="9.140625" style="2"/>
  </cols>
  <sheetData>
    <row r="1" spans="1:9" ht="15" customHeight="1" x14ac:dyDescent="0.25">
      <c r="A1" s="2" t="s">
        <v>139</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Préventifs_tunnels!G47</f>
        <v>507</v>
      </c>
      <c r="H3" s="8">
        <f>E3*F3*G3</f>
        <v>3042</v>
      </c>
      <c r="I3" s="70" t="s">
        <v>2540</v>
      </c>
    </row>
    <row r="4" spans="1:9" ht="15" customHeight="1" x14ac:dyDescent="0.25">
      <c r="A4" s="1" t="s">
        <v>12</v>
      </c>
      <c r="B4" s="1" t="s">
        <v>112</v>
      </c>
      <c r="C4" s="1">
        <f>Template!C4</f>
        <v>6</v>
      </c>
      <c r="D4" s="62">
        <v>0</v>
      </c>
      <c r="E4" s="1">
        <f t="shared" si="0"/>
        <v>6</v>
      </c>
      <c r="F4" s="1">
        <v>1</v>
      </c>
      <c r="G4" s="8">
        <f>Préventifs_tunnels!G77</f>
        <v>1306</v>
      </c>
      <c r="H4" s="8">
        <f>E4*F4*G4</f>
        <v>7836</v>
      </c>
      <c r="I4" s="70" t="s">
        <v>2540</v>
      </c>
    </row>
    <row r="5" spans="1:9" ht="15" customHeight="1" x14ac:dyDescent="0.25">
      <c r="A5" s="1" t="s">
        <v>12</v>
      </c>
      <c r="B5" s="1" t="s">
        <v>4</v>
      </c>
      <c r="C5" s="1">
        <f>Template!C5</f>
        <v>1</v>
      </c>
      <c r="D5" s="62">
        <v>0</v>
      </c>
      <c r="E5" s="1">
        <f t="shared" si="0"/>
        <v>1</v>
      </c>
      <c r="F5" s="1">
        <v>1</v>
      </c>
      <c r="G5" s="8">
        <f>Préventifs_tunnels!G17</f>
        <v>1407</v>
      </c>
      <c r="H5" s="8">
        <f>E5*F5*G5</f>
        <v>1407</v>
      </c>
      <c r="I5" s="70" t="s">
        <v>2540</v>
      </c>
    </row>
    <row r="6" spans="1:9" ht="15" customHeight="1" x14ac:dyDescent="0.25">
      <c r="A6" s="1" t="s">
        <v>5</v>
      </c>
      <c r="B6" s="1" t="s">
        <v>6</v>
      </c>
      <c r="C6" s="1">
        <f>Template!C6</f>
        <v>2</v>
      </c>
      <c r="D6" s="62">
        <v>0</v>
      </c>
      <c r="E6" s="1">
        <f t="shared" si="0"/>
        <v>2</v>
      </c>
      <c r="F6" s="1">
        <v>2</v>
      </c>
      <c r="G6" s="8">
        <f>Préventifs_tunnels!G92</f>
        <v>7456.6</v>
      </c>
      <c r="H6" s="8">
        <f t="shared" ref="H6:H72" si="1">E6*F6*G6</f>
        <v>29826.400000000001</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Préventifs_tunnels!G166</f>
        <v>540.5</v>
      </c>
      <c r="H9" s="8">
        <f t="shared" si="1"/>
        <v>540.5</v>
      </c>
      <c r="I9" s="70"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tunnel'!L51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Préventifs_tunnels!G188</f>
        <v>81.44</v>
      </c>
      <c r="H13" s="8">
        <f t="shared" si="1"/>
        <v>325.76</v>
      </c>
      <c r="I13" s="11" t="s">
        <v>2445</v>
      </c>
    </row>
    <row r="14" spans="1:9" ht="15" customHeight="1" x14ac:dyDescent="0.25">
      <c r="A14" s="1" t="s">
        <v>14</v>
      </c>
      <c r="B14" s="1" t="s">
        <v>11</v>
      </c>
      <c r="C14" s="1">
        <f>Template!C14</f>
        <v>2</v>
      </c>
      <c r="D14" s="62">
        <v>0</v>
      </c>
      <c r="E14" s="1">
        <f t="shared" si="0"/>
        <v>2</v>
      </c>
      <c r="F14" s="1">
        <v>2</v>
      </c>
      <c r="G14" s="8">
        <f>Préventifs_tunnels!G193</f>
        <v>4593.75</v>
      </c>
      <c r="H14" s="8">
        <f t="shared" si="1"/>
        <v>18375</v>
      </c>
      <c r="I14" s="11" t="s">
        <v>2445</v>
      </c>
    </row>
    <row r="15" spans="1:9" ht="15" customHeight="1" x14ac:dyDescent="0.25">
      <c r="A15" s="1" t="s">
        <v>14</v>
      </c>
      <c r="B15" s="1" t="s">
        <v>15</v>
      </c>
      <c r="C15" s="1">
        <f>Template!C15</f>
        <v>0.4</v>
      </c>
      <c r="D15" s="62">
        <v>0</v>
      </c>
      <c r="E15" s="1">
        <f t="shared" si="0"/>
        <v>0.4</v>
      </c>
      <c r="F15" s="1">
        <v>2</v>
      </c>
      <c r="G15" s="8">
        <f>SUM(Préventifs_tunnels!G200:G202)</f>
        <v>16514.12</v>
      </c>
      <c r="H15" s="8">
        <f>E15*F15*G15</f>
        <v>13211.296</v>
      </c>
      <c r="I15" s="70" t="s">
        <v>2539</v>
      </c>
    </row>
    <row r="16" spans="1:9" ht="15" customHeight="1" x14ac:dyDescent="0.25">
      <c r="A16" s="1" t="s">
        <v>95</v>
      </c>
      <c r="B16" s="1" t="s">
        <v>17</v>
      </c>
      <c r="C16" s="1">
        <f>Template!C16</f>
        <v>2</v>
      </c>
      <c r="D16" s="62">
        <v>0</v>
      </c>
      <c r="E16" s="1">
        <f t="shared" si="0"/>
        <v>2</v>
      </c>
      <c r="F16" s="1">
        <v>2</v>
      </c>
      <c r="G16" s="8">
        <f>Préventifs_tunnels!G312</f>
        <v>354.36</v>
      </c>
      <c r="H16" s="8">
        <f>E16*F16*G16</f>
        <v>1417.44</v>
      </c>
      <c r="I16" s="11" t="s">
        <v>2445</v>
      </c>
    </row>
    <row r="17" spans="1:9" ht="15" customHeight="1" x14ac:dyDescent="0.25">
      <c r="A17" s="1" t="s">
        <v>95</v>
      </c>
      <c r="B17" s="1" t="s">
        <v>18</v>
      </c>
      <c r="C17" s="1">
        <f>Template!C17</f>
        <v>2</v>
      </c>
      <c r="D17" s="62">
        <v>0</v>
      </c>
      <c r="E17" s="1">
        <f t="shared" si="0"/>
        <v>2</v>
      </c>
      <c r="F17" s="1">
        <v>2</v>
      </c>
      <c r="G17" s="8">
        <f>Préventifs_tunnels!G337</f>
        <v>942.35</v>
      </c>
      <c r="H17" s="8">
        <f>E17*F17*G17</f>
        <v>3769.4</v>
      </c>
      <c r="I17" s="11" t="s">
        <v>2445</v>
      </c>
    </row>
    <row r="18" spans="1:9" ht="15" customHeight="1" x14ac:dyDescent="0.25">
      <c r="A18" s="1" t="s">
        <v>95</v>
      </c>
      <c r="B18" s="1" t="s">
        <v>94</v>
      </c>
      <c r="C18" s="1">
        <f>Template!C18</f>
        <v>1</v>
      </c>
      <c r="D18" s="62">
        <v>0</v>
      </c>
      <c r="E18" s="1">
        <f t="shared" si="0"/>
        <v>1</v>
      </c>
      <c r="F18" s="64">
        <f>'Equipements par tunnel'!L59</f>
        <v>6</v>
      </c>
      <c r="G18" s="8">
        <f>Préventifs_tunnels!G361</f>
        <v>61.7</v>
      </c>
      <c r="H18" s="8">
        <f>E18*F18*G18</f>
        <v>370.20000000000005</v>
      </c>
      <c r="I18" s="11" t="s">
        <v>2484</v>
      </c>
    </row>
    <row r="19" spans="1:9" ht="15" customHeight="1" x14ac:dyDescent="0.25">
      <c r="A19" s="1" t="s">
        <v>19</v>
      </c>
      <c r="B19" s="1" t="s">
        <v>116</v>
      </c>
      <c r="C19" s="1">
        <f>Template!C19</f>
        <v>1</v>
      </c>
      <c r="D19" s="62">
        <v>0</v>
      </c>
      <c r="E19" s="1">
        <f t="shared" si="0"/>
        <v>1</v>
      </c>
      <c r="F19" s="1">
        <v>1</v>
      </c>
      <c r="G19" s="8">
        <f>Préventifs_tunnels!G376</f>
        <v>358.59</v>
      </c>
      <c r="H19" s="8">
        <f t="shared" si="1"/>
        <v>358.59</v>
      </c>
      <c r="I19" s="11" t="s">
        <v>2444</v>
      </c>
    </row>
    <row r="20" spans="1:9" ht="15" customHeight="1" x14ac:dyDescent="0.25">
      <c r="A20" s="1" t="s">
        <v>19</v>
      </c>
      <c r="B20" s="1" t="s">
        <v>117</v>
      </c>
      <c r="C20" s="1">
        <f>Template!C20</f>
        <v>1</v>
      </c>
      <c r="D20" s="62">
        <v>0</v>
      </c>
      <c r="E20" s="1">
        <f t="shared" si="0"/>
        <v>1</v>
      </c>
      <c r="F20" s="1">
        <v>1</v>
      </c>
      <c r="G20" s="8">
        <f>Préventifs_tunnels!G377</f>
        <v>220.9</v>
      </c>
      <c r="H20" s="8">
        <f t="shared" si="1"/>
        <v>220.9</v>
      </c>
      <c r="I20" s="11" t="s">
        <v>2444</v>
      </c>
    </row>
    <row r="21" spans="1:9" ht="15" customHeight="1" x14ac:dyDescent="0.25">
      <c r="A21" s="1" t="s">
        <v>19</v>
      </c>
      <c r="B21" s="1" t="s">
        <v>2442</v>
      </c>
      <c r="C21" s="1">
        <f>Template!C21</f>
        <v>1</v>
      </c>
      <c r="D21" s="62">
        <v>0</v>
      </c>
      <c r="E21" s="1">
        <f t="shared" si="0"/>
        <v>1</v>
      </c>
      <c r="F21" s="64">
        <f>'Equipements par tunnel'!L4</f>
        <v>0</v>
      </c>
      <c r="G21" s="8">
        <f>Préventifs_tunnels!G406</f>
        <v>195.35</v>
      </c>
      <c r="H21" s="8">
        <f t="shared" si="1"/>
        <v>0</v>
      </c>
      <c r="I21" s="11" t="s">
        <v>2440</v>
      </c>
    </row>
    <row r="22" spans="1:9" ht="15" customHeight="1" x14ac:dyDescent="0.25">
      <c r="A22" s="1" t="s">
        <v>19</v>
      </c>
      <c r="B22" s="1" t="s">
        <v>2443</v>
      </c>
      <c r="C22" s="1">
        <f>Template!C22</f>
        <v>1</v>
      </c>
      <c r="D22" s="62">
        <v>0</v>
      </c>
      <c r="E22" s="1">
        <f t="shared" si="0"/>
        <v>1</v>
      </c>
      <c r="F22" s="64">
        <f>'Equipements par tunnel'!L6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Préventifs_tunnels!G424</f>
        <v>506.89</v>
      </c>
      <c r="H23" s="8">
        <f t="shared" si="1"/>
        <v>506.89</v>
      </c>
      <c r="I23" s="11" t="s">
        <v>2444</v>
      </c>
    </row>
    <row r="24" spans="1:9" ht="15" customHeight="1" x14ac:dyDescent="0.25">
      <c r="A24" s="3" t="s">
        <v>61</v>
      </c>
      <c r="B24" s="1" t="s">
        <v>43</v>
      </c>
      <c r="C24" s="1">
        <f>Template!C24</f>
        <v>1</v>
      </c>
      <c r="D24" s="62">
        <v>0</v>
      </c>
      <c r="E24" s="1">
        <f t="shared" si="0"/>
        <v>1</v>
      </c>
      <c r="F24" s="1">
        <v>1</v>
      </c>
      <c r="G24" s="8">
        <f>Préventifs_tunnels!G446</f>
        <v>89.96</v>
      </c>
      <c r="H24" s="8">
        <f t="shared" si="1"/>
        <v>89.96</v>
      </c>
      <c r="I24" s="11" t="s">
        <v>2444</v>
      </c>
    </row>
    <row r="25" spans="1:9" ht="15" customHeight="1" x14ac:dyDescent="0.25">
      <c r="A25" s="1" t="s">
        <v>97</v>
      </c>
      <c r="B25" s="1" t="s">
        <v>44</v>
      </c>
      <c r="C25" s="1">
        <f>Template!C25</f>
        <v>0.5</v>
      </c>
      <c r="D25" s="62">
        <v>0</v>
      </c>
      <c r="E25" s="1">
        <f t="shared" si="0"/>
        <v>0.5</v>
      </c>
      <c r="F25" s="1">
        <v>1</v>
      </c>
      <c r="G25" s="8">
        <f>Préventifs_tunnels!G722</f>
        <v>1354.56</v>
      </c>
      <c r="H25" s="8">
        <f t="shared" si="1"/>
        <v>677.28</v>
      </c>
      <c r="I25" s="11" t="s">
        <v>2444</v>
      </c>
    </row>
    <row r="26" spans="1:9" ht="15" customHeight="1" x14ac:dyDescent="0.25">
      <c r="A26" s="1" t="s">
        <v>97</v>
      </c>
      <c r="B26" s="1" t="s">
        <v>46</v>
      </c>
      <c r="C26" s="1">
        <f>Template!C26</f>
        <v>0.5</v>
      </c>
      <c r="D26" s="62">
        <v>0</v>
      </c>
      <c r="E26" s="1">
        <f t="shared" si="0"/>
        <v>0.5</v>
      </c>
      <c r="F26" s="1">
        <v>1</v>
      </c>
      <c r="G26" s="8">
        <f>Préventifs_tunnels!G726</f>
        <v>1686.31</v>
      </c>
      <c r="H26" s="8">
        <f t="shared" si="1"/>
        <v>843.15499999999997</v>
      </c>
      <c r="I26" s="11" t="s">
        <v>2444</v>
      </c>
    </row>
    <row r="27" spans="1:9" ht="15" customHeight="1" x14ac:dyDescent="0.25">
      <c r="A27" s="1" t="s">
        <v>97</v>
      </c>
      <c r="B27" s="1" t="s">
        <v>47</v>
      </c>
      <c r="C27" s="1">
        <f>Template!C27</f>
        <v>0</v>
      </c>
      <c r="D27" s="62">
        <v>0</v>
      </c>
      <c r="E27" s="1">
        <f t="shared" si="0"/>
        <v>0</v>
      </c>
      <c r="F27" s="1">
        <v>1</v>
      </c>
      <c r="G27" s="8">
        <f>Préventifs_tunnels!G730</f>
        <v>4746.51</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Préventifs_tunnels!G733</f>
        <v>812.16</v>
      </c>
      <c r="H28" s="8">
        <f t="shared" si="1"/>
        <v>406.08</v>
      </c>
      <c r="I28" s="11" t="s">
        <v>2444</v>
      </c>
    </row>
    <row r="29" spans="1:9" ht="15" customHeight="1" x14ac:dyDescent="0.25">
      <c r="A29" s="1" t="s">
        <v>97</v>
      </c>
      <c r="B29" s="1" t="s">
        <v>27</v>
      </c>
      <c r="C29" s="1">
        <f>Template!C29</f>
        <v>0.5</v>
      </c>
      <c r="D29" s="62">
        <v>0</v>
      </c>
      <c r="E29" s="1">
        <f t="shared" si="0"/>
        <v>0.5</v>
      </c>
      <c r="F29" s="1">
        <v>1</v>
      </c>
      <c r="G29" s="8">
        <f>Préventifs_tunnels!G738</f>
        <v>1033.3</v>
      </c>
      <c r="H29" s="8">
        <f t="shared" si="1"/>
        <v>516.65</v>
      </c>
      <c r="I29" s="11" t="s">
        <v>2444</v>
      </c>
    </row>
    <row r="30" spans="1:9" ht="15" customHeight="1" x14ac:dyDescent="0.25">
      <c r="A30" s="1" t="s">
        <v>97</v>
      </c>
      <c r="B30" s="1" t="s">
        <v>28</v>
      </c>
      <c r="C30" s="1">
        <f>Template!C30</f>
        <v>0</v>
      </c>
      <c r="D30" s="62">
        <v>0</v>
      </c>
      <c r="E30" s="1">
        <f t="shared" si="0"/>
        <v>0</v>
      </c>
      <c r="F30" s="1">
        <v>1</v>
      </c>
      <c r="G30" s="8">
        <f>Préventifs_tunnels!G743</f>
        <v>1728.84</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Préventifs_tunnels!G748</f>
        <v>2525.5100000000002</v>
      </c>
      <c r="H31" s="8">
        <f t="shared" si="1"/>
        <v>1262.7550000000001</v>
      </c>
      <c r="I31" s="11" t="s">
        <v>2444</v>
      </c>
    </row>
    <row r="32" spans="1:9" ht="15" customHeight="1" x14ac:dyDescent="0.25">
      <c r="A32" s="1" t="s">
        <v>97</v>
      </c>
      <c r="B32" s="1" t="s">
        <v>49</v>
      </c>
      <c r="C32" s="1">
        <f>Template!C32</f>
        <v>0.5</v>
      </c>
      <c r="D32" s="62">
        <v>0</v>
      </c>
      <c r="E32" s="1">
        <f t="shared" si="0"/>
        <v>0.5</v>
      </c>
      <c r="F32" s="1">
        <v>1</v>
      </c>
      <c r="G32" s="8">
        <f>Préventifs_tunnels!G754</f>
        <v>3056.29</v>
      </c>
      <c r="H32" s="8">
        <f t="shared" si="1"/>
        <v>1528.145</v>
      </c>
      <c r="I32" s="11" t="s">
        <v>2444</v>
      </c>
    </row>
    <row r="33" spans="1:9" ht="15" customHeight="1" x14ac:dyDescent="0.25">
      <c r="A33" s="1" t="s">
        <v>97</v>
      </c>
      <c r="B33" s="1" t="s">
        <v>50</v>
      </c>
      <c r="C33" s="1">
        <f>Template!C33</f>
        <v>0</v>
      </c>
      <c r="D33" s="62">
        <v>0</v>
      </c>
      <c r="E33" s="1">
        <f t="shared" si="0"/>
        <v>0</v>
      </c>
      <c r="F33" s="1">
        <v>1</v>
      </c>
      <c r="G33" s="8">
        <f>Préventifs_tunnels!G760</f>
        <v>5502.84</v>
      </c>
      <c r="H33" s="8">
        <f t="shared" si="1"/>
        <v>0</v>
      </c>
      <c r="I33" s="11" t="s">
        <v>2444</v>
      </c>
    </row>
    <row r="34" spans="1:9" ht="15" customHeight="1" x14ac:dyDescent="0.25">
      <c r="A34" s="1" t="s">
        <v>97</v>
      </c>
      <c r="B34" s="1" t="s">
        <v>30</v>
      </c>
      <c r="C34" s="1">
        <f>Template!C34</f>
        <v>1</v>
      </c>
      <c r="D34" s="62">
        <v>0</v>
      </c>
      <c r="E34" s="1">
        <f t="shared" si="0"/>
        <v>1</v>
      </c>
      <c r="F34" s="60">
        <v>1</v>
      </c>
      <c r="G34" s="8">
        <f>Préventifs_tunnels!G766</f>
        <v>932.29</v>
      </c>
      <c r="H34" s="8">
        <f t="shared" si="1"/>
        <v>932.29</v>
      </c>
      <c r="I34" s="11" t="s">
        <v>2444</v>
      </c>
    </row>
    <row r="35" spans="1:9" ht="15" customHeight="1" x14ac:dyDescent="0.25">
      <c r="A35" s="1" t="s">
        <v>97</v>
      </c>
      <c r="B35" s="1" t="s">
        <v>92</v>
      </c>
      <c r="C35" s="1">
        <f>Template!C35</f>
        <v>0.5</v>
      </c>
      <c r="D35" s="62">
        <v>0</v>
      </c>
      <c r="E35" s="1">
        <f t="shared" si="0"/>
        <v>0.5</v>
      </c>
      <c r="F35" s="64">
        <f>'Equipements par tunnel'!L50</f>
        <v>0</v>
      </c>
      <c r="G35" s="8">
        <f>Préventifs_tunnels!G474</f>
        <v>469.67</v>
      </c>
      <c r="H35" s="8">
        <f t="shared" si="1"/>
        <v>0</v>
      </c>
      <c r="I35" s="11" t="s">
        <v>2446</v>
      </c>
    </row>
    <row r="36" spans="1:9" ht="15" customHeight="1" x14ac:dyDescent="0.25">
      <c r="A36" s="1" t="s">
        <v>97</v>
      </c>
      <c r="B36" s="1" t="s">
        <v>93</v>
      </c>
      <c r="C36" s="1">
        <f>Template!C36</f>
        <v>0.5</v>
      </c>
      <c r="D36" s="62">
        <v>0</v>
      </c>
      <c r="E36" s="1">
        <f t="shared" si="0"/>
        <v>0.5</v>
      </c>
      <c r="F36" s="64">
        <f>'Equipements par tunnel'!L50</f>
        <v>0</v>
      </c>
      <c r="G36" s="8">
        <f>Préventifs_tunnels!G475</f>
        <v>617.11</v>
      </c>
      <c r="H36" s="8">
        <f t="shared" si="1"/>
        <v>0</v>
      </c>
      <c r="I36" s="11" t="s">
        <v>2447</v>
      </c>
    </row>
    <row r="37" spans="1:9" ht="15" customHeight="1" x14ac:dyDescent="0.25">
      <c r="A37" s="1" t="s">
        <v>57</v>
      </c>
      <c r="B37" s="1" t="s">
        <v>214</v>
      </c>
      <c r="C37" s="1">
        <f>Template!C37</f>
        <v>1</v>
      </c>
      <c r="D37" s="62">
        <v>0</v>
      </c>
      <c r="E37" s="1">
        <f t="shared" si="0"/>
        <v>1</v>
      </c>
      <c r="F37" s="64">
        <f>'Equipements par tunnel'!L55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tunnel'!L56</f>
        <v>1</v>
      </c>
      <c r="G38" s="8">
        <f>Préventifs_tunnels!G809</f>
        <v>337.95</v>
      </c>
      <c r="H38" s="8">
        <f t="shared" si="1"/>
        <v>337.95</v>
      </c>
      <c r="I38" s="11" t="s">
        <v>2449</v>
      </c>
    </row>
    <row r="39" spans="1:9" ht="15" customHeight="1" x14ac:dyDescent="0.25">
      <c r="A39" s="1" t="s">
        <v>57</v>
      </c>
      <c r="B39" s="1" t="s">
        <v>216</v>
      </c>
      <c r="C39" s="1">
        <f>Template!C39</f>
        <v>1</v>
      </c>
      <c r="D39" s="62">
        <v>0</v>
      </c>
      <c r="E39" s="1">
        <f t="shared" si="0"/>
        <v>1</v>
      </c>
      <c r="F39" s="64">
        <f>'Equipements par tunnel'!L57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tunnel'!L58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2</v>
      </c>
      <c r="G42" s="8">
        <f>Préventifs_tunnels!G775</f>
        <v>2923.2</v>
      </c>
      <c r="H42" s="8">
        <f t="shared" si="1"/>
        <v>23385.599999999999</v>
      </c>
      <c r="I42" s="11" t="s">
        <v>2445</v>
      </c>
    </row>
    <row r="43" spans="1:9" ht="15" customHeight="1" x14ac:dyDescent="0.25">
      <c r="A43" s="1" t="s">
        <v>31</v>
      </c>
      <c r="B43" s="1" t="s">
        <v>2454</v>
      </c>
      <c r="C43" s="1">
        <f>Template!C43</f>
        <v>1</v>
      </c>
      <c r="D43" s="62">
        <v>0</v>
      </c>
      <c r="E43" s="1">
        <f t="shared" si="0"/>
        <v>1</v>
      </c>
      <c r="F43" s="64">
        <f>'Equipements par tunnel'!L12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tunnel'!L20</f>
        <v>13</v>
      </c>
      <c r="G45" s="8">
        <f>Préventifs_tunnels!G801</f>
        <v>33.6</v>
      </c>
      <c r="H45" s="8">
        <f t="shared" si="1"/>
        <v>436.8</v>
      </c>
      <c r="I45" s="11" t="s">
        <v>2460</v>
      </c>
    </row>
    <row r="46" spans="1:9" ht="15" customHeight="1" x14ac:dyDescent="0.25">
      <c r="A46" s="1" t="s">
        <v>31</v>
      </c>
      <c r="B46" s="1" t="s">
        <v>85</v>
      </c>
      <c r="C46" s="1">
        <f>Template!C46</f>
        <v>1</v>
      </c>
      <c r="D46" s="62">
        <v>0</v>
      </c>
      <c r="E46" s="1">
        <f t="shared" si="0"/>
        <v>1</v>
      </c>
      <c r="F46" s="64">
        <f>'Equipements par tunnel'!L21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tunnel'!L22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tunnel'!L23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tunnel'!L24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tunnel'!L25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tunnel'!L26</f>
        <v>10</v>
      </c>
      <c r="G51" s="8">
        <f>Préventifs_tunnels!G807</f>
        <v>15.75</v>
      </c>
      <c r="H51" s="8">
        <f t="shared" si="1"/>
        <v>157.5</v>
      </c>
      <c r="I51" s="11" t="s">
        <v>2466</v>
      </c>
    </row>
    <row r="52" spans="1:9" ht="15" customHeight="1" x14ac:dyDescent="0.25">
      <c r="A52" s="1" t="s">
        <v>34</v>
      </c>
      <c r="B52" s="1" t="s">
        <v>83</v>
      </c>
      <c r="C52" s="1">
        <f>Template!C52</f>
        <v>1</v>
      </c>
      <c r="D52" s="62">
        <v>0</v>
      </c>
      <c r="E52" s="1">
        <f t="shared" si="0"/>
        <v>1</v>
      </c>
      <c r="F52" s="1">
        <v>1</v>
      </c>
      <c r="G52" s="8">
        <f>Préventifs_tunnels!G816</f>
        <v>1943.45</v>
      </c>
      <c r="H52" s="8">
        <f t="shared" si="1"/>
        <v>1943.45</v>
      </c>
      <c r="I52" s="11" t="s">
        <v>2444</v>
      </c>
    </row>
    <row r="53" spans="1:9" ht="15" customHeight="1" x14ac:dyDescent="0.25">
      <c r="A53" s="1" t="s">
        <v>34</v>
      </c>
      <c r="B53" s="1" t="s">
        <v>122</v>
      </c>
      <c r="C53" s="1">
        <f>Template!C53</f>
        <v>1</v>
      </c>
      <c r="D53" s="62">
        <v>0</v>
      </c>
      <c r="E53" s="1">
        <f t="shared" si="0"/>
        <v>1</v>
      </c>
      <c r="F53" s="64">
        <f>'Equipements par tunnel'!L35+'Equipements par tunnel'!L37</f>
        <v>0</v>
      </c>
      <c r="G53" s="8">
        <f>Préventifs_tunnels!G835</f>
        <v>78.849999999999994</v>
      </c>
      <c r="H53" s="8">
        <f t="shared" si="1"/>
        <v>0</v>
      </c>
      <c r="I53" s="11" t="s">
        <v>2478</v>
      </c>
    </row>
    <row r="54" spans="1:9" ht="15" customHeight="1" x14ac:dyDescent="0.25">
      <c r="A54" s="1" t="s">
        <v>34</v>
      </c>
      <c r="B54" s="1" t="s">
        <v>123</v>
      </c>
      <c r="C54" s="1">
        <f>Template!C54</f>
        <v>1</v>
      </c>
      <c r="D54" s="62">
        <v>0</v>
      </c>
      <c r="E54" s="1">
        <f t="shared" si="0"/>
        <v>1</v>
      </c>
      <c r="F54" s="64">
        <f>'Equipements par tunnel'!L33+'Equipements par tunnel'!L34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Préventifs_tunnels!G875</f>
        <v>1710.2</v>
      </c>
      <c r="H58" s="8">
        <f t="shared" si="1"/>
        <v>1710.2</v>
      </c>
      <c r="I58" s="11" t="s">
        <v>2445</v>
      </c>
    </row>
    <row r="59" spans="1:9" ht="15" customHeight="1" x14ac:dyDescent="0.25">
      <c r="A59" s="1" t="s">
        <v>35</v>
      </c>
      <c r="B59" s="1" t="s">
        <v>37</v>
      </c>
      <c r="C59" s="1">
        <f>Template!C59</f>
        <v>1</v>
      </c>
      <c r="D59" s="62">
        <v>0</v>
      </c>
      <c r="E59" s="1">
        <f t="shared" si="0"/>
        <v>1</v>
      </c>
      <c r="F59" s="1">
        <v>1</v>
      </c>
      <c r="G59" s="8">
        <f>Préventifs_tunnels!G876</f>
        <v>1710.2</v>
      </c>
      <c r="H59" s="8">
        <f t="shared" si="1"/>
        <v>1710.2</v>
      </c>
      <c r="I59" s="11" t="s">
        <v>2445</v>
      </c>
    </row>
    <row r="60" spans="1:9" ht="15" customHeight="1" x14ac:dyDescent="0.25">
      <c r="A60" s="1" t="s">
        <v>35</v>
      </c>
      <c r="B60" s="1" t="s">
        <v>38</v>
      </c>
      <c r="C60" s="1">
        <f>Template!C60</f>
        <v>2</v>
      </c>
      <c r="D60" s="62">
        <v>0</v>
      </c>
      <c r="E60" s="1">
        <f t="shared" si="0"/>
        <v>2</v>
      </c>
      <c r="F60" s="1">
        <v>1</v>
      </c>
      <c r="G60" s="8">
        <f>Préventifs_tunnels!G923</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Préventifs_tunnels!G924</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Préventifs_tunnels!G954</f>
        <v>44.6</v>
      </c>
      <c r="H62" s="8">
        <f t="shared" si="1"/>
        <v>44.6</v>
      </c>
      <c r="I62" s="11" t="s">
        <v>2444</v>
      </c>
    </row>
    <row r="63" spans="1:9" ht="15" customHeight="1" x14ac:dyDescent="0.25">
      <c r="A63" s="1" t="s">
        <v>40</v>
      </c>
      <c r="B63" s="1" t="s">
        <v>41</v>
      </c>
      <c r="C63" s="1">
        <f>Template!C63</f>
        <v>1</v>
      </c>
      <c r="D63" s="62">
        <v>0</v>
      </c>
      <c r="E63" s="1">
        <f t="shared" si="0"/>
        <v>1</v>
      </c>
      <c r="F63" s="1">
        <v>1</v>
      </c>
      <c r="G63" s="8">
        <f>Préventifs_tunnels!G974</f>
        <v>1441</v>
      </c>
      <c r="H63" s="8">
        <f t="shared" si="1"/>
        <v>1441</v>
      </c>
      <c r="I63" s="11" t="s">
        <v>2444</v>
      </c>
    </row>
    <row r="64" spans="1:9" ht="15" customHeight="1" x14ac:dyDescent="0.25">
      <c r="A64" s="1" t="s">
        <v>40</v>
      </c>
      <c r="B64" s="1" t="s">
        <v>102</v>
      </c>
      <c r="C64" s="1">
        <f>Template!C64</f>
        <v>3</v>
      </c>
      <c r="D64" s="62">
        <v>0</v>
      </c>
      <c r="E64" s="1">
        <f t="shared" si="0"/>
        <v>3</v>
      </c>
      <c r="F64" s="1">
        <v>1</v>
      </c>
      <c r="G64" s="8"/>
      <c r="H64" s="8">
        <f t="shared" si="1"/>
        <v>0</v>
      </c>
      <c r="I64" s="69" t="s">
        <v>2541</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tunnel'!L28</f>
        <v>1</v>
      </c>
      <c r="G66" s="8"/>
      <c r="H66" s="8">
        <f t="shared" si="1"/>
        <v>0</v>
      </c>
      <c r="I66" s="69" t="s">
        <v>2541</v>
      </c>
    </row>
    <row r="67" spans="1:9" ht="15" customHeight="1" x14ac:dyDescent="0.25">
      <c r="A67" s="1" t="s">
        <v>40</v>
      </c>
      <c r="B67" s="1" t="s">
        <v>104</v>
      </c>
      <c r="C67" s="1">
        <f>Template!C67</f>
        <v>1</v>
      </c>
      <c r="D67" s="62">
        <v>0</v>
      </c>
      <c r="E67" s="1">
        <f t="shared" si="0"/>
        <v>1</v>
      </c>
      <c r="F67" s="64">
        <f>'Equipements par tunnel'!L27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tunnel'!L15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tunnel'!L29</f>
        <v>0</v>
      </c>
      <c r="G72" s="8">
        <f>Préventifs_tunnels!G992</f>
        <v>686</v>
      </c>
      <c r="H72" s="8">
        <f t="shared" si="1"/>
        <v>0</v>
      </c>
      <c r="I72" s="11" t="s">
        <v>2483</v>
      </c>
    </row>
    <row r="73" spans="1:9" ht="30" customHeight="1" x14ac:dyDescent="0.25">
      <c r="H73" s="13">
        <f>SUM(H3:H72)</f>
        <v>126651.64099999997</v>
      </c>
    </row>
  </sheetData>
  <sheetProtection algorithmName="SHA-512" hashValue="BnUbjCOpKVxzuNRd/tVL/bRA64k2XmKMcga+xprYskdY1Pu6aaX7xtolqapfpDBrFHKCf/9WHMuH5WiQnk2QyA==" saltValue="xCfrdmPDlQNiciFQXHQhIA==" spinCount="100000" sheet="1" objects="1" scenarios="1"/>
  <protectedRanges>
    <protectedRange sqref="D1:D1048576" name="Plage2"/>
  </protectedRanges>
  <pageMargins left="0.7" right="0.7" top="0.75" bottom="0.75" header="0.3" footer="0.3"/>
  <pageSetup paperSize="9" fitToWidth="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2AFC-6A36-4EF5-AEA3-34783C3DD35F}">
  <sheetPr>
    <tabColor theme="7" tint="0.39997558519241921"/>
    <pageSetUpPr fitToPage="1"/>
  </sheetPr>
  <dimension ref="A1:I73"/>
  <sheetViews>
    <sheetView workbookViewId="0">
      <pane ySplit="2" topLeftCell="A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2500</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2</v>
      </c>
      <c r="G3" s="8">
        <f>SUM(Préventifs_tunnels!G48:G49)</f>
        <v>1014</v>
      </c>
      <c r="H3" s="8">
        <f>E3*F3*G3</f>
        <v>12168</v>
      </c>
      <c r="I3" s="70" t="s">
        <v>2524</v>
      </c>
    </row>
    <row r="4" spans="1:9" ht="15" customHeight="1" x14ac:dyDescent="0.25">
      <c r="A4" s="1" t="s">
        <v>12</v>
      </c>
      <c r="B4" s="1" t="s">
        <v>112</v>
      </c>
      <c r="C4" s="1">
        <f>Template!C4</f>
        <v>6</v>
      </c>
      <c r="D4" s="62">
        <v>0</v>
      </c>
      <c r="E4" s="1">
        <f t="shared" si="0"/>
        <v>6</v>
      </c>
      <c r="F4" s="1">
        <v>2</v>
      </c>
      <c r="G4" s="8">
        <f>SUM(Préventifs_tunnels!G78:G79)</f>
        <v>2612</v>
      </c>
      <c r="H4" s="8">
        <f>E4*F4*G4</f>
        <v>31344</v>
      </c>
      <c r="I4" s="70" t="s">
        <v>2524</v>
      </c>
    </row>
    <row r="5" spans="1:9" ht="15" customHeight="1" x14ac:dyDescent="0.25">
      <c r="A5" s="1" t="s">
        <v>12</v>
      </c>
      <c r="B5" s="1" t="s">
        <v>4</v>
      </c>
      <c r="C5" s="1">
        <f>Template!C5</f>
        <v>1</v>
      </c>
      <c r="D5" s="62">
        <v>0</v>
      </c>
      <c r="E5" s="1">
        <f t="shared" si="0"/>
        <v>1</v>
      </c>
      <c r="F5" s="1">
        <v>2</v>
      </c>
      <c r="G5" s="8">
        <f>SUM(Préventifs_tunnels!G18:G19)</f>
        <v>2814</v>
      </c>
      <c r="H5" s="8">
        <f t="shared" ref="H5:H72" si="1">E5*F5*G5</f>
        <v>5628</v>
      </c>
      <c r="I5" s="70" t="s">
        <v>2524</v>
      </c>
    </row>
    <row r="6" spans="1:9" ht="15" customHeight="1" x14ac:dyDescent="0.25">
      <c r="A6" s="1" t="s">
        <v>5</v>
      </c>
      <c r="B6" s="1" t="s">
        <v>6</v>
      </c>
      <c r="C6" s="1">
        <f>Template!C6</f>
        <v>2</v>
      </c>
      <c r="D6" s="62">
        <v>0</v>
      </c>
      <c r="E6" s="1">
        <f t="shared" si="0"/>
        <v>2</v>
      </c>
      <c r="F6" s="1">
        <v>2</v>
      </c>
      <c r="G6" s="8">
        <f>Préventifs_tunnels!G93</f>
        <v>7700.59</v>
      </c>
      <c r="H6" s="8">
        <f t="shared" si="1"/>
        <v>30802.36</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Préventifs_tunnels!G165</f>
        <v>432.4</v>
      </c>
      <c r="H9" s="8">
        <f t="shared" si="1"/>
        <v>432.4</v>
      </c>
      <c r="I9" s="70"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tunnel'!O51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Préventifs_tunnels!G189</f>
        <v>162.9</v>
      </c>
      <c r="H13" s="8">
        <f t="shared" si="1"/>
        <v>651.6</v>
      </c>
      <c r="I13" s="11" t="s">
        <v>2445</v>
      </c>
    </row>
    <row r="14" spans="1:9" ht="15" customHeight="1" x14ac:dyDescent="0.25">
      <c r="A14" s="1" t="s">
        <v>14</v>
      </c>
      <c r="B14" s="1" t="s">
        <v>11</v>
      </c>
      <c r="C14" s="1">
        <f>Template!C14</f>
        <v>2</v>
      </c>
      <c r="D14" s="62">
        <v>0</v>
      </c>
      <c r="E14" s="1">
        <f t="shared" si="0"/>
        <v>2</v>
      </c>
      <c r="F14" s="1">
        <v>2</v>
      </c>
      <c r="G14" s="8">
        <f>Préventifs_tunnels!G194</f>
        <v>3265.72</v>
      </c>
      <c r="H14" s="8">
        <f t="shared" si="1"/>
        <v>13062.88</v>
      </c>
      <c r="I14" s="11" t="s">
        <v>2445</v>
      </c>
    </row>
    <row r="15" spans="1:9" ht="15" customHeight="1" x14ac:dyDescent="0.25">
      <c r="A15" s="1" t="s">
        <v>14</v>
      </c>
      <c r="B15" s="1" t="s">
        <v>15</v>
      </c>
      <c r="C15" s="1">
        <f>Template!C15</f>
        <v>0.4</v>
      </c>
      <c r="D15" s="62">
        <v>0</v>
      </c>
      <c r="E15" s="1">
        <f t="shared" si="0"/>
        <v>0.4</v>
      </c>
      <c r="F15" s="1">
        <v>2</v>
      </c>
      <c r="G15" s="8">
        <f>SUM(Préventifs_tunnels!G203:G205)</f>
        <v>11739.99</v>
      </c>
      <c r="H15" s="8">
        <f t="shared" si="1"/>
        <v>9391.9920000000002</v>
      </c>
      <c r="I15" s="70" t="s">
        <v>2539</v>
      </c>
    </row>
    <row r="16" spans="1:9" ht="15" customHeight="1" x14ac:dyDescent="0.25">
      <c r="A16" s="1" t="s">
        <v>95</v>
      </c>
      <c r="B16" s="1" t="s">
        <v>17</v>
      </c>
      <c r="C16" s="1">
        <f>Template!C16</f>
        <v>2</v>
      </c>
      <c r="D16" s="62">
        <v>0</v>
      </c>
      <c r="E16" s="1">
        <f t="shared" si="0"/>
        <v>2</v>
      </c>
      <c r="F16" s="1">
        <v>2</v>
      </c>
      <c r="G16" s="8">
        <f>Préventifs_tunnels!G313</f>
        <v>397.62</v>
      </c>
      <c r="H16" s="8">
        <f t="shared" si="1"/>
        <v>1590.48</v>
      </c>
      <c r="I16" s="11" t="s">
        <v>2445</v>
      </c>
    </row>
    <row r="17" spans="1:9" ht="15" customHeight="1" x14ac:dyDescent="0.25">
      <c r="A17" s="1" t="s">
        <v>95</v>
      </c>
      <c r="B17" s="1" t="s">
        <v>18</v>
      </c>
      <c r="C17" s="1">
        <f>Template!C17</f>
        <v>2</v>
      </c>
      <c r="D17" s="62">
        <v>0</v>
      </c>
      <c r="E17" s="1">
        <f t="shared" si="0"/>
        <v>2</v>
      </c>
      <c r="F17" s="1">
        <v>2</v>
      </c>
      <c r="G17" s="8">
        <f>Préventifs_tunnels!G338</f>
        <v>794.03</v>
      </c>
      <c r="H17" s="8">
        <f t="shared" si="1"/>
        <v>3176.12</v>
      </c>
      <c r="I17" s="11" t="s">
        <v>2445</v>
      </c>
    </row>
    <row r="18" spans="1:9" ht="15" customHeight="1" x14ac:dyDescent="0.25">
      <c r="A18" s="1" t="s">
        <v>95</v>
      </c>
      <c r="B18" s="1" t="s">
        <v>94</v>
      </c>
      <c r="C18" s="1">
        <f>Template!C18</f>
        <v>1</v>
      </c>
      <c r="D18" s="62">
        <v>0</v>
      </c>
      <c r="E18" s="1">
        <f t="shared" si="0"/>
        <v>1</v>
      </c>
      <c r="F18" s="64">
        <f>'Equipements par tunnel'!O59</f>
        <v>16</v>
      </c>
      <c r="G18" s="8">
        <f>Préventifs_tunnels!G361</f>
        <v>61.7</v>
      </c>
      <c r="H18" s="8">
        <f t="shared" si="1"/>
        <v>987.2</v>
      </c>
      <c r="I18" s="11" t="s">
        <v>2484</v>
      </c>
    </row>
    <row r="19" spans="1:9" ht="15" customHeight="1" x14ac:dyDescent="0.25">
      <c r="A19" s="1" t="s">
        <v>19</v>
      </c>
      <c r="B19" s="1" t="s">
        <v>116</v>
      </c>
      <c r="C19" s="1">
        <f>Template!C19</f>
        <v>1</v>
      </c>
      <c r="D19" s="62">
        <v>0</v>
      </c>
      <c r="E19" s="1">
        <f t="shared" si="0"/>
        <v>1</v>
      </c>
      <c r="F19" s="1">
        <v>1</v>
      </c>
      <c r="G19" s="8">
        <f>Préventifs_tunnels!G378</f>
        <v>309.5</v>
      </c>
      <c r="H19" s="8">
        <f t="shared" si="1"/>
        <v>309.5</v>
      </c>
      <c r="I19" s="11" t="s">
        <v>2444</v>
      </c>
    </row>
    <row r="20" spans="1:9" ht="15" customHeight="1" x14ac:dyDescent="0.25">
      <c r="A20" s="1" t="s">
        <v>19</v>
      </c>
      <c r="B20" s="1" t="s">
        <v>117</v>
      </c>
      <c r="C20" s="1">
        <f>Template!C20</f>
        <v>1</v>
      </c>
      <c r="D20" s="62">
        <v>0</v>
      </c>
      <c r="E20" s="1">
        <f t="shared" si="0"/>
        <v>1</v>
      </c>
      <c r="F20" s="1">
        <v>1</v>
      </c>
      <c r="G20" s="8">
        <f>Préventifs_tunnels!G379</f>
        <v>686.42</v>
      </c>
      <c r="H20" s="8">
        <f t="shared" si="1"/>
        <v>686.42</v>
      </c>
      <c r="I20" s="11" t="s">
        <v>2444</v>
      </c>
    </row>
    <row r="21" spans="1:9" ht="15" customHeight="1" x14ac:dyDescent="0.25">
      <c r="A21" s="1" t="s">
        <v>19</v>
      </c>
      <c r="B21" s="1" t="s">
        <v>2442</v>
      </c>
      <c r="C21" s="1">
        <f>Template!C21</f>
        <v>1</v>
      </c>
      <c r="D21" s="62">
        <v>0</v>
      </c>
      <c r="E21" s="1">
        <f t="shared" si="0"/>
        <v>1</v>
      </c>
      <c r="F21" s="64">
        <f>'Equipements par tunnel'!O4</f>
        <v>1</v>
      </c>
      <c r="G21" s="8">
        <f>Préventifs_tunnels!G406</f>
        <v>195.35</v>
      </c>
      <c r="H21" s="8">
        <f t="shared" si="1"/>
        <v>195.35</v>
      </c>
      <c r="I21" s="11" t="s">
        <v>2440</v>
      </c>
    </row>
    <row r="22" spans="1:9" ht="15" customHeight="1" x14ac:dyDescent="0.25">
      <c r="A22" s="1" t="s">
        <v>19</v>
      </c>
      <c r="B22" s="1" t="s">
        <v>2443</v>
      </c>
      <c r="C22" s="1">
        <f>Template!C22</f>
        <v>1</v>
      </c>
      <c r="D22" s="62">
        <v>0</v>
      </c>
      <c r="E22" s="1">
        <f t="shared" si="0"/>
        <v>1</v>
      </c>
      <c r="F22" s="64">
        <f>'Equipements par tunnel'!O6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Préventifs_tunnels!G425</f>
        <v>700.25</v>
      </c>
      <c r="H23" s="8">
        <f t="shared" si="1"/>
        <v>700.25</v>
      </c>
      <c r="I23" s="11" t="s">
        <v>2444</v>
      </c>
    </row>
    <row r="24" spans="1:9" ht="15" customHeight="1" x14ac:dyDescent="0.25">
      <c r="A24" s="3" t="s">
        <v>61</v>
      </c>
      <c r="B24" s="1" t="s">
        <v>43</v>
      </c>
      <c r="C24" s="1">
        <f>Template!C24</f>
        <v>1</v>
      </c>
      <c r="D24" s="62">
        <v>0</v>
      </c>
      <c r="E24" s="1">
        <f t="shared" si="0"/>
        <v>1</v>
      </c>
      <c r="F24" s="1">
        <v>1</v>
      </c>
      <c r="G24" s="8">
        <f>Préventifs_tunnels!G447</f>
        <v>179.94</v>
      </c>
      <c r="H24" s="8">
        <f t="shared" si="1"/>
        <v>179.94</v>
      </c>
      <c r="I24" s="11" t="s">
        <v>2444</v>
      </c>
    </row>
    <row r="25" spans="1:9" ht="15" customHeight="1" x14ac:dyDescent="0.25">
      <c r="A25" s="1" t="s">
        <v>97</v>
      </c>
      <c r="B25" s="1" t="s">
        <v>44</v>
      </c>
      <c r="C25" s="1">
        <f>Template!C25</f>
        <v>0.5</v>
      </c>
      <c r="D25" s="62">
        <v>0</v>
      </c>
      <c r="E25" s="1">
        <f t="shared" si="0"/>
        <v>0.5</v>
      </c>
      <c r="F25" s="1">
        <v>1</v>
      </c>
      <c r="G25" s="8">
        <f>Préventifs_tunnels!G721</f>
        <v>1917.89</v>
      </c>
      <c r="H25" s="8">
        <f t="shared" si="1"/>
        <v>958.94500000000005</v>
      </c>
      <c r="I25" s="11" t="s">
        <v>2444</v>
      </c>
    </row>
    <row r="26" spans="1:9" ht="15" customHeight="1" x14ac:dyDescent="0.25">
      <c r="A26" s="1" t="s">
        <v>97</v>
      </c>
      <c r="B26" s="1" t="s">
        <v>46</v>
      </c>
      <c r="C26" s="1">
        <f>Template!C26</f>
        <v>0.5</v>
      </c>
      <c r="D26" s="62">
        <v>0</v>
      </c>
      <c r="E26" s="1">
        <f t="shared" si="0"/>
        <v>0.5</v>
      </c>
      <c r="F26" s="1">
        <v>1</v>
      </c>
      <c r="G26" s="8">
        <f>Préventifs_tunnels!G725</f>
        <v>2670.58</v>
      </c>
      <c r="H26" s="8">
        <f t="shared" si="1"/>
        <v>1335.29</v>
      </c>
      <c r="I26" s="11" t="s">
        <v>2444</v>
      </c>
    </row>
    <row r="27" spans="1:9" ht="15" customHeight="1" x14ac:dyDescent="0.25">
      <c r="A27" s="1" t="s">
        <v>97</v>
      </c>
      <c r="B27" s="1" t="s">
        <v>47</v>
      </c>
      <c r="C27" s="1">
        <f>Template!C27</f>
        <v>0</v>
      </c>
      <c r="D27" s="62">
        <v>0</v>
      </c>
      <c r="E27" s="1">
        <f t="shared" si="0"/>
        <v>0</v>
      </c>
      <c r="F27" s="1">
        <v>1</v>
      </c>
      <c r="G27" s="8">
        <f>Préventifs_tunnels!G729</f>
        <v>9493.01</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Préventifs_tunnels!G737</f>
        <v>1511.36</v>
      </c>
      <c r="H28" s="8">
        <f t="shared" si="1"/>
        <v>755.68</v>
      </c>
      <c r="I28" s="11" t="s">
        <v>2444</v>
      </c>
    </row>
    <row r="29" spans="1:9" ht="15" customHeight="1" x14ac:dyDescent="0.25">
      <c r="A29" s="1" t="s">
        <v>97</v>
      </c>
      <c r="B29" s="1" t="s">
        <v>27</v>
      </c>
      <c r="C29" s="1">
        <f>Template!C29</f>
        <v>0.5</v>
      </c>
      <c r="D29" s="62">
        <v>0</v>
      </c>
      <c r="E29" s="1">
        <f t="shared" si="0"/>
        <v>0.5</v>
      </c>
      <c r="F29" s="1">
        <v>1</v>
      </c>
      <c r="G29" s="8">
        <f>Préventifs_tunnels!G742</f>
        <v>2051.15</v>
      </c>
      <c r="H29" s="8">
        <f t="shared" si="1"/>
        <v>1025.575</v>
      </c>
      <c r="I29" s="11" t="s">
        <v>2444</v>
      </c>
    </row>
    <row r="30" spans="1:9" ht="15" customHeight="1" x14ac:dyDescent="0.25">
      <c r="A30" s="1" t="s">
        <v>97</v>
      </c>
      <c r="B30" s="1" t="s">
        <v>28</v>
      </c>
      <c r="C30" s="1">
        <f>Template!C30</f>
        <v>0</v>
      </c>
      <c r="D30" s="62">
        <v>0</v>
      </c>
      <c r="E30" s="1">
        <f t="shared" si="0"/>
        <v>0</v>
      </c>
      <c r="F30" s="1">
        <v>1</v>
      </c>
      <c r="G30" s="8">
        <f>Préventifs_tunnels!G747</f>
        <v>3457.67</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Préventifs_tunnels!G753</f>
        <v>3776.4</v>
      </c>
      <c r="H31" s="8">
        <f t="shared" si="1"/>
        <v>1888.2</v>
      </c>
      <c r="I31" s="11" t="s">
        <v>2444</v>
      </c>
    </row>
    <row r="32" spans="1:9" ht="15" customHeight="1" x14ac:dyDescent="0.25">
      <c r="A32" s="1" t="s">
        <v>97</v>
      </c>
      <c r="B32" s="1" t="s">
        <v>49</v>
      </c>
      <c r="C32" s="1">
        <f>Template!C32</f>
        <v>0.5</v>
      </c>
      <c r="D32" s="62">
        <v>0</v>
      </c>
      <c r="E32" s="1">
        <f t="shared" si="0"/>
        <v>0.5</v>
      </c>
      <c r="F32" s="1">
        <v>1</v>
      </c>
      <c r="G32" s="8">
        <f>Préventifs_tunnels!G759</f>
        <v>4661.04</v>
      </c>
      <c r="H32" s="8">
        <f t="shared" si="1"/>
        <v>2330.52</v>
      </c>
      <c r="I32" s="11" t="s">
        <v>2444</v>
      </c>
    </row>
    <row r="33" spans="1:9" ht="15" customHeight="1" x14ac:dyDescent="0.25">
      <c r="A33" s="1" t="s">
        <v>97</v>
      </c>
      <c r="B33" s="1" t="s">
        <v>50</v>
      </c>
      <c r="C33" s="1">
        <f>Template!C33</f>
        <v>0</v>
      </c>
      <c r="D33" s="62">
        <v>0</v>
      </c>
      <c r="E33" s="1">
        <f t="shared" si="0"/>
        <v>0</v>
      </c>
      <c r="F33" s="1">
        <v>1</v>
      </c>
      <c r="G33" s="8">
        <f>Préventifs_tunnels!G765</f>
        <v>8738.6200000000008</v>
      </c>
      <c r="H33" s="8">
        <f t="shared" si="1"/>
        <v>0</v>
      </c>
      <c r="I33" s="11" t="s">
        <v>2444</v>
      </c>
    </row>
    <row r="34" spans="1:9" ht="15" customHeight="1" x14ac:dyDescent="0.25">
      <c r="A34" s="1" t="s">
        <v>97</v>
      </c>
      <c r="B34" s="1" t="s">
        <v>30</v>
      </c>
      <c r="C34" s="1">
        <f>Template!C34</f>
        <v>1</v>
      </c>
      <c r="D34" s="62">
        <v>0</v>
      </c>
      <c r="E34" s="1">
        <f t="shared" si="0"/>
        <v>1</v>
      </c>
      <c r="F34" s="60">
        <v>1</v>
      </c>
      <c r="G34" s="8">
        <f>Préventifs_tunnels!G767</f>
        <v>1165.3599999999999</v>
      </c>
      <c r="H34" s="8">
        <f t="shared" si="1"/>
        <v>1165.3599999999999</v>
      </c>
      <c r="I34" s="11" t="s">
        <v>2444</v>
      </c>
    </row>
    <row r="35" spans="1:9" ht="15" customHeight="1" x14ac:dyDescent="0.25">
      <c r="A35" s="1" t="s">
        <v>97</v>
      </c>
      <c r="B35" s="1" t="s">
        <v>92</v>
      </c>
      <c r="C35" s="1">
        <f>Template!C35</f>
        <v>0.5</v>
      </c>
      <c r="D35" s="62">
        <v>0</v>
      </c>
      <c r="E35" s="1">
        <f t="shared" si="0"/>
        <v>0.5</v>
      </c>
      <c r="F35" s="64">
        <f>'Equipements par tunnel'!O50</f>
        <v>4</v>
      </c>
      <c r="G35" s="8">
        <f>Préventifs_tunnels!G474</f>
        <v>469.67</v>
      </c>
      <c r="H35" s="8">
        <f t="shared" si="1"/>
        <v>939.34</v>
      </c>
      <c r="I35" s="11" t="s">
        <v>2446</v>
      </c>
    </row>
    <row r="36" spans="1:9" ht="15" customHeight="1" x14ac:dyDescent="0.25">
      <c r="A36" s="1" t="s">
        <v>97</v>
      </c>
      <c r="B36" s="1" t="s">
        <v>93</v>
      </c>
      <c r="C36" s="1">
        <f>Template!C36</f>
        <v>0.5</v>
      </c>
      <c r="D36" s="62">
        <v>0</v>
      </c>
      <c r="E36" s="1">
        <f t="shared" si="0"/>
        <v>0.5</v>
      </c>
      <c r="F36" s="64">
        <f>'Equipements par tunnel'!O50</f>
        <v>4</v>
      </c>
      <c r="G36" s="8">
        <f>Préventifs_tunnels!G475</f>
        <v>617.11</v>
      </c>
      <c r="H36" s="8">
        <f t="shared" si="1"/>
        <v>1234.22</v>
      </c>
      <c r="I36" s="11" t="s">
        <v>2447</v>
      </c>
    </row>
    <row r="37" spans="1:9" ht="15" customHeight="1" x14ac:dyDescent="0.25">
      <c r="A37" s="1" t="s">
        <v>57</v>
      </c>
      <c r="B37" s="1" t="s">
        <v>214</v>
      </c>
      <c r="C37" s="1">
        <f>Template!C37</f>
        <v>1</v>
      </c>
      <c r="D37" s="62">
        <v>0</v>
      </c>
      <c r="E37" s="1">
        <f t="shared" si="0"/>
        <v>1</v>
      </c>
      <c r="F37" s="64">
        <f>'Equipements par tunnel'!O55</f>
        <v>1</v>
      </c>
      <c r="G37" s="8">
        <f>Préventifs_tunnels!G808</f>
        <v>304.01</v>
      </c>
      <c r="H37" s="8">
        <f t="shared" si="1"/>
        <v>304.01</v>
      </c>
      <c r="I37" s="11" t="s">
        <v>2448</v>
      </c>
    </row>
    <row r="38" spans="1:9" ht="15" customHeight="1" x14ac:dyDescent="0.25">
      <c r="A38" s="1" t="s">
        <v>57</v>
      </c>
      <c r="B38" s="1" t="s">
        <v>215</v>
      </c>
      <c r="C38" s="1">
        <f>Template!C38</f>
        <v>1</v>
      </c>
      <c r="D38" s="62">
        <v>0</v>
      </c>
      <c r="E38" s="1">
        <f t="shared" si="0"/>
        <v>1</v>
      </c>
      <c r="F38" s="64">
        <f>'Equipements par tunnel'!O56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tunnel'!O57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tunnel'!O58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2</v>
      </c>
      <c r="G42" s="8">
        <f>Préventifs_tunnels!G776</f>
        <v>2929.5</v>
      </c>
      <c r="H42" s="8">
        <f t="shared" si="1"/>
        <v>23436</v>
      </c>
      <c r="I42" s="11" t="s">
        <v>2445</v>
      </c>
    </row>
    <row r="43" spans="1:9" ht="15" customHeight="1" x14ac:dyDescent="0.25">
      <c r="A43" s="1" t="s">
        <v>31</v>
      </c>
      <c r="B43" s="1" t="s">
        <v>2454</v>
      </c>
      <c r="C43" s="1">
        <f>Template!C43</f>
        <v>1</v>
      </c>
      <c r="D43" s="62">
        <v>0</v>
      </c>
      <c r="E43" s="1">
        <f t="shared" si="0"/>
        <v>1</v>
      </c>
      <c r="F43" s="64">
        <f>'Equipements par tunnel'!O12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tunnel'!O20</f>
        <v>24</v>
      </c>
      <c r="G45" s="8">
        <f>Préventifs_tunnels!G801</f>
        <v>33.6</v>
      </c>
      <c r="H45" s="8">
        <f t="shared" si="1"/>
        <v>806.40000000000009</v>
      </c>
      <c r="I45" s="11" t="s">
        <v>2460</v>
      </c>
    </row>
    <row r="46" spans="1:9" ht="15" customHeight="1" x14ac:dyDescent="0.25">
      <c r="A46" s="1" t="s">
        <v>31</v>
      </c>
      <c r="B46" s="1" t="s">
        <v>85</v>
      </c>
      <c r="C46" s="1">
        <f>Template!C46</f>
        <v>1</v>
      </c>
      <c r="D46" s="62">
        <v>0</v>
      </c>
      <c r="E46" s="1">
        <f t="shared" si="0"/>
        <v>1</v>
      </c>
      <c r="F46" s="64">
        <f>'Equipements par tunnel'!O21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tunnel'!O22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tunnel'!O23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tunnel'!O24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tunnel'!O25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tunnel'!O26</f>
        <v>0</v>
      </c>
      <c r="G51" s="8">
        <f>Préventifs_tunnels!G807</f>
        <v>15.75</v>
      </c>
      <c r="H51" s="8">
        <f t="shared" si="1"/>
        <v>0</v>
      </c>
      <c r="I51" s="11" t="s">
        <v>2466</v>
      </c>
    </row>
    <row r="52" spans="1:9" ht="15" customHeight="1" x14ac:dyDescent="0.25">
      <c r="A52" s="1" t="s">
        <v>34</v>
      </c>
      <c r="B52" s="1" t="s">
        <v>83</v>
      </c>
      <c r="C52" s="1">
        <f>Template!C52</f>
        <v>1</v>
      </c>
      <c r="D52" s="62">
        <v>0</v>
      </c>
      <c r="E52" s="1">
        <f t="shared" si="0"/>
        <v>1</v>
      </c>
      <c r="F52" s="1">
        <v>1</v>
      </c>
      <c r="G52" s="8">
        <f>Préventifs_tunnels!G817</f>
        <v>1925.53</v>
      </c>
      <c r="H52" s="8">
        <f t="shared" si="1"/>
        <v>1925.53</v>
      </c>
      <c r="I52" s="11" t="s">
        <v>2444</v>
      </c>
    </row>
    <row r="53" spans="1:9" ht="15" customHeight="1" x14ac:dyDescent="0.25">
      <c r="A53" s="1" t="s">
        <v>34</v>
      </c>
      <c r="B53" s="1" t="s">
        <v>122</v>
      </c>
      <c r="C53" s="1">
        <f>Template!C53</f>
        <v>1</v>
      </c>
      <c r="D53" s="62">
        <v>0</v>
      </c>
      <c r="E53" s="1">
        <f t="shared" si="0"/>
        <v>1</v>
      </c>
      <c r="F53" s="64">
        <f>'Equipements par tunnel'!O35+'Equipements par tunnel'!O37</f>
        <v>0</v>
      </c>
      <c r="G53" s="8">
        <f>Préventifs_tunnels!G835</f>
        <v>78.849999999999994</v>
      </c>
      <c r="H53" s="8">
        <f t="shared" si="1"/>
        <v>0</v>
      </c>
      <c r="I53" s="11" t="s">
        <v>2478</v>
      </c>
    </row>
    <row r="54" spans="1:9" ht="15" customHeight="1" x14ac:dyDescent="0.25">
      <c r="A54" s="1" t="s">
        <v>34</v>
      </c>
      <c r="B54" s="1" t="s">
        <v>123</v>
      </c>
      <c r="C54" s="1">
        <f>Template!C54</f>
        <v>1</v>
      </c>
      <c r="D54" s="62">
        <v>0</v>
      </c>
      <c r="E54" s="1">
        <f t="shared" si="0"/>
        <v>1</v>
      </c>
      <c r="F54" s="64">
        <f>'Equipements par tunnel'!O33+'Equipements par tunnel'!O34</f>
        <v>10</v>
      </c>
      <c r="G54" s="8">
        <f>Préventifs_tunnels!G836</f>
        <v>128.27000000000001</v>
      </c>
      <c r="H54" s="8">
        <f t="shared" si="1"/>
        <v>1282.7</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Préventifs_tunnels!G871</f>
        <v>1710.2</v>
      </c>
      <c r="H58" s="8">
        <f t="shared" si="1"/>
        <v>1710.2</v>
      </c>
      <c r="I58" s="11" t="s">
        <v>2445</v>
      </c>
    </row>
    <row r="59" spans="1:9" ht="15" customHeight="1" x14ac:dyDescent="0.25">
      <c r="A59" s="1" t="s">
        <v>35</v>
      </c>
      <c r="B59" s="1" t="s">
        <v>37</v>
      </c>
      <c r="C59" s="1">
        <f>Template!C59</f>
        <v>1</v>
      </c>
      <c r="D59" s="62">
        <v>0</v>
      </c>
      <c r="E59" s="1">
        <f t="shared" si="0"/>
        <v>1</v>
      </c>
      <c r="F59" s="1">
        <v>1</v>
      </c>
      <c r="G59" s="8">
        <f>Préventifs_tunnels!G872</f>
        <v>1710.2</v>
      </c>
      <c r="H59" s="8">
        <f t="shared" si="1"/>
        <v>1710.2</v>
      </c>
      <c r="I59" s="11" t="s">
        <v>2445</v>
      </c>
    </row>
    <row r="60" spans="1:9" ht="15" customHeight="1" x14ac:dyDescent="0.25">
      <c r="A60" s="1" t="s">
        <v>35</v>
      </c>
      <c r="B60" s="1" t="s">
        <v>38</v>
      </c>
      <c r="C60" s="1">
        <f>Template!C60</f>
        <v>2</v>
      </c>
      <c r="D60" s="62">
        <v>0</v>
      </c>
      <c r="E60" s="1">
        <f t="shared" si="0"/>
        <v>2</v>
      </c>
      <c r="F60" s="1">
        <v>1</v>
      </c>
      <c r="G60" s="8">
        <f>Préventifs_tunnels!G919</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Préventifs_tunnels!G920</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Préventifs_tunnels!G952</f>
        <v>29.7</v>
      </c>
      <c r="H62" s="8">
        <f t="shared" si="1"/>
        <v>29.7</v>
      </c>
      <c r="I62" s="11" t="s">
        <v>2444</v>
      </c>
    </row>
    <row r="63" spans="1:9" ht="15" customHeight="1" x14ac:dyDescent="0.25">
      <c r="A63" s="1" t="s">
        <v>40</v>
      </c>
      <c r="B63" s="1" t="s">
        <v>41</v>
      </c>
      <c r="C63" s="1">
        <f>Template!C63</f>
        <v>1</v>
      </c>
      <c r="D63" s="62">
        <v>0</v>
      </c>
      <c r="E63" s="1">
        <f t="shared" si="0"/>
        <v>1</v>
      </c>
      <c r="F63" s="1">
        <v>1</v>
      </c>
      <c r="G63" s="8">
        <f>Préventifs_tunnels!G976</f>
        <v>1922</v>
      </c>
      <c r="H63" s="8">
        <f t="shared" si="1"/>
        <v>1922</v>
      </c>
      <c r="I63" s="11" t="s">
        <v>2444</v>
      </c>
    </row>
    <row r="64" spans="1:9" ht="15" customHeight="1" x14ac:dyDescent="0.25">
      <c r="A64" s="1" t="s">
        <v>40</v>
      </c>
      <c r="B64" s="1" t="s">
        <v>102</v>
      </c>
      <c r="C64" s="1">
        <f>Template!C64</f>
        <v>3</v>
      </c>
      <c r="D64" s="62">
        <v>0</v>
      </c>
      <c r="E64" s="1">
        <f t="shared" si="0"/>
        <v>3</v>
      </c>
      <c r="F64" s="1">
        <v>1</v>
      </c>
      <c r="G64" s="8"/>
      <c r="H64" s="8">
        <f t="shared" si="1"/>
        <v>0</v>
      </c>
      <c r="I64" s="69" t="s">
        <v>2542</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tunnel'!O28</f>
        <v>0</v>
      </c>
      <c r="G66" s="8"/>
      <c r="H66" s="8">
        <f t="shared" si="1"/>
        <v>0</v>
      </c>
      <c r="I66" s="69" t="s">
        <v>2542</v>
      </c>
    </row>
    <row r="67" spans="1:9" ht="15" customHeight="1" x14ac:dyDescent="0.25">
      <c r="A67" s="1" t="s">
        <v>40</v>
      </c>
      <c r="B67" s="1" t="s">
        <v>104</v>
      </c>
      <c r="C67" s="1">
        <f>Template!C67</f>
        <v>1</v>
      </c>
      <c r="D67" s="62">
        <v>0</v>
      </c>
      <c r="E67" s="1">
        <f t="shared" si="0"/>
        <v>1</v>
      </c>
      <c r="F67" s="64">
        <f>'Equipements par tunnel'!O27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tunnel'!O15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tunnel'!O29</f>
        <v>0</v>
      </c>
      <c r="G72" s="8">
        <f>Préventifs_tunnels!G992</f>
        <v>686</v>
      </c>
      <c r="H72" s="8">
        <f t="shared" si="1"/>
        <v>0</v>
      </c>
      <c r="I72" s="11" t="s">
        <v>2483</v>
      </c>
    </row>
    <row r="73" spans="1:9" ht="30" customHeight="1" x14ac:dyDescent="0.25">
      <c r="H73" s="13">
        <f>SUM(H3:H72)</f>
        <v>164087.01199999999</v>
      </c>
    </row>
  </sheetData>
  <sheetProtection algorithmName="SHA-512" hashValue="BxegAlNEGLlTWpSBnNUDDJmn9tX3kbUg+rAPScjL5RVSIVRpUHPJN7ttuwDAloNXjO6hMZcX13GQmkL8SMIIIw==" saltValue="wZ3Xb3RBbwbPeAIGWJZNXw==" spinCount="100000" sheet="1" objects="1" scenarios="1"/>
  <protectedRanges>
    <protectedRange sqref="D1:D1048576" name="Plage2"/>
  </protectedRanges>
  <pageMargins left="0.7" right="0.7" top="0.75" bottom="0.75" header="0.3" footer="0.3"/>
  <pageSetup paperSize="9" fitToWidth="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6CD0-66D8-47F0-BCED-5D1B0A0E6CBB}">
  <sheetPr>
    <tabColor theme="7" tint="0.39997558519241921"/>
    <pageSetUpPr fitToPage="1"/>
  </sheetPr>
  <dimension ref="A1:I73"/>
  <sheetViews>
    <sheetView workbookViewId="0">
      <pane ySplit="2" topLeftCell="A3" activePane="bottomLeft" state="frozen"/>
      <selection pane="bottomLeft" activeCell="D32" sqref="D3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2500</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f>1/3</f>
        <v>0.33333333333333331</v>
      </c>
      <c r="G3" s="8">
        <f>SUM(Préventifs_tunnels!G54:G55)</f>
        <v>6086</v>
      </c>
      <c r="H3" s="8">
        <f>E3*F3*G3</f>
        <v>12172</v>
      </c>
      <c r="I3" s="70" t="s">
        <v>2555</v>
      </c>
    </row>
    <row r="4" spans="1:9" ht="15" customHeight="1" x14ac:dyDescent="0.25">
      <c r="A4" s="1" t="s">
        <v>12</v>
      </c>
      <c r="B4" s="1" t="s">
        <v>112</v>
      </c>
      <c r="C4" s="1">
        <f>Template!C4</f>
        <v>6</v>
      </c>
      <c r="D4" s="62">
        <v>0</v>
      </c>
      <c r="E4" s="1">
        <f t="shared" si="0"/>
        <v>6</v>
      </c>
      <c r="F4" s="1">
        <f>1/3</f>
        <v>0.33333333333333331</v>
      </c>
      <c r="G4" s="8">
        <f>SUM(Préventifs_tunnels!G84:G85)</f>
        <v>9140</v>
      </c>
      <c r="H4" s="8">
        <f>E4*F4*G4</f>
        <v>18280</v>
      </c>
      <c r="I4" s="70" t="s">
        <v>2555</v>
      </c>
    </row>
    <row r="5" spans="1:9" ht="15" customHeight="1" x14ac:dyDescent="0.25">
      <c r="A5" s="1" t="s">
        <v>12</v>
      </c>
      <c r="B5" s="1" t="s">
        <v>4</v>
      </c>
      <c r="C5" s="1">
        <f>Template!C5</f>
        <v>1</v>
      </c>
      <c r="D5" s="62">
        <v>0</v>
      </c>
      <c r="E5" s="1">
        <f t="shared" si="0"/>
        <v>1</v>
      </c>
      <c r="F5" s="1">
        <f>1/3</f>
        <v>0.33333333333333331</v>
      </c>
      <c r="G5" s="8">
        <f>SUM(Préventifs_tunnels!G24:G25)</f>
        <v>9852</v>
      </c>
      <c r="H5" s="8">
        <f>E5*F5*G5</f>
        <v>3284</v>
      </c>
      <c r="I5" s="70" t="s">
        <v>2555</v>
      </c>
    </row>
    <row r="6" spans="1:9" ht="15" customHeight="1" x14ac:dyDescent="0.25">
      <c r="A6" s="1" t="s">
        <v>5</v>
      </c>
      <c r="B6" s="1" t="s">
        <v>6</v>
      </c>
      <c r="C6" s="1">
        <f>Template!C6</f>
        <v>2</v>
      </c>
      <c r="D6" s="62">
        <v>0</v>
      </c>
      <c r="E6" s="1">
        <f t="shared" si="0"/>
        <v>2</v>
      </c>
      <c r="F6" s="1">
        <v>2</v>
      </c>
      <c r="G6" s="8">
        <f>Préventifs_tunnels!G98</f>
        <v>45421.61</v>
      </c>
      <c r="H6" s="8">
        <f t="shared" ref="H6:H72" si="1">E6*F6*G6</f>
        <v>181686.44</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Préventifs_tunnels!G174</f>
        <v>432.4</v>
      </c>
      <c r="H9" s="8">
        <f t="shared" si="1"/>
        <v>432.4</v>
      </c>
      <c r="I9" s="70" t="s">
        <v>2560</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tunnel'!P51</f>
        <v>119</v>
      </c>
      <c r="G11" s="8">
        <f>Préventifs_tunnels!G114</f>
        <v>864.8</v>
      </c>
      <c r="H11" s="8">
        <f t="shared" si="1"/>
        <v>102911.2</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SUM(Préventifs_tunnels!G261:G262)</f>
        <v>3749.8999999999996</v>
      </c>
      <c r="H13" s="8">
        <f t="shared" si="1"/>
        <v>14999.599999999999</v>
      </c>
      <c r="I13" s="11" t="s">
        <v>2558</v>
      </c>
    </row>
    <row r="14" spans="1:9" ht="15" customHeight="1" x14ac:dyDescent="0.25">
      <c r="A14" s="1" t="s">
        <v>14</v>
      </c>
      <c r="B14" s="1" t="s">
        <v>11</v>
      </c>
      <c r="C14" s="1">
        <f>Template!C14</f>
        <v>2</v>
      </c>
      <c r="D14" s="62">
        <v>0</v>
      </c>
      <c r="E14" s="1">
        <f t="shared" si="0"/>
        <v>2</v>
      </c>
      <c r="F14" s="1">
        <v>2</v>
      </c>
      <c r="G14" s="8">
        <f>SUM(Préventifs_tunnels!G267:G268)</f>
        <v>65465.65</v>
      </c>
      <c r="H14" s="8">
        <f t="shared" si="1"/>
        <v>261862.6</v>
      </c>
      <c r="I14" s="11" t="s">
        <v>2558</v>
      </c>
    </row>
    <row r="15" spans="1:9" ht="15" customHeight="1" x14ac:dyDescent="0.25">
      <c r="A15" s="1" t="s">
        <v>14</v>
      </c>
      <c r="B15" s="1" t="s">
        <v>15</v>
      </c>
      <c r="C15" s="1">
        <f>Template!C15</f>
        <v>0.4</v>
      </c>
      <c r="D15" s="62">
        <v>0</v>
      </c>
      <c r="E15" s="1">
        <f t="shared" si="0"/>
        <v>0.4</v>
      </c>
      <c r="F15" s="1">
        <v>2</v>
      </c>
      <c r="G15" s="8">
        <f>SUM(Préventifs_tunnels!G273:G278)</f>
        <v>257735.57</v>
      </c>
      <c r="H15" s="8">
        <f t="shared" si="1"/>
        <v>206188.45600000001</v>
      </c>
      <c r="I15" s="65" t="s">
        <v>2486</v>
      </c>
    </row>
    <row r="16" spans="1:9" ht="15" customHeight="1" x14ac:dyDescent="0.25">
      <c r="A16" s="1" t="s">
        <v>95</v>
      </c>
      <c r="B16" s="1" t="s">
        <v>17</v>
      </c>
      <c r="C16" s="1">
        <f>Template!C16</f>
        <v>2</v>
      </c>
      <c r="D16" s="62">
        <v>0</v>
      </c>
      <c r="E16" s="1">
        <f t="shared" si="0"/>
        <v>2</v>
      </c>
      <c r="F16" s="1">
        <v>2</v>
      </c>
      <c r="G16" s="8">
        <f>SUM(Préventifs_tunnels!G325:G326)</f>
        <v>4630.32</v>
      </c>
      <c r="H16" s="8">
        <f t="shared" si="1"/>
        <v>18521.28</v>
      </c>
      <c r="I16" s="11" t="s">
        <v>2558</v>
      </c>
    </row>
    <row r="17" spans="1:9" ht="15" customHeight="1" x14ac:dyDescent="0.25">
      <c r="A17" s="1" t="s">
        <v>95</v>
      </c>
      <c r="B17" s="1" t="s">
        <v>18</v>
      </c>
      <c r="C17" s="1">
        <f>Template!C17</f>
        <v>2</v>
      </c>
      <c r="D17" s="62">
        <v>0</v>
      </c>
      <c r="E17" s="1">
        <f t="shared" si="0"/>
        <v>2</v>
      </c>
      <c r="F17" s="1">
        <v>2</v>
      </c>
      <c r="G17" s="8">
        <f>SUM(Préventifs_tunnels!G350:G351)</f>
        <v>17295.41</v>
      </c>
      <c r="H17" s="8">
        <f t="shared" si="1"/>
        <v>69181.64</v>
      </c>
      <c r="I17" s="11" t="s">
        <v>2558</v>
      </c>
    </row>
    <row r="18" spans="1:9" ht="15" customHeight="1" x14ac:dyDescent="0.25">
      <c r="A18" s="1" t="s">
        <v>95</v>
      </c>
      <c r="B18" s="1" t="s">
        <v>94</v>
      </c>
      <c r="C18" s="1">
        <f>Template!C18</f>
        <v>1</v>
      </c>
      <c r="D18" s="62">
        <v>0</v>
      </c>
      <c r="E18" s="1">
        <f t="shared" si="0"/>
        <v>1</v>
      </c>
      <c r="F18" s="64">
        <f>'Equipements par tunnel'!P59</f>
        <v>67</v>
      </c>
      <c r="G18" s="8">
        <f>Préventifs_tunnels!G361</f>
        <v>61.7</v>
      </c>
      <c r="H18" s="8">
        <f t="shared" si="1"/>
        <v>4133.9000000000005</v>
      </c>
      <c r="I18" s="11" t="s">
        <v>2484</v>
      </c>
    </row>
    <row r="19" spans="1:9" ht="15" customHeight="1" x14ac:dyDescent="0.25">
      <c r="A19" s="1" t="s">
        <v>19</v>
      </c>
      <c r="B19" s="1" t="s">
        <v>116</v>
      </c>
      <c r="C19" s="1">
        <f>Template!C19</f>
        <v>1</v>
      </c>
      <c r="D19" s="62">
        <v>0</v>
      </c>
      <c r="E19" s="1">
        <f t="shared" si="0"/>
        <v>1</v>
      </c>
      <c r="F19" s="1">
        <v>1</v>
      </c>
      <c r="G19" s="8">
        <f>Préventifs_tunnels!G364</f>
        <v>941.83</v>
      </c>
      <c r="H19" s="8">
        <f t="shared" si="1"/>
        <v>941.83</v>
      </c>
      <c r="I19" s="11" t="s">
        <v>2444</v>
      </c>
    </row>
    <row r="20" spans="1:9" ht="15" customHeight="1" x14ac:dyDescent="0.25">
      <c r="A20" s="1" t="s">
        <v>19</v>
      </c>
      <c r="B20" s="1" t="s">
        <v>117</v>
      </c>
      <c r="C20" s="1">
        <f>Template!C20</f>
        <v>1</v>
      </c>
      <c r="D20" s="62">
        <v>0</v>
      </c>
      <c r="E20" s="1">
        <f t="shared" si="0"/>
        <v>1</v>
      </c>
      <c r="F20" s="1">
        <v>1</v>
      </c>
      <c r="G20" s="8">
        <f>Préventifs_tunnels!G365</f>
        <v>3689.6</v>
      </c>
      <c r="H20" s="8">
        <f t="shared" si="1"/>
        <v>3689.6</v>
      </c>
      <c r="I20" s="11" t="s">
        <v>2444</v>
      </c>
    </row>
    <row r="21" spans="1:9" ht="15" customHeight="1" x14ac:dyDescent="0.25">
      <c r="A21" s="1" t="s">
        <v>19</v>
      </c>
      <c r="B21" s="1" t="s">
        <v>2442</v>
      </c>
      <c r="C21" s="1">
        <f>Template!C21</f>
        <v>1</v>
      </c>
      <c r="D21" s="62">
        <v>0</v>
      </c>
      <c r="E21" s="1">
        <f t="shared" si="0"/>
        <v>1</v>
      </c>
      <c r="F21" s="64">
        <f>'Equipements par tunnel'!P4</f>
        <v>8</v>
      </c>
      <c r="G21" s="8">
        <f>Préventifs_tunnels!G406</f>
        <v>195.35</v>
      </c>
      <c r="H21" s="8">
        <f t="shared" si="1"/>
        <v>1562.8</v>
      </c>
      <c r="I21" s="11" t="s">
        <v>2440</v>
      </c>
    </row>
    <row r="22" spans="1:9" ht="15" customHeight="1" x14ac:dyDescent="0.25">
      <c r="A22" s="1" t="s">
        <v>19</v>
      </c>
      <c r="B22" s="1" t="s">
        <v>2443</v>
      </c>
      <c r="C22" s="1">
        <f>Template!C22</f>
        <v>1</v>
      </c>
      <c r="D22" s="62">
        <v>0</v>
      </c>
      <c r="E22" s="1">
        <f t="shared" si="0"/>
        <v>1</v>
      </c>
      <c r="F22" s="64">
        <f>'Equipements par tunnel'!P6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Préventifs_tunnels!G419</f>
        <v>6082.62</v>
      </c>
      <c r="H23" s="8">
        <f t="shared" si="1"/>
        <v>6082.62</v>
      </c>
      <c r="I23" s="11" t="s">
        <v>2444</v>
      </c>
    </row>
    <row r="24" spans="1:9" ht="15" customHeight="1" x14ac:dyDescent="0.25">
      <c r="A24" s="3" t="s">
        <v>61</v>
      </c>
      <c r="B24" s="1" t="s">
        <v>43</v>
      </c>
      <c r="C24" s="1">
        <f>Template!C24</f>
        <v>1</v>
      </c>
      <c r="D24" s="62">
        <v>0</v>
      </c>
      <c r="E24" s="1">
        <f t="shared" si="0"/>
        <v>1</v>
      </c>
      <c r="F24" s="1">
        <v>1</v>
      </c>
      <c r="G24" s="8">
        <f>Préventifs_tunnels!G441</f>
        <v>2069.25</v>
      </c>
      <c r="H24" s="8">
        <f t="shared" si="1"/>
        <v>2069.25</v>
      </c>
      <c r="I24" s="11" t="s">
        <v>2444</v>
      </c>
    </row>
    <row r="25" spans="1:9" ht="15" customHeight="1" x14ac:dyDescent="0.25">
      <c r="A25" s="1" t="s">
        <v>97</v>
      </c>
      <c r="B25" s="1" t="s">
        <v>44</v>
      </c>
      <c r="C25" s="1">
        <f>Template!C25</f>
        <v>0.5</v>
      </c>
      <c r="D25" s="62">
        <v>0</v>
      </c>
      <c r="E25" s="1">
        <f t="shared" si="0"/>
        <v>0.5</v>
      </c>
      <c r="F25" s="1">
        <v>1</v>
      </c>
      <c r="G25" s="8">
        <f>SUM(Préventifs_tunnels!G649:G650)</f>
        <v>26209.71</v>
      </c>
      <c r="H25" s="8">
        <f t="shared" si="1"/>
        <v>13104.855</v>
      </c>
      <c r="I25" s="11" t="s">
        <v>2561</v>
      </c>
    </row>
    <row r="26" spans="1:9" ht="15" customHeight="1" x14ac:dyDescent="0.25">
      <c r="A26" s="1" t="s">
        <v>97</v>
      </c>
      <c r="B26" s="1" t="s">
        <v>46</v>
      </c>
      <c r="C26" s="1">
        <f>Template!C26</f>
        <v>0.5</v>
      </c>
      <c r="D26" s="62">
        <v>0</v>
      </c>
      <c r="E26" s="1">
        <f t="shared" si="0"/>
        <v>0.5</v>
      </c>
      <c r="F26" s="1">
        <v>1</v>
      </c>
      <c r="G26" s="8">
        <f>SUM(Préventifs_tunnels!G656:G657)</f>
        <v>36845.729999999996</v>
      </c>
      <c r="H26" s="8">
        <f t="shared" si="1"/>
        <v>18422.864999999998</v>
      </c>
      <c r="I26" s="11" t="s">
        <v>2561</v>
      </c>
    </row>
    <row r="27" spans="1:9" ht="15" customHeight="1" x14ac:dyDescent="0.25">
      <c r="A27" s="1" t="s">
        <v>97</v>
      </c>
      <c r="B27" s="1" t="s">
        <v>47</v>
      </c>
      <c r="C27" s="1">
        <f>Template!C27</f>
        <v>0</v>
      </c>
      <c r="D27" s="62">
        <v>0</v>
      </c>
      <c r="E27" s="1">
        <f t="shared" si="0"/>
        <v>0</v>
      </c>
      <c r="F27" s="1">
        <v>1</v>
      </c>
      <c r="G27" s="8">
        <f>SUM(Préventifs_tunnels!G663:G664)</f>
        <v>80690.53</v>
      </c>
      <c r="H27" s="8">
        <f t="shared" si="1"/>
        <v>0</v>
      </c>
      <c r="I27" s="11" t="s">
        <v>2561</v>
      </c>
    </row>
    <row r="28" spans="1:9" ht="15" customHeight="1" x14ac:dyDescent="0.25">
      <c r="A28" s="1" t="s">
        <v>97</v>
      </c>
      <c r="B28" s="1" t="s">
        <v>26</v>
      </c>
      <c r="C28" s="1">
        <f>Template!C28</f>
        <v>0.5</v>
      </c>
      <c r="D28" s="62">
        <v>0</v>
      </c>
      <c r="E28" s="1">
        <f t="shared" si="0"/>
        <v>0.5</v>
      </c>
      <c r="F28" s="1">
        <v>1</v>
      </c>
      <c r="G28" s="8">
        <f>SUM(Préventifs_tunnels!G670:G671)</f>
        <v>21034.739999999998</v>
      </c>
      <c r="H28" s="8">
        <f t="shared" si="1"/>
        <v>10517.369999999999</v>
      </c>
      <c r="I28" s="11" t="s">
        <v>2561</v>
      </c>
    </row>
    <row r="29" spans="1:9" ht="15" customHeight="1" x14ac:dyDescent="0.25">
      <c r="A29" s="1" t="s">
        <v>97</v>
      </c>
      <c r="B29" s="1" t="s">
        <v>27</v>
      </c>
      <c r="C29" s="1">
        <f>Template!C29</f>
        <v>0.5</v>
      </c>
      <c r="D29" s="62">
        <v>0</v>
      </c>
      <c r="E29" s="1">
        <f t="shared" si="0"/>
        <v>0.5</v>
      </c>
      <c r="F29" s="1">
        <v>1</v>
      </c>
      <c r="G29" s="8">
        <f>SUM(Préventifs_tunnels!G677:G678)</f>
        <v>25675.41</v>
      </c>
      <c r="H29" s="8">
        <f t="shared" si="1"/>
        <v>12837.705</v>
      </c>
      <c r="I29" s="11" t="s">
        <v>2561</v>
      </c>
    </row>
    <row r="30" spans="1:9" ht="15" customHeight="1" x14ac:dyDescent="0.25">
      <c r="A30" s="1" t="s">
        <v>97</v>
      </c>
      <c r="B30" s="1" t="s">
        <v>28</v>
      </c>
      <c r="C30" s="1">
        <f>Template!C30</f>
        <v>0</v>
      </c>
      <c r="D30" s="62">
        <v>0</v>
      </c>
      <c r="E30" s="1">
        <f t="shared" si="0"/>
        <v>0</v>
      </c>
      <c r="F30" s="1">
        <v>1</v>
      </c>
      <c r="G30" s="8">
        <f>SUM(Préventifs_tunnels!G684:G685)</f>
        <v>30569.73</v>
      </c>
      <c r="H30" s="8">
        <f t="shared" si="1"/>
        <v>0</v>
      </c>
      <c r="I30" s="11" t="s">
        <v>2561</v>
      </c>
    </row>
    <row r="31" spans="1:9" ht="15" customHeight="1" x14ac:dyDescent="0.25">
      <c r="A31" s="1" t="s">
        <v>97</v>
      </c>
      <c r="B31" s="1" t="s">
        <v>48</v>
      </c>
      <c r="C31" s="1">
        <f>Template!C31</f>
        <v>0.5</v>
      </c>
      <c r="D31" s="62">
        <v>0</v>
      </c>
      <c r="E31" s="1">
        <f t="shared" si="0"/>
        <v>0.5</v>
      </c>
      <c r="F31" s="1">
        <v>1</v>
      </c>
      <c r="G31" s="8">
        <f>SUM(Préventifs_tunnels!G691:G692)</f>
        <v>33196.14</v>
      </c>
      <c r="H31" s="8">
        <f t="shared" si="1"/>
        <v>16598.07</v>
      </c>
      <c r="I31" s="11" t="s">
        <v>2561</v>
      </c>
    </row>
    <row r="32" spans="1:9" ht="15" customHeight="1" x14ac:dyDescent="0.25">
      <c r="A32" s="1" t="s">
        <v>97</v>
      </c>
      <c r="B32" s="1" t="s">
        <v>49</v>
      </c>
      <c r="C32" s="1">
        <f>Template!C32</f>
        <v>0.5</v>
      </c>
      <c r="D32" s="62">
        <v>0</v>
      </c>
      <c r="E32" s="1">
        <f t="shared" si="0"/>
        <v>0.5</v>
      </c>
      <c r="F32" s="1">
        <v>1</v>
      </c>
      <c r="G32" s="8">
        <f>SUM(Préventifs_tunnels!G697:G698)</f>
        <v>42219.41</v>
      </c>
      <c r="H32" s="8">
        <f t="shared" si="1"/>
        <v>21109.705000000002</v>
      </c>
      <c r="I32" s="11" t="s">
        <v>2561</v>
      </c>
    </row>
    <row r="33" spans="1:9" ht="15" customHeight="1" x14ac:dyDescent="0.25">
      <c r="A33" s="1" t="s">
        <v>97</v>
      </c>
      <c r="B33" s="1" t="s">
        <v>50</v>
      </c>
      <c r="C33" s="1">
        <f>Template!C33</f>
        <v>0</v>
      </c>
      <c r="D33" s="62">
        <v>0</v>
      </c>
      <c r="E33" s="1">
        <f t="shared" si="0"/>
        <v>0</v>
      </c>
      <c r="F33" s="1">
        <v>1</v>
      </c>
      <c r="G33" s="8">
        <f>SUM(Préventifs_tunnels!G703:G704)</f>
        <v>83810.73</v>
      </c>
      <c r="H33" s="8">
        <f t="shared" si="1"/>
        <v>0</v>
      </c>
      <c r="I33" s="11" t="s">
        <v>2561</v>
      </c>
    </row>
    <row r="34" spans="1:9" ht="15" customHeight="1" x14ac:dyDescent="0.25">
      <c r="A34" s="1" t="s">
        <v>97</v>
      </c>
      <c r="B34" s="1" t="s">
        <v>30</v>
      </c>
      <c r="C34" s="1">
        <f>Template!C34</f>
        <v>1</v>
      </c>
      <c r="D34" s="62">
        <v>0</v>
      </c>
      <c r="E34" s="1">
        <f t="shared" si="0"/>
        <v>1</v>
      </c>
      <c r="F34" s="60">
        <v>1</v>
      </c>
      <c r="G34" s="8">
        <f>SUM(Préventifs_tunnels!G709:G710)</f>
        <v>14567</v>
      </c>
      <c r="H34" s="8">
        <f t="shared" si="1"/>
        <v>14567</v>
      </c>
      <c r="I34" s="11" t="s">
        <v>2561</v>
      </c>
    </row>
    <row r="35" spans="1:9" ht="15" customHeight="1" x14ac:dyDescent="0.25">
      <c r="A35" s="1" t="s">
        <v>97</v>
      </c>
      <c r="B35" s="1" t="s">
        <v>92</v>
      </c>
      <c r="C35" s="1">
        <f>Template!C35</f>
        <v>0.5</v>
      </c>
      <c r="D35" s="62">
        <v>0</v>
      </c>
      <c r="E35" s="1">
        <f t="shared" si="0"/>
        <v>0.5</v>
      </c>
      <c r="F35" s="64">
        <f>'Equipements par tunnel'!P50</f>
        <v>7</v>
      </c>
      <c r="G35" s="8">
        <f>Préventifs_tunnels!G474</f>
        <v>469.67</v>
      </c>
      <c r="H35" s="8">
        <f t="shared" si="1"/>
        <v>1643.845</v>
      </c>
      <c r="I35" s="11" t="s">
        <v>2446</v>
      </c>
    </row>
    <row r="36" spans="1:9" ht="15" customHeight="1" x14ac:dyDescent="0.25">
      <c r="A36" s="1" t="s">
        <v>97</v>
      </c>
      <c r="B36" s="1" t="s">
        <v>93</v>
      </c>
      <c r="C36" s="1">
        <f>Template!C36</f>
        <v>0.5</v>
      </c>
      <c r="D36" s="62">
        <v>0</v>
      </c>
      <c r="E36" s="1">
        <f t="shared" si="0"/>
        <v>0.5</v>
      </c>
      <c r="F36" s="64">
        <f>'Equipements par tunnel'!P50</f>
        <v>7</v>
      </c>
      <c r="G36" s="8">
        <f>Préventifs_tunnels!G475</f>
        <v>617.11</v>
      </c>
      <c r="H36" s="8">
        <f t="shared" si="1"/>
        <v>2159.8850000000002</v>
      </c>
      <c r="I36" s="11" t="s">
        <v>2447</v>
      </c>
    </row>
    <row r="37" spans="1:9" ht="15" customHeight="1" x14ac:dyDescent="0.25">
      <c r="A37" s="1" t="s">
        <v>57</v>
      </c>
      <c r="B37" s="1" t="s">
        <v>214</v>
      </c>
      <c r="C37" s="1">
        <f>Template!C37</f>
        <v>1</v>
      </c>
      <c r="D37" s="62">
        <v>0</v>
      </c>
      <c r="E37" s="1">
        <f t="shared" si="0"/>
        <v>1</v>
      </c>
      <c r="F37" s="64">
        <f>'Equipements par tunnel'!P55</f>
        <v>4</v>
      </c>
      <c r="G37" s="8">
        <f>Préventifs_tunnels!G808</f>
        <v>304.01</v>
      </c>
      <c r="H37" s="8">
        <f t="shared" si="1"/>
        <v>1216.04</v>
      </c>
      <c r="I37" s="11" t="s">
        <v>2448</v>
      </c>
    </row>
    <row r="38" spans="1:9" ht="15" customHeight="1" x14ac:dyDescent="0.25">
      <c r="A38" s="1" t="s">
        <v>57</v>
      </c>
      <c r="B38" s="1" t="s">
        <v>215</v>
      </c>
      <c r="C38" s="1">
        <f>Template!C38</f>
        <v>1</v>
      </c>
      <c r="D38" s="62">
        <v>0</v>
      </c>
      <c r="E38" s="1">
        <f t="shared" si="0"/>
        <v>1</v>
      </c>
      <c r="F38" s="64">
        <f>'Equipements par tunnel'!P56</f>
        <v>4</v>
      </c>
      <c r="G38" s="8">
        <f>Préventifs_tunnels!G809</f>
        <v>337.95</v>
      </c>
      <c r="H38" s="8">
        <f t="shared" si="1"/>
        <v>1351.8</v>
      </c>
      <c r="I38" s="11" t="s">
        <v>2449</v>
      </c>
    </row>
    <row r="39" spans="1:9" ht="15" customHeight="1" x14ac:dyDescent="0.25">
      <c r="A39" s="1" t="s">
        <v>57</v>
      </c>
      <c r="B39" s="1" t="s">
        <v>216</v>
      </c>
      <c r="C39" s="1">
        <f>Template!C39</f>
        <v>1</v>
      </c>
      <c r="D39" s="62">
        <v>0</v>
      </c>
      <c r="E39" s="1">
        <f t="shared" si="0"/>
        <v>1</v>
      </c>
      <c r="F39" s="64">
        <f>'Equipements par tunnel'!P57</f>
        <v>7</v>
      </c>
      <c r="G39" s="8">
        <f>Préventifs_tunnels!G810</f>
        <v>371.88</v>
      </c>
      <c r="H39" s="8">
        <f t="shared" si="1"/>
        <v>2603.16</v>
      </c>
      <c r="I39" s="11" t="s">
        <v>2450</v>
      </c>
    </row>
    <row r="40" spans="1:9" ht="15" customHeight="1" x14ac:dyDescent="0.25">
      <c r="A40" s="1" t="s">
        <v>57</v>
      </c>
      <c r="B40" s="1" t="s">
        <v>217</v>
      </c>
      <c r="C40" s="1">
        <f>Template!C40</f>
        <v>1</v>
      </c>
      <c r="D40" s="62">
        <v>0</v>
      </c>
      <c r="E40" s="1">
        <f t="shared" si="0"/>
        <v>1</v>
      </c>
      <c r="F40" s="64">
        <f>'Equipements par tunnel'!P58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15</v>
      </c>
      <c r="G41" s="8">
        <f>Préventifs_tunnels!G812</f>
        <v>414.3</v>
      </c>
      <c r="H41" s="8">
        <f t="shared" si="1"/>
        <v>3107.25</v>
      </c>
      <c r="I41" s="11" t="s">
        <v>2452</v>
      </c>
    </row>
    <row r="42" spans="1:9" ht="15" customHeight="1" x14ac:dyDescent="0.25">
      <c r="A42" s="1" t="s">
        <v>31</v>
      </c>
      <c r="B42" s="1" t="s">
        <v>32</v>
      </c>
      <c r="C42" s="1">
        <f>Template!C42</f>
        <v>4</v>
      </c>
      <c r="D42" s="62">
        <v>0</v>
      </c>
      <c r="E42" s="1">
        <f t="shared" si="0"/>
        <v>4</v>
      </c>
      <c r="F42" s="1">
        <v>2</v>
      </c>
      <c r="G42" s="8">
        <f>Préventifs_tunnels!G780</f>
        <v>9264.15</v>
      </c>
      <c r="H42" s="8">
        <f t="shared" si="1"/>
        <v>74113.2</v>
      </c>
      <c r="I42" s="11" t="s">
        <v>2445</v>
      </c>
    </row>
    <row r="43" spans="1:9" ht="15" customHeight="1" x14ac:dyDescent="0.25">
      <c r="A43" s="1" t="s">
        <v>31</v>
      </c>
      <c r="B43" s="1" t="s">
        <v>2454</v>
      </c>
      <c r="C43" s="1">
        <f>Template!C43</f>
        <v>1</v>
      </c>
      <c r="D43" s="62">
        <v>0</v>
      </c>
      <c r="E43" s="1">
        <f t="shared" si="0"/>
        <v>1</v>
      </c>
      <c r="F43" s="64">
        <f>'Equipements par tunnel'!P12</f>
        <v>1</v>
      </c>
      <c r="G43" s="8">
        <f>Préventifs_tunnels!G796</f>
        <v>24.15</v>
      </c>
      <c r="H43" s="8">
        <f t="shared" si="1"/>
        <v>24.15</v>
      </c>
      <c r="I43" s="11" t="s">
        <v>2477</v>
      </c>
    </row>
    <row r="44" spans="1:9" ht="15" customHeight="1" x14ac:dyDescent="0.25">
      <c r="A44" s="1" t="s">
        <v>31</v>
      </c>
      <c r="B44" s="1" t="s">
        <v>127</v>
      </c>
      <c r="C44" s="1">
        <f>Template!C44</f>
        <v>1</v>
      </c>
      <c r="D44" s="62">
        <v>0</v>
      </c>
      <c r="E44" s="1">
        <f t="shared" si="0"/>
        <v>1</v>
      </c>
      <c r="F44" s="1">
        <v>1</v>
      </c>
      <c r="G44" s="8">
        <f>Préventifs_tunnels!G800</f>
        <v>1554</v>
      </c>
      <c r="H44" s="8">
        <f t="shared" si="1"/>
        <v>1554</v>
      </c>
      <c r="I44" s="11" t="s">
        <v>2562</v>
      </c>
    </row>
    <row r="45" spans="1:9" ht="15" customHeight="1" x14ac:dyDescent="0.25">
      <c r="A45" s="1" t="s">
        <v>31</v>
      </c>
      <c r="B45" s="1" t="s">
        <v>84</v>
      </c>
      <c r="C45" s="1">
        <f>Template!C45</f>
        <v>1</v>
      </c>
      <c r="D45" s="62">
        <v>0</v>
      </c>
      <c r="E45" s="1">
        <f t="shared" si="0"/>
        <v>1</v>
      </c>
      <c r="F45" s="64">
        <f>'Equipements par tunnel'!P20</f>
        <v>143</v>
      </c>
      <c r="G45" s="8">
        <f>Préventifs_tunnels!G801</f>
        <v>33.6</v>
      </c>
      <c r="H45" s="8">
        <f t="shared" si="1"/>
        <v>4804.8</v>
      </c>
      <c r="I45" s="11" t="s">
        <v>2460</v>
      </c>
    </row>
    <row r="46" spans="1:9" ht="15" customHeight="1" x14ac:dyDescent="0.25">
      <c r="A46" s="1" t="s">
        <v>31</v>
      </c>
      <c r="B46" s="1" t="s">
        <v>85</v>
      </c>
      <c r="C46" s="1">
        <f>Template!C46</f>
        <v>1</v>
      </c>
      <c r="D46" s="62">
        <v>0</v>
      </c>
      <c r="E46" s="1">
        <f t="shared" si="0"/>
        <v>1</v>
      </c>
      <c r="F46" s="64">
        <f>'Equipements par tunnel'!P21</f>
        <v>21</v>
      </c>
      <c r="G46" s="8">
        <f>Préventifs_tunnels!G802</f>
        <v>21</v>
      </c>
      <c r="H46" s="8">
        <f t="shared" si="1"/>
        <v>441</v>
      </c>
      <c r="I46" s="11" t="s">
        <v>2461</v>
      </c>
    </row>
    <row r="47" spans="1:9" ht="15" customHeight="1" x14ac:dyDescent="0.25">
      <c r="A47" s="1" t="s">
        <v>31</v>
      </c>
      <c r="B47" s="1" t="s">
        <v>86</v>
      </c>
      <c r="C47" s="1">
        <f>Template!C47</f>
        <v>1</v>
      </c>
      <c r="D47" s="62">
        <v>0</v>
      </c>
      <c r="E47" s="1">
        <f t="shared" si="0"/>
        <v>1</v>
      </c>
      <c r="F47" s="64">
        <f>'Equipements par tunnel'!P22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tunnel'!P23</f>
        <v>38</v>
      </c>
      <c r="G48" s="8">
        <f>Préventifs_tunnels!G804</f>
        <v>15.75</v>
      </c>
      <c r="H48" s="8">
        <f t="shared" si="1"/>
        <v>598.5</v>
      </c>
      <c r="I48" s="11" t="s">
        <v>2463</v>
      </c>
    </row>
    <row r="49" spans="1:9" ht="15" customHeight="1" x14ac:dyDescent="0.25">
      <c r="A49" s="1" t="s">
        <v>31</v>
      </c>
      <c r="B49" s="1" t="s">
        <v>88</v>
      </c>
      <c r="C49" s="1">
        <f>Template!C49</f>
        <v>1</v>
      </c>
      <c r="D49" s="62">
        <v>0</v>
      </c>
      <c r="E49" s="1">
        <f t="shared" si="0"/>
        <v>1</v>
      </c>
      <c r="F49" s="64">
        <f>'Equipements par tunnel'!P24</f>
        <v>1</v>
      </c>
      <c r="G49" s="8">
        <f>Préventifs_tunnels!G805</f>
        <v>23.1</v>
      </c>
      <c r="H49" s="8">
        <f t="shared" si="1"/>
        <v>23.1</v>
      </c>
      <c r="I49" s="11" t="s">
        <v>2464</v>
      </c>
    </row>
    <row r="50" spans="1:9" ht="15" customHeight="1" x14ac:dyDescent="0.25">
      <c r="A50" s="1" t="s">
        <v>31</v>
      </c>
      <c r="B50" s="1" t="s">
        <v>89</v>
      </c>
      <c r="C50" s="1">
        <f>Template!C50</f>
        <v>1</v>
      </c>
      <c r="D50" s="62">
        <v>0</v>
      </c>
      <c r="E50" s="1">
        <f t="shared" si="0"/>
        <v>1</v>
      </c>
      <c r="F50" s="64">
        <f>'Equipements par tunnel'!P25</f>
        <v>3</v>
      </c>
      <c r="G50" s="8">
        <f>Préventifs_tunnels!G806</f>
        <v>26.25</v>
      </c>
      <c r="H50" s="8">
        <f t="shared" si="1"/>
        <v>78.75</v>
      </c>
      <c r="I50" s="11" t="s">
        <v>2465</v>
      </c>
    </row>
    <row r="51" spans="1:9" ht="15" customHeight="1" x14ac:dyDescent="0.25">
      <c r="A51" s="1" t="s">
        <v>31</v>
      </c>
      <c r="B51" s="1" t="s">
        <v>90</v>
      </c>
      <c r="C51" s="1">
        <f>Template!C51</f>
        <v>1</v>
      </c>
      <c r="D51" s="62">
        <v>0</v>
      </c>
      <c r="E51" s="1">
        <f t="shared" si="0"/>
        <v>1</v>
      </c>
      <c r="F51" s="64">
        <f>'Equipements par tunnel'!P26</f>
        <v>107</v>
      </c>
      <c r="G51" s="8">
        <f>Préventifs_tunnels!G807</f>
        <v>15.75</v>
      </c>
      <c r="H51" s="8">
        <f t="shared" si="1"/>
        <v>1685.25</v>
      </c>
      <c r="I51" s="11" t="s">
        <v>2466</v>
      </c>
    </row>
    <row r="52" spans="1:9" ht="15" customHeight="1" x14ac:dyDescent="0.25">
      <c r="A52" s="1" t="s">
        <v>34</v>
      </c>
      <c r="B52" s="1" t="s">
        <v>83</v>
      </c>
      <c r="C52" s="1">
        <f>Template!C52</f>
        <v>1</v>
      </c>
      <c r="D52" s="62">
        <v>0</v>
      </c>
      <c r="E52" s="1">
        <f t="shared" si="0"/>
        <v>1</v>
      </c>
      <c r="F52" s="1">
        <f>1/3</f>
        <v>0.33333333333333331</v>
      </c>
      <c r="G52" s="8">
        <f>Préventifs_tunnels!G829</f>
        <v>40523.99</v>
      </c>
      <c r="H52" s="8">
        <f t="shared" si="1"/>
        <v>13507.996666666666</v>
      </c>
      <c r="I52" s="65" t="s">
        <v>2549</v>
      </c>
    </row>
    <row r="53" spans="1:9" ht="15" customHeight="1" x14ac:dyDescent="0.25">
      <c r="A53" s="1" t="s">
        <v>34</v>
      </c>
      <c r="B53" s="1" t="s">
        <v>122</v>
      </c>
      <c r="C53" s="1">
        <f>Template!C53</f>
        <v>1</v>
      </c>
      <c r="D53" s="62">
        <v>0</v>
      </c>
      <c r="E53" s="1">
        <f t="shared" si="0"/>
        <v>1</v>
      </c>
      <c r="F53" s="64">
        <f>'Equipements par tunnel'!P35+'Equipements par tunnel'!P37</f>
        <v>52</v>
      </c>
      <c r="G53" s="8">
        <f>Préventifs_tunnels!G835</f>
        <v>78.849999999999994</v>
      </c>
      <c r="H53" s="8">
        <f t="shared" si="1"/>
        <v>4100.2</v>
      </c>
      <c r="I53" s="11" t="s">
        <v>2478</v>
      </c>
    </row>
    <row r="54" spans="1:9" ht="15" customHeight="1" x14ac:dyDescent="0.25">
      <c r="A54" s="1" t="s">
        <v>34</v>
      </c>
      <c r="B54" s="1" t="s">
        <v>123</v>
      </c>
      <c r="C54" s="1">
        <f>Template!C54</f>
        <v>1</v>
      </c>
      <c r="D54" s="62">
        <v>0</v>
      </c>
      <c r="E54" s="1">
        <f t="shared" si="0"/>
        <v>1</v>
      </c>
      <c r="F54" s="64">
        <f>'Equipements par tunnel'!P33+'Equipements par tunnel'!P34</f>
        <v>117</v>
      </c>
      <c r="G54" s="8">
        <f>Préventifs_tunnels!G836</f>
        <v>128.27000000000001</v>
      </c>
      <c r="H54" s="8">
        <f t="shared" si="1"/>
        <v>15007.590000000002</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Préventifs_tunnels!G863</f>
        <v>9602.5</v>
      </c>
      <c r="H58" s="8">
        <f t="shared" si="1"/>
        <v>9602.5</v>
      </c>
      <c r="I58" s="11" t="s">
        <v>2445</v>
      </c>
    </row>
    <row r="59" spans="1:9" ht="15" customHeight="1" x14ac:dyDescent="0.25">
      <c r="A59" s="1" t="s">
        <v>35</v>
      </c>
      <c r="B59" s="1" t="s">
        <v>37</v>
      </c>
      <c r="C59" s="1">
        <f>Template!C59</f>
        <v>1</v>
      </c>
      <c r="D59" s="62">
        <v>0</v>
      </c>
      <c r="E59" s="1">
        <f t="shared" si="0"/>
        <v>1</v>
      </c>
      <c r="F59" s="1">
        <v>1</v>
      </c>
      <c r="G59" s="8">
        <f>Préventifs_tunnels!G864</f>
        <v>9602.5</v>
      </c>
      <c r="H59" s="8">
        <f t="shared" si="1"/>
        <v>9602.5</v>
      </c>
      <c r="I59" s="11" t="s">
        <v>2445</v>
      </c>
    </row>
    <row r="60" spans="1:9" ht="15" customHeight="1" x14ac:dyDescent="0.25">
      <c r="A60" s="1" t="s">
        <v>35</v>
      </c>
      <c r="B60" s="1" t="s">
        <v>38</v>
      </c>
      <c r="C60" s="1">
        <f>Template!C60</f>
        <v>2</v>
      </c>
      <c r="D60" s="62">
        <v>0</v>
      </c>
      <c r="E60" s="1">
        <f t="shared" si="0"/>
        <v>2</v>
      </c>
      <c r="F60" s="1">
        <v>1</v>
      </c>
      <c r="G60" s="8">
        <f>Préventifs_tunnels!G911</f>
        <v>4561.2</v>
      </c>
      <c r="H60" s="8">
        <f t="shared" si="1"/>
        <v>9122.4</v>
      </c>
      <c r="I60" s="11" t="s">
        <v>2445</v>
      </c>
    </row>
    <row r="61" spans="1:9" ht="15" customHeight="1" x14ac:dyDescent="0.25">
      <c r="A61" s="1" t="s">
        <v>35</v>
      </c>
      <c r="B61" s="1" t="s">
        <v>39</v>
      </c>
      <c r="C61" s="1">
        <f>Template!C61</f>
        <v>2</v>
      </c>
      <c r="D61" s="62">
        <v>0</v>
      </c>
      <c r="E61" s="1">
        <f t="shared" si="0"/>
        <v>2</v>
      </c>
      <c r="F61" s="1">
        <v>1</v>
      </c>
      <c r="G61" s="8">
        <f>Préventifs_tunnels!G912</f>
        <v>4561.2</v>
      </c>
      <c r="H61" s="8">
        <f>E61*F61*G61</f>
        <v>9122.4</v>
      </c>
      <c r="I61" s="11" t="s">
        <v>2445</v>
      </c>
    </row>
    <row r="62" spans="1:9" ht="15" customHeight="1" x14ac:dyDescent="0.25">
      <c r="A62" s="1" t="s">
        <v>35</v>
      </c>
      <c r="B62" s="1" t="s">
        <v>54</v>
      </c>
      <c r="C62" s="1">
        <f>Template!C62</f>
        <v>1</v>
      </c>
      <c r="D62" s="62">
        <v>0</v>
      </c>
      <c r="E62" s="1">
        <f t="shared" si="0"/>
        <v>1</v>
      </c>
      <c r="F62" s="1">
        <v>1</v>
      </c>
      <c r="G62" s="8">
        <f>Préventifs_tunnels!G948</f>
        <v>684</v>
      </c>
      <c r="H62" s="8">
        <f>E62*F62*G62</f>
        <v>684</v>
      </c>
      <c r="I62" s="11" t="s">
        <v>2444</v>
      </c>
    </row>
    <row r="63" spans="1:9" ht="15" customHeight="1" x14ac:dyDescent="0.25">
      <c r="A63" s="1" t="s">
        <v>40</v>
      </c>
      <c r="B63" s="1" t="s">
        <v>41</v>
      </c>
      <c r="C63" s="1">
        <f>Template!C63</f>
        <v>1</v>
      </c>
      <c r="D63" s="62">
        <v>0</v>
      </c>
      <c r="E63" s="1">
        <f t="shared" si="0"/>
        <v>1</v>
      </c>
      <c r="F63" s="1">
        <v>1</v>
      </c>
      <c r="G63" s="8">
        <f>Préventifs_tunnels!G972</f>
        <v>8921</v>
      </c>
      <c r="H63" s="8">
        <f t="shared" si="1"/>
        <v>8921</v>
      </c>
      <c r="I63" s="11" t="s">
        <v>2444</v>
      </c>
    </row>
    <row r="64" spans="1:9" ht="15" customHeight="1" x14ac:dyDescent="0.25">
      <c r="A64" s="1" t="s">
        <v>40</v>
      </c>
      <c r="B64" s="1" t="s">
        <v>102</v>
      </c>
      <c r="C64" s="1">
        <f>Template!C64</f>
        <v>3</v>
      </c>
      <c r="D64" s="62">
        <v>0</v>
      </c>
      <c r="E64" s="1">
        <f t="shared" si="0"/>
        <v>3</v>
      </c>
      <c r="F64" s="1">
        <v>1</v>
      </c>
      <c r="G64" s="8">
        <f>SUM(Préventifs_tunnels!G1077:G1078)</f>
        <v>1080.56</v>
      </c>
      <c r="H64" s="8">
        <f t="shared" si="1"/>
        <v>3241.68</v>
      </c>
      <c r="I64" s="11" t="s">
        <v>2538</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103</v>
      </c>
      <c r="C66" s="1">
        <f>Template!C66</f>
        <v>1</v>
      </c>
      <c r="D66" s="62">
        <v>0</v>
      </c>
      <c r="E66" s="1">
        <f t="shared" si="0"/>
        <v>1</v>
      </c>
      <c r="F66" s="64">
        <f>'Equipements par tunnel'!P28</f>
        <v>3</v>
      </c>
      <c r="G66" s="8">
        <f>SUM(Préventifs_tunnels!G1018:G1019)</f>
        <v>1833.83</v>
      </c>
      <c r="H66" s="8">
        <f t="shared" si="1"/>
        <v>5501.49</v>
      </c>
      <c r="I66" s="11" t="s">
        <v>2538</v>
      </c>
    </row>
    <row r="67" spans="1:9" ht="15" customHeight="1" x14ac:dyDescent="0.25">
      <c r="A67" s="1" t="s">
        <v>40</v>
      </c>
      <c r="B67" s="1" t="s">
        <v>104</v>
      </c>
      <c r="C67" s="1">
        <f>Template!C67</f>
        <v>1</v>
      </c>
      <c r="D67" s="62">
        <v>0</v>
      </c>
      <c r="E67" s="1">
        <f t="shared" si="0"/>
        <v>1</v>
      </c>
      <c r="F67" s="64">
        <f>'Equipements par tunnel'!P27</f>
        <v>4</v>
      </c>
      <c r="G67" s="8">
        <f>Préventifs_tunnels!G987</f>
        <v>824</v>
      </c>
      <c r="H67" s="8">
        <f t="shared" si="1"/>
        <v>3296</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tunnel'!P15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tunnel'!P29</f>
        <v>11</v>
      </c>
      <c r="G72" s="8">
        <f>Préventifs_tunnels!G992</f>
        <v>686</v>
      </c>
      <c r="H72" s="8">
        <f t="shared" si="1"/>
        <v>7546</v>
      </c>
      <c r="I72" s="11" t="s">
        <v>2483</v>
      </c>
    </row>
    <row r="73" spans="1:9" ht="30" customHeight="1" x14ac:dyDescent="0.25">
      <c r="H73" s="13">
        <f>SUM(H3:H72)</f>
        <v>1210736.5226666664</v>
      </c>
    </row>
  </sheetData>
  <sheetProtection algorithmName="SHA-512" hashValue="BLTVvsn4njtMOr2u4/Oq+e7RIMgAVVBtjtwm9vwj2szb5/B/QvpBP1f2/nYtmDLJ+CWc+sTZzGi/o5HpjbKa9g==" saltValue="7nm9U9GVIBSYfHXQcGjyrA=="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8F357-7FE2-4802-A545-CC6B5CD1E670}">
  <sheetPr>
    <tabColor theme="7" tint="0.39997558519241921"/>
    <pageSetUpPr fitToPage="1"/>
  </sheetPr>
  <dimension ref="A1:I73"/>
  <sheetViews>
    <sheetView workbookViewId="0">
      <pane ySplit="2" topLeftCell="A54" activePane="bottomLeft" state="frozen"/>
      <selection pane="bottomLeft" activeCell="D66" sqref="D6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2553</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SUM(Préventifs_tunnels!G50:G51)</f>
        <v>2028</v>
      </c>
      <c r="H3" s="8">
        <f>E3*F3*G3</f>
        <v>12168</v>
      </c>
      <c r="I3" s="70" t="s">
        <v>2524</v>
      </c>
    </row>
    <row r="4" spans="1:9" ht="15" customHeight="1" x14ac:dyDescent="0.25">
      <c r="A4" s="1" t="s">
        <v>12</v>
      </c>
      <c r="B4" s="1" t="s">
        <v>112</v>
      </c>
      <c r="C4" s="1">
        <f>Template!C4</f>
        <v>6</v>
      </c>
      <c r="D4" s="62">
        <v>0</v>
      </c>
      <c r="E4" s="1">
        <f t="shared" si="0"/>
        <v>6</v>
      </c>
      <c r="F4" s="1">
        <v>1</v>
      </c>
      <c r="G4" s="8">
        <f>SUM(Préventifs_tunnels!G80:G81)</f>
        <v>3916</v>
      </c>
      <c r="H4" s="8">
        <f>E4*F4*G4</f>
        <v>23496</v>
      </c>
      <c r="I4" s="70" t="s">
        <v>2524</v>
      </c>
    </row>
    <row r="5" spans="1:9" ht="15" customHeight="1" x14ac:dyDescent="0.25">
      <c r="A5" s="1" t="s">
        <v>12</v>
      </c>
      <c r="B5" s="1" t="s">
        <v>4</v>
      </c>
      <c r="C5" s="1">
        <f>Template!C5</f>
        <v>1</v>
      </c>
      <c r="D5" s="62">
        <v>0</v>
      </c>
      <c r="E5" s="1">
        <f t="shared" si="0"/>
        <v>1</v>
      </c>
      <c r="F5" s="1">
        <v>1</v>
      </c>
      <c r="G5" s="8">
        <f>SUM(Préventifs_tunnels!G20:G21)</f>
        <v>4222</v>
      </c>
      <c r="H5" s="8">
        <f>E5*F5*G5</f>
        <v>4222</v>
      </c>
      <c r="I5" s="70" t="s">
        <v>2524</v>
      </c>
    </row>
    <row r="6" spans="1:9" ht="15" customHeight="1" x14ac:dyDescent="0.25">
      <c r="A6" s="1" t="s">
        <v>5</v>
      </c>
      <c r="B6" s="1" t="s">
        <v>6</v>
      </c>
      <c r="C6" s="1">
        <f>Template!C6</f>
        <v>2</v>
      </c>
      <c r="D6" s="62">
        <v>0</v>
      </c>
      <c r="E6" s="1">
        <f t="shared" si="0"/>
        <v>2</v>
      </c>
      <c r="F6" s="1">
        <v>1</v>
      </c>
      <c r="G6" s="8">
        <f>Préventifs_tunnels!G97</f>
        <v>10734.42</v>
      </c>
      <c r="H6" s="8">
        <f>E6*F6*G6</f>
        <v>21468.84</v>
      </c>
      <c r="I6" s="11" t="s">
        <v>2546</v>
      </c>
    </row>
    <row r="7" spans="1:9" ht="15" customHeight="1" x14ac:dyDescent="0.25">
      <c r="A7" s="1" t="s">
        <v>96</v>
      </c>
      <c r="B7" s="1" t="s">
        <v>2185</v>
      </c>
      <c r="C7" s="1">
        <f>Template!C7</f>
        <v>1</v>
      </c>
      <c r="D7" s="62">
        <v>0</v>
      </c>
      <c r="E7" s="1">
        <f t="shared" si="0"/>
        <v>1</v>
      </c>
      <c r="F7" s="63">
        <v>1</v>
      </c>
      <c r="G7" s="8">
        <f>Préventifs_tunnels!G116</f>
        <v>486.45</v>
      </c>
      <c r="H7" s="8">
        <f t="shared" ref="H7:H72" si="1">E7*F7*G7</f>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0.5</v>
      </c>
      <c r="G9" s="8">
        <f>SUM(Préventifs_tunnels!G146:G155)</f>
        <v>6702.2</v>
      </c>
      <c r="H9" s="8">
        <f t="shared" si="1"/>
        <v>3351.1</v>
      </c>
      <c r="I9" s="11" t="s">
        <v>2552</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tunnel'!N51</f>
        <v>32</v>
      </c>
      <c r="G11" s="8">
        <f>Préventifs_tunnels!G114</f>
        <v>864.8</v>
      </c>
      <c r="H11" s="8">
        <f t="shared" si="1"/>
        <v>27673.599999999999</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SUM(Préventifs_tunnels!G263:G264)</f>
        <v>2038.6</v>
      </c>
      <c r="H13" s="8">
        <f t="shared" si="1"/>
        <v>8154.4</v>
      </c>
      <c r="I13" s="70" t="s">
        <v>2524</v>
      </c>
    </row>
    <row r="14" spans="1:9" ht="15" customHeight="1" x14ac:dyDescent="0.25">
      <c r="A14" s="1" t="s">
        <v>14</v>
      </c>
      <c r="B14" s="1" t="s">
        <v>11</v>
      </c>
      <c r="C14" s="1">
        <f>Template!C14</f>
        <v>2</v>
      </c>
      <c r="D14" s="62">
        <v>0</v>
      </c>
      <c r="E14" s="1">
        <f t="shared" si="0"/>
        <v>2</v>
      </c>
      <c r="F14" s="1">
        <v>2</v>
      </c>
      <c r="G14" s="8">
        <f>SUM(Préventifs_tunnels!G269:G270)</f>
        <v>15889.079999999998</v>
      </c>
      <c r="H14" s="8">
        <f t="shared" si="1"/>
        <v>63556.319999999992</v>
      </c>
      <c r="I14" s="70" t="s">
        <v>2524</v>
      </c>
    </row>
    <row r="15" spans="1:9" ht="15" customHeight="1" x14ac:dyDescent="0.25">
      <c r="A15" s="1" t="s">
        <v>14</v>
      </c>
      <c r="B15" s="1" t="s">
        <v>15</v>
      </c>
      <c r="C15" s="1">
        <f>Template!C15</f>
        <v>0.4</v>
      </c>
      <c r="D15" s="62">
        <v>0</v>
      </c>
      <c r="E15" s="1">
        <f t="shared" si="0"/>
        <v>0.4</v>
      </c>
      <c r="F15" s="1">
        <f>1/3</f>
        <v>0.33333333333333331</v>
      </c>
      <c r="G15" s="8">
        <f>SUM(Préventifs_tunnels!G273:G278)</f>
        <v>257735.57</v>
      </c>
      <c r="H15" s="8">
        <f t="shared" si="1"/>
        <v>34364.742666666665</v>
      </c>
      <c r="I15" s="65" t="s">
        <v>2551</v>
      </c>
    </row>
    <row r="16" spans="1:9" ht="15" customHeight="1" x14ac:dyDescent="0.25">
      <c r="A16" s="1" t="s">
        <v>95</v>
      </c>
      <c r="B16" s="1" t="s">
        <v>17</v>
      </c>
      <c r="C16" s="1">
        <f>Template!C16</f>
        <v>2</v>
      </c>
      <c r="D16" s="62">
        <v>0</v>
      </c>
      <c r="E16" s="1">
        <f t="shared" si="0"/>
        <v>2</v>
      </c>
      <c r="F16" s="1">
        <v>2</v>
      </c>
      <c r="G16" s="8">
        <f>SUM(Préventifs_tunnels!G327:G328)</f>
        <v>1868.68</v>
      </c>
      <c r="H16" s="8">
        <f t="shared" si="1"/>
        <v>7474.72</v>
      </c>
      <c r="I16" s="70" t="s">
        <v>2524</v>
      </c>
    </row>
    <row r="17" spans="1:9" ht="15" customHeight="1" x14ac:dyDescent="0.25">
      <c r="A17" s="1" t="s">
        <v>95</v>
      </c>
      <c r="B17" s="1" t="s">
        <v>18</v>
      </c>
      <c r="C17" s="1">
        <f>Template!C17</f>
        <v>2</v>
      </c>
      <c r="D17" s="62">
        <v>0</v>
      </c>
      <c r="E17" s="1">
        <f t="shared" si="0"/>
        <v>2</v>
      </c>
      <c r="F17" s="1">
        <v>2</v>
      </c>
      <c r="G17" s="8">
        <f>SUM(Préventifs_tunnels!G352:G353)</f>
        <v>5672.85</v>
      </c>
      <c r="H17" s="8">
        <f t="shared" si="1"/>
        <v>22691.4</v>
      </c>
      <c r="I17" s="70" t="s">
        <v>2524</v>
      </c>
    </row>
    <row r="18" spans="1:9" ht="15" customHeight="1" x14ac:dyDescent="0.25">
      <c r="A18" s="1" t="s">
        <v>95</v>
      </c>
      <c r="B18" s="1" t="s">
        <v>94</v>
      </c>
      <c r="C18" s="1">
        <f>Template!C18</f>
        <v>1</v>
      </c>
      <c r="D18" s="62">
        <v>0</v>
      </c>
      <c r="E18" s="1">
        <f t="shared" si="0"/>
        <v>1</v>
      </c>
      <c r="F18" s="64">
        <f>'Equipements par tunnel'!N59</f>
        <v>22</v>
      </c>
      <c r="G18" s="8">
        <f>Préventifs_tunnels!G361</f>
        <v>61.7</v>
      </c>
      <c r="H18" s="8">
        <f t="shared" si="1"/>
        <v>1357.4</v>
      </c>
      <c r="I18" s="11" t="s">
        <v>2484</v>
      </c>
    </row>
    <row r="19" spans="1:9" ht="15" customHeight="1" x14ac:dyDescent="0.25">
      <c r="A19" s="1" t="s">
        <v>19</v>
      </c>
      <c r="B19" s="1" t="s">
        <v>116</v>
      </c>
      <c r="C19" s="1">
        <f>Template!C19</f>
        <v>1</v>
      </c>
      <c r="D19" s="62">
        <v>0</v>
      </c>
      <c r="E19" s="1">
        <f t="shared" si="0"/>
        <v>1</v>
      </c>
      <c r="F19" s="1">
        <v>1</v>
      </c>
      <c r="G19" s="8">
        <f>Préventifs_tunnels!G366</f>
        <v>372.24</v>
      </c>
      <c r="H19" s="8">
        <f t="shared" si="1"/>
        <v>372.24</v>
      </c>
      <c r="I19" s="11" t="s">
        <v>2444</v>
      </c>
    </row>
    <row r="20" spans="1:9" ht="15" customHeight="1" x14ac:dyDescent="0.25">
      <c r="A20" s="1" t="s">
        <v>19</v>
      </c>
      <c r="B20" s="1" t="s">
        <v>117</v>
      </c>
      <c r="C20" s="1">
        <f>Template!C20</f>
        <v>1</v>
      </c>
      <c r="D20" s="62">
        <v>0</v>
      </c>
      <c r="E20" s="1">
        <f t="shared" si="0"/>
        <v>1</v>
      </c>
      <c r="F20" s="1">
        <v>1</v>
      </c>
      <c r="G20" s="8">
        <f>Préventifs_tunnels!G367</f>
        <v>800.17</v>
      </c>
      <c r="H20" s="8">
        <f t="shared" si="1"/>
        <v>800.17</v>
      </c>
      <c r="I20" s="11" t="s">
        <v>2444</v>
      </c>
    </row>
    <row r="21" spans="1:9" ht="15" customHeight="1" x14ac:dyDescent="0.25">
      <c r="A21" s="1" t="s">
        <v>19</v>
      </c>
      <c r="B21" s="1" t="s">
        <v>2442</v>
      </c>
      <c r="C21" s="1">
        <f>Template!C21</f>
        <v>1</v>
      </c>
      <c r="D21" s="62">
        <v>0</v>
      </c>
      <c r="E21" s="1">
        <f t="shared" si="0"/>
        <v>1</v>
      </c>
      <c r="F21" s="64">
        <f>'Equipements par tunnel'!N4</f>
        <v>3</v>
      </c>
      <c r="G21" s="8">
        <f>Préventifs_tunnels!G406</f>
        <v>195.35</v>
      </c>
      <c r="H21" s="8">
        <f t="shared" si="1"/>
        <v>586.04999999999995</v>
      </c>
      <c r="I21" s="11" t="s">
        <v>2440</v>
      </c>
    </row>
    <row r="22" spans="1:9" ht="15" customHeight="1" x14ac:dyDescent="0.25">
      <c r="A22" s="1" t="s">
        <v>19</v>
      </c>
      <c r="B22" s="1" t="s">
        <v>2443</v>
      </c>
      <c r="C22" s="1">
        <f>Template!C22</f>
        <v>1</v>
      </c>
      <c r="D22" s="62">
        <v>0</v>
      </c>
      <c r="E22" s="1">
        <f t="shared" si="0"/>
        <v>1</v>
      </c>
      <c r="F22" s="64">
        <f>'Equipements par tunnel'!N6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Préventifs_tunnels!G421</f>
        <v>1182.73</v>
      </c>
      <c r="H23" s="8">
        <f t="shared" si="1"/>
        <v>1182.73</v>
      </c>
      <c r="I23" s="11" t="s">
        <v>2444</v>
      </c>
    </row>
    <row r="24" spans="1:9" ht="15" customHeight="1" x14ac:dyDescent="0.25">
      <c r="A24" s="3" t="s">
        <v>61</v>
      </c>
      <c r="B24" s="1" t="s">
        <v>43</v>
      </c>
      <c r="C24" s="1">
        <f>Template!C24</f>
        <v>1</v>
      </c>
      <c r="D24" s="62">
        <v>0</v>
      </c>
      <c r="E24" s="1">
        <f t="shared" si="0"/>
        <v>1</v>
      </c>
      <c r="F24" s="1">
        <v>1</v>
      </c>
      <c r="G24" s="8">
        <f>Préventifs_tunnels!G443</f>
        <v>539.80999999999995</v>
      </c>
      <c r="H24" s="8">
        <f t="shared" si="1"/>
        <v>539.80999999999995</v>
      </c>
      <c r="I24" s="11" t="s">
        <v>2444</v>
      </c>
    </row>
    <row r="25" spans="1:9" ht="15" customHeight="1" x14ac:dyDescent="0.25">
      <c r="A25" s="1" t="s">
        <v>97</v>
      </c>
      <c r="B25" s="1" t="s">
        <v>44</v>
      </c>
      <c r="C25" s="1">
        <f>Template!C25</f>
        <v>0.5</v>
      </c>
      <c r="D25" s="62">
        <v>0</v>
      </c>
      <c r="E25" s="1">
        <f t="shared" si="0"/>
        <v>0.5</v>
      </c>
      <c r="F25" s="1">
        <v>0.5</v>
      </c>
      <c r="G25" s="8">
        <f>Préventifs_tunnels!G651</f>
        <v>11132.89</v>
      </c>
      <c r="H25" s="8">
        <f t="shared" si="1"/>
        <v>2783.2224999999999</v>
      </c>
      <c r="I25" s="11" t="s">
        <v>2547</v>
      </c>
    </row>
    <row r="26" spans="1:9" ht="15" customHeight="1" x14ac:dyDescent="0.25">
      <c r="A26" s="1" t="s">
        <v>97</v>
      </c>
      <c r="B26" s="1" t="s">
        <v>46</v>
      </c>
      <c r="C26" s="1">
        <f>Template!C26</f>
        <v>0.5</v>
      </c>
      <c r="D26" s="62">
        <v>0</v>
      </c>
      <c r="E26" s="1">
        <f t="shared" si="0"/>
        <v>0.5</v>
      </c>
      <c r="F26" s="1">
        <v>0.5</v>
      </c>
      <c r="G26" s="8">
        <f>Préventifs_tunnels!G658</f>
        <v>15916.35</v>
      </c>
      <c r="H26" s="8">
        <f t="shared" si="1"/>
        <v>3979.0875000000001</v>
      </c>
      <c r="I26" s="11" t="s">
        <v>2547</v>
      </c>
    </row>
    <row r="27" spans="1:9" ht="15" customHeight="1" x14ac:dyDescent="0.25">
      <c r="A27" s="1" t="s">
        <v>97</v>
      </c>
      <c r="B27" s="1" t="s">
        <v>2548</v>
      </c>
      <c r="C27" s="1">
        <f>Template!C27</f>
        <v>0</v>
      </c>
      <c r="D27" s="62">
        <v>0</v>
      </c>
      <c r="E27" s="1">
        <f t="shared" si="0"/>
        <v>0</v>
      </c>
      <c r="F27" s="1">
        <v>0.5</v>
      </c>
      <c r="G27" s="8">
        <f>Préventifs_tunnels!G665</f>
        <v>42718.52</v>
      </c>
      <c r="H27" s="8">
        <f t="shared" si="1"/>
        <v>0</v>
      </c>
      <c r="I27" s="11" t="s">
        <v>2547</v>
      </c>
    </row>
    <row r="28" spans="1:9" ht="15" customHeight="1" x14ac:dyDescent="0.25">
      <c r="A28" s="1" t="s">
        <v>97</v>
      </c>
      <c r="B28" s="1" t="s">
        <v>26</v>
      </c>
      <c r="C28" s="1">
        <f>Template!C28</f>
        <v>0.5</v>
      </c>
      <c r="D28" s="62">
        <v>0</v>
      </c>
      <c r="E28" s="1">
        <f t="shared" si="0"/>
        <v>0.5</v>
      </c>
      <c r="F28" s="1">
        <v>0.5</v>
      </c>
      <c r="G28" s="8">
        <f>Préventifs_tunnels!G672</f>
        <v>7309.4</v>
      </c>
      <c r="H28" s="8">
        <f t="shared" si="1"/>
        <v>1827.35</v>
      </c>
      <c r="I28" s="11" t="s">
        <v>2547</v>
      </c>
    </row>
    <row r="29" spans="1:9" ht="15" customHeight="1" x14ac:dyDescent="0.25">
      <c r="A29" s="1" t="s">
        <v>97</v>
      </c>
      <c r="B29" s="1" t="s">
        <v>27</v>
      </c>
      <c r="C29" s="1">
        <f>Template!C29</f>
        <v>0.5</v>
      </c>
      <c r="D29" s="62">
        <v>0</v>
      </c>
      <c r="E29" s="1">
        <f t="shared" si="0"/>
        <v>0.5</v>
      </c>
      <c r="F29" s="1">
        <v>0.5</v>
      </c>
      <c r="G29" s="8">
        <f>Préventifs_tunnels!G679</f>
        <v>9299.7000000000007</v>
      </c>
      <c r="H29" s="8">
        <f t="shared" si="1"/>
        <v>2324.9250000000002</v>
      </c>
      <c r="I29" s="11" t="s">
        <v>2547</v>
      </c>
    </row>
    <row r="30" spans="1:9" ht="15" customHeight="1" x14ac:dyDescent="0.25">
      <c r="A30" s="1" t="s">
        <v>97</v>
      </c>
      <c r="B30" s="1" t="s">
        <v>28</v>
      </c>
      <c r="C30" s="1">
        <f>Template!C30</f>
        <v>0</v>
      </c>
      <c r="D30" s="62">
        <v>0</v>
      </c>
      <c r="E30" s="1">
        <f t="shared" si="0"/>
        <v>0</v>
      </c>
      <c r="F30" s="1">
        <v>0.5</v>
      </c>
      <c r="G30" s="8">
        <f>Préventifs_tunnels!G686</f>
        <v>10373.01</v>
      </c>
      <c r="H30" s="8">
        <f t="shared" si="1"/>
        <v>0</v>
      </c>
      <c r="I30" s="11" t="s">
        <v>2547</v>
      </c>
    </row>
    <row r="31" spans="1:9" ht="15" customHeight="1" x14ac:dyDescent="0.25">
      <c r="A31" s="1" t="s">
        <v>97</v>
      </c>
      <c r="B31" s="1" t="s">
        <v>48</v>
      </c>
      <c r="C31" s="1">
        <f>Template!C31</f>
        <v>0.5</v>
      </c>
      <c r="D31" s="62">
        <v>0</v>
      </c>
      <c r="E31" s="1">
        <f t="shared" si="0"/>
        <v>0.5</v>
      </c>
      <c r="F31" s="1">
        <v>0.5</v>
      </c>
      <c r="G31" s="8">
        <f>Préventifs_tunnels!G693</f>
        <v>17536.240000000002</v>
      </c>
      <c r="H31" s="8">
        <f t="shared" si="1"/>
        <v>4384.0600000000004</v>
      </c>
      <c r="I31" s="11" t="s">
        <v>2547</v>
      </c>
    </row>
    <row r="32" spans="1:9" ht="15" customHeight="1" x14ac:dyDescent="0.25">
      <c r="A32" s="1" t="s">
        <v>97</v>
      </c>
      <c r="B32" s="1" t="s">
        <v>49</v>
      </c>
      <c r="C32" s="1">
        <f>Template!C32</f>
        <v>0.5</v>
      </c>
      <c r="D32" s="62">
        <v>0</v>
      </c>
      <c r="E32" s="1">
        <f t="shared" si="0"/>
        <v>0.5</v>
      </c>
      <c r="F32" s="1">
        <v>0.5</v>
      </c>
      <c r="G32" s="8">
        <f>Préventifs_tunnels!G699</f>
        <v>22313.27</v>
      </c>
      <c r="H32" s="8">
        <f t="shared" si="1"/>
        <v>5578.3175000000001</v>
      </c>
      <c r="I32" s="11" t="s">
        <v>2547</v>
      </c>
    </row>
    <row r="33" spans="1:9" ht="15" customHeight="1" x14ac:dyDescent="0.25">
      <c r="A33" s="1" t="s">
        <v>97</v>
      </c>
      <c r="B33" s="1" t="s">
        <v>50</v>
      </c>
      <c r="C33" s="1">
        <f>Template!C33</f>
        <v>0</v>
      </c>
      <c r="D33" s="62">
        <v>0</v>
      </c>
      <c r="E33" s="1">
        <f t="shared" si="0"/>
        <v>0</v>
      </c>
      <c r="F33" s="1">
        <v>0.5</v>
      </c>
      <c r="G33" s="8">
        <f>Préventifs_tunnels!G705</f>
        <v>44332.2</v>
      </c>
      <c r="H33" s="8">
        <f t="shared" si="1"/>
        <v>0</v>
      </c>
      <c r="I33" s="11" t="s">
        <v>2547</v>
      </c>
    </row>
    <row r="34" spans="1:9" ht="15" customHeight="1" x14ac:dyDescent="0.25">
      <c r="A34" s="1" t="s">
        <v>97</v>
      </c>
      <c r="B34" s="1" t="s">
        <v>30</v>
      </c>
      <c r="C34" s="1">
        <f>Template!C34</f>
        <v>1</v>
      </c>
      <c r="D34" s="62">
        <v>0</v>
      </c>
      <c r="E34" s="1">
        <f t="shared" si="0"/>
        <v>1</v>
      </c>
      <c r="F34" s="60">
        <v>1</v>
      </c>
      <c r="G34" s="8">
        <f>Préventifs_tunnels!G711</f>
        <v>4078.76</v>
      </c>
      <c r="H34" s="8">
        <f t="shared" si="1"/>
        <v>4078.76</v>
      </c>
      <c r="I34" s="11" t="s">
        <v>2444</v>
      </c>
    </row>
    <row r="35" spans="1:9" ht="15" customHeight="1" x14ac:dyDescent="0.25">
      <c r="A35" s="1" t="s">
        <v>97</v>
      </c>
      <c r="B35" s="1" t="s">
        <v>92</v>
      </c>
      <c r="C35" s="1">
        <f>Template!C35</f>
        <v>0.5</v>
      </c>
      <c r="D35" s="62">
        <v>0</v>
      </c>
      <c r="E35" s="1">
        <f t="shared" si="0"/>
        <v>0.5</v>
      </c>
      <c r="F35" s="64">
        <f>'Equipements par tunnel'!N50</f>
        <v>6</v>
      </c>
      <c r="G35" s="8">
        <f>Préventifs_tunnels!G474</f>
        <v>469.67</v>
      </c>
      <c r="H35" s="8">
        <f t="shared" si="1"/>
        <v>1409.01</v>
      </c>
      <c r="I35" s="11" t="s">
        <v>2446</v>
      </c>
    </row>
    <row r="36" spans="1:9" ht="15" customHeight="1" x14ac:dyDescent="0.25">
      <c r="A36" s="1" t="s">
        <v>97</v>
      </c>
      <c r="B36" s="1" t="s">
        <v>93</v>
      </c>
      <c r="C36" s="1">
        <f>Template!C36</f>
        <v>0.5</v>
      </c>
      <c r="D36" s="62">
        <v>0</v>
      </c>
      <c r="E36" s="1">
        <f t="shared" si="0"/>
        <v>0.5</v>
      </c>
      <c r="F36" s="64">
        <f>'Equipements par tunnel'!N50</f>
        <v>6</v>
      </c>
      <c r="G36" s="8">
        <f>Préventifs_tunnels!G475</f>
        <v>617.11</v>
      </c>
      <c r="H36" s="8">
        <f t="shared" si="1"/>
        <v>1851.33</v>
      </c>
      <c r="I36" s="11" t="s">
        <v>2447</v>
      </c>
    </row>
    <row r="37" spans="1:9" ht="15" customHeight="1" x14ac:dyDescent="0.25">
      <c r="A37" s="1" t="s">
        <v>57</v>
      </c>
      <c r="B37" s="1" t="s">
        <v>214</v>
      </c>
      <c r="C37" s="1">
        <f>Template!C37</f>
        <v>1</v>
      </c>
      <c r="D37" s="62">
        <v>0</v>
      </c>
      <c r="E37" s="1">
        <f t="shared" si="0"/>
        <v>1</v>
      </c>
      <c r="F37" s="64">
        <f>'Equipements par tunnel'!N55</f>
        <v>1</v>
      </c>
      <c r="G37" s="8">
        <f>Préventifs_tunnels!G808</f>
        <v>304.01</v>
      </c>
      <c r="H37" s="8">
        <f t="shared" si="1"/>
        <v>304.01</v>
      </c>
      <c r="I37" s="11" t="s">
        <v>2448</v>
      </c>
    </row>
    <row r="38" spans="1:9" ht="15" customHeight="1" x14ac:dyDescent="0.25">
      <c r="A38" s="1" t="s">
        <v>57</v>
      </c>
      <c r="B38" s="1" t="s">
        <v>215</v>
      </c>
      <c r="C38" s="1">
        <f>Template!C38</f>
        <v>1</v>
      </c>
      <c r="D38" s="62">
        <v>0</v>
      </c>
      <c r="E38" s="1">
        <f t="shared" si="0"/>
        <v>1</v>
      </c>
      <c r="F38" s="64">
        <f>'Equipements par tunnel'!N56</f>
        <v>1</v>
      </c>
      <c r="G38" s="8">
        <f>Préventifs_tunnels!G809</f>
        <v>337.95</v>
      </c>
      <c r="H38" s="8">
        <f t="shared" si="1"/>
        <v>337.95</v>
      </c>
      <c r="I38" s="11" t="s">
        <v>2449</v>
      </c>
    </row>
    <row r="39" spans="1:9" ht="15" customHeight="1" x14ac:dyDescent="0.25">
      <c r="A39" s="1" t="s">
        <v>57</v>
      </c>
      <c r="B39" s="1" t="s">
        <v>216</v>
      </c>
      <c r="C39" s="1">
        <f>Template!C39</f>
        <v>1</v>
      </c>
      <c r="D39" s="62">
        <v>0</v>
      </c>
      <c r="E39" s="1">
        <f t="shared" si="0"/>
        <v>1</v>
      </c>
      <c r="F39" s="64">
        <f>'Equipements par tunnel'!N57</f>
        <v>1</v>
      </c>
      <c r="G39" s="8">
        <f>Préventifs_tunnels!G810</f>
        <v>371.88</v>
      </c>
      <c r="H39" s="8">
        <f t="shared" si="1"/>
        <v>371.88</v>
      </c>
      <c r="I39" s="11" t="s">
        <v>2450</v>
      </c>
    </row>
    <row r="40" spans="1:9" ht="15" customHeight="1" x14ac:dyDescent="0.25">
      <c r="A40" s="1" t="s">
        <v>57</v>
      </c>
      <c r="B40" s="1" t="s">
        <v>217</v>
      </c>
      <c r="C40" s="1">
        <f>Template!C40</f>
        <v>1</v>
      </c>
      <c r="D40" s="62">
        <v>0</v>
      </c>
      <c r="E40" s="1">
        <f t="shared" si="0"/>
        <v>1</v>
      </c>
      <c r="F40" s="64">
        <f>'Equipements par tunnel'!N58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3</v>
      </c>
      <c r="G41" s="8">
        <f>Préventifs_tunnels!G812</f>
        <v>414.3</v>
      </c>
      <c r="H41" s="8">
        <f t="shared" si="1"/>
        <v>621.45000000000005</v>
      </c>
      <c r="I41" s="11" t="s">
        <v>2452</v>
      </c>
    </row>
    <row r="42" spans="1:9" ht="15" customHeight="1" x14ac:dyDescent="0.25">
      <c r="A42" s="1" t="s">
        <v>31</v>
      </c>
      <c r="B42" s="1" t="s">
        <v>32</v>
      </c>
      <c r="C42" s="1">
        <f>Template!C42</f>
        <v>4</v>
      </c>
      <c r="D42" s="62">
        <v>0</v>
      </c>
      <c r="E42" s="1">
        <f t="shared" si="0"/>
        <v>4</v>
      </c>
      <c r="F42" s="1">
        <v>2</v>
      </c>
      <c r="G42" s="8">
        <f>Préventifs_tunnels!G782</f>
        <v>3109.05</v>
      </c>
      <c r="H42" s="8">
        <f t="shared" si="1"/>
        <v>24872.400000000001</v>
      </c>
      <c r="I42" s="11" t="s">
        <v>2445</v>
      </c>
    </row>
    <row r="43" spans="1:9" ht="15" customHeight="1" x14ac:dyDescent="0.25">
      <c r="A43" s="1" t="s">
        <v>31</v>
      </c>
      <c r="B43" s="1" t="s">
        <v>2454</v>
      </c>
      <c r="C43" s="1">
        <f>Template!C43</f>
        <v>1</v>
      </c>
      <c r="D43" s="62">
        <v>0</v>
      </c>
      <c r="E43" s="1">
        <f t="shared" si="0"/>
        <v>1</v>
      </c>
      <c r="F43" s="64">
        <f>'Equipements par tunnel'!N12</f>
        <v>4</v>
      </c>
      <c r="G43" s="8">
        <f>Préventifs_tunnels!G796</f>
        <v>24.15</v>
      </c>
      <c r="H43" s="8">
        <f t="shared" si="1"/>
        <v>96.6</v>
      </c>
      <c r="I43" s="11" t="s">
        <v>2477</v>
      </c>
    </row>
    <row r="44" spans="1:9" ht="15" customHeight="1" x14ac:dyDescent="0.25">
      <c r="A44" s="1" t="s">
        <v>31</v>
      </c>
      <c r="B44" s="1" t="s">
        <v>127</v>
      </c>
      <c r="C44" s="1">
        <f>Template!C44</f>
        <v>1</v>
      </c>
      <c r="D44" s="62">
        <v>0</v>
      </c>
      <c r="E44" s="1">
        <f t="shared" si="0"/>
        <v>1</v>
      </c>
      <c r="F44" s="1">
        <v>1</v>
      </c>
      <c r="G44" s="8">
        <f>Préventifs_tunnels!G798</f>
        <v>698.25</v>
      </c>
      <c r="H44" s="8">
        <f t="shared" si="1"/>
        <v>698.25</v>
      </c>
      <c r="I44" s="11" t="s">
        <v>2453</v>
      </c>
    </row>
    <row r="45" spans="1:9" ht="15" customHeight="1" x14ac:dyDescent="0.25">
      <c r="A45" s="1" t="s">
        <v>31</v>
      </c>
      <c r="B45" s="1" t="s">
        <v>84</v>
      </c>
      <c r="C45" s="1">
        <f>Template!C45</f>
        <v>1</v>
      </c>
      <c r="D45" s="62">
        <v>0</v>
      </c>
      <c r="E45" s="1">
        <f t="shared" si="0"/>
        <v>1</v>
      </c>
      <c r="F45" s="64">
        <f>'Equipements par tunnel'!N20</f>
        <v>26</v>
      </c>
      <c r="G45" s="8">
        <f>Préventifs_tunnels!G801</f>
        <v>33.6</v>
      </c>
      <c r="H45" s="8">
        <f t="shared" si="1"/>
        <v>873.6</v>
      </c>
      <c r="I45" s="11" t="s">
        <v>2460</v>
      </c>
    </row>
    <row r="46" spans="1:9" ht="15" customHeight="1" x14ac:dyDescent="0.25">
      <c r="A46" s="1" t="s">
        <v>31</v>
      </c>
      <c r="B46" s="1" t="s">
        <v>85</v>
      </c>
      <c r="C46" s="1">
        <f>Template!C46</f>
        <v>1</v>
      </c>
      <c r="D46" s="62">
        <v>0</v>
      </c>
      <c r="E46" s="1">
        <f t="shared" si="0"/>
        <v>1</v>
      </c>
      <c r="F46" s="64">
        <f>'Equipements par tunnel'!N21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tunnel'!N22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tunnel'!N23</f>
        <v>8</v>
      </c>
      <c r="G48" s="8">
        <f>Préventifs_tunnels!G804</f>
        <v>15.75</v>
      </c>
      <c r="H48" s="8">
        <f t="shared" si="1"/>
        <v>126</v>
      </c>
      <c r="I48" s="11" t="s">
        <v>2463</v>
      </c>
    </row>
    <row r="49" spans="1:9" ht="15" customHeight="1" x14ac:dyDescent="0.25">
      <c r="A49" s="1" t="s">
        <v>31</v>
      </c>
      <c r="B49" s="1" t="s">
        <v>88</v>
      </c>
      <c r="C49" s="1">
        <f>Template!C49</f>
        <v>1</v>
      </c>
      <c r="D49" s="62">
        <v>0</v>
      </c>
      <c r="E49" s="1">
        <f t="shared" si="0"/>
        <v>1</v>
      </c>
      <c r="F49" s="64">
        <f>'Equipements par tunnel'!N24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tunnel'!N25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tunnel'!N26</f>
        <v>0</v>
      </c>
      <c r="G51" s="8">
        <f>Préventifs_tunnels!G807</f>
        <v>15.75</v>
      </c>
      <c r="H51" s="8">
        <f t="shared" si="1"/>
        <v>0</v>
      </c>
      <c r="I51" s="11" t="s">
        <v>2466</v>
      </c>
    </row>
    <row r="52" spans="1:9" ht="15" customHeight="1" x14ac:dyDescent="0.25">
      <c r="A52" s="1" t="s">
        <v>34</v>
      </c>
      <c r="B52" s="1" t="s">
        <v>83</v>
      </c>
      <c r="C52" s="1">
        <f>Template!C52</f>
        <v>1</v>
      </c>
      <c r="D52" s="62">
        <v>0</v>
      </c>
      <c r="E52" s="1">
        <f t="shared" si="0"/>
        <v>1</v>
      </c>
      <c r="F52" s="1">
        <f>1/3</f>
        <v>0.33333333333333331</v>
      </c>
      <c r="G52" s="8">
        <f>Préventifs_tunnels!G829</f>
        <v>40523.99</v>
      </c>
      <c r="H52" s="8">
        <f t="shared" si="1"/>
        <v>13507.996666666666</v>
      </c>
      <c r="I52" s="72" t="s">
        <v>2549</v>
      </c>
    </row>
    <row r="53" spans="1:9" ht="15" customHeight="1" x14ac:dyDescent="0.25">
      <c r="A53" s="1" t="s">
        <v>34</v>
      </c>
      <c r="B53" s="1" t="s">
        <v>122</v>
      </c>
      <c r="C53" s="1">
        <f>Template!C53</f>
        <v>1</v>
      </c>
      <c r="D53" s="62">
        <v>0</v>
      </c>
      <c r="E53" s="1">
        <f t="shared" si="0"/>
        <v>1</v>
      </c>
      <c r="F53" s="64">
        <f>'Equipements par tunnel'!N35+'Equipements par tunnel'!N37</f>
        <v>13</v>
      </c>
      <c r="G53" s="8">
        <f>Préventifs_tunnels!G835</f>
        <v>78.849999999999994</v>
      </c>
      <c r="H53" s="8">
        <f t="shared" si="1"/>
        <v>1025.05</v>
      </c>
      <c r="I53" s="11" t="s">
        <v>2478</v>
      </c>
    </row>
    <row r="54" spans="1:9" ht="15" customHeight="1" x14ac:dyDescent="0.25">
      <c r="A54" s="1" t="s">
        <v>34</v>
      </c>
      <c r="B54" s="1" t="s">
        <v>123</v>
      </c>
      <c r="C54" s="1">
        <f>Template!C54</f>
        <v>1</v>
      </c>
      <c r="D54" s="62">
        <v>0</v>
      </c>
      <c r="E54" s="1">
        <f t="shared" si="0"/>
        <v>1</v>
      </c>
      <c r="F54" s="64">
        <f>'Equipements par tunnel'!N33+'Equipements par tunnel'!N34</f>
        <v>39</v>
      </c>
      <c r="G54" s="8">
        <f>Préventifs_tunnels!G836</f>
        <v>128.27000000000001</v>
      </c>
      <c r="H54" s="8">
        <f t="shared" si="1"/>
        <v>5002.5300000000007</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Préventifs_tunnels!G861</f>
        <v>3200.8</v>
      </c>
      <c r="H58" s="8">
        <f t="shared" si="1"/>
        <v>3200.8</v>
      </c>
      <c r="I58" s="11" t="s">
        <v>2445</v>
      </c>
    </row>
    <row r="59" spans="1:9" ht="15" customHeight="1" x14ac:dyDescent="0.25">
      <c r="A59" s="1" t="s">
        <v>35</v>
      </c>
      <c r="B59" s="1" t="s">
        <v>37</v>
      </c>
      <c r="C59" s="1">
        <f>Template!C59</f>
        <v>1</v>
      </c>
      <c r="D59" s="62">
        <v>0</v>
      </c>
      <c r="E59" s="1">
        <f t="shared" si="0"/>
        <v>1</v>
      </c>
      <c r="F59" s="1">
        <v>1</v>
      </c>
      <c r="G59" s="8">
        <f>Préventifs_tunnels!G862</f>
        <v>3200.8</v>
      </c>
      <c r="H59" s="8">
        <f t="shared" si="1"/>
        <v>3200.8</v>
      </c>
      <c r="I59" s="11" t="s">
        <v>2445</v>
      </c>
    </row>
    <row r="60" spans="1:9" ht="15" customHeight="1" x14ac:dyDescent="0.25">
      <c r="A60" s="1" t="s">
        <v>35</v>
      </c>
      <c r="B60" s="1" t="s">
        <v>38</v>
      </c>
      <c r="C60" s="1">
        <f>Template!C60</f>
        <v>2</v>
      </c>
      <c r="D60" s="62">
        <v>0</v>
      </c>
      <c r="E60" s="1">
        <f t="shared" si="0"/>
        <v>2</v>
      </c>
      <c r="F60" s="1">
        <v>1</v>
      </c>
      <c r="G60" s="8">
        <f>Préventifs_tunnels!G909</f>
        <v>3040.8</v>
      </c>
      <c r="H60" s="8">
        <f t="shared" si="1"/>
        <v>6081.6</v>
      </c>
      <c r="I60" s="11" t="s">
        <v>2445</v>
      </c>
    </row>
    <row r="61" spans="1:9" ht="15" customHeight="1" x14ac:dyDescent="0.25">
      <c r="A61" s="1" t="s">
        <v>35</v>
      </c>
      <c r="B61" s="1" t="s">
        <v>39</v>
      </c>
      <c r="C61" s="1">
        <f>Template!C61</f>
        <v>2</v>
      </c>
      <c r="D61" s="62">
        <v>0</v>
      </c>
      <c r="E61" s="1">
        <f t="shared" si="0"/>
        <v>2</v>
      </c>
      <c r="F61" s="1">
        <v>1</v>
      </c>
      <c r="G61" s="8">
        <f>Préventifs_tunnels!G910</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Préventifs_tunnels!G947</f>
        <v>178.4</v>
      </c>
      <c r="H62" s="8">
        <f t="shared" si="1"/>
        <v>178.4</v>
      </c>
      <c r="I62" s="11" t="s">
        <v>2444</v>
      </c>
    </row>
    <row r="63" spans="1:9" ht="15" customHeight="1" x14ac:dyDescent="0.25">
      <c r="A63" s="1" t="s">
        <v>40</v>
      </c>
      <c r="B63" s="1" t="s">
        <v>41</v>
      </c>
      <c r="C63" s="1">
        <f>Template!C63</f>
        <v>1</v>
      </c>
      <c r="D63" s="62">
        <v>0</v>
      </c>
      <c r="E63" s="1">
        <f t="shared" si="0"/>
        <v>1</v>
      </c>
      <c r="F63" s="1">
        <v>1</v>
      </c>
      <c r="G63" s="8">
        <f>Préventifs_tunnels!G977</f>
        <v>1922</v>
      </c>
      <c r="H63" s="8">
        <f t="shared" si="1"/>
        <v>1922</v>
      </c>
      <c r="I63" s="11" t="s">
        <v>2444</v>
      </c>
    </row>
    <row r="64" spans="1:9" ht="15" customHeight="1" x14ac:dyDescent="0.25">
      <c r="A64" s="1" t="s">
        <v>40</v>
      </c>
      <c r="B64" s="1" t="s">
        <v>102</v>
      </c>
      <c r="C64" s="1">
        <f>Template!C64</f>
        <v>3</v>
      </c>
      <c r="D64" s="62">
        <v>0</v>
      </c>
      <c r="E64" s="1">
        <f t="shared" si="0"/>
        <v>3</v>
      </c>
      <c r="F64" s="1">
        <v>1</v>
      </c>
      <c r="G64" s="68"/>
      <c r="H64" s="8">
        <f t="shared" si="1"/>
        <v>0</v>
      </c>
      <c r="I64" s="69" t="s">
        <v>2550</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tunnel'!N28</f>
        <v>2</v>
      </c>
      <c r="G66" s="68"/>
      <c r="H66" s="8">
        <f t="shared" si="1"/>
        <v>0</v>
      </c>
      <c r="I66" s="69" t="s">
        <v>2550</v>
      </c>
    </row>
    <row r="67" spans="1:9" ht="15" customHeight="1" x14ac:dyDescent="0.25">
      <c r="A67" s="1" t="s">
        <v>40</v>
      </c>
      <c r="B67" s="1" t="s">
        <v>104</v>
      </c>
      <c r="C67" s="1">
        <f>Template!C67</f>
        <v>1</v>
      </c>
      <c r="D67" s="62">
        <v>0</v>
      </c>
      <c r="E67" s="1">
        <f t="shared" si="0"/>
        <v>1</v>
      </c>
      <c r="F67" s="64">
        <f>'Equipements par tunnel'!N27</f>
        <v>1</v>
      </c>
      <c r="G67" s="8">
        <f>Préventifs_tunnels!G987</f>
        <v>824</v>
      </c>
      <c r="H67" s="8">
        <f t="shared" si="1"/>
        <v>824</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tunnel'!N15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tunnel'!N29</f>
        <v>2</v>
      </c>
      <c r="G72" s="8">
        <f>Préventifs_tunnels!G992</f>
        <v>686</v>
      </c>
      <c r="H72" s="8">
        <f t="shared" si="1"/>
        <v>1372</v>
      </c>
      <c r="I72" s="11" t="s">
        <v>2483</v>
      </c>
    </row>
    <row r="73" spans="1:9" ht="30" customHeight="1" x14ac:dyDescent="0.25">
      <c r="H73" s="13">
        <f>SUM(H3:H72)</f>
        <v>330461.15183333331</v>
      </c>
    </row>
  </sheetData>
  <sheetProtection algorithmName="SHA-512" hashValue="MZiK/M7PIZ98cWhPgGjmgu0ZmyiGMhXFsdH5C9jJJeoxkLM6y0rB3ZaUewoWdGCuDb6uB4FezlzW6knOkYkAeQ==" saltValue="pg07vh+cZTore8xQY6B+cQ=="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BF5E-8332-436C-8A94-D45CB54FF623}">
  <sheetPr>
    <tabColor theme="7" tint="0.39997558519241921"/>
    <pageSetUpPr fitToPage="1"/>
  </sheetPr>
  <dimension ref="A1:I73"/>
  <sheetViews>
    <sheetView workbookViewId="0">
      <pane ySplit="2" topLeftCell="A45"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2554</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f>1/3</f>
        <v>0.33333333333333331</v>
      </c>
      <c r="G3" s="8">
        <f>SUM(Préventifs_tunnels!G54:G55)</f>
        <v>6086</v>
      </c>
      <c r="H3" s="8">
        <f>E3*F3*G3</f>
        <v>12172</v>
      </c>
      <c r="I3" s="70" t="s">
        <v>2555</v>
      </c>
    </row>
    <row r="4" spans="1:9" ht="15" customHeight="1" x14ac:dyDescent="0.25">
      <c r="A4" s="1" t="s">
        <v>12</v>
      </c>
      <c r="B4" s="1" t="s">
        <v>112</v>
      </c>
      <c r="C4" s="1">
        <f>Template!C4</f>
        <v>6</v>
      </c>
      <c r="D4" s="62">
        <v>0</v>
      </c>
      <c r="E4" s="1">
        <f t="shared" si="0"/>
        <v>6</v>
      </c>
      <c r="F4" s="1">
        <f>1/3</f>
        <v>0.33333333333333331</v>
      </c>
      <c r="G4" s="8">
        <f>SUM(Préventifs_tunnels!G84:G85)</f>
        <v>9140</v>
      </c>
      <c r="H4" s="8">
        <f>E4*F4*G4</f>
        <v>18280</v>
      </c>
      <c r="I4" s="70" t="s">
        <v>2555</v>
      </c>
    </row>
    <row r="5" spans="1:9" ht="15" customHeight="1" x14ac:dyDescent="0.25">
      <c r="A5" s="1" t="s">
        <v>12</v>
      </c>
      <c r="B5" s="1" t="s">
        <v>4</v>
      </c>
      <c r="C5" s="1">
        <f>Template!C5</f>
        <v>1</v>
      </c>
      <c r="D5" s="62">
        <v>0</v>
      </c>
      <c r="E5" s="1">
        <f t="shared" si="0"/>
        <v>1</v>
      </c>
      <c r="F5" s="1">
        <f>1/3</f>
        <v>0.33333333333333331</v>
      </c>
      <c r="G5" s="8">
        <f>SUM(Préventifs_tunnels!G24:G25)</f>
        <v>9852</v>
      </c>
      <c r="H5" s="8">
        <f>E5*F5*G5</f>
        <v>3284</v>
      </c>
      <c r="I5" s="70" t="s">
        <v>2555</v>
      </c>
    </row>
    <row r="6" spans="1:9" ht="15" customHeight="1" x14ac:dyDescent="0.25">
      <c r="A6" s="1" t="s">
        <v>5</v>
      </c>
      <c r="B6" s="1" t="s">
        <v>6</v>
      </c>
      <c r="C6" s="1">
        <f>Template!C6</f>
        <v>2</v>
      </c>
      <c r="D6" s="62">
        <v>0</v>
      </c>
      <c r="E6" s="1">
        <f t="shared" si="0"/>
        <v>2</v>
      </c>
      <c r="F6" s="1">
        <v>1</v>
      </c>
      <c r="G6" s="8">
        <f>Préventifs_tunnels!G97</f>
        <v>10734.42</v>
      </c>
      <c r="H6" s="8">
        <f t="shared" ref="H6:H72" si="1">E6*F6*G6</f>
        <v>21468.84</v>
      </c>
      <c r="I6" s="11" t="s">
        <v>2546</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0.5</v>
      </c>
      <c r="G9" s="8">
        <f>SUM(Préventifs_tunnels!G146:G155)</f>
        <v>6702.2</v>
      </c>
      <c r="H9" s="8">
        <f t="shared" si="1"/>
        <v>3351.1</v>
      </c>
      <c r="I9" s="11" t="s">
        <v>2552</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tunnel'!N51</f>
        <v>32</v>
      </c>
      <c r="G11" s="8">
        <f>Préventifs_tunnels!G114</f>
        <v>864.8</v>
      </c>
      <c r="H11" s="8">
        <f t="shared" si="1"/>
        <v>27673.599999999999</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1</v>
      </c>
      <c r="G13" s="8">
        <f>SUM(Préventifs_tunnels!G261:G262)</f>
        <v>3749.8999999999996</v>
      </c>
      <c r="H13" s="8">
        <f t="shared" si="1"/>
        <v>7499.7999999999993</v>
      </c>
      <c r="I13" s="11" t="s">
        <v>2558</v>
      </c>
    </row>
    <row r="14" spans="1:9" ht="15" customHeight="1" x14ac:dyDescent="0.25">
      <c r="A14" s="1" t="s">
        <v>14</v>
      </c>
      <c r="B14" s="1" t="s">
        <v>11</v>
      </c>
      <c r="C14" s="1">
        <f>Template!C14</f>
        <v>2</v>
      </c>
      <c r="D14" s="62">
        <v>0</v>
      </c>
      <c r="E14" s="1">
        <f t="shared" si="0"/>
        <v>2</v>
      </c>
      <c r="F14" s="1">
        <v>1</v>
      </c>
      <c r="G14" s="8">
        <f>SUM(Préventifs_tunnels!G267:G268)</f>
        <v>65465.65</v>
      </c>
      <c r="H14" s="8">
        <f t="shared" si="1"/>
        <v>130931.3</v>
      </c>
      <c r="I14" s="11" t="s">
        <v>2558</v>
      </c>
    </row>
    <row r="15" spans="1:9" ht="15" customHeight="1" x14ac:dyDescent="0.25">
      <c r="A15" s="1" t="s">
        <v>14</v>
      </c>
      <c r="B15" s="1" t="s">
        <v>15</v>
      </c>
      <c r="C15" s="1">
        <f>Template!C15</f>
        <v>0.4</v>
      </c>
      <c r="D15" s="62">
        <v>0</v>
      </c>
      <c r="E15" s="1">
        <f t="shared" si="0"/>
        <v>0.4</v>
      </c>
      <c r="F15" s="1">
        <v>1</v>
      </c>
      <c r="G15" s="8">
        <f>SUM(Préventifs_tunnels!G273:G278)</f>
        <v>257735.57</v>
      </c>
      <c r="H15" s="8">
        <f t="shared" si="1"/>
        <v>103094.228</v>
      </c>
      <c r="I15" s="65" t="s">
        <v>2486</v>
      </c>
    </row>
    <row r="16" spans="1:9" ht="15" customHeight="1" x14ac:dyDescent="0.25">
      <c r="A16" s="1" t="s">
        <v>95</v>
      </c>
      <c r="B16" s="1" t="s">
        <v>17</v>
      </c>
      <c r="C16" s="1">
        <f>Template!C16</f>
        <v>2</v>
      </c>
      <c r="D16" s="62">
        <v>0</v>
      </c>
      <c r="E16" s="1">
        <f t="shared" si="0"/>
        <v>2</v>
      </c>
      <c r="F16" s="1">
        <v>1</v>
      </c>
      <c r="G16" s="8">
        <f>SUM(Préventifs_tunnels!G325:G326)</f>
        <v>4630.32</v>
      </c>
      <c r="H16" s="8">
        <f t="shared" si="1"/>
        <v>9260.64</v>
      </c>
      <c r="I16" s="11" t="s">
        <v>2558</v>
      </c>
    </row>
    <row r="17" spans="1:9" ht="15" customHeight="1" x14ac:dyDescent="0.25">
      <c r="A17" s="1" t="s">
        <v>95</v>
      </c>
      <c r="B17" s="1" t="s">
        <v>18</v>
      </c>
      <c r="C17" s="1">
        <f>Template!C17</f>
        <v>2</v>
      </c>
      <c r="D17" s="62">
        <v>0</v>
      </c>
      <c r="E17" s="1">
        <f t="shared" si="0"/>
        <v>2</v>
      </c>
      <c r="F17" s="1">
        <v>1</v>
      </c>
      <c r="G17" s="8">
        <f>SUM(Préventifs_tunnels!G350:G351)</f>
        <v>17295.41</v>
      </c>
      <c r="H17" s="8">
        <f t="shared" si="1"/>
        <v>34590.82</v>
      </c>
      <c r="I17" s="11" t="s">
        <v>2558</v>
      </c>
    </row>
    <row r="18" spans="1:9" ht="15" customHeight="1" x14ac:dyDescent="0.25">
      <c r="A18" s="1" t="s">
        <v>95</v>
      </c>
      <c r="B18" s="1" t="s">
        <v>94</v>
      </c>
      <c r="C18" s="1">
        <f>Template!C18</f>
        <v>1</v>
      </c>
      <c r="D18" s="62">
        <v>0</v>
      </c>
      <c r="E18" s="1">
        <f t="shared" si="0"/>
        <v>1</v>
      </c>
      <c r="F18" s="64">
        <f>'Equipements par tunnel'!N59</f>
        <v>22</v>
      </c>
      <c r="G18" s="8">
        <f>Préventifs_tunnels!G361</f>
        <v>61.7</v>
      </c>
      <c r="H18" s="8">
        <f t="shared" si="1"/>
        <v>1357.4</v>
      </c>
      <c r="I18" s="11" t="s">
        <v>2484</v>
      </c>
    </row>
    <row r="19" spans="1:9" ht="15" customHeight="1" x14ac:dyDescent="0.25">
      <c r="A19" s="1" t="s">
        <v>19</v>
      </c>
      <c r="B19" s="1" t="s">
        <v>116</v>
      </c>
      <c r="C19" s="1">
        <f>Template!C19</f>
        <v>1</v>
      </c>
      <c r="D19" s="62">
        <v>0</v>
      </c>
      <c r="E19" s="1">
        <f t="shared" si="0"/>
        <v>1</v>
      </c>
      <c r="F19" s="1">
        <v>0.5</v>
      </c>
      <c r="G19" s="8">
        <f>Préventifs_tunnels!G368</f>
        <v>358.59</v>
      </c>
      <c r="H19" s="8">
        <f t="shared" si="1"/>
        <v>179.29499999999999</v>
      </c>
      <c r="I19" s="11" t="s">
        <v>2559</v>
      </c>
    </row>
    <row r="20" spans="1:9" ht="15" customHeight="1" x14ac:dyDescent="0.25">
      <c r="A20" s="1" t="s">
        <v>19</v>
      </c>
      <c r="B20" s="1" t="s">
        <v>117</v>
      </c>
      <c r="C20" s="1">
        <f>Template!C20</f>
        <v>1</v>
      </c>
      <c r="D20" s="62">
        <v>0</v>
      </c>
      <c r="E20" s="1">
        <f t="shared" si="0"/>
        <v>1</v>
      </c>
      <c r="F20" s="1">
        <v>0.5</v>
      </c>
      <c r="G20" s="8">
        <f>Préventifs_tunnels!G369</f>
        <v>668.21</v>
      </c>
      <c r="H20" s="8">
        <f t="shared" si="1"/>
        <v>334.10500000000002</v>
      </c>
      <c r="I20" s="11" t="s">
        <v>2559</v>
      </c>
    </row>
    <row r="21" spans="1:9" ht="15" customHeight="1" x14ac:dyDescent="0.25">
      <c r="A21" s="1" t="s">
        <v>19</v>
      </c>
      <c r="B21" s="1" t="s">
        <v>2442</v>
      </c>
      <c r="C21" s="1">
        <f>Template!C21</f>
        <v>1</v>
      </c>
      <c r="D21" s="62">
        <v>0</v>
      </c>
      <c r="E21" s="1">
        <f t="shared" si="0"/>
        <v>1</v>
      </c>
      <c r="F21" s="64">
        <f>'Equipements par tunnel'!N4</f>
        <v>3</v>
      </c>
      <c r="G21" s="8">
        <f>Préventifs_tunnels!G406</f>
        <v>195.35</v>
      </c>
      <c r="H21" s="8">
        <f t="shared" si="1"/>
        <v>586.04999999999995</v>
      </c>
      <c r="I21" s="11" t="s">
        <v>2440</v>
      </c>
    </row>
    <row r="22" spans="1:9" ht="15" customHeight="1" x14ac:dyDescent="0.25">
      <c r="A22" s="1" t="s">
        <v>19</v>
      </c>
      <c r="B22" s="1" t="s">
        <v>2443</v>
      </c>
      <c r="C22" s="1">
        <f>Template!C22</f>
        <v>1</v>
      </c>
      <c r="D22" s="62">
        <v>0</v>
      </c>
      <c r="E22" s="1">
        <f t="shared" si="0"/>
        <v>1</v>
      </c>
      <c r="F22" s="64">
        <f>'Equipements par tunnel'!N6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Préventifs_tunnels!G420</f>
        <v>1520.65</v>
      </c>
      <c r="H23" s="8">
        <f t="shared" si="1"/>
        <v>1520.65</v>
      </c>
      <c r="I23" s="11" t="s">
        <v>2444</v>
      </c>
    </row>
    <row r="24" spans="1:9" ht="15" customHeight="1" x14ac:dyDescent="0.25">
      <c r="A24" s="3" t="s">
        <v>61</v>
      </c>
      <c r="B24" s="1" t="s">
        <v>43</v>
      </c>
      <c r="C24" s="1">
        <f>Template!C24</f>
        <v>1</v>
      </c>
      <c r="D24" s="62">
        <v>0</v>
      </c>
      <c r="E24" s="1">
        <f t="shared" si="0"/>
        <v>1</v>
      </c>
      <c r="F24" s="1">
        <v>1</v>
      </c>
      <c r="G24" s="8">
        <f>Préventifs_tunnels!G442</f>
        <v>764.73</v>
      </c>
      <c r="H24" s="8">
        <f t="shared" si="1"/>
        <v>764.73</v>
      </c>
      <c r="I24" s="11" t="s">
        <v>2444</v>
      </c>
    </row>
    <row r="25" spans="1:9" ht="15" customHeight="1" x14ac:dyDescent="0.25">
      <c r="A25" s="1" t="s">
        <v>97</v>
      </c>
      <c r="B25" s="1" t="s">
        <v>44</v>
      </c>
      <c r="C25" s="1">
        <f>Template!C25</f>
        <v>0.5</v>
      </c>
      <c r="D25" s="62">
        <v>0</v>
      </c>
      <c r="E25" s="1">
        <f t="shared" si="0"/>
        <v>0.5</v>
      </c>
      <c r="F25" s="1">
        <v>1</v>
      </c>
      <c r="G25" s="8">
        <f>Préventifs_tunnels!G651</f>
        <v>11132.89</v>
      </c>
      <c r="H25" s="8">
        <f t="shared" si="1"/>
        <v>5566.4449999999997</v>
      </c>
      <c r="I25" s="11" t="s">
        <v>2547</v>
      </c>
    </row>
    <row r="26" spans="1:9" ht="15" customHeight="1" x14ac:dyDescent="0.25">
      <c r="A26" s="1" t="s">
        <v>97</v>
      </c>
      <c r="B26" s="1" t="s">
        <v>46</v>
      </c>
      <c r="C26" s="1">
        <f>Template!C26</f>
        <v>0.5</v>
      </c>
      <c r="D26" s="62">
        <v>0</v>
      </c>
      <c r="E26" s="1">
        <f t="shared" si="0"/>
        <v>0.5</v>
      </c>
      <c r="F26" s="1">
        <v>1</v>
      </c>
      <c r="G26" s="8">
        <f>Préventifs_tunnels!G658</f>
        <v>15916.35</v>
      </c>
      <c r="H26" s="8">
        <f t="shared" si="1"/>
        <v>7958.1750000000002</v>
      </c>
      <c r="I26" s="11" t="s">
        <v>2547</v>
      </c>
    </row>
    <row r="27" spans="1:9" ht="15" customHeight="1" x14ac:dyDescent="0.25">
      <c r="A27" s="1" t="s">
        <v>97</v>
      </c>
      <c r="B27" s="1" t="s">
        <v>47</v>
      </c>
      <c r="C27" s="1">
        <f>Template!C27</f>
        <v>0</v>
      </c>
      <c r="D27" s="62">
        <v>0</v>
      </c>
      <c r="E27" s="1">
        <f t="shared" si="0"/>
        <v>0</v>
      </c>
      <c r="F27" s="1">
        <v>1</v>
      </c>
      <c r="G27" s="8">
        <f>Préventifs_tunnels!G665</f>
        <v>42718.52</v>
      </c>
      <c r="H27" s="8">
        <f t="shared" si="1"/>
        <v>0</v>
      </c>
      <c r="I27" s="11" t="s">
        <v>2547</v>
      </c>
    </row>
    <row r="28" spans="1:9" ht="15" customHeight="1" x14ac:dyDescent="0.25">
      <c r="A28" s="1" t="s">
        <v>97</v>
      </c>
      <c r="B28" s="1" t="s">
        <v>26</v>
      </c>
      <c r="C28" s="1">
        <f>Template!C28</f>
        <v>0.5</v>
      </c>
      <c r="D28" s="62">
        <v>0</v>
      </c>
      <c r="E28" s="1">
        <f t="shared" si="0"/>
        <v>0.5</v>
      </c>
      <c r="F28" s="1">
        <v>1</v>
      </c>
      <c r="G28" s="8">
        <f>Préventifs_tunnels!G672</f>
        <v>7309.4</v>
      </c>
      <c r="H28" s="8">
        <f t="shared" si="1"/>
        <v>3654.7</v>
      </c>
      <c r="I28" s="11" t="s">
        <v>2547</v>
      </c>
    </row>
    <row r="29" spans="1:9" ht="15" customHeight="1" x14ac:dyDescent="0.25">
      <c r="A29" s="1" t="s">
        <v>97</v>
      </c>
      <c r="B29" s="1" t="s">
        <v>27</v>
      </c>
      <c r="C29" s="1">
        <f>Template!C29</f>
        <v>0.5</v>
      </c>
      <c r="D29" s="62">
        <v>0</v>
      </c>
      <c r="E29" s="1">
        <f t="shared" si="0"/>
        <v>0.5</v>
      </c>
      <c r="F29" s="1">
        <v>1</v>
      </c>
      <c r="G29" s="8">
        <f>Préventifs_tunnels!G679</f>
        <v>9299.7000000000007</v>
      </c>
      <c r="H29" s="8">
        <f t="shared" si="1"/>
        <v>4649.8500000000004</v>
      </c>
      <c r="I29" s="11" t="s">
        <v>2547</v>
      </c>
    </row>
    <row r="30" spans="1:9" ht="15" customHeight="1" x14ac:dyDescent="0.25">
      <c r="A30" s="1" t="s">
        <v>97</v>
      </c>
      <c r="B30" s="1" t="s">
        <v>28</v>
      </c>
      <c r="C30" s="1">
        <f>Template!C30</f>
        <v>0</v>
      </c>
      <c r="D30" s="62">
        <v>0</v>
      </c>
      <c r="E30" s="1">
        <f t="shared" si="0"/>
        <v>0</v>
      </c>
      <c r="F30" s="1">
        <v>1</v>
      </c>
      <c r="G30" s="8">
        <f>Préventifs_tunnels!G686</f>
        <v>10373.01</v>
      </c>
      <c r="H30" s="8">
        <f t="shared" si="1"/>
        <v>0</v>
      </c>
      <c r="I30" s="11" t="s">
        <v>2547</v>
      </c>
    </row>
    <row r="31" spans="1:9" ht="15" customHeight="1" x14ac:dyDescent="0.25">
      <c r="A31" s="1" t="s">
        <v>97</v>
      </c>
      <c r="B31" s="1" t="s">
        <v>48</v>
      </c>
      <c r="C31" s="1">
        <f>Template!C31</f>
        <v>0.5</v>
      </c>
      <c r="D31" s="62">
        <v>0</v>
      </c>
      <c r="E31" s="1">
        <f t="shared" si="0"/>
        <v>0.5</v>
      </c>
      <c r="F31" s="1">
        <v>1</v>
      </c>
      <c r="G31" s="8">
        <f>Préventifs_tunnels!G693</f>
        <v>17536.240000000002</v>
      </c>
      <c r="H31" s="8">
        <f t="shared" si="1"/>
        <v>8768.1200000000008</v>
      </c>
      <c r="I31" s="11" t="s">
        <v>2547</v>
      </c>
    </row>
    <row r="32" spans="1:9" ht="15" customHeight="1" x14ac:dyDescent="0.25">
      <c r="A32" s="1" t="s">
        <v>97</v>
      </c>
      <c r="B32" s="1" t="s">
        <v>49</v>
      </c>
      <c r="C32" s="1">
        <f>Template!C32</f>
        <v>0.5</v>
      </c>
      <c r="D32" s="62">
        <v>0</v>
      </c>
      <c r="E32" s="1">
        <f t="shared" si="0"/>
        <v>0.5</v>
      </c>
      <c r="F32" s="1">
        <v>1</v>
      </c>
      <c r="G32" s="8">
        <f>Préventifs_tunnels!G699</f>
        <v>22313.27</v>
      </c>
      <c r="H32" s="8">
        <f t="shared" si="1"/>
        <v>11156.635</v>
      </c>
      <c r="I32" s="11" t="s">
        <v>2547</v>
      </c>
    </row>
    <row r="33" spans="1:9" ht="15" customHeight="1" x14ac:dyDescent="0.25">
      <c r="A33" s="1" t="s">
        <v>97</v>
      </c>
      <c r="B33" s="1" t="s">
        <v>50</v>
      </c>
      <c r="C33" s="1">
        <f>Template!C33</f>
        <v>0</v>
      </c>
      <c r="D33" s="62">
        <v>0</v>
      </c>
      <c r="E33" s="1">
        <f t="shared" si="0"/>
        <v>0</v>
      </c>
      <c r="F33" s="1">
        <v>1</v>
      </c>
      <c r="G33" s="8">
        <f>Préventifs_tunnels!G705</f>
        <v>44332.2</v>
      </c>
      <c r="H33" s="8">
        <f t="shared" si="1"/>
        <v>0</v>
      </c>
      <c r="I33" s="11" t="s">
        <v>2547</v>
      </c>
    </row>
    <row r="34" spans="1:9" ht="15" customHeight="1" x14ac:dyDescent="0.25">
      <c r="A34" s="1" t="s">
        <v>97</v>
      </c>
      <c r="B34" s="1" t="s">
        <v>30</v>
      </c>
      <c r="C34" s="1">
        <f>Template!C34</f>
        <v>1</v>
      </c>
      <c r="D34" s="62">
        <v>0</v>
      </c>
      <c r="E34" s="1">
        <f t="shared" si="0"/>
        <v>1</v>
      </c>
      <c r="F34" s="60">
        <v>1</v>
      </c>
      <c r="G34" s="8">
        <f>Préventifs_tunnels!G714</f>
        <v>4661.4399999999996</v>
      </c>
      <c r="H34" s="8">
        <f t="shared" si="1"/>
        <v>4661.4399999999996</v>
      </c>
      <c r="I34" s="11" t="s">
        <v>2444</v>
      </c>
    </row>
    <row r="35" spans="1:9" ht="15" customHeight="1" x14ac:dyDescent="0.25">
      <c r="A35" s="1" t="s">
        <v>97</v>
      </c>
      <c r="B35" s="1" t="s">
        <v>92</v>
      </c>
      <c r="C35" s="1">
        <f>Template!C35</f>
        <v>0.5</v>
      </c>
      <c r="D35" s="62">
        <v>0</v>
      </c>
      <c r="E35" s="1">
        <f t="shared" si="0"/>
        <v>0.5</v>
      </c>
      <c r="F35" s="64">
        <f>'Equipements par tunnel'!N50</f>
        <v>6</v>
      </c>
      <c r="G35" s="8">
        <f>Préventifs_tunnels!G474</f>
        <v>469.67</v>
      </c>
      <c r="H35" s="8">
        <f t="shared" si="1"/>
        <v>1409.01</v>
      </c>
      <c r="I35" s="11" t="s">
        <v>2446</v>
      </c>
    </row>
    <row r="36" spans="1:9" ht="15" customHeight="1" x14ac:dyDescent="0.25">
      <c r="A36" s="1" t="s">
        <v>97</v>
      </c>
      <c r="B36" s="1" t="s">
        <v>93</v>
      </c>
      <c r="C36" s="1">
        <f>Template!C36</f>
        <v>0.5</v>
      </c>
      <c r="D36" s="62">
        <v>0</v>
      </c>
      <c r="E36" s="1">
        <f t="shared" si="0"/>
        <v>0.5</v>
      </c>
      <c r="F36" s="64">
        <f>'Equipements par tunnel'!N50</f>
        <v>6</v>
      </c>
      <c r="G36" s="8">
        <f>Préventifs_tunnels!G475</f>
        <v>617.11</v>
      </c>
      <c r="H36" s="8">
        <f t="shared" si="1"/>
        <v>1851.33</v>
      </c>
      <c r="I36" s="11" t="s">
        <v>2447</v>
      </c>
    </row>
    <row r="37" spans="1:9" ht="15" customHeight="1" x14ac:dyDescent="0.25">
      <c r="A37" s="1" t="s">
        <v>57</v>
      </c>
      <c r="B37" s="1" t="s">
        <v>214</v>
      </c>
      <c r="C37" s="1">
        <f>Template!C37</f>
        <v>1</v>
      </c>
      <c r="D37" s="62">
        <v>0</v>
      </c>
      <c r="E37" s="1">
        <f t="shared" si="0"/>
        <v>1</v>
      </c>
      <c r="F37" s="64">
        <f>'Equipements par tunnel'!N55</f>
        <v>1</v>
      </c>
      <c r="G37" s="8">
        <f>Préventifs_tunnels!G808</f>
        <v>304.01</v>
      </c>
      <c r="H37" s="8">
        <f t="shared" si="1"/>
        <v>304.01</v>
      </c>
      <c r="I37" s="11" t="s">
        <v>2448</v>
      </c>
    </row>
    <row r="38" spans="1:9" ht="15" customHeight="1" x14ac:dyDescent="0.25">
      <c r="A38" s="1" t="s">
        <v>57</v>
      </c>
      <c r="B38" s="1" t="s">
        <v>215</v>
      </c>
      <c r="C38" s="1">
        <f>Template!C38</f>
        <v>1</v>
      </c>
      <c r="D38" s="62">
        <v>0</v>
      </c>
      <c r="E38" s="1">
        <f t="shared" si="0"/>
        <v>1</v>
      </c>
      <c r="F38" s="64">
        <f>'Equipements par tunnel'!N56</f>
        <v>1</v>
      </c>
      <c r="G38" s="8">
        <f>Préventifs_tunnels!G809</f>
        <v>337.95</v>
      </c>
      <c r="H38" s="8">
        <f t="shared" si="1"/>
        <v>337.95</v>
      </c>
      <c r="I38" s="11" t="s">
        <v>2449</v>
      </c>
    </row>
    <row r="39" spans="1:9" ht="15" customHeight="1" x14ac:dyDescent="0.25">
      <c r="A39" s="1" t="s">
        <v>57</v>
      </c>
      <c r="B39" s="1" t="s">
        <v>216</v>
      </c>
      <c r="C39" s="1">
        <f>Template!C39</f>
        <v>1</v>
      </c>
      <c r="D39" s="62">
        <v>0</v>
      </c>
      <c r="E39" s="1">
        <f t="shared" si="0"/>
        <v>1</v>
      </c>
      <c r="F39" s="64">
        <f>'Equipements par tunnel'!N57</f>
        <v>1</v>
      </c>
      <c r="G39" s="8">
        <f>Préventifs_tunnels!G810</f>
        <v>371.88</v>
      </c>
      <c r="H39" s="8">
        <f t="shared" si="1"/>
        <v>371.88</v>
      </c>
      <c r="I39" s="11" t="s">
        <v>2450</v>
      </c>
    </row>
    <row r="40" spans="1:9" ht="15" customHeight="1" x14ac:dyDescent="0.25">
      <c r="A40" s="1" t="s">
        <v>57</v>
      </c>
      <c r="B40" s="1" t="s">
        <v>217</v>
      </c>
      <c r="C40" s="1">
        <f>Template!C40</f>
        <v>1</v>
      </c>
      <c r="D40" s="62">
        <v>0</v>
      </c>
      <c r="E40" s="1">
        <f t="shared" si="0"/>
        <v>1</v>
      </c>
      <c r="F40" s="64">
        <f>'Equipements par tunnel'!N58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3</v>
      </c>
      <c r="G41" s="8">
        <f>Préventifs_tunnels!G812</f>
        <v>414.3</v>
      </c>
      <c r="H41" s="8">
        <f t="shared" si="1"/>
        <v>621.45000000000005</v>
      </c>
      <c r="I41" s="11" t="s">
        <v>2452</v>
      </c>
    </row>
    <row r="42" spans="1:9" ht="15" customHeight="1" x14ac:dyDescent="0.25">
      <c r="A42" s="1" t="s">
        <v>31</v>
      </c>
      <c r="B42" s="1" t="s">
        <v>32</v>
      </c>
      <c r="C42" s="1">
        <f>Template!C42</f>
        <v>4</v>
      </c>
      <c r="D42" s="62">
        <v>0</v>
      </c>
      <c r="E42" s="1">
        <f t="shared" si="0"/>
        <v>4</v>
      </c>
      <c r="F42" s="1">
        <v>2</v>
      </c>
      <c r="G42" s="8">
        <f>Préventifs_tunnels!G781</f>
        <v>4077.15</v>
      </c>
      <c r="H42" s="8">
        <f t="shared" si="1"/>
        <v>32617.200000000001</v>
      </c>
      <c r="I42" s="11" t="s">
        <v>2445</v>
      </c>
    </row>
    <row r="43" spans="1:9" ht="15" customHeight="1" x14ac:dyDescent="0.25">
      <c r="A43" s="1" t="s">
        <v>31</v>
      </c>
      <c r="B43" s="1" t="s">
        <v>2454</v>
      </c>
      <c r="C43" s="1">
        <f>Template!C43</f>
        <v>1</v>
      </c>
      <c r="D43" s="62">
        <v>0</v>
      </c>
      <c r="E43" s="1">
        <f t="shared" si="0"/>
        <v>1</v>
      </c>
      <c r="F43" s="64">
        <f>'Equipements par tunnel'!N12</f>
        <v>4</v>
      </c>
      <c r="G43" s="8">
        <f>Préventifs_tunnels!G796</f>
        <v>24.15</v>
      </c>
      <c r="H43" s="8">
        <f t="shared" si="1"/>
        <v>96.6</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tunnel'!N20</f>
        <v>26</v>
      </c>
      <c r="G45" s="8">
        <f>Préventifs_tunnels!G801</f>
        <v>33.6</v>
      </c>
      <c r="H45" s="8">
        <f t="shared" si="1"/>
        <v>873.6</v>
      </c>
      <c r="I45" s="11" t="s">
        <v>2460</v>
      </c>
    </row>
    <row r="46" spans="1:9" ht="15" customHeight="1" x14ac:dyDescent="0.25">
      <c r="A46" s="1" t="s">
        <v>31</v>
      </c>
      <c r="B46" s="1" t="s">
        <v>85</v>
      </c>
      <c r="C46" s="1">
        <f>Template!C46</f>
        <v>1</v>
      </c>
      <c r="D46" s="62">
        <v>0</v>
      </c>
      <c r="E46" s="1">
        <f t="shared" si="0"/>
        <v>1</v>
      </c>
      <c r="F46" s="64">
        <f>'Equipements par tunnel'!N21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tunnel'!N22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tunnel'!N23</f>
        <v>8</v>
      </c>
      <c r="G48" s="8">
        <f>Préventifs_tunnels!G804</f>
        <v>15.75</v>
      </c>
      <c r="H48" s="8">
        <f t="shared" si="1"/>
        <v>126</v>
      </c>
      <c r="I48" s="11" t="s">
        <v>2463</v>
      </c>
    </row>
    <row r="49" spans="1:9" ht="15" customHeight="1" x14ac:dyDescent="0.25">
      <c r="A49" s="1" t="s">
        <v>31</v>
      </c>
      <c r="B49" s="1" t="s">
        <v>88</v>
      </c>
      <c r="C49" s="1">
        <f>Template!C49</f>
        <v>1</v>
      </c>
      <c r="D49" s="62">
        <v>0</v>
      </c>
      <c r="E49" s="1">
        <f t="shared" si="0"/>
        <v>1</v>
      </c>
      <c r="F49" s="64">
        <f>'Equipements par tunnel'!N24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tunnel'!N25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tunnel'!N26</f>
        <v>0</v>
      </c>
      <c r="G51" s="8">
        <f>Préventifs_tunnels!G807</f>
        <v>15.75</v>
      </c>
      <c r="H51" s="8">
        <f t="shared" si="1"/>
        <v>0</v>
      </c>
      <c r="I51" s="11" t="s">
        <v>2466</v>
      </c>
    </row>
    <row r="52" spans="1:9" ht="15" customHeight="1" x14ac:dyDescent="0.25">
      <c r="A52" s="1" t="s">
        <v>34</v>
      </c>
      <c r="B52" s="1" t="s">
        <v>83</v>
      </c>
      <c r="C52" s="1">
        <f>Template!C52</f>
        <v>1</v>
      </c>
      <c r="D52" s="62">
        <v>0</v>
      </c>
      <c r="E52" s="1">
        <f t="shared" si="0"/>
        <v>1</v>
      </c>
      <c r="F52" s="1">
        <f>1/3</f>
        <v>0.33333333333333331</v>
      </c>
      <c r="G52" s="8">
        <f>Préventifs_tunnels!G829</f>
        <v>40523.99</v>
      </c>
      <c r="H52" s="8">
        <f t="shared" si="1"/>
        <v>13507.996666666666</v>
      </c>
      <c r="I52" s="72" t="s">
        <v>2549</v>
      </c>
    </row>
    <row r="53" spans="1:9" ht="15" customHeight="1" x14ac:dyDescent="0.25">
      <c r="A53" s="1" t="s">
        <v>34</v>
      </c>
      <c r="B53" s="1" t="s">
        <v>122</v>
      </c>
      <c r="C53" s="1">
        <f>Template!C53</f>
        <v>1</v>
      </c>
      <c r="D53" s="62">
        <v>0</v>
      </c>
      <c r="E53" s="1">
        <f t="shared" si="0"/>
        <v>1</v>
      </c>
      <c r="F53" s="64">
        <f>'Equipements par tunnel'!N35+'Equipements par tunnel'!N37</f>
        <v>13</v>
      </c>
      <c r="G53" s="8">
        <f>Préventifs_tunnels!G835</f>
        <v>78.849999999999994</v>
      </c>
      <c r="H53" s="8">
        <f t="shared" si="1"/>
        <v>1025.05</v>
      </c>
      <c r="I53" s="11" t="s">
        <v>2478</v>
      </c>
    </row>
    <row r="54" spans="1:9" ht="15" customHeight="1" x14ac:dyDescent="0.25">
      <c r="A54" s="1" t="s">
        <v>34</v>
      </c>
      <c r="B54" s="1" t="s">
        <v>123</v>
      </c>
      <c r="C54" s="1">
        <f>Template!C54</f>
        <v>1</v>
      </c>
      <c r="D54" s="62">
        <v>0</v>
      </c>
      <c r="E54" s="1">
        <f t="shared" si="0"/>
        <v>1</v>
      </c>
      <c r="F54" s="64">
        <f>'Equipements par tunnel'!N33+'Equipements par tunnel'!N34</f>
        <v>39</v>
      </c>
      <c r="G54" s="8">
        <f>Préventifs_tunnels!G836</f>
        <v>128.27000000000001</v>
      </c>
      <c r="H54" s="8">
        <f t="shared" si="1"/>
        <v>5002.5300000000007</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Préventifs_tunnels!G859+Préventifs_tunnels!G887</f>
        <v>3651.4</v>
      </c>
      <c r="H58" s="8">
        <f t="shared" si="1"/>
        <v>3651.4</v>
      </c>
      <c r="I58" s="11" t="s">
        <v>2556</v>
      </c>
    </row>
    <row r="59" spans="1:9" ht="15" customHeight="1" x14ac:dyDescent="0.25">
      <c r="A59" s="1" t="s">
        <v>35</v>
      </c>
      <c r="B59" s="1" t="s">
        <v>37</v>
      </c>
      <c r="C59" s="1">
        <f>Template!C59</f>
        <v>1</v>
      </c>
      <c r="D59" s="62">
        <v>0</v>
      </c>
      <c r="E59" s="1">
        <f t="shared" si="0"/>
        <v>1</v>
      </c>
      <c r="F59" s="1">
        <v>1</v>
      </c>
      <c r="G59" s="8">
        <f>Préventifs_tunnels!G860</f>
        <v>1710.2</v>
      </c>
      <c r="H59" s="8">
        <f t="shared" si="1"/>
        <v>1710.2</v>
      </c>
      <c r="I59" s="11" t="s">
        <v>2445</v>
      </c>
    </row>
    <row r="60" spans="1:9" ht="15" customHeight="1" x14ac:dyDescent="0.25">
      <c r="A60" s="1" t="s">
        <v>35</v>
      </c>
      <c r="B60" s="1" t="s">
        <v>38</v>
      </c>
      <c r="C60" s="1">
        <f>Template!C60</f>
        <v>2</v>
      </c>
      <c r="D60" s="62">
        <v>0</v>
      </c>
      <c r="E60" s="1">
        <f t="shared" si="0"/>
        <v>2</v>
      </c>
      <c r="F60" s="1">
        <v>1</v>
      </c>
      <c r="G60" s="8">
        <f>Préventifs_tunnels!G907+Préventifs_tunnels!G935</f>
        <v>4665.5</v>
      </c>
      <c r="H60" s="8">
        <f t="shared" si="1"/>
        <v>9331</v>
      </c>
      <c r="I60" s="11" t="s">
        <v>2556</v>
      </c>
    </row>
    <row r="61" spans="1:9" ht="15" customHeight="1" x14ac:dyDescent="0.25">
      <c r="A61" s="1" t="s">
        <v>35</v>
      </c>
      <c r="B61" s="1" t="s">
        <v>39</v>
      </c>
      <c r="C61" s="1">
        <f>Template!C61</f>
        <v>2</v>
      </c>
      <c r="D61" s="62">
        <v>0</v>
      </c>
      <c r="E61" s="1">
        <f t="shared" si="0"/>
        <v>2</v>
      </c>
      <c r="F61" s="1">
        <v>1</v>
      </c>
      <c r="G61" s="8">
        <f>Préventifs_tunnels!G908</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Préventifs_tunnels!G946+Préventifs_tunnels!G960</f>
        <v>193.29999999999998</v>
      </c>
      <c r="H62" s="8">
        <f t="shared" si="1"/>
        <v>193.29999999999998</v>
      </c>
      <c r="I62" s="11" t="s">
        <v>2557</v>
      </c>
    </row>
    <row r="63" spans="1:9" ht="15" customHeight="1" x14ac:dyDescent="0.25">
      <c r="A63" s="1" t="s">
        <v>40</v>
      </c>
      <c r="B63" s="1" t="s">
        <v>41</v>
      </c>
      <c r="C63" s="1">
        <f>Template!C63</f>
        <v>1</v>
      </c>
      <c r="D63" s="62">
        <v>0</v>
      </c>
      <c r="E63" s="1">
        <f t="shared" si="0"/>
        <v>1</v>
      </c>
      <c r="F63" s="1">
        <v>1</v>
      </c>
      <c r="G63" s="8">
        <f>Préventifs_tunnels!G975</f>
        <v>1922</v>
      </c>
      <c r="H63" s="8">
        <f t="shared" si="1"/>
        <v>1922</v>
      </c>
      <c r="I63" s="11" t="s">
        <v>2444</v>
      </c>
    </row>
    <row r="64" spans="1:9" ht="15" customHeight="1" x14ac:dyDescent="0.25">
      <c r="A64" s="1" t="s">
        <v>40</v>
      </c>
      <c r="B64" s="1" t="s">
        <v>102</v>
      </c>
      <c r="C64" s="1">
        <f>Template!C64</f>
        <v>3</v>
      </c>
      <c r="D64" s="62">
        <v>0</v>
      </c>
      <c r="E64" s="1">
        <f t="shared" si="0"/>
        <v>3</v>
      </c>
      <c r="F64" s="1">
        <v>1</v>
      </c>
      <c r="G64" s="8">
        <f>SUM(Préventifs_tunnels!G1072:G1075)</f>
        <v>2453.08</v>
      </c>
      <c r="H64" s="8">
        <f t="shared" si="1"/>
        <v>7359.24</v>
      </c>
      <c r="I64" s="11" t="s">
        <v>2538</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tunnel'!N28</f>
        <v>2</v>
      </c>
      <c r="G66" s="8">
        <f>SUM(Préventifs_tunnels!G1013:G1016)</f>
        <v>4058.35</v>
      </c>
      <c r="H66" s="8">
        <f t="shared" si="1"/>
        <v>8116.7</v>
      </c>
      <c r="I66" s="11" t="s">
        <v>2538</v>
      </c>
    </row>
    <row r="67" spans="1:9" ht="15" customHeight="1" x14ac:dyDescent="0.25">
      <c r="A67" s="1" t="s">
        <v>40</v>
      </c>
      <c r="B67" s="1" t="s">
        <v>104</v>
      </c>
      <c r="C67" s="1">
        <f>Template!C67</f>
        <v>1</v>
      </c>
      <c r="D67" s="62">
        <v>0</v>
      </c>
      <c r="E67" s="1">
        <f t="shared" si="0"/>
        <v>1</v>
      </c>
      <c r="F67" s="64">
        <f>'Equipements par tunnel'!N27</f>
        <v>1</v>
      </c>
      <c r="G67" s="8">
        <f>Préventifs_tunnels!G987</f>
        <v>824</v>
      </c>
      <c r="H67" s="8">
        <f t="shared" si="1"/>
        <v>824</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tunnel'!N15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tunnel'!N29</f>
        <v>2</v>
      </c>
      <c r="G72" s="8">
        <f>Préventifs_tunnels!G992</f>
        <v>686</v>
      </c>
      <c r="H72" s="8">
        <f t="shared" si="1"/>
        <v>1372</v>
      </c>
      <c r="I72" s="11" t="s">
        <v>2483</v>
      </c>
    </row>
    <row r="73" spans="1:9" ht="30" customHeight="1" x14ac:dyDescent="0.25">
      <c r="H73" s="13">
        <f>SUM(H3:H72)</f>
        <v>519904.16966666671</v>
      </c>
    </row>
  </sheetData>
  <sheetProtection algorithmName="SHA-512" hashValue="nnZViscCo3BDzpnY7m2lKOkUIAKSuyn7WSNQrM/RZzDBcclF84yOeXH0pT0krfjVUJHbveCZEjTav6P1/xvmNw==" saltValue="JcOXqxNmhk57yU9b3jjYDA=="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FF1C-B1B2-42A2-8F65-7561E071217C}">
  <sheetPr>
    <tabColor theme="7" tint="0.39997558519241921"/>
    <pageSetUpPr fitToPage="1"/>
  </sheetPr>
  <dimension ref="A1:I73"/>
  <sheetViews>
    <sheetView workbookViewId="0">
      <pane ySplit="2" topLeftCell="A45"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2500</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f>1/3</f>
        <v>0.33333333333333331</v>
      </c>
      <c r="G3" s="8">
        <f>SUM(Préventifs_tunnels!G54:G55)</f>
        <v>6086</v>
      </c>
      <c r="H3" s="8">
        <f>E3*F3*G3</f>
        <v>12172</v>
      </c>
      <c r="I3" s="70" t="s">
        <v>2555</v>
      </c>
    </row>
    <row r="4" spans="1:9" ht="15" customHeight="1" x14ac:dyDescent="0.25">
      <c r="A4" s="1" t="s">
        <v>12</v>
      </c>
      <c r="B4" s="1" t="s">
        <v>112</v>
      </c>
      <c r="C4" s="1">
        <f>Template!C4</f>
        <v>6</v>
      </c>
      <c r="D4" s="62">
        <v>0</v>
      </c>
      <c r="E4" s="1">
        <f t="shared" si="0"/>
        <v>6</v>
      </c>
      <c r="F4" s="1">
        <f>1/3</f>
        <v>0.33333333333333331</v>
      </c>
      <c r="G4" s="8">
        <f>SUM(Préventifs_tunnels!G84:G85)</f>
        <v>9140</v>
      </c>
      <c r="H4" s="8">
        <f>E4*F4*G4</f>
        <v>18280</v>
      </c>
      <c r="I4" s="70" t="s">
        <v>2555</v>
      </c>
    </row>
    <row r="5" spans="1:9" ht="15" customHeight="1" x14ac:dyDescent="0.25">
      <c r="A5" s="1" t="s">
        <v>12</v>
      </c>
      <c r="B5" s="1" t="s">
        <v>4</v>
      </c>
      <c r="C5" s="1">
        <f>Template!C5</f>
        <v>1</v>
      </c>
      <c r="D5" s="62">
        <v>0</v>
      </c>
      <c r="E5" s="1">
        <f t="shared" si="0"/>
        <v>1</v>
      </c>
      <c r="F5" s="1">
        <f>1/3</f>
        <v>0.33333333333333331</v>
      </c>
      <c r="G5" s="8">
        <f>SUM(Préventifs_tunnels!G24:G25)</f>
        <v>9852</v>
      </c>
      <c r="H5" s="8">
        <f t="shared" ref="H5:H72" si="1">E5*F5*G5</f>
        <v>3284</v>
      </c>
      <c r="I5" s="70" t="s">
        <v>2555</v>
      </c>
    </row>
    <row r="6" spans="1:9" ht="15" customHeight="1" x14ac:dyDescent="0.25">
      <c r="A6" s="1" t="s">
        <v>5</v>
      </c>
      <c r="B6" s="1" t="s">
        <v>6</v>
      </c>
      <c r="C6" s="1">
        <f>Template!C6</f>
        <v>2</v>
      </c>
      <c r="D6" s="62">
        <v>0</v>
      </c>
      <c r="E6" s="1">
        <f t="shared" si="0"/>
        <v>2</v>
      </c>
      <c r="F6" s="1">
        <v>2</v>
      </c>
      <c r="G6" s="8">
        <f>Préventifs_tunnels!G99</f>
        <v>4786.9799999999996</v>
      </c>
      <c r="H6" s="8">
        <f t="shared" si="1"/>
        <v>19147.919999999998</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2</v>
      </c>
      <c r="G9" s="8">
        <f>Préventifs_tunnels!G145</f>
        <v>648.6</v>
      </c>
      <c r="H9" s="8">
        <f t="shared" si="1"/>
        <v>1297.2</v>
      </c>
      <c r="I9" s="70"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tunnel'!S51</f>
        <v>2</v>
      </c>
      <c r="G11" s="8">
        <f>Préventifs_tunnels!G114</f>
        <v>864.8</v>
      </c>
      <c r="H11" s="8">
        <f t="shared" si="1"/>
        <v>1729.6</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Préventifs_tunnels!G266</f>
        <v>350.41</v>
      </c>
      <c r="H13" s="8">
        <f t="shared" si="1"/>
        <v>1401.64</v>
      </c>
      <c r="I13" s="11" t="s">
        <v>2445</v>
      </c>
    </row>
    <row r="14" spans="1:9" ht="15" customHeight="1" x14ac:dyDescent="0.25">
      <c r="A14" s="1" t="s">
        <v>14</v>
      </c>
      <c r="B14" s="1" t="s">
        <v>11</v>
      </c>
      <c r="C14" s="1">
        <f>Template!C14</f>
        <v>2</v>
      </c>
      <c r="D14" s="62">
        <v>0</v>
      </c>
      <c r="E14" s="1">
        <f t="shared" si="0"/>
        <v>2</v>
      </c>
      <c r="F14" s="1">
        <v>2</v>
      </c>
      <c r="G14" s="8">
        <f>Préventifs_tunnels!G272</f>
        <v>1833.72</v>
      </c>
      <c r="H14" s="8">
        <f t="shared" si="1"/>
        <v>7334.88</v>
      </c>
      <c r="I14" s="11" t="s">
        <v>2445</v>
      </c>
    </row>
    <row r="15" spans="1:9" ht="15" customHeight="1" x14ac:dyDescent="0.25">
      <c r="A15" s="1" t="s">
        <v>14</v>
      </c>
      <c r="B15" s="1" t="s">
        <v>15</v>
      </c>
      <c r="C15" s="1">
        <f>Template!C15</f>
        <v>0.4</v>
      </c>
      <c r="D15" s="62">
        <v>0</v>
      </c>
      <c r="E15" s="1">
        <f t="shared" si="0"/>
        <v>0.4</v>
      </c>
      <c r="F15" s="1">
        <v>2</v>
      </c>
      <c r="G15" s="8">
        <f>SUM(Préventifs_tunnels!G282:G284)</f>
        <v>13184.060000000001</v>
      </c>
      <c r="H15" s="8">
        <f t="shared" si="1"/>
        <v>10547.248000000001</v>
      </c>
      <c r="I15" s="70" t="s">
        <v>2539</v>
      </c>
    </row>
    <row r="16" spans="1:9" ht="15" customHeight="1" x14ac:dyDescent="0.25">
      <c r="A16" s="1" t="s">
        <v>95</v>
      </c>
      <c r="B16" s="1" t="s">
        <v>17</v>
      </c>
      <c r="C16" s="1">
        <f>Template!C16</f>
        <v>2</v>
      </c>
      <c r="D16" s="62">
        <v>0</v>
      </c>
      <c r="E16" s="1">
        <f t="shared" si="0"/>
        <v>2</v>
      </c>
      <c r="F16" s="1">
        <v>2</v>
      </c>
      <c r="G16" s="8">
        <f>Préventifs_tunnels!G330</f>
        <v>472.07</v>
      </c>
      <c r="H16" s="8">
        <f t="shared" si="1"/>
        <v>1888.28</v>
      </c>
      <c r="I16" s="11" t="s">
        <v>2445</v>
      </c>
    </row>
    <row r="17" spans="1:9" ht="15" customHeight="1" x14ac:dyDescent="0.25">
      <c r="A17" s="1" t="s">
        <v>95</v>
      </c>
      <c r="B17" s="1" t="s">
        <v>18</v>
      </c>
      <c r="C17" s="1">
        <f>Template!C17</f>
        <v>2</v>
      </c>
      <c r="D17" s="62">
        <v>0</v>
      </c>
      <c r="E17" s="1">
        <f t="shared" si="0"/>
        <v>2</v>
      </c>
      <c r="F17" s="1">
        <v>2</v>
      </c>
      <c r="G17" s="8">
        <f>Préventifs_tunnels!G355</f>
        <v>1067.31</v>
      </c>
      <c r="H17" s="8">
        <f t="shared" si="1"/>
        <v>4269.24</v>
      </c>
      <c r="I17" s="11" t="s">
        <v>2445</v>
      </c>
    </row>
    <row r="18" spans="1:9" ht="15" customHeight="1" x14ac:dyDescent="0.25">
      <c r="A18" s="1" t="s">
        <v>95</v>
      </c>
      <c r="B18" s="1" t="s">
        <v>94</v>
      </c>
      <c r="C18" s="1">
        <f>Template!C18</f>
        <v>1</v>
      </c>
      <c r="D18" s="62">
        <v>0</v>
      </c>
      <c r="E18" s="1">
        <f t="shared" si="0"/>
        <v>1</v>
      </c>
      <c r="F18" s="64">
        <f>'Equipements par tunnel'!S59</f>
        <v>6</v>
      </c>
      <c r="G18" s="8">
        <f>Préventifs_tunnels!G361</f>
        <v>61.7</v>
      </c>
      <c r="H18" s="8">
        <f t="shared" si="1"/>
        <v>370.20000000000005</v>
      </c>
      <c r="I18" s="11" t="s">
        <v>2484</v>
      </c>
    </row>
    <row r="19" spans="1:9" ht="15" customHeight="1" x14ac:dyDescent="0.25">
      <c r="A19" s="1" t="s">
        <v>19</v>
      </c>
      <c r="B19" s="1" t="s">
        <v>116</v>
      </c>
      <c r="C19" s="1">
        <f>Template!C19</f>
        <v>1</v>
      </c>
      <c r="D19" s="62">
        <v>0</v>
      </c>
      <c r="E19" s="1">
        <f t="shared" si="0"/>
        <v>1</v>
      </c>
      <c r="F19" s="1">
        <v>1</v>
      </c>
      <c r="G19" s="8">
        <f>Préventifs_tunnels!G362</f>
        <v>288.36</v>
      </c>
      <c r="H19" s="8">
        <f t="shared" si="1"/>
        <v>288.36</v>
      </c>
      <c r="I19" s="11" t="s">
        <v>2444</v>
      </c>
    </row>
    <row r="20" spans="1:9" ht="15" customHeight="1" x14ac:dyDescent="0.25">
      <c r="A20" s="1" t="s">
        <v>19</v>
      </c>
      <c r="B20" s="1" t="s">
        <v>117</v>
      </c>
      <c r="C20" s="1">
        <f>Template!C20</f>
        <v>1</v>
      </c>
      <c r="D20" s="62">
        <v>0</v>
      </c>
      <c r="E20" s="1">
        <f t="shared" si="0"/>
        <v>1</v>
      </c>
      <c r="F20" s="1">
        <v>1</v>
      </c>
      <c r="G20" s="8">
        <f>Préventifs_tunnels!G363</f>
        <v>347.4</v>
      </c>
      <c r="H20" s="8">
        <f t="shared" si="1"/>
        <v>347.4</v>
      </c>
      <c r="I20" s="11" t="s">
        <v>2444</v>
      </c>
    </row>
    <row r="21" spans="1:9" ht="15" customHeight="1" x14ac:dyDescent="0.25">
      <c r="A21" s="1" t="s">
        <v>19</v>
      </c>
      <c r="B21" s="1" t="s">
        <v>2442</v>
      </c>
      <c r="C21" s="1">
        <f>Template!C21</f>
        <v>1</v>
      </c>
      <c r="D21" s="62">
        <v>0</v>
      </c>
      <c r="E21" s="1">
        <f t="shared" si="0"/>
        <v>1</v>
      </c>
      <c r="F21" s="64">
        <f>'Equipements par tunnel'!S4</f>
        <v>0</v>
      </c>
      <c r="G21" s="8">
        <f>Préventifs_tunnels!G406</f>
        <v>195.35</v>
      </c>
      <c r="H21" s="8">
        <f t="shared" si="1"/>
        <v>0</v>
      </c>
      <c r="I21" s="11" t="s">
        <v>2440</v>
      </c>
    </row>
    <row r="22" spans="1:9" ht="15" customHeight="1" x14ac:dyDescent="0.25">
      <c r="A22" s="1" t="s">
        <v>19</v>
      </c>
      <c r="B22" s="1" t="s">
        <v>2443</v>
      </c>
      <c r="C22" s="1">
        <f>Template!C22</f>
        <v>1</v>
      </c>
      <c r="D22" s="62">
        <v>0</v>
      </c>
      <c r="E22" s="1">
        <f t="shared" si="0"/>
        <v>1</v>
      </c>
      <c r="F22" s="64">
        <f>'Equipements par tunnel'!S6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Préventifs_tunnels!G422</f>
        <v>350.13</v>
      </c>
      <c r="H23" s="8">
        <f t="shared" si="1"/>
        <v>350.13</v>
      </c>
      <c r="I23" s="11" t="s">
        <v>2444</v>
      </c>
    </row>
    <row r="24" spans="1:9" ht="15" customHeight="1" x14ac:dyDescent="0.25">
      <c r="A24" s="3" t="s">
        <v>61</v>
      </c>
      <c r="B24" s="1" t="s">
        <v>43</v>
      </c>
      <c r="C24" s="1">
        <f>Template!C24</f>
        <v>1</v>
      </c>
      <c r="D24" s="62">
        <v>0</v>
      </c>
      <c r="E24" s="1">
        <f t="shared" si="0"/>
        <v>1</v>
      </c>
      <c r="F24" s="1">
        <v>1</v>
      </c>
      <c r="G24" s="8">
        <f>Préventifs_tunnels!G444</f>
        <v>179.94</v>
      </c>
      <c r="H24" s="8">
        <f t="shared" si="1"/>
        <v>179.94</v>
      </c>
      <c r="I24" s="11" t="s">
        <v>2444</v>
      </c>
    </row>
    <row r="25" spans="1:9" ht="15" customHeight="1" x14ac:dyDescent="0.25">
      <c r="A25" s="1" t="s">
        <v>97</v>
      </c>
      <c r="B25" s="1" t="s">
        <v>44</v>
      </c>
      <c r="C25" s="1">
        <f>Template!C25</f>
        <v>0.5</v>
      </c>
      <c r="D25" s="62">
        <v>0</v>
      </c>
      <c r="E25" s="1">
        <f t="shared" si="0"/>
        <v>0.5</v>
      </c>
      <c r="F25" s="1">
        <v>1</v>
      </c>
      <c r="G25" s="8">
        <f>Préventifs_tunnels!G652</f>
        <v>3039.17</v>
      </c>
      <c r="H25" s="8">
        <f t="shared" si="1"/>
        <v>1519.585</v>
      </c>
      <c r="I25" s="11" t="s">
        <v>2444</v>
      </c>
    </row>
    <row r="26" spans="1:9" ht="15" customHeight="1" x14ac:dyDescent="0.25">
      <c r="A26" s="1" t="s">
        <v>97</v>
      </c>
      <c r="B26" s="1" t="s">
        <v>46</v>
      </c>
      <c r="C26" s="1">
        <f>Template!C26</f>
        <v>0.5</v>
      </c>
      <c r="D26" s="62">
        <v>0</v>
      </c>
      <c r="E26" s="1">
        <f t="shared" si="0"/>
        <v>0.5</v>
      </c>
      <c r="F26" s="1">
        <v>1</v>
      </c>
      <c r="G26" s="8">
        <f>Préventifs_tunnels!G659</f>
        <v>4102.16</v>
      </c>
      <c r="H26" s="8">
        <f t="shared" si="1"/>
        <v>2051.08</v>
      </c>
      <c r="I26" s="11" t="s">
        <v>2444</v>
      </c>
    </row>
    <row r="27" spans="1:9" ht="15" customHeight="1" x14ac:dyDescent="0.25">
      <c r="A27" s="1" t="s">
        <v>97</v>
      </c>
      <c r="B27" s="1" t="s">
        <v>47</v>
      </c>
      <c r="C27" s="1">
        <f>Template!C27</f>
        <v>0</v>
      </c>
      <c r="D27" s="62">
        <v>0</v>
      </c>
      <c r="E27" s="1">
        <f t="shared" si="0"/>
        <v>0</v>
      </c>
      <c r="F27" s="1">
        <v>1</v>
      </c>
      <c r="G27" s="8">
        <f>Préventifs_tunnels!G666</f>
        <v>9493.01</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Préventifs_tunnels!G673</f>
        <v>1624.32</v>
      </c>
      <c r="H28" s="8">
        <f t="shared" si="1"/>
        <v>812.16</v>
      </c>
      <c r="I28" s="11" t="s">
        <v>2444</v>
      </c>
    </row>
    <row r="29" spans="1:9" ht="15" customHeight="1" x14ac:dyDescent="0.25">
      <c r="A29" s="1" t="s">
        <v>97</v>
      </c>
      <c r="B29" s="1" t="s">
        <v>27</v>
      </c>
      <c r="C29" s="1">
        <f>Template!C29</f>
        <v>0.5</v>
      </c>
      <c r="D29" s="62">
        <v>0</v>
      </c>
      <c r="E29" s="1">
        <f t="shared" si="0"/>
        <v>0.5</v>
      </c>
      <c r="F29" s="1">
        <v>1</v>
      </c>
      <c r="G29" s="8">
        <f>Préventifs_tunnels!G680</f>
        <v>2066.6</v>
      </c>
      <c r="H29" s="8">
        <f t="shared" si="1"/>
        <v>1033.3</v>
      </c>
      <c r="I29" s="11" t="s">
        <v>2444</v>
      </c>
    </row>
    <row r="30" spans="1:9" ht="15" customHeight="1" x14ac:dyDescent="0.25">
      <c r="A30" s="1" t="s">
        <v>97</v>
      </c>
      <c r="B30" s="1" t="s">
        <v>28</v>
      </c>
      <c r="C30" s="1">
        <f>Template!C30</f>
        <v>0</v>
      </c>
      <c r="D30" s="62">
        <v>0</v>
      </c>
      <c r="E30" s="1">
        <f t="shared" si="0"/>
        <v>0</v>
      </c>
      <c r="F30" s="1">
        <v>1</v>
      </c>
      <c r="G30" s="8">
        <f>Préventifs_tunnels!G687</f>
        <v>3457.67</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Préventifs_tunnels!G694</f>
        <v>4401.8500000000004</v>
      </c>
      <c r="H31" s="8">
        <f t="shared" si="1"/>
        <v>2200.9250000000002</v>
      </c>
      <c r="I31" s="11" t="s">
        <v>2444</v>
      </c>
    </row>
    <row r="32" spans="1:9" ht="15" customHeight="1" x14ac:dyDescent="0.25">
      <c r="A32" s="1" t="s">
        <v>97</v>
      </c>
      <c r="B32" s="1" t="s">
        <v>49</v>
      </c>
      <c r="C32" s="1">
        <f>Template!C32</f>
        <v>0.5</v>
      </c>
      <c r="D32" s="62">
        <v>0</v>
      </c>
      <c r="E32" s="1">
        <f t="shared" si="0"/>
        <v>0.5</v>
      </c>
      <c r="F32" s="1">
        <v>1</v>
      </c>
      <c r="G32" s="8">
        <f>Préventifs_tunnels!G700</f>
        <v>5463.41</v>
      </c>
      <c r="H32" s="8">
        <f t="shared" si="1"/>
        <v>2731.7049999999999</v>
      </c>
      <c r="I32" s="11" t="s">
        <v>2444</v>
      </c>
    </row>
    <row r="33" spans="1:9" ht="15" customHeight="1" x14ac:dyDescent="0.25">
      <c r="A33" s="1" t="s">
        <v>97</v>
      </c>
      <c r="B33" s="1" t="s">
        <v>50</v>
      </c>
      <c r="C33" s="1">
        <f>Template!C33</f>
        <v>0</v>
      </c>
      <c r="D33" s="62">
        <v>0</v>
      </c>
      <c r="E33" s="1">
        <f t="shared" si="0"/>
        <v>0</v>
      </c>
      <c r="F33" s="1">
        <v>1</v>
      </c>
      <c r="G33" s="8">
        <f>Préventifs_tunnels!G706</f>
        <v>10356.51</v>
      </c>
      <c r="H33" s="8">
        <f t="shared" si="1"/>
        <v>0</v>
      </c>
      <c r="I33" s="11" t="s">
        <v>2444</v>
      </c>
    </row>
    <row r="34" spans="1:9" ht="15" customHeight="1" x14ac:dyDescent="0.25">
      <c r="A34" s="1" t="s">
        <v>97</v>
      </c>
      <c r="B34" s="1" t="s">
        <v>30</v>
      </c>
      <c r="C34" s="1">
        <f>Template!C34</f>
        <v>1</v>
      </c>
      <c r="D34" s="62">
        <v>0</v>
      </c>
      <c r="E34" s="1">
        <f t="shared" si="0"/>
        <v>1</v>
      </c>
      <c r="F34" s="60">
        <v>1</v>
      </c>
      <c r="G34" s="8">
        <f>Préventifs_tunnels!G712</f>
        <v>1631.51</v>
      </c>
      <c r="H34" s="8">
        <f t="shared" si="1"/>
        <v>1631.51</v>
      </c>
      <c r="I34" s="11" t="s">
        <v>2444</v>
      </c>
    </row>
    <row r="35" spans="1:9" ht="15" customHeight="1" x14ac:dyDescent="0.25">
      <c r="A35" s="1" t="s">
        <v>97</v>
      </c>
      <c r="B35" s="1" t="s">
        <v>92</v>
      </c>
      <c r="C35" s="1">
        <f>Template!C35</f>
        <v>0.5</v>
      </c>
      <c r="D35" s="62">
        <v>0</v>
      </c>
      <c r="E35" s="1">
        <f t="shared" si="0"/>
        <v>0.5</v>
      </c>
      <c r="F35" s="64">
        <f>'Equipements par tunnel'!S50</f>
        <v>0</v>
      </c>
      <c r="G35" s="8">
        <f>Préventifs_tunnels!G474</f>
        <v>469.67</v>
      </c>
      <c r="H35" s="8">
        <f t="shared" si="1"/>
        <v>0</v>
      </c>
      <c r="I35" s="11" t="s">
        <v>2446</v>
      </c>
    </row>
    <row r="36" spans="1:9" ht="15" customHeight="1" x14ac:dyDescent="0.25">
      <c r="A36" s="1" t="s">
        <v>97</v>
      </c>
      <c r="B36" s="1" t="s">
        <v>93</v>
      </c>
      <c r="C36" s="1">
        <f>Template!C36</f>
        <v>0.5</v>
      </c>
      <c r="D36" s="62">
        <v>0</v>
      </c>
      <c r="E36" s="1">
        <f t="shared" si="0"/>
        <v>0.5</v>
      </c>
      <c r="F36" s="64">
        <f>'Equipements par tunnel'!S50</f>
        <v>0</v>
      </c>
      <c r="G36" s="8">
        <f>Préventifs_tunnels!G475</f>
        <v>617.11</v>
      </c>
      <c r="H36" s="8">
        <f t="shared" si="1"/>
        <v>0</v>
      </c>
      <c r="I36" s="11" t="s">
        <v>2447</v>
      </c>
    </row>
    <row r="37" spans="1:9" ht="15" customHeight="1" x14ac:dyDescent="0.25">
      <c r="A37" s="1" t="s">
        <v>57</v>
      </c>
      <c r="B37" s="1" t="s">
        <v>214</v>
      </c>
      <c r="C37" s="1">
        <f>Template!C37</f>
        <v>1</v>
      </c>
      <c r="D37" s="62">
        <v>0</v>
      </c>
      <c r="E37" s="1">
        <f t="shared" si="0"/>
        <v>1</v>
      </c>
      <c r="F37" s="64">
        <f>'Equipements par tunnel'!S55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tunnel'!S56</f>
        <v>2</v>
      </c>
      <c r="G38" s="8">
        <f>Préventifs_tunnels!G809</f>
        <v>337.95</v>
      </c>
      <c r="H38" s="8">
        <f t="shared" si="1"/>
        <v>675.9</v>
      </c>
      <c r="I38" s="11" t="s">
        <v>2449</v>
      </c>
    </row>
    <row r="39" spans="1:9" ht="15" customHeight="1" x14ac:dyDescent="0.25">
      <c r="A39" s="1" t="s">
        <v>57</v>
      </c>
      <c r="B39" s="1" t="s">
        <v>216</v>
      </c>
      <c r="C39" s="1">
        <f>Template!C39</f>
        <v>1</v>
      </c>
      <c r="D39" s="62">
        <v>0</v>
      </c>
      <c r="E39" s="1">
        <f t="shared" si="0"/>
        <v>1</v>
      </c>
      <c r="F39" s="64">
        <f>'Equipements par tunnel'!S57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tunnel'!S58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2</v>
      </c>
      <c r="G41" s="8">
        <f>Préventifs_tunnels!G812</f>
        <v>414.3</v>
      </c>
      <c r="H41" s="8">
        <f t="shared" si="1"/>
        <v>414.3</v>
      </c>
      <c r="I41" s="11" t="s">
        <v>2452</v>
      </c>
    </row>
    <row r="42" spans="1:9" ht="15" customHeight="1" x14ac:dyDescent="0.25">
      <c r="A42" s="1" t="s">
        <v>31</v>
      </c>
      <c r="B42" s="1" t="s">
        <v>32</v>
      </c>
      <c r="C42" s="1">
        <f>Template!C42</f>
        <v>4</v>
      </c>
      <c r="D42" s="62">
        <v>0</v>
      </c>
      <c r="E42" s="1">
        <f t="shared" si="0"/>
        <v>4</v>
      </c>
      <c r="F42" s="1">
        <v>2</v>
      </c>
      <c r="G42" s="8">
        <f>Préventifs_tunnels!G783</f>
        <v>2803.5</v>
      </c>
      <c r="H42" s="8">
        <f t="shared" si="1"/>
        <v>22428</v>
      </c>
      <c r="I42" s="11" t="s">
        <v>2445</v>
      </c>
    </row>
    <row r="43" spans="1:9" ht="15" customHeight="1" x14ac:dyDescent="0.25">
      <c r="A43" s="1" t="s">
        <v>31</v>
      </c>
      <c r="B43" s="1" t="s">
        <v>2454</v>
      </c>
      <c r="C43" s="1">
        <f>Template!C43</f>
        <v>1</v>
      </c>
      <c r="D43" s="62">
        <v>0</v>
      </c>
      <c r="E43" s="1">
        <f t="shared" si="0"/>
        <v>1</v>
      </c>
      <c r="F43" s="64">
        <f>'Equipements par tunnel'!S12</f>
        <v>0</v>
      </c>
      <c r="G43" s="8">
        <f>Préventifs_tunnels!G796</f>
        <v>24.15</v>
      </c>
      <c r="H43" s="8">
        <f t="shared" si="1"/>
        <v>0</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tunnel'!S20</f>
        <v>20</v>
      </c>
      <c r="G45" s="8">
        <f>Préventifs_tunnels!G801</f>
        <v>33.6</v>
      </c>
      <c r="H45" s="8">
        <f t="shared" si="1"/>
        <v>672</v>
      </c>
      <c r="I45" s="11" t="s">
        <v>2460</v>
      </c>
    </row>
    <row r="46" spans="1:9" ht="15" customHeight="1" x14ac:dyDescent="0.25">
      <c r="A46" s="1" t="s">
        <v>31</v>
      </c>
      <c r="B46" s="1" t="s">
        <v>85</v>
      </c>
      <c r="C46" s="1">
        <f>Template!C46</f>
        <v>1</v>
      </c>
      <c r="D46" s="62">
        <v>0</v>
      </c>
      <c r="E46" s="1">
        <f t="shared" si="0"/>
        <v>1</v>
      </c>
      <c r="F46" s="64">
        <f>'Equipements par tunnel'!S21</f>
        <v>1</v>
      </c>
      <c r="G46" s="8">
        <f>Préventifs_tunnels!G802</f>
        <v>21</v>
      </c>
      <c r="H46" s="8">
        <f t="shared" si="1"/>
        <v>21</v>
      </c>
      <c r="I46" s="11" t="s">
        <v>2461</v>
      </c>
    </row>
    <row r="47" spans="1:9" ht="15" customHeight="1" x14ac:dyDescent="0.25">
      <c r="A47" s="1" t="s">
        <v>31</v>
      </c>
      <c r="B47" s="1" t="s">
        <v>86</v>
      </c>
      <c r="C47" s="1">
        <f>Template!C47</f>
        <v>1</v>
      </c>
      <c r="D47" s="62">
        <v>0</v>
      </c>
      <c r="E47" s="1">
        <f t="shared" si="0"/>
        <v>1</v>
      </c>
      <c r="F47" s="64">
        <f>'Equipements par tunnel'!S22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tunnel'!S23</f>
        <v>1</v>
      </c>
      <c r="G48" s="8">
        <f>Préventifs_tunnels!G804</f>
        <v>15.75</v>
      </c>
      <c r="H48" s="8">
        <f t="shared" si="1"/>
        <v>15.75</v>
      </c>
      <c r="I48" s="11" t="s">
        <v>2463</v>
      </c>
    </row>
    <row r="49" spans="1:9" ht="15" customHeight="1" x14ac:dyDescent="0.25">
      <c r="A49" s="1" t="s">
        <v>31</v>
      </c>
      <c r="B49" s="1" t="s">
        <v>88</v>
      </c>
      <c r="C49" s="1">
        <f>Template!C49</f>
        <v>1</v>
      </c>
      <c r="D49" s="62">
        <v>0</v>
      </c>
      <c r="E49" s="1">
        <f t="shared" si="0"/>
        <v>1</v>
      </c>
      <c r="F49" s="64">
        <f>'Equipements par tunnel'!S24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tunnel'!S25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tunnel'!S26</f>
        <v>8</v>
      </c>
      <c r="G51" s="8">
        <f>Préventifs_tunnels!G807</f>
        <v>15.75</v>
      </c>
      <c r="H51" s="8">
        <f t="shared" si="1"/>
        <v>126</v>
      </c>
      <c r="I51" s="11" t="s">
        <v>2466</v>
      </c>
    </row>
    <row r="52" spans="1:9" ht="15" customHeight="1" x14ac:dyDescent="0.25">
      <c r="A52" s="1" t="s">
        <v>34</v>
      </c>
      <c r="B52" s="1" t="s">
        <v>83</v>
      </c>
      <c r="C52" s="1">
        <f>Template!C52</f>
        <v>1</v>
      </c>
      <c r="D52" s="62">
        <v>0</v>
      </c>
      <c r="E52" s="1">
        <f t="shared" si="0"/>
        <v>1</v>
      </c>
      <c r="F52" s="1">
        <v>1</v>
      </c>
      <c r="G52" s="8">
        <f>Préventifs_tunnels!G830</f>
        <v>1678.55</v>
      </c>
      <c r="H52" s="8">
        <f t="shared" si="1"/>
        <v>1678.55</v>
      </c>
      <c r="I52" s="11" t="s">
        <v>2444</v>
      </c>
    </row>
    <row r="53" spans="1:9" ht="15" customHeight="1" x14ac:dyDescent="0.25">
      <c r="A53" s="1" t="s">
        <v>34</v>
      </c>
      <c r="B53" s="1" t="s">
        <v>122</v>
      </c>
      <c r="C53" s="1">
        <f>Template!C53</f>
        <v>1</v>
      </c>
      <c r="D53" s="62">
        <v>0</v>
      </c>
      <c r="E53" s="1">
        <f t="shared" si="0"/>
        <v>1</v>
      </c>
      <c r="F53" s="64">
        <f>'Equipements par tunnel'!S35+'Equipements par tunnel'!S37</f>
        <v>2</v>
      </c>
      <c r="G53" s="8">
        <f>Préventifs_tunnels!G835</f>
        <v>78.849999999999994</v>
      </c>
      <c r="H53" s="8">
        <f t="shared" si="1"/>
        <v>157.69999999999999</v>
      </c>
      <c r="I53" s="11" t="s">
        <v>2478</v>
      </c>
    </row>
    <row r="54" spans="1:9" ht="15" customHeight="1" x14ac:dyDescent="0.25">
      <c r="A54" s="1" t="s">
        <v>34</v>
      </c>
      <c r="B54" s="1" t="s">
        <v>123</v>
      </c>
      <c r="C54" s="1">
        <f>Template!C54</f>
        <v>1</v>
      </c>
      <c r="D54" s="62">
        <v>0</v>
      </c>
      <c r="E54" s="1">
        <f t="shared" si="0"/>
        <v>1</v>
      </c>
      <c r="F54" s="64">
        <f>'Equipements par tunnel'!S33+'Equipements par tunnel'!S34</f>
        <v>4</v>
      </c>
      <c r="G54" s="8">
        <f>Préventifs_tunnels!G836</f>
        <v>128.27000000000001</v>
      </c>
      <c r="H54" s="8">
        <f t="shared" si="1"/>
        <v>513.08000000000004</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Préventifs_tunnels!G857</f>
        <v>1710.2</v>
      </c>
      <c r="H58" s="8">
        <f t="shared" si="1"/>
        <v>1710.2</v>
      </c>
      <c r="I58" s="11" t="s">
        <v>2445</v>
      </c>
    </row>
    <row r="59" spans="1:9" ht="15" customHeight="1" x14ac:dyDescent="0.25">
      <c r="A59" s="1" t="s">
        <v>35</v>
      </c>
      <c r="B59" s="1" t="s">
        <v>37</v>
      </c>
      <c r="C59" s="1">
        <f>Template!C59</f>
        <v>1</v>
      </c>
      <c r="D59" s="62">
        <v>0</v>
      </c>
      <c r="E59" s="1">
        <f t="shared" si="0"/>
        <v>1</v>
      </c>
      <c r="F59" s="1">
        <v>1</v>
      </c>
      <c r="G59" s="8">
        <f>Préventifs_tunnels!G858</f>
        <v>1710.2</v>
      </c>
      <c r="H59" s="8">
        <f t="shared" si="1"/>
        <v>1710.2</v>
      </c>
      <c r="I59" s="11" t="s">
        <v>2445</v>
      </c>
    </row>
    <row r="60" spans="1:9" ht="15" customHeight="1" x14ac:dyDescent="0.25">
      <c r="A60" s="1" t="s">
        <v>35</v>
      </c>
      <c r="B60" s="1" t="s">
        <v>38</v>
      </c>
      <c r="C60" s="1">
        <f>Template!C60</f>
        <v>2</v>
      </c>
      <c r="D60" s="62">
        <v>0</v>
      </c>
      <c r="E60" s="1">
        <f t="shared" si="0"/>
        <v>2</v>
      </c>
      <c r="F60" s="1">
        <v>1</v>
      </c>
      <c r="G60" s="8">
        <f>Préventifs_tunnels!G905</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Préventifs_tunnels!G906</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Préventifs_tunnels!G945</f>
        <v>59.5</v>
      </c>
      <c r="H62" s="8">
        <f t="shared" si="1"/>
        <v>59.5</v>
      </c>
      <c r="I62" s="11" t="s">
        <v>2444</v>
      </c>
    </row>
    <row r="63" spans="1:9" ht="15" customHeight="1" x14ac:dyDescent="0.25">
      <c r="A63" s="1" t="s">
        <v>40</v>
      </c>
      <c r="B63" s="1" t="s">
        <v>41</v>
      </c>
      <c r="C63" s="1">
        <f>Template!C63</f>
        <v>1</v>
      </c>
      <c r="D63" s="62">
        <v>0</v>
      </c>
      <c r="E63" s="1">
        <f t="shared" si="0"/>
        <v>1</v>
      </c>
      <c r="F63" s="1">
        <v>1</v>
      </c>
      <c r="G63" s="8"/>
      <c r="H63" s="8">
        <f t="shared" si="1"/>
        <v>0</v>
      </c>
      <c r="I63" s="69" t="s">
        <v>2545</v>
      </c>
    </row>
    <row r="64" spans="1:9" ht="15" customHeight="1" x14ac:dyDescent="0.25">
      <c r="A64" s="1" t="s">
        <v>40</v>
      </c>
      <c r="B64" s="1" t="s">
        <v>102</v>
      </c>
      <c r="C64" s="1">
        <f>Template!C64</f>
        <v>3</v>
      </c>
      <c r="D64" s="62">
        <v>0</v>
      </c>
      <c r="E64" s="1">
        <f t="shared" si="0"/>
        <v>3</v>
      </c>
      <c r="F64" s="1">
        <v>1</v>
      </c>
      <c r="G64" s="8"/>
      <c r="H64" s="8">
        <f t="shared" si="1"/>
        <v>0</v>
      </c>
      <c r="I64" s="69" t="s">
        <v>2545</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tunnel'!S28</f>
        <v>2</v>
      </c>
      <c r="G66" s="8"/>
      <c r="H66" s="8">
        <f t="shared" si="1"/>
        <v>0</v>
      </c>
      <c r="I66" s="69" t="s">
        <v>2545</v>
      </c>
    </row>
    <row r="67" spans="1:9" ht="15" customHeight="1" x14ac:dyDescent="0.25">
      <c r="A67" s="1" t="s">
        <v>40</v>
      </c>
      <c r="B67" s="1" t="s">
        <v>104</v>
      </c>
      <c r="C67" s="1">
        <f>Template!C67</f>
        <v>1</v>
      </c>
      <c r="D67" s="62">
        <v>0</v>
      </c>
      <c r="E67" s="1">
        <f t="shared" si="0"/>
        <v>1</v>
      </c>
      <c r="F67" s="64">
        <f>'Equipements par tunnel'!S27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tunnel'!S15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tunnel'!S29</f>
        <v>2</v>
      </c>
      <c r="G72" s="8">
        <f>Préventifs_tunnels!G992</f>
        <v>686</v>
      </c>
      <c r="H72" s="8">
        <f t="shared" si="1"/>
        <v>1372</v>
      </c>
      <c r="I72" s="11" t="s">
        <v>2483</v>
      </c>
    </row>
    <row r="73" spans="1:9" ht="30" customHeight="1" x14ac:dyDescent="0.25">
      <c r="H73" s="13">
        <f>SUM(H3:H72)</f>
        <v>134187.68300000002</v>
      </c>
    </row>
  </sheetData>
  <sheetProtection algorithmName="SHA-512" hashValue="nQPmgRSGMMsHsTzGgyn5+cagAg5g7Pm2D9PKdgQw+3/kubZ4ZsXBcHnbCLD5+1Bb2209T8cbpYNZHy9fdsI02A==" saltValue="2pKedfo2ABfehSp5JK8Fmg=="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7DE1-1ADD-41CF-9762-293F834AF6B4}">
  <sheetPr>
    <tabColor theme="7" tint="0.39997558519241921"/>
    <pageSetUpPr fitToPage="1"/>
  </sheetPr>
  <dimension ref="A1:I73"/>
  <sheetViews>
    <sheetView workbookViewId="0">
      <pane ySplit="2" topLeftCell="A42"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69</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(Préventifs_tunnels!G45+Préventifs_tunnels!G46)</f>
        <v>3551</v>
      </c>
      <c r="H3" s="8">
        <f>E3*F3*G3</f>
        <v>21306</v>
      </c>
      <c r="I3" s="70" t="s">
        <v>2537</v>
      </c>
    </row>
    <row r="4" spans="1:9" ht="15" customHeight="1" x14ac:dyDescent="0.25">
      <c r="A4" s="1" t="s">
        <v>12</v>
      </c>
      <c r="B4" s="1" t="s">
        <v>112</v>
      </c>
      <c r="C4" s="1">
        <f>Template!C4</f>
        <v>6</v>
      </c>
      <c r="D4" s="62">
        <v>0</v>
      </c>
      <c r="E4" s="1">
        <f t="shared" si="0"/>
        <v>6</v>
      </c>
      <c r="F4" s="1">
        <v>1</v>
      </c>
      <c r="G4" s="8">
        <f>(Préventifs_tunnels!G75+Préventifs_tunnels!G76)</f>
        <v>5875</v>
      </c>
      <c r="H4" s="8">
        <f>E4*F4*G4</f>
        <v>35250</v>
      </c>
      <c r="I4" s="70" t="s">
        <v>2537</v>
      </c>
    </row>
    <row r="5" spans="1:9" ht="15" customHeight="1" x14ac:dyDescent="0.25">
      <c r="A5" s="1" t="s">
        <v>12</v>
      </c>
      <c r="B5" s="1" t="s">
        <v>4</v>
      </c>
      <c r="C5" s="1">
        <f>Template!C5</f>
        <v>1</v>
      </c>
      <c r="D5" s="62">
        <v>0</v>
      </c>
      <c r="E5" s="1">
        <f t="shared" si="0"/>
        <v>1</v>
      </c>
      <c r="F5" s="1">
        <v>1</v>
      </c>
      <c r="G5" s="8">
        <f>(Préventifs_tunnels!G15+Préventifs_tunnels!G16)</f>
        <v>6334</v>
      </c>
      <c r="H5" s="8">
        <f>E5*F5*G5</f>
        <v>6334</v>
      </c>
      <c r="I5" s="70" t="s">
        <v>2537</v>
      </c>
    </row>
    <row r="6" spans="1:9" ht="15" customHeight="1" x14ac:dyDescent="0.25">
      <c r="A6" s="1" t="s">
        <v>5</v>
      </c>
      <c r="B6" s="1" t="s">
        <v>6</v>
      </c>
      <c r="C6" s="1">
        <f>Template!C6</f>
        <v>2</v>
      </c>
      <c r="D6" s="62">
        <v>0</v>
      </c>
      <c r="E6" s="1">
        <f t="shared" si="0"/>
        <v>2</v>
      </c>
      <c r="F6" s="1">
        <v>2</v>
      </c>
      <c r="G6" s="8">
        <f>Préventifs_tunnels!G94</f>
        <v>10734.42</v>
      </c>
      <c r="H6" s="8">
        <f t="shared" ref="H6:H72" si="1">E6*F6*G6</f>
        <v>42937.68</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SUM(Préventifs_tunnels!G162:G164)</f>
        <v>1189.0999999999999</v>
      </c>
      <c r="H9" s="8">
        <f t="shared" si="1"/>
        <v>1189.0999999999999</v>
      </c>
      <c r="I9" s="70"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tunnel'!T51</f>
        <v>2</v>
      </c>
      <c r="G11" s="8">
        <f>Préventifs_tunnels!G114</f>
        <v>864.8</v>
      </c>
      <c r="H11" s="8">
        <f t="shared" si="1"/>
        <v>1729.6</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Préventifs_tunnels!G190</f>
        <v>529.41999999999996</v>
      </c>
      <c r="H13" s="8">
        <f t="shared" si="1"/>
        <v>2117.6799999999998</v>
      </c>
      <c r="I13" s="11" t="s">
        <v>2445</v>
      </c>
    </row>
    <row r="14" spans="1:9" ht="15" customHeight="1" x14ac:dyDescent="0.25">
      <c r="A14" s="1" t="s">
        <v>14</v>
      </c>
      <c r="B14" s="1" t="s">
        <v>11</v>
      </c>
      <c r="C14" s="1">
        <f>Template!C14</f>
        <v>2</v>
      </c>
      <c r="D14" s="62">
        <v>0</v>
      </c>
      <c r="E14" s="1">
        <f t="shared" si="0"/>
        <v>2</v>
      </c>
      <c r="F14" s="1">
        <v>2</v>
      </c>
      <c r="G14" s="8">
        <f>Préventifs_tunnels!G195</f>
        <v>2882.91</v>
      </c>
      <c r="H14" s="8">
        <f t="shared" si="1"/>
        <v>11531.64</v>
      </c>
      <c r="I14" s="11" t="s">
        <v>2445</v>
      </c>
    </row>
    <row r="15" spans="1:9" ht="15" customHeight="1" x14ac:dyDescent="0.25">
      <c r="A15" s="1" t="s">
        <v>14</v>
      </c>
      <c r="B15" s="1" t="s">
        <v>15</v>
      </c>
      <c r="C15" s="1">
        <f>Template!C15</f>
        <v>0.4</v>
      </c>
      <c r="D15" s="62">
        <v>0</v>
      </c>
      <c r="E15" s="1">
        <f t="shared" si="0"/>
        <v>0.4</v>
      </c>
      <c r="F15" s="1">
        <v>2</v>
      </c>
      <c r="G15" s="8">
        <f>SUM(Préventifs_tunnels!G206:G211)</f>
        <v>31262.32</v>
      </c>
      <c r="H15" s="8">
        <f t="shared" si="1"/>
        <v>25009.856</v>
      </c>
      <c r="I15" s="70" t="s">
        <v>2544</v>
      </c>
    </row>
    <row r="16" spans="1:9" ht="15" customHeight="1" x14ac:dyDescent="0.25">
      <c r="A16" s="1" t="s">
        <v>95</v>
      </c>
      <c r="B16" s="1" t="s">
        <v>17</v>
      </c>
      <c r="C16" s="1">
        <f>Template!C16</f>
        <v>2</v>
      </c>
      <c r="D16" s="62">
        <v>0</v>
      </c>
      <c r="E16" s="1">
        <f t="shared" si="0"/>
        <v>2</v>
      </c>
      <c r="F16" s="1">
        <v>2</v>
      </c>
      <c r="G16" s="8">
        <f>Préventifs_tunnels!G314</f>
        <v>801.05</v>
      </c>
      <c r="H16" s="8">
        <f t="shared" si="1"/>
        <v>3204.2</v>
      </c>
      <c r="I16" s="11" t="s">
        <v>2445</v>
      </c>
    </row>
    <row r="17" spans="1:9" ht="15" customHeight="1" x14ac:dyDescent="0.25">
      <c r="A17" s="1" t="s">
        <v>95</v>
      </c>
      <c r="B17" s="1" t="s">
        <v>18</v>
      </c>
      <c r="C17" s="1">
        <f>Template!C17</f>
        <v>2</v>
      </c>
      <c r="D17" s="62">
        <v>0</v>
      </c>
      <c r="E17" s="1">
        <f t="shared" si="0"/>
        <v>2</v>
      </c>
      <c r="F17" s="1">
        <v>2</v>
      </c>
      <c r="G17" s="8">
        <f>Préventifs_tunnels!G339</f>
        <v>2657.19</v>
      </c>
      <c r="H17" s="8">
        <f t="shared" si="1"/>
        <v>10628.76</v>
      </c>
      <c r="I17" s="11" t="s">
        <v>2445</v>
      </c>
    </row>
    <row r="18" spans="1:9" ht="15" customHeight="1" x14ac:dyDescent="0.25">
      <c r="A18" s="1" t="s">
        <v>95</v>
      </c>
      <c r="B18" s="1" t="s">
        <v>94</v>
      </c>
      <c r="C18" s="1">
        <f>Template!C18</f>
        <v>1</v>
      </c>
      <c r="D18" s="62">
        <v>0</v>
      </c>
      <c r="E18" s="1">
        <f t="shared" si="0"/>
        <v>1</v>
      </c>
      <c r="F18" s="64">
        <f>'Equipements par tunnel'!T59</f>
        <v>23</v>
      </c>
      <c r="G18" s="8">
        <f>Préventifs_tunnels!G361</f>
        <v>61.7</v>
      </c>
      <c r="H18" s="8">
        <f t="shared" si="1"/>
        <v>1419.1000000000001</v>
      </c>
      <c r="I18" s="11" t="s">
        <v>2484</v>
      </c>
    </row>
    <row r="19" spans="1:9" ht="15" customHeight="1" x14ac:dyDescent="0.25">
      <c r="A19" s="1" t="s">
        <v>19</v>
      </c>
      <c r="B19" s="1" t="s">
        <v>116</v>
      </c>
      <c r="C19" s="1">
        <f>Template!C19</f>
        <v>1</v>
      </c>
      <c r="D19" s="62">
        <v>0</v>
      </c>
      <c r="E19" s="1">
        <f t="shared" si="0"/>
        <v>1</v>
      </c>
      <c r="F19" s="1">
        <v>1</v>
      </c>
      <c r="G19" s="8">
        <f>Préventifs_tunnels!G380</f>
        <v>351.78</v>
      </c>
      <c r="H19" s="8">
        <f t="shared" si="1"/>
        <v>351.78</v>
      </c>
      <c r="I19" s="11" t="s">
        <v>2444</v>
      </c>
    </row>
    <row r="20" spans="1:9" ht="15" customHeight="1" x14ac:dyDescent="0.25">
      <c r="A20" s="1" t="s">
        <v>19</v>
      </c>
      <c r="B20" s="1" t="s">
        <v>117</v>
      </c>
      <c r="C20" s="1">
        <f>Template!C20</f>
        <v>1</v>
      </c>
      <c r="D20" s="62">
        <v>0</v>
      </c>
      <c r="E20" s="1">
        <f t="shared" si="0"/>
        <v>1</v>
      </c>
      <c r="F20" s="1">
        <v>1</v>
      </c>
      <c r="G20" s="8">
        <f>Préventifs_tunnels!G381</f>
        <v>885.55</v>
      </c>
      <c r="H20" s="8">
        <f t="shared" si="1"/>
        <v>885.55</v>
      </c>
      <c r="I20" s="11" t="s">
        <v>2444</v>
      </c>
    </row>
    <row r="21" spans="1:9" ht="15" customHeight="1" x14ac:dyDescent="0.25">
      <c r="A21" s="1" t="s">
        <v>19</v>
      </c>
      <c r="B21" s="1" t="s">
        <v>2442</v>
      </c>
      <c r="C21" s="1">
        <f>Template!C21</f>
        <v>1</v>
      </c>
      <c r="D21" s="62">
        <v>0</v>
      </c>
      <c r="E21" s="1">
        <f t="shared" si="0"/>
        <v>1</v>
      </c>
      <c r="F21" s="64">
        <f>'Equipements par tunnel'!T4</f>
        <v>1</v>
      </c>
      <c r="G21" s="8">
        <f>Préventifs_tunnels!G406</f>
        <v>195.35</v>
      </c>
      <c r="H21" s="8">
        <f t="shared" si="1"/>
        <v>195.35</v>
      </c>
      <c r="I21" s="11" t="s">
        <v>2440</v>
      </c>
    </row>
    <row r="22" spans="1:9" ht="15" customHeight="1" x14ac:dyDescent="0.25">
      <c r="A22" s="1" t="s">
        <v>19</v>
      </c>
      <c r="B22" s="1" t="s">
        <v>2443</v>
      </c>
      <c r="C22" s="1">
        <f>Template!C22</f>
        <v>1</v>
      </c>
      <c r="D22" s="62">
        <v>0</v>
      </c>
      <c r="E22" s="1">
        <f t="shared" si="0"/>
        <v>1</v>
      </c>
      <c r="F22" s="64">
        <f>'Equipements par tunnel'!T6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Préventifs_tunnels!G428</f>
        <v>992.03</v>
      </c>
      <c r="H23" s="8">
        <f t="shared" si="1"/>
        <v>992.03</v>
      </c>
      <c r="I23" s="11" t="s">
        <v>2444</v>
      </c>
    </row>
    <row r="24" spans="1:9" ht="15" customHeight="1" x14ac:dyDescent="0.25">
      <c r="A24" s="3" t="s">
        <v>61</v>
      </c>
      <c r="B24" s="1" t="s">
        <v>43</v>
      </c>
      <c r="C24" s="1">
        <f>Template!C24</f>
        <v>1</v>
      </c>
      <c r="D24" s="62">
        <v>0</v>
      </c>
      <c r="E24" s="1">
        <f t="shared" si="0"/>
        <v>1</v>
      </c>
      <c r="F24" s="1">
        <v>1</v>
      </c>
      <c r="G24" s="8">
        <f>Préventifs_tunnels!G450</f>
        <v>584.79</v>
      </c>
      <c r="H24" s="8">
        <f t="shared" si="1"/>
        <v>584.79</v>
      </c>
      <c r="I24" s="11" t="s">
        <v>2444</v>
      </c>
    </row>
    <row r="25" spans="1:9" ht="15" customHeight="1" x14ac:dyDescent="0.25">
      <c r="A25" s="1" t="s">
        <v>97</v>
      </c>
      <c r="B25" s="1" t="s">
        <v>44</v>
      </c>
      <c r="C25" s="1">
        <f>Template!C25</f>
        <v>0.5</v>
      </c>
      <c r="D25" s="62">
        <v>0</v>
      </c>
      <c r="E25" s="1">
        <f t="shared" si="0"/>
        <v>0.5</v>
      </c>
      <c r="F25" s="1">
        <v>1</v>
      </c>
      <c r="G25" s="8">
        <f>Préventifs_tunnels!G723</f>
        <v>4861.92</v>
      </c>
      <c r="H25" s="8">
        <f t="shared" si="1"/>
        <v>2430.96</v>
      </c>
      <c r="I25" s="11" t="s">
        <v>2444</v>
      </c>
    </row>
    <row r="26" spans="1:9" ht="15" customHeight="1" x14ac:dyDescent="0.25">
      <c r="A26" s="1" t="s">
        <v>97</v>
      </c>
      <c r="B26" s="1" t="s">
        <v>46</v>
      </c>
      <c r="C26" s="1">
        <f>Template!C26</f>
        <v>0.5</v>
      </c>
      <c r="D26" s="62">
        <v>0</v>
      </c>
      <c r="E26" s="1">
        <f t="shared" si="0"/>
        <v>0.5</v>
      </c>
      <c r="F26" s="1">
        <v>1</v>
      </c>
      <c r="G26" s="8">
        <f>Préventifs_tunnels!G727</f>
        <v>6788.2</v>
      </c>
      <c r="H26" s="8">
        <f t="shared" si="1"/>
        <v>3394.1</v>
      </c>
      <c r="I26" s="11" t="s">
        <v>2444</v>
      </c>
    </row>
    <row r="27" spans="1:9" ht="15" customHeight="1" x14ac:dyDescent="0.25">
      <c r="A27" s="1" t="s">
        <v>97</v>
      </c>
      <c r="B27" s="1" t="s">
        <v>47</v>
      </c>
      <c r="C27" s="1">
        <f>Template!C27</f>
        <v>0</v>
      </c>
      <c r="D27" s="62">
        <v>0</v>
      </c>
      <c r="E27" s="1">
        <f t="shared" si="0"/>
        <v>0</v>
      </c>
      <c r="F27" s="1">
        <v>1</v>
      </c>
      <c r="G27" s="8">
        <f>Préventifs_tunnels!G731</f>
        <v>14239.51</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Préventifs_tunnels!G734</f>
        <v>2412.69</v>
      </c>
      <c r="H28" s="8">
        <f t="shared" si="1"/>
        <v>1206.345</v>
      </c>
      <c r="I28" s="11" t="s">
        <v>2444</v>
      </c>
    </row>
    <row r="29" spans="1:9" ht="15" customHeight="1" x14ac:dyDescent="0.25">
      <c r="A29" s="1" t="s">
        <v>97</v>
      </c>
      <c r="B29" s="1" t="s">
        <v>27</v>
      </c>
      <c r="C29" s="1">
        <f>Template!C29</f>
        <v>0.5</v>
      </c>
      <c r="D29" s="62">
        <v>0</v>
      </c>
      <c r="E29" s="1">
        <f t="shared" si="0"/>
        <v>0.5</v>
      </c>
      <c r="F29" s="1">
        <v>1</v>
      </c>
      <c r="G29" s="8">
        <f>Préventifs_tunnels!G739</f>
        <v>3076.12</v>
      </c>
      <c r="H29" s="8">
        <f t="shared" si="1"/>
        <v>1538.06</v>
      </c>
      <c r="I29" s="11" t="s">
        <v>2444</v>
      </c>
    </row>
    <row r="30" spans="1:9" ht="15" customHeight="1" x14ac:dyDescent="0.25">
      <c r="A30" s="1" t="s">
        <v>97</v>
      </c>
      <c r="B30" s="1" t="s">
        <v>28</v>
      </c>
      <c r="C30" s="1">
        <f>Template!C30</f>
        <v>0</v>
      </c>
      <c r="D30" s="62">
        <v>0</v>
      </c>
      <c r="E30" s="1">
        <f t="shared" si="0"/>
        <v>0</v>
      </c>
      <c r="F30" s="1">
        <v>1</v>
      </c>
      <c r="G30" s="8">
        <f>Préventifs_tunnels!G744</f>
        <v>5186.51</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Préventifs_tunnels!G749</f>
        <v>6278.19</v>
      </c>
      <c r="H31" s="8">
        <f t="shared" si="1"/>
        <v>3139.0949999999998</v>
      </c>
      <c r="I31" s="11" t="s">
        <v>2444</v>
      </c>
    </row>
    <row r="32" spans="1:9" ht="15" customHeight="1" x14ac:dyDescent="0.25">
      <c r="A32" s="1" t="s">
        <v>97</v>
      </c>
      <c r="B32" s="1" t="s">
        <v>49</v>
      </c>
      <c r="C32" s="1">
        <f>Template!C32</f>
        <v>0.5</v>
      </c>
      <c r="D32" s="62">
        <v>0</v>
      </c>
      <c r="E32" s="1">
        <f t="shared" si="0"/>
        <v>0.5</v>
      </c>
      <c r="F32" s="1">
        <v>1</v>
      </c>
      <c r="G32" s="8">
        <f>Préventifs_tunnels!G755</f>
        <v>7870.53</v>
      </c>
      <c r="H32" s="8">
        <f t="shared" si="1"/>
        <v>3935.2649999999999</v>
      </c>
      <c r="I32" s="11" t="s">
        <v>2444</v>
      </c>
    </row>
    <row r="33" spans="1:9" ht="15" customHeight="1" x14ac:dyDescent="0.25">
      <c r="A33" s="1" t="s">
        <v>97</v>
      </c>
      <c r="B33" s="1" t="s">
        <v>50</v>
      </c>
      <c r="C33" s="1">
        <f>Template!C33</f>
        <v>0</v>
      </c>
      <c r="D33" s="62">
        <v>0</v>
      </c>
      <c r="E33" s="1">
        <f t="shared" si="0"/>
        <v>0</v>
      </c>
      <c r="F33" s="1">
        <v>1</v>
      </c>
      <c r="G33" s="8">
        <f>Préventifs_tunnels!G761</f>
        <v>15210.18</v>
      </c>
      <c r="H33" s="8">
        <f t="shared" si="1"/>
        <v>0</v>
      </c>
      <c r="I33" s="11" t="s">
        <v>2444</v>
      </c>
    </row>
    <row r="34" spans="1:9" ht="15" customHeight="1" x14ac:dyDescent="0.25">
      <c r="A34" s="1" t="s">
        <v>97</v>
      </c>
      <c r="B34" s="1" t="s">
        <v>30</v>
      </c>
      <c r="C34" s="1">
        <f>Template!C34</f>
        <v>1</v>
      </c>
      <c r="D34" s="62">
        <v>0</v>
      </c>
      <c r="E34" s="1">
        <f t="shared" si="0"/>
        <v>1</v>
      </c>
      <c r="F34" s="60">
        <v>1</v>
      </c>
      <c r="G34" s="8">
        <f>Préventifs_tunnels!G768</f>
        <v>3729.15</v>
      </c>
      <c r="H34" s="8">
        <f t="shared" si="1"/>
        <v>3729.15</v>
      </c>
      <c r="I34" s="11" t="s">
        <v>2444</v>
      </c>
    </row>
    <row r="35" spans="1:9" ht="15" customHeight="1" x14ac:dyDescent="0.25">
      <c r="A35" s="1" t="s">
        <v>97</v>
      </c>
      <c r="B35" s="1" t="s">
        <v>92</v>
      </c>
      <c r="C35" s="1">
        <f>Template!C35</f>
        <v>0.5</v>
      </c>
      <c r="D35" s="62">
        <v>0</v>
      </c>
      <c r="E35" s="1">
        <f t="shared" si="0"/>
        <v>0.5</v>
      </c>
      <c r="F35" s="64">
        <f>'Equipements par tunnel'!T50</f>
        <v>4</v>
      </c>
      <c r="G35" s="8">
        <f>Préventifs_tunnels!G474</f>
        <v>469.67</v>
      </c>
      <c r="H35" s="8">
        <f t="shared" si="1"/>
        <v>939.34</v>
      </c>
      <c r="I35" s="11" t="s">
        <v>2446</v>
      </c>
    </row>
    <row r="36" spans="1:9" ht="15" customHeight="1" x14ac:dyDescent="0.25">
      <c r="A36" s="1" t="s">
        <v>97</v>
      </c>
      <c r="B36" s="1" t="s">
        <v>93</v>
      </c>
      <c r="C36" s="1">
        <f>Template!C36</f>
        <v>0.5</v>
      </c>
      <c r="D36" s="62">
        <v>0</v>
      </c>
      <c r="E36" s="1">
        <f t="shared" si="0"/>
        <v>0.5</v>
      </c>
      <c r="F36" s="64">
        <f>'Equipements par tunnel'!T50</f>
        <v>4</v>
      </c>
      <c r="G36" s="8">
        <f>Préventifs_tunnels!G475</f>
        <v>617.11</v>
      </c>
      <c r="H36" s="8">
        <f t="shared" si="1"/>
        <v>1234.22</v>
      </c>
      <c r="I36" s="11" t="s">
        <v>2447</v>
      </c>
    </row>
    <row r="37" spans="1:9" ht="15" customHeight="1" x14ac:dyDescent="0.25">
      <c r="A37" s="1" t="s">
        <v>57</v>
      </c>
      <c r="B37" s="1" t="s">
        <v>214</v>
      </c>
      <c r="C37" s="1">
        <f>Template!C37</f>
        <v>1</v>
      </c>
      <c r="D37" s="62">
        <v>0</v>
      </c>
      <c r="E37" s="1">
        <f t="shared" si="0"/>
        <v>1</v>
      </c>
      <c r="F37" s="64">
        <f>'Equipements par tunnel'!T55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tunnel'!T56</f>
        <v>3</v>
      </c>
      <c r="G38" s="8">
        <f>Préventifs_tunnels!G809</f>
        <v>337.95</v>
      </c>
      <c r="H38" s="8">
        <f t="shared" si="1"/>
        <v>1013.8499999999999</v>
      </c>
      <c r="I38" s="11" t="s">
        <v>2449</v>
      </c>
    </row>
    <row r="39" spans="1:9" ht="15" customHeight="1" x14ac:dyDescent="0.25">
      <c r="A39" s="1" t="s">
        <v>57</v>
      </c>
      <c r="B39" s="1" t="s">
        <v>216</v>
      </c>
      <c r="C39" s="1">
        <f>Template!C39</f>
        <v>1</v>
      </c>
      <c r="D39" s="62">
        <v>0</v>
      </c>
      <c r="E39" s="1">
        <f t="shared" si="0"/>
        <v>1</v>
      </c>
      <c r="F39" s="64">
        <f>'Equipements par tunnel'!T57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tunnel'!T58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3</v>
      </c>
      <c r="G41" s="8">
        <f>Préventifs_tunnels!G812</f>
        <v>414.3</v>
      </c>
      <c r="H41" s="8">
        <f t="shared" si="1"/>
        <v>621.45000000000005</v>
      </c>
      <c r="I41" s="11" t="s">
        <v>2452</v>
      </c>
    </row>
    <row r="42" spans="1:9" ht="15" customHeight="1" x14ac:dyDescent="0.25">
      <c r="A42" s="1" t="s">
        <v>31</v>
      </c>
      <c r="B42" s="1" t="s">
        <v>32</v>
      </c>
      <c r="C42" s="1">
        <f>Template!C42</f>
        <v>4</v>
      </c>
      <c r="D42" s="62">
        <v>0</v>
      </c>
      <c r="E42" s="1">
        <f t="shared" si="0"/>
        <v>4</v>
      </c>
      <c r="F42" s="1">
        <v>2</v>
      </c>
      <c r="G42" s="8">
        <f>Préventifs_tunnels!G777</f>
        <v>3334.8</v>
      </c>
      <c r="H42" s="8">
        <f t="shared" si="1"/>
        <v>26678.400000000001</v>
      </c>
      <c r="I42" s="11" t="s">
        <v>2445</v>
      </c>
    </row>
    <row r="43" spans="1:9" ht="15" customHeight="1" x14ac:dyDescent="0.25">
      <c r="A43" s="1" t="s">
        <v>31</v>
      </c>
      <c r="B43" s="1" t="s">
        <v>2454</v>
      </c>
      <c r="C43" s="1">
        <f>Template!C43</f>
        <v>1</v>
      </c>
      <c r="D43" s="62">
        <v>0</v>
      </c>
      <c r="E43" s="1">
        <f t="shared" si="0"/>
        <v>1</v>
      </c>
      <c r="F43" s="64">
        <f>'Equipements par tunnel'!T12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tunnel'!T20</f>
        <v>40</v>
      </c>
      <c r="G45" s="8">
        <f>Préventifs_tunnels!G801</f>
        <v>33.6</v>
      </c>
      <c r="H45" s="8">
        <f t="shared" si="1"/>
        <v>1344</v>
      </c>
      <c r="I45" s="11" t="s">
        <v>2460</v>
      </c>
    </row>
    <row r="46" spans="1:9" ht="15" customHeight="1" x14ac:dyDescent="0.25">
      <c r="A46" s="1" t="s">
        <v>31</v>
      </c>
      <c r="B46" s="1" t="s">
        <v>85</v>
      </c>
      <c r="C46" s="1">
        <f>Template!C46</f>
        <v>1</v>
      </c>
      <c r="D46" s="62">
        <v>0</v>
      </c>
      <c r="E46" s="1">
        <f t="shared" si="0"/>
        <v>1</v>
      </c>
      <c r="F46" s="64">
        <f>'Equipements par tunnel'!T21</f>
        <v>8</v>
      </c>
      <c r="G46" s="8">
        <f>Préventifs_tunnels!G802</f>
        <v>21</v>
      </c>
      <c r="H46" s="8">
        <f t="shared" si="1"/>
        <v>168</v>
      </c>
      <c r="I46" s="11" t="s">
        <v>2461</v>
      </c>
    </row>
    <row r="47" spans="1:9" ht="15" customHeight="1" x14ac:dyDescent="0.25">
      <c r="A47" s="1" t="s">
        <v>31</v>
      </c>
      <c r="B47" s="1" t="s">
        <v>86</v>
      </c>
      <c r="C47" s="1">
        <f>Template!C47</f>
        <v>1</v>
      </c>
      <c r="D47" s="62">
        <v>0</v>
      </c>
      <c r="E47" s="1">
        <f t="shared" si="0"/>
        <v>1</v>
      </c>
      <c r="F47" s="64">
        <f>'Equipements par tunnel'!T22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tunnel'!T23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tunnel'!T24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tunnel'!T25</f>
        <v>1</v>
      </c>
      <c r="G50" s="8">
        <f>Préventifs_tunnels!G806</f>
        <v>26.25</v>
      </c>
      <c r="H50" s="8">
        <f t="shared" si="1"/>
        <v>26.25</v>
      </c>
      <c r="I50" s="11" t="s">
        <v>2465</v>
      </c>
    </row>
    <row r="51" spans="1:9" ht="15" customHeight="1" x14ac:dyDescent="0.25">
      <c r="A51" s="1" t="s">
        <v>31</v>
      </c>
      <c r="B51" s="1" t="s">
        <v>90</v>
      </c>
      <c r="C51" s="1">
        <f>Template!C51</f>
        <v>1</v>
      </c>
      <c r="D51" s="62">
        <v>0</v>
      </c>
      <c r="E51" s="1">
        <f t="shared" si="0"/>
        <v>1</v>
      </c>
      <c r="F51" s="64">
        <f>'Equipements par tunnel'!T26</f>
        <v>20</v>
      </c>
      <c r="G51" s="8">
        <f>Préventifs_tunnels!G807</f>
        <v>15.75</v>
      </c>
      <c r="H51" s="8">
        <f t="shared" si="1"/>
        <v>315</v>
      </c>
      <c r="I51" s="11" t="s">
        <v>2466</v>
      </c>
    </row>
    <row r="52" spans="1:9" ht="15" customHeight="1" x14ac:dyDescent="0.25">
      <c r="A52" s="1" t="s">
        <v>34</v>
      </c>
      <c r="B52" s="1" t="s">
        <v>83</v>
      </c>
      <c r="C52" s="1">
        <f>Template!C52</f>
        <v>1</v>
      </c>
      <c r="D52" s="62">
        <v>0</v>
      </c>
      <c r="E52" s="1">
        <f t="shared" si="0"/>
        <v>1</v>
      </c>
      <c r="F52" s="1">
        <v>1</v>
      </c>
      <c r="G52" s="8">
        <f>Préventifs_tunnels!G818</f>
        <v>9393.31</v>
      </c>
      <c r="H52" s="8">
        <f t="shared" si="1"/>
        <v>9393.31</v>
      </c>
      <c r="I52" s="11" t="s">
        <v>2444</v>
      </c>
    </row>
    <row r="53" spans="1:9" ht="15" customHeight="1" x14ac:dyDescent="0.25">
      <c r="A53" s="1" t="s">
        <v>34</v>
      </c>
      <c r="B53" s="1" t="s">
        <v>122</v>
      </c>
      <c r="C53" s="1">
        <f>Template!C53</f>
        <v>1</v>
      </c>
      <c r="D53" s="62">
        <v>0</v>
      </c>
      <c r="E53" s="1">
        <f t="shared" si="0"/>
        <v>1</v>
      </c>
      <c r="F53" s="64">
        <f>'Equipements par tunnel'!T35+'Equipements par tunnel'!T37</f>
        <v>23</v>
      </c>
      <c r="G53" s="8">
        <f>Préventifs_tunnels!G835</f>
        <v>78.849999999999994</v>
      </c>
      <c r="H53" s="8">
        <f t="shared" si="1"/>
        <v>1813.55</v>
      </c>
      <c r="I53" s="11" t="s">
        <v>2478</v>
      </c>
    </row>
    <row r="54" spans="1:9" ht="15" customHeight="1" x14ac:dyDescent="0.25">
      <c r="A54" s="1" t="s">
        <v>34</v>
      </c>
      <c r="B54" s="1" t="s">
        <v>123</v>
      </c>
      <c r="C54" s="1">
        <f>Template!C54</f>
        <v>1</v>
      </c>
      <c r="D54" s="62">
        <v>0</v>
      </c>
      <c r="E54" s="1">
        <f t="shared" si="0"/>
        <v>1</v>
      </c>
      <c r="F54" s="64">
        <f>'Equipements par tunnel'!T33+'Equipements par tunnel'!T34</f>
        <v>14</v>
      </c>
      <c r="G54" s="8">
        <f>Préventifs_tunnels!G836</f>
        <v>128.27000000000001</v>
      </c>
      <c r="H54" s="8">
        <f t="shared" si="1"/>
        <v>1795.7800000000002</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Préventifs_tunnels!G867</f>
        <v>2400.6</v>
      </c>
      <c r="H58" s="8">
        <f t="shared" si="1"/>
        <v>2400.6</v>
      </c>
      <c r="I58" s="11" t="s">
        <v>2445</v>
      </c>
    </row>
    <row r="59" spans="1:9" ht="15" customHeight="1" x14ac:dyDescent="0.25">
      <c r="A59" s="1" t="s">
        <v>35</v>
      </c>
      <c r="B59" s="1" t="s">
        <v>37</v>
      </c>
      <c r="C59" s="1">
        <f>Template!C59</f>
        <v>1</v>
      </c>
      <c r="D59" s="62">
        <v>0</v>
      </c>
      <c r="E59" s="1">
        <f t="shared" si="0"/>
        <v>1</v>
      </c>
      <c r="F59" s="1">
        <v>1</v>
      </c>
      <c r="G59" s="8">
        <f>Préventifs_tunnels!G868</f>
        <v>2400.6</v>
      </c>
      <c r="H59" s="8">
        <f t="shared" si="1"/>
        <v>2400.6</v>
      </c>
      <c r="I59" s="11" t="s">
        <v>2445</v>
      </c>
    </row>
    <row r="60" spans="1:9" ht="15" customHeight="1" x14ac:dyDescent="0.25">
      <c r="A60" s="1" t="s">
        <v>35</v>
      </c>
      <c r="B60" s="1" t="s">
        <v>38</v>
      </c>
      <c r="C60" s="1">
        <f>Template!C60</f>
        <v>2</v>
      </c>
      <c r="D60" s="62">
        <v>0</v>
      </c>
      <c r="E60" s="1">
        <f t="shared" si="0"/>
        <v>2</v>
      </c>
      <c r="F60" s="1">
        <v>1</v>
      </c>
      <c r="G60" s="8">
        <f>Préventifs_tunnels!G915</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Préventifs_tunnels!G916</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Préventifs_tunnels!G950</f>
        <v>193.3</v>
      </c>
      <c r="H62" s="8">
        <f t="shared" si="1"/>
        <v>193.3</v>
      </c>
      <c r="I62" s="11" t="s">
        <v>2444</v>
      </c>
    </row>
    <row r="63" spans="1:9" ht="15" customHeight="1" x14ac:dyDescent="0.25">
      <c r="A63" s="1" t="s">
        <v>40</v>
      </c>
      <c r="B63" s="1" t="s">
        <v>41</v>
      </c>
      <c r="C63" s="1">
        <f>Template!C63</f>
        <v>1</v>
      </c>
      <c r="D63" s="62">
        <v>0</v>
      </c>
      <c r="E63" s="1">
        <f t="shared" si="0"/>
        <v>1</v>
      </c>
      <c r="F63" s="1">
        <v>1</v>
      </c>
      <c r="G63" s="8">
        <f>Préventifs_tunnels!G980</f>
        <v>1922</v>
      </c>
      <c r="H63" s="8">
        <f t="shared" si="1"/>
        <v>1922</v>
      </c>
      <c r="I63" s="11" t="s">
        <v>2444</v>
      </c>
    </row>
    <row r="64" spans="1:9" ht="15" customHeight="1" x14ac:dyDescent="0.25">
      <c r="A64" s="1" t="s">
        <v>40</v>
      </c>
      <c r="B64" s="1" t="s">
        <v>102</v>
      </c>
      <c r="C64" s="1">
        <f>Template!C64</f>
        <v>3</v>
      </c>
      <c r="D64" s="62">
        <v>0</v>
      </c>
      <c r="E64" s="1">
        <f t="shared" si="0"/>
        <v>3</v>
      </c>
      <c r="F64" s="1">
        <v>1</v>
      </c>
      <c r="G64" s="8">
        <f>Préventifs_tunnels!G1089</f>
        <v>401.05</v>
      </c>
      <c r="H64" s="8">
        <f t="shared" si="1"/>
        <v>1203.1500000000001</v>
      </c>
      <c r="I64" s="11" t="s">
        <v>2444</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103</v>
      </c>
      <c r="C66" s="1">
        <f>Template!C66</f>
        <v>1</v>
      </c>
      <c r="D66" s="62">
        <v>0</v>
      </c>
      <c r="E66" s="1">
        <f t="shared" si="0"/>
        <v>1</v>
      </c>
      <c r="F66" s="64">
        <f>'Equipements par tunnel'!T28</f>
        <v>1</v>
      </c>
      <c r="G66" s="8">
        <f>Préventifs_tunnels!G1030</f>
        <v>704.44</v>
      </c>
      <c r="H66" s="8">
        <f t="shared" si="1"/>
        <v>704.44</v>
      </c>
      <c r="I66" s="11" t="s">
        <v>2444</v>
      </c>
    </row>
    <row r="67" spans="1:9" ht="15" customHeight="1" x14ac:dyDescent="0.25">
      <c r="A67" s="1" t="s">
        <v>40</v>
      </c>
      <c r="B67" s="1" t="s">
        <v>104</v>
      </c>
      <c r="C67" s="1">
        <f>Template!C67</f>
        <v>1</v>
      </c>
      <c r="D67" s="62">
        <v>0</v>
      </c>
      <c r="E67" s="1">
        <f t="shared" si="0"/>
        <v>1</v>
      </c>
      <c r="F67" s="64">
        <f>'Equipements par tunnel'!T27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tunnel'!T15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tunnel'!T29</f>
        <v>0</v>
      </c>
      <c r="G72" s="8">
        <f>Préventifs_tunnels!G992</f>
        <v>686</v>
      </c>
      <c r="H72" s="8">
        <f t="shared" si="1"/>
        <v>0</v>
      </c>
      <c r="I72" s="11" t="s">
        <v>2483</v>
      </c>
    </row>
    <row r="73" spans="1:9" ht="30" customHeight="1" x14ac:dyDescent="0.25">
      <c r="H73" s="13">
        <f>SUM(H3:H72)</f>
        <v>247020.83099999998</v>
      </c>
    </row>
  </sheetData>
  <sheetProtection algorithmName="SHA-512" hashValue="ax3KOD4en7bOlTT/QFj9t/5K8XDkfsfu/XfHekkRyv5g1CkXZimxYQqYgm77nZoFjyYXyrJc5P7Fr+gDxObcBA==" saltValue="1+UzdP0wBMvO/tb0qXtU7g=="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03E26-7DA4-4219-85AC-1A5CDA557FB2}">
  <sheetPr>
    <tabColor theme="7" tint="0.39997558519241921"/>
    <pageSetUpPr fitToPage="1"/>
  </sheetPr>
  <dimension ref="A1:I73"/>
  <sheetViews>
    <sheetView workbookViewId="0">
      <pane ySplit="2" topLeftCell="A42"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63</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Préventifs_tunnels!G56</f>
        <v>1014</v>
      </c>
      <c r="H3" s="8">
        <f>E3*F3*G3</f>
        <v>6084</v>
      </c>
      <c r="I3" s="70" t="s">
        <v>2540</v>
      </c>
    </row>
    <row r="4" spans="1:9" ht="15" customHeight="1" x14ac:dyDescent="0.25">
      <c r="A4" s="1" t="s">
        <v>12</v>
      </c>
      <c r="B4" s="1" t="s">
        <v>112</v>
      </c>
      <c r="C4" s="1">
        <f>Template!C4</f>
        <v>6</v>
      </c>
      <c r="D4" s="62">
        <v>0</v>
      </c>
      <c r="E4" s="1">
        <f t="shared" si="0"/>
        <v>6</v>
      </c>
      <c r="F4" s="1">
        <v>1</v>
      </c>
      <c r="G4" s="8">
        <f>Préventifs_tunnels!G186</f>
        <v>432.4</v>
      </c>
      <c r="H4" s="8">
        <f>E4*F4*G4</f>
        <v>2594.3999999999996</v>
      </c>
      <c r="I4" s="70" t="s">
        <v>2540</v>
      </c>
    </row>
    <row r="5" spans="1:9" ht="15" customHeight="1" x14ac:dyDescent="0.25">
      <c r="A5" s="1" t="s">
        <v>12</v>
      </c>
      <c r="B5" s="1" t="s">
        <v>4</v>
      </c>
      <c r="C5" s="1">
        <f>Template!C5</f>
        <v>1</v>
      </c>
      <c r="D5" s="62">
        <v>0</v>
      </c>
      <c r="E5" s="1">
        <f t="shared" si="0"/>
        <v>1</v>
      </c>
      <c r="F5" s="1">
        <v>1</v>
      </c>
      <c r="G5" s="8">
        <f>Préventifs_tunnels!G26</f>
        <v>2111</v>
      </c>
      <c r="H5" s="8">
        <f t="shared" ref="H5:H72" si="1">E5*F5*G5</f>
        <v>2111</v>
      </c>
      <c r="I5" s="70" t="s">
        <v>2540</v>
      </c>
    </row>
    <row r="6" spans="1:9" ht="15" customHeight="1" x14ac:dyDescent="0.25">
      <c r="A6" s="1" t="s">
        <v>5</v>
      </c>
      <c r="B6" s="1" t="s">
        <v>6</v>
      </c>
      <c r="C6" s="1">
        <f>Template!C6</f>
        <v>2</v>
      </c>
      <c r="D6" s="62">
        <v>0</v>
      </c>
      <c r="E6" s="1">
        <f t="shared" si="0"/>
        <v>2</v>
      </c>
      <c r="F6" s="1">
        <v>2</v>
      </c>
      <c r="G6" s="8">
        <f>Préventifs_tunnels!G100</f>
        <v>4786.9799999999996</v>
      </c>
      <c r="H6" s="8">
        <f t="shared" si="1"/>
        <v>19147.919999999998</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Préventifs_tunnels!G144</f>
        <v>648.6</v>
      </c>
      <c r="H9" s="8">
        <f t="shared" si="1"/>
        <v>648.6</v>
      </c>
      <c r="I9" s="70"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tunnel'!U51</f>
        <v>3</v>
      </c>
      <c r="G11" s="8">
        <f>Préventifs_tunnels!G114</f>
        <v>864.8</v>
      </c>
      <c r="H11" s="8">
        <f t="shared" si="1"/>
        <v>2594.3999999999996</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Préventifs_tunnels!G265</f>
        <v>350.41</v>
      </c>
      <c r="H13" s="8">
        <f t="shared" si="1"/>
        <v>1401.64</v>
      </c>
      <c r="I13" s="11" t="s">
        <v>2445</v>
      </c>
    </row>
    <row r="14" spans="1:9" ht="15" customHeight="1" x14ac:dyDescent="0.25">
      <c r="A14" s="1" t="s">
        <v>14</v>
      </c>
      <c r="B14" s="1" t="s">
        <v>11</v>
      </c>
      <c r="C14" s="1">
        <f>Template!C14</f>
        <v>2</v>
      </c>
      <c r="D14" s="62">
        <v>0</v>
      </c>
      <c r="E14" s="1">
        <f t="shared" si="0"/>
        <v>2</v>
      </c>
      <c r="F14" s="1">
        <v>2</v>
      </c>
      <c r="G14" s="8">
        <f>Préventifs_tunnels!G271</f>
        <v>2722.22</v>
      </c>
      <c r="H14" s="8">
        <f t="shared" si="1"/>
        <v>10888.88</v>
      </c>
      <c r="I14" s="11" t="s">
        <v>2445</v>
      </c>
    </row>
    <row r="15" spans="1:9" ht="15" customHeight="1" x14ac:dyDescent="0.25">
      <c r="A15" s="1" t="s">
        <v>14</v>
      </c>
      <c r="B15" s="1" t="s">
        <v>15</v>
      </c>
      <c r="C15" s="1">
        <f>Template!C15</f>
        <v>0.4</v>
      </c>
      <c r="D15" s="62">
        <v>0</v>
      </c>
      <c r="E15" s="1">
        <f t="shared" si="0"/>
        <v>0.4</v>
      </c>
      <c r="F15" s="1">
        <v>2</v>
      </c>
      <c r="G15" s="8">
        <f>SUM(Préventifs_tunnels!G279:G281)</f>
        <v>13829.689999999999</v>
      </c>
      <c r="H15" s="8">
        <f t="shared" si="1"/>
        <v>11063.752</v>
      </c>
      <c r="I15" s="65" t="s">
        <v>2486</v>
      </c>
    </row>
    <row r="16" spans="1:9" ht="15" customHeight="1" x14ac:dyDescent="0.25">
      <c r="A16" s="1" t="s">
        <v>95</v>
      </c>
      <c r="B16" s="1" t="s">
        <v>17</v>
      </c>
      <c r="C16" s="1">
        <f>Template!C16</f>
        <v>2</v>
      </c>
      <c r="D16" s="62">
        <v>0</v>
      </c>
      <c r="E16" s="1">
        <f t="shared" si="0"/>
        <v>2</v>
      </c>
      <c r="F16" s="1">
        <v>2</v>
      </c>
      <c r="G16" s="8">
        <f>Préventifs_tunnels!G329</f>
        <v>413.22</v>
      </c>
      <c r="H16" s="8">
        <f t="shared" si="1"/>
        <v>1652.88</v>
      </c>
      <c r="I16" s="11" t="s">
        <v>2445</v>
      </c>
    </row>
    <row r="17" spans="1:9" ht="15" customHeight="1" x14ac:dyDescent="0.25">
      <c r="A17" s="1" t="s">
        <v>95</v>
      </c>
      <c r="B17" s="1" t="s">
        <v>18</v>
      </c>
      <c r="C17" s="1">
        <f>Template!C17</f>
        <v>2</v>
      </c>
      <c r="D17" s="62">
        <v>0</v>
      </c>
      <c r="E17" s="1">
        <f t="shared" si="0"/>
        <v>2</v>
      </c>
      <c r="F17" s="1">
        <v>2</v>
      </c>
      <c r="G17" s="8">
        <f>Préventifs_tunnels!G354</f>
        <v>1277.51</v>
      </c>
      <c r="H17" s="8">
        <f t="shared" si="1"/>
        <v>5110.04</v>
      </c>
      <c r="I17" s="11" t="s">
        <v>2445</v>
      </c>
    </row>
    <row r="18" spans="1:9" ht="15" customHeight="1" x14ac:dyDescent="0.25">
      <c r="A18" s="1" t="s">
        <v>95</v>
      </c>
      <c r="B18" s="1" t="s">
        <v>94</v>
      </c>
      <c r="C18" s="1">
        <f>Template!C18</f>
        <v>1</v>
      </c>
      <c r="D18" s="62">
        <v>0</v>
      </c>
      <c r="E18" s="1">
        <f t="shared" si="0"/>
        <v>1</v>
      </c>
      <c r="F18" s="64">
        <f>'Equipements par tunnel'!U59</f>
        <v>6</v>
      </c>
      <c r="G18" s="8">
        <f>Préventifs_tunnels!G361</f>
        <v>61.7</v>
      </c>
      <c r="H18" s="8">
        <f t="shared" si="1"/>
        <v>370.20000000000005</v>
      </c>
      <c r="I18" s="11" t="s">
        <v>2484</v>
      </c>
    </row>
    <row r="19" spans="1:9" ht="15" customHeight="1" x14ac:dyDescent="0.25">
      <c r="A19" s="1" t="s">
        <v>19</v>
      </c>
      <c r="B19" s="1" t="s">
        <v>116</v>
      </c>
      <c r="C19" s="1">
        <f>Template!C19</f>
        <v>1</v>
      </c>
      <c r="D19" s="62">
        <v>0</v>
      </c>
      <c r="E19" s="1">
        <f t="shared" si="0"/>
        <v>1</v>
      </c>
      <c r="F19" s="1">
        <v>1</v>
      </c>
      <c r="G19" s="8">
        <f>Préventifs_tunnels!G370</f>
        <v>316.31</v>
      </c>
      <c r="H19" s="8">
        <f t="shared" si="1"/>
        <v>316.31</v>
      </c>
      <c r="I19" s="11" t="s">
        <v>2444</v>
      </c>
    </row>
    <row r="20" spans="1:9" ht="15" customHeight="1" x14ac:dyDescent="0.25">
      <c r="A20" s="1" t="s">
        <v>19</v>
      </c>
      <c r="B20" s="1" t="s">
        <v>117</v>
      </c>
      <c r="C20" s="1">
        <f>Template!C20</f>
        <v>1</v>
      </c>
      <c r="D20" s="62">
        <v>0</v>
      </c>
      <c r="E20" s="1">
        <f t="shared" si="0"/>
        <v>1</v>
      </c>
      <c r="F20" s="1">
        <v>1</v>
      </c>
      <c r="G20" s="8">
        <f>Préventifs_tunnels!G371</f>
        <v>247.97</v>
      </c>
      <c r="H20" s="8">
        <f t="shared" si="1"/>
        <v>247.97</v>
      </c>
      <c r="I20" s="11" t="s">
        <v>2444</v>
      </c>
    </row>
    <row r="21" spans="1:9" ht="15" customHeight="1" x14ac:dyDescent="0.25">
      <c r="A21" s="1" t="s">
        <v>19</v>
      </c>
      <c r="B21" s="1" t="s">
        <v>2442</v>
      </c>
      <c r="C21" s="1">
        <f>Template!C21</f>
        <v>1</v>
      </c>
      <c r="D21" s="62">
        <v>0</v>
      </c>
      <c r="E21" s="1">
        <f t="shared" si="0"/>
        <v>1</v>
      </c>
      <c r="F21" s="64">
        <f>'Equipements par tunnel'!U4</f>
        <v>1</v>
      </c>
      <c r="G21" s="8">
        <f>Préventifs_tunnels!G406</f>
        <v>195.35</v>
      </c>
      <c r="H21" s="8">
        <f t="shared" si="1"/>
        <v>195.35</v>
      </c>
      <c r="I21" s="11" t="s">
        <v>2440</v>
      </c>
    </row>
    <row r="22" spans="1:9" ht="15" customHeight="1" x14ac:dyDescent="0.25">
      <c r="A22" s="1" t="s">
        <v>19</v>
      </c>
      <c r="B22" s="1" t="s">
        <v>2443</v>
      </c>
      <c r="C22" s="1">
        <f>Template!C22</f>
        <v>1</v>
      </c>
      <c r="D22" s="62">
        <v>0</v>
      </c>
      <c r="E22" s="1">
        <f t="shared" si="0"/>
        <v>1</v>
      </c>
      <c r="F22" s="64">
        <f>'Equipements par tunnel'!U6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Préventifs_tunnels!G423</f>
        <v>506.89</v>
      </c>
      <c r="H23" s="8">
        <f t="shared" si="1"/>
        <v>506.89</v>
      </c>
      <c r="I23" s="11" t="s">
        <v>2444</v>
      </c>
    </row>
    <row r="24" spans="1:9" ht="15" customHeight="1" x14ac:dyDescent="0.25">
      <c r="A24" s="3" t="s">
        <v>61</v>
      </c>
      <c r="B24" s="1" t="s">
        <v>43</v>
      </c>
      <c r="C24" s="1">
        <f>Template!C24</f>
        <v>1</v>
      </c>
      <c r="D24" s="62">
        <v>0</v>
      </c>
      <c r="E24" s="1">
        <f t="shared" si="0"/>
        <v>1</v>
      </c>
      <c r="F24" s="1">
        <v>1</v>
      </c>
      <c r="G24" s="8">
        <f>Préventifs_tunnels!G445</f>
        <v>179.94</v>
      </c>
      <c r="H24" s="8">
        <f t="shared" si="1"/>
        <v>179.94</v>
      </c>
      <c r="I24" s="11" t="s">
        <v>2444</v>
      </c>
    </row>
    <row r="25" spans="1:9" ht="15" customHeight="1" x14ac:dyDescent="0.25">
      <c r="A25" s="1" t="s">
        <v>97</v>
      </c>
      <c r="B25" s="1" t="s">
        <v>44</v>
      </c>
      <c r="C25" s="1">
        <f>Template!C25</f>
        <v>0.5</v>
      </c>
      <c r="D25" s="62">
        <v>0</v>
      </c>
      <c r="E25" s="1">
        <f t="shared" si="0"/>
        <v>0.5</v>
      </c>
      <c r="F25" s="1">
        <v>1</v>
      </c>
      <c r="G25" s="8">
        <f>Préventifs_tunnels!G653</f>
        <v>2198.7600000000002</v>
      </c>
      <c r="H25" s="8">
        <f t="shared" si="1"/>
        <v>1099.3800000000001</v>
      </c>
      <c r="I25" s="11" t="s">
        <v>2444</v>
      </c>
    </row>
    <row r="26" spans="1:9" ht="15" customHeight="1" x14ac:dyDescent="0.25">
      <c r="A26" s="1" t="s">
        <v>97</v>
      </c>
      <c r="B26" s="1" t="s">
        <v>46</v>
      </c>
      <c r="C26" s="1">
        <f>Template!C26</f>
        <v>0.5</v>
      </c>
      <c r="D26" s="62">
        <v>0</v>
      </c>
      <c r="E26" s="1">
        <f t="shared" si="0"/>
        <v>0.5</v>
      </c>
      <c r="F26" s="1">
        <v>1</v>
      </c>
      <c r="G26" s="8">
        <f>Préventifs_tunnels!G660</f>
        <v>2641.08</v>
      </c>
      <c r="H26" s="8">
        <f t="shared" si="1"/>
        <v>1320.54</v>
      </c>
      <c r="I26" s="11" t="s">
        <v>2444</v>
      </c>
    </row>
    <row r="27" spans="1:9" ht="15" customHeight="1" x14ac:dyDescent="0.25">
      <c r="A27" s="1" t="s">
        <v>97</v>
      </c>
      <c r="B27" s="1" t="s">
        <v>47</v>
      </c>
      <c r="C27" s="1">
        <f>Template!C27</f>
        <v>0</v>
      </c>
      <c r="D27" s="62">
        <v>0</v>
      </c>
      <c r="E27" s="1">
        <f t="shared" si="0"/>
        <v>0</v>
      </c>
      <c r="F27" s="1">
        <v>1</v>
      </c>
      <c r="G27" s="8">
        <f>Préventifs_tunnels!G667</f>
        <v>4746.51</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Préventifs_tunnels!G674</f>
        <v>925.12</v>
      </c>
      <c r="H28" s="8">
        <f t="shared" si="1"/>
        <v>462.56</v>
      </c>
      <c r="I28" s="11" t="s">
        <v>2444</v>
      </c>
    </row>
    <row r="29" spans="1:9" ht="15" customHeight="1" x14ac:dyDescent="0.25">
      <c r="A29" s="1" t="s">
        <v>97</v>
      </c>
      <c r="B29" s="1" t="s">
        <v>27</v>
      </c>
      <c r="C29" s="1">
        <f>Template!C29</f>
        <v>0.5</v>
      </c>
      <c r="D29" s="62">
        <v>0</v>
      </c>
      <c r="E29" s="1">
        <f t="shared" si="0"/>
        <v>0.5</v>
      </c>
      <c r="F29" s="1">
        <v>1</v>
      </c>
      <c r="G29" s="8">
        <f>Préventifs_tunnels!G681</f>
        <v>1048.76</v>
      </c>
      <c r="H29" s="8">
        <f t="shared" si="1"/>
        <v>524.38</v>
      </c>
      <c r="I29" s="11" t="s">
        <v>2444</v>
      </c>
    </row>
    <row r="30" spans="1:9" ht="15" customHeight="1" x14ac:dyDescent="0.25">
      <c r="A30" s="1" t="s">
        <v>97</v>
      </c>
      <c r="B30" s="1" t="s">
        <v>28</v>
      </c>
      <c r="C30" s="1">
        <f>Template!C30</f>
        <v>0</v>
      </c>
      <c r="D30" s="62">
        <v>0</v>
      </c>
      <c r="E30" s="1">
        <f t="shared" si="0"/>
        <v>0</v>
      </c>
      <c r="F30" s="1">
        <v>1</v>
      </c>
      <c r="G30" s="8">
        <f>Préventifs_tunnels!G688</f>
        <v>1728.84</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Préventifs_tunnels!G695</f>
        <v>1900.06</v>
      </c>
      <c r="H31" s="8">
        <f t="shared" si="1"/>
        <v>950.03</v>
      </c>
      <c r="I31" s="11" t="s">
        <v>2444</v>
      </c>
    </row>
    <row r="32" spans="1:9" ht="15" customHeight="1" x14ac:dyDescent="0.25">
      <c r="A32" s="1" t="s">
        <v>97</v>
      </c>
      <c r="B32" s="1" t="s">
        <v>49</v>
      </c>
      <c r="C32" s="1">
        <f>Template!C32</f>
        <v>0.5</v>
      </c>
      <c r="D32" s="62">
        <v>0</v>
      </c>
      <c r="E32" s="1">
        <f t="shared" si="0"/>
        <v>0.5</v>
      </c>
      <c r="F32" s="1">
        <v>1</v>
      </c>
      <c r="G32" s="8">
        <f>Préventifs_tunnels!G701</f>
        <v>2253.91</v>
      </c>
      <c r="H32" s="8">
        <f t="shared" si="1"/>
        <v>1126.9549999999999</v>
      </c>
      <c r="I32" s="11" t="s">
        <v>2444</v>
      </c>
    </row>
    <row r="33" spans="1:9" ht="15" customHeight="1" x14ac:dyDescent="0.25">
      <c r="A33" s="1" t="s">
        <v>97</v>
      </c>
      <c r="B33" s="1" t="s">
        <v>50</v>
      </c>
      <c r="C33" s="1">
        <f>Template!C33</f>
        <v>0</v>
      </c>
      <c r="D33" s="62">
        <v>0</v>
      </c>
      <c r="E33" s="1">
        <f t="shared" si="0"/>
        <v>0</v>
      </c>
      <c r="F33" s="1">
        <v>1</v>
      </c>
      <c r="G33" s="8">
        <f>Préventifs_tunnels!G707</f>
        <v>3884.95</v>
      </c>
      <c r="H33" s="8">
        <f t="shared" si="1"/>
        <v>0</v>
      </c>
      <c r="I33" s="11" t="s">
        <v>2444</v>
      </c>
    </row>
    <row r="34" spans="1:9" ht="15" customHeight="1" x14ac:dyDescent="0.25">
      <c r="A34" s="1" t="s">
        <v>97</v>
      </c>
      <c r="B34" s="1" t="s">
        <v>30</v>
      </c>
      <c r="C34" s="1">
        <f>Template!C34</f>
        <v>1</v>
      </c>
      <c r="D34" s="62">
        <v>0</v>
      </c>
      <c r="E34" s="1">
        <f t="shared" si="0"/>
        <v>1</v>
      </c>
      <c r="F34" s="60">
        <v>1</v>
      </c>
      <c r="G34" s="8">
        <f>Préventifs_tunnels!G713</f>
        <v>1048.83</v>
      </c>
      <c r="H34" s="8">
        <f t="shared" si="1"/>
        <v>1048.83</v>
      </c>
      <c r="I34" s="11" t="s">
        <v>2444</v>
      </c>
    </row>
    <row r="35" spans="1:9" ht="15" customHeight="1" x14ac:dyDescent="0.25">
      <c r="A35" s="1" t="s">
        <v>97</v>
      </c>
      <c r="B35" s="1" t="s">
        <v>92</v>
      </c>
      <c r="C35" s="1">
        <f>Template!C35</f>
        <v>0.5</v>
      </c>
      <c r="D35" s="62">
        <v>0</v>
      </c>
      <c r="E35" s="1">
        <f t="shared" si="0"/>
        <v>0.5</v>
      </c>
      <c r="F35" s="64">
        <f>'Equipements par tunnel'!U50</f>
        <v>0</v>
      </c>
      <c r="G35" s="8">
        <f>Préventifs_tunnels!G474</f>
        <v>469.67</v>
      </c>
      <c r="H35" s="8">
        <f t="shared" si="1"/>
        <v>0</v>
      </c>
      <c r="I35" s="11" t="s">
        <v>2446</v>
      </c>
    </row>
    <row r="36" spans="1:9" ht="15" customHeight="1" x14ac:dyDescent="0.25">
      <c r="A36" s="1" t="s">
        <v>97</v>
      </c>
      <c r="B36" s="1" t="s">
        <v>93</v>
      </c>
      <c r="C36" s="1">
        <f>Template!C36</f>
        <v>0.5</v>
      </c>
      <c r="D36" s="62">
        <v>0</v>
      </c>
      <c r="E36" s="1">
        <f t="shared" si="0"/>
        <v>0.5</v>
      </c>
      <c r="F36" s="64">
        <f>'Equipements par tunnel'!U50</f>
        <v>0</v>
      </c>
      <c r="G36" s="8">
        <f>Préventifs_tunnels!G475</f>
        <v>617.11</v>
      </c>
      <c r="H36" s="8">
        <f t="shared" si="1"/>
        <v>0</v>
      </c>
      <c r="I36" s="11" t="s">
        <v>2447</v>
      </c>
    </row>
    <row r="37" spans="1:9" ht="15" customHeight="1" x14ac:dyDescent="0.25">
      <c r="A37" s="1" t="s">
        <v>57</v>
      </c>
      <c r="B37" s="1" t="s">
        <v>214</v>
      </c>
      <c r="C37" s="1">
        <f>Template!C37</f>
        <v>1</v>
      </c>
      <c r="D37" s="62">
        <v>0</v>
      </c>
      <c r="E37" s="1">
        <f t="shared" si="0"/>
        <v>1</v>
      </c>
      <c r="F37" s="64">
        <f>'Equipements par tunnel'!U55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tunnel'!U56</f>
        <v>1</v>
      </c>
      <c r="G38" s="8">
        <f>Préventifs_tunnels!G809</f>
        <v>337.95</v>
      </c>
      <c r="H38" s="8">
        <f t="shared" si="1"/>
        <v>337.95</v>
      </c>
      <c r="I38" s="11" t="s">
        <v>2449</v>
      </c>
    </row>
    <row r="39" spans="1:9" ht="15" customHeight="1" x14ac:dyDescent="0.25">
      <c r="A39" s="1" t="s">
        <v>57</v>
      </c>
      <c r="B39" s="1" t="s">
        <v>216</v>
      </c>
      <c r="C39" s="1">
        <f>Template!C39</f>
        <v>1</v>
      </c>
      <c r="D39" s="62">
        <v>0</v>
      </c>
      <c r="E39" s="1">
        <f t="shared" si="0"/>
        <v>1</v>
      </c>
      <c r="F39" s="64">
        <f>'Equipements par tunnel'!U57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tunnel'!U58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2</v>
      </c>
      <c r="G42" s="8">
        <f>Préventifs_tunnels!G784</f>
        <v>3001.95</v>
      </c>
      <c r="H42" s="8">
        <f t="shared" si="1"/>
        <v>24015.599999999999</v>
      </c>
      <c r="I42" s="11" t="s">
        <v>2445</v>
      </c>
    </row>
    <row r="43" spans="1:9" ht="15" customHeight="1" x14ac:dyDescent="0.25">
      <c r="A43" s="1" t="s">
        <v>31</v>
      </c>
      <c r="B43" s="1" t="s">
        <v>2454</v>
      </c>
      <c r="C43" s="1">
        <f>Template!C43</f>
        <v>1</v>
      </c>
      <c r="D43" s="62">
        <v>0</v>
      </c>
      <c r="E43" s="1">
        <f t="shared" si="0"/>
        <v>1</v>
      </c>
      <c r="F43" s="64">
        <f>'Equipements par tunnel'!U12</f>
        <v>0</v>
      </c>
      <c r="G43" s="8">
        <f>Préventifs_tunnels!G796</f>
        <v>24.15</v>
      </c>
      <c r="H43" s="8">
        <f t="shared" si="1"/>
        <v>0</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tunnel'!U20</f>
        <v>19</v>
      </c>
      <c r="G45" s="8">
        <f>Préventifs_tunnels!G801</f>
        <v>33.6</v>
      </c>
      <c r="H45" s="8">
        <f t="shared" si="1"/>
        <v>638.4</v>
      </c>
      <c r="I45" s="11" t="s">
        <v>2460</v>
      </c>
    </row>
    <row r="46" spans="1:9" ht="15" customHeight="1" x14ac:dyDescent="0.25">
      <c r="A46" s="1" t="s">
        <v>31</v>
      </c>
      <c r="B46" s="1" t="s">
        <v>85</v>
      </c>
      <c r="C46" s="1">
        <f>Template!C46</f>
        <v>1</v>
      </c>
      <c r="D46" s="62">
        <v>0</v>
      </c>
      <c r="E46" s="1">
        <f t="shared" si="0"/>
        <v>1</v>
      </c>
      <c r="F46" s="64">
        <f>'Equipements par tunnel'!U21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tunnel'!U22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tunnel'!U23</f>
        <v>1</v>
      </c>
      <c r="G48" s="8">
        <f>Préventifs_tunnels!G804</f>
        <v>15.75</v>
      </c>
      <c r="H48" s="8">
        <f t="shared" si="1"/>
        <v>15.75</v>
      </c>
      <c r="I48" s="11" t="s">
        <v>2463</v>
      </c>
    </row>
    <row r="49" spans="1:9" ht="15" customHeight="1" x14ac:dyDescent="0.25">
      <c r="A49" s="1" t="s">
        <v>31</v>
      </c>
      <c r="B49" s="1" t="s">
        <v>88</v>
      </c>
      <c r="C49" s="1">
        <f>Template!C49</f>
        <v>1</v>
      </c>
      <c r="D49" s="62">
        <v>0</v>
      </c>
      <c r="E49" s="1">
        <f t="shared" si="0"/>
        <v>1</v>
      </c>
      <c r="F49" s="64">
        <f>'Equipements par tunnel'!U24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tunnel'!U25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tunnel'!U26</f>
        <v>15</v>
      </c>
      <c r="G51" s="8">
        <f>Préventifs_tunnels!G807</f>
        <v>15.75</v>
      </c>
      <c r="H51" s="8">
        <f t="shared" si="1"/>
        <v>236.25</v>
      </c>
      <c r="I51" s="11" t="s">
        <v>2466</v>
      </c>
    </row>
    <row r="52" spans="1:9" ht="15" customHeight="1" x14ac:dyDescent="0.25">
      <c r="A52" s="1" t="s">
        <v>34</v>
      </c>
      <c r="B52" s="1" t="s">
        <v>83</v>
      </c>
      <c r="C52" s="1">
        <f>Template!C52</f>
        <v>1</v>
      </c>
      <c r="D52" s="62">
        <v>0</v>
      </c>
      <c r="E52" s="1">
        <f t="shared" si="0"/>
        <v>1</v>
      </c>
      <c r="F52" s="1">
        <v>1</v>
      </c>
      <c r="G52" s="8">
        <f>Préventifs_tunnels!G831</f>
        <v>839.28</v>
      </c>
      <c r="H52" s="8">
        <f t="shared" si="1"/>
        <v>839.28</v>
      </c>
      <c r="I52" s="11" t="s">
        <v>2444</v>
      </c>
    </row>
    <row r="53" spans="1:9" ht="15" customHeight="1" x14ac:dyDescent="0.25">
      <c r="A53" s="1" t="s">
        <v>34</v>
      </c>
      <c r="B53" s="1" t="s">
        <v>122</v>
      </c>
      <c r="C53" s="1">
        <f>Template!C53</f>
        <v>1</v>
      </c>
      <c r="D53" s="62">
        <v>0</v>
      </c>
      <c r="E53" s="1">
        <f t="shared" si="0"/>
        <v>1</v>
      </c>
      <c r="F53" s="64">
        <f>'Equipements par tunnel'!U35+'Equipements par tunnel'!U37</f>
        <v>5</v>
      </c>
      <c r="G53" s="8">
        <f>Préventifs_tunnels!G835</f>
        <v>78.849999999999994</v>
      </c>
      <c r="H53" s="8">
        <f t="shared" si="1"/>
        <v>394.25</v>
      </c>
      <c r="I53" s="11" t="s">
        <v>2478</v>
      </c>
    </row>
    <row r="54" spans="1:9" ht="15" customHeight="1" x14ac:dyDescent="0.25">
      <c r="A54" s="1" t="s">
        <v>34</v>
      </c>
      <c r="B54" s="1" t="s">
        <v>123</v>
      </c>
      <c r="C54" s="1">
        <f>Template!C54</f>
        <v>1</v>
      </c>
      <c r="D54" s="62">
        <v>0</v>
      </c>
      <c r="E54" s="1">
        <f t="shared" si="0"/>
        <v>1</v>
      </c>
      <c r="F54" s="64">
        <f>'Equipements par tunnel'!U33+'Equipements par tunnel'!U34</f>
        <v>6</v>
      </c>
      <c r="G54" s="8">
        <f>Préventifs_tunnels!G836</f>
        <v>128.27000000000001</v>
      </c>
      <c r="H54" s="8">
        <f t="shared" si="1"/>
        <v>769.62000000000012</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Préventifs_tunnels!G873</f>
        <v>1710.2</v>
      </c>
      <c r="H58" s="8">
        <f t="shared" si="1"/>
        <v>1710.2</v>
      </c>
      <c r="I58" s="11" t="s">
        <v>2445</v>
      </c>
    </row>
    <row r="59" spans="1:9" ht="15" customHeight="1" x14ac:dyDescent="0.25">
      <c r="A59" s="1" t="s">
        <v>35</v>
      </c>
      <c r="B59" s="1" t="s">
        <v>37</v>
      </c>
      <c r="C59" s="1">
        <f>Template!C59</f>
        <v>1</v>
      </c>
      <c r="D59" s="62">
        <v>0</v>
      </c>
      <c r="E59" s="1">
        <f t="shared" si="0"/>
        <v>1</v>
      </c>
      <c r="F59" s="1">
        <v>1</v>
      </c>
      <c r="G59" s="8">
        <f>Préventifs_tunnels!G874</f>
        <v>1710.2</v>
      </c>
      <c r="H59" s="8">
        <f t="shared" si="1"/>
        <v>1710.2</v>
      </c>
      <c r="I59" s="11" t="s">
        <v>2445</v>
      </c>
    </row>
    <row r="60" spans="1:9" ht="15" customHeight="1" x14ac:dyDescent="0.25">
      <c r="A60" s="1" t="s">
        <v>35</v>
      </c>
      <c r="B60" s="1" t="s">
        <v>38</v>
      </c>
      <c r="C60" s="1">
        <f>Template!C60</f>
        <v>2</v>
      </c>
      <c r="D60" s="62">
        <v>0</v>
      </c>
      <c r="E60" s="1">
        <f t="shared" si="0"/>
        <v>2</v>
      </c>
      <c r="F60" s="1">
        <v>1</v>
      </c>
      <c r="G60" s="8">
        <f>Préventifs_tunnels!G921</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Préventifs_tunnels!G922</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Préventifs_tunnels!G953</f>
        <v>59.5</v>
      </c>
      <c r="H62" s="8">
        <f t="shared" si="1"/>
        <v>59.5</v>
      </c>
      <c r="I62" s="11" t="s">
        <v>2444</v>
      </c>
    </row>
    <row r="63" spans="1:9" ht="15" customHeight="1" x14ac:dyDescent="0.25">
      <c r="A63" s="1" t="s">
        <v>40</v>
      </c>
      <c r="B63" s="1" t="s">
        <v>41</v>
      </c>
      <c r="C63" s="1">
        <f>Template!C63</f>
        <v>1</v>
      </c>
      <c r="D63" s="62">
        <v>0</v>
      </c>
      <c r="E63" s="1">
        <f t="shared" si="0"/>
        <v>1</v>
      </c>
      <c r="F63" s="1">
        <v>1</v>
      </c>
      <c r="G63" s="8">
        <f>Préventifs_tunnels!G979</f>
        <v>1441</v>
      </c>
      <c r="H63" s="8">
        <f t="shared" si="1"/>
        <v>1441</v>
      </c>
      <c r="I63" s="11" t="s">
        <v>2444</v>
      </c>
    </row>
    <row r="64" spans="1:9" ht="15" customHeight="1" x14ac:dyDescent="0.25">
      <c r="A64" s="1" t="s">
        <v>40</v>
      </c>
      <c r="B64" s="1" t="s">
        <v>102</v>
      </c>
      <c r="C64" s="1">
        <f>Template!C64</f>
        <v>3</v>
      </c>
      <c r="D64" s="62">
        <v>0</v>
      </c>
      <c r="E64" s="1">
        <f t="shared" si="0"/>
        <v>3</v>
      </c>
      <c r="F64" s="1">
        <v>1</v>
      </c>
      <c r="G64" s="8"/>
      <c r="H64" s="8">
        <f t="shared" si="1"/>
        <v>0</v>
      </c>
      <c r="I64" s="69" t="s">
        <v>2543</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tunnel'!U28</f>
        <v>1</v>
      </c>
      <c r="G66" s="8"/>
      <c r="H66" s="8">
        <f t="shared" si="1"/>
        <v>0</v>
      </c>
      <c r="I66" s="69" t="s">
        <v>2543</v>
      </c>
    </row>
    <row r="67" spans="1:9" ht="15" customHeight="1" x14ac:dyDescent="0.25">
      <c r="A67" s="1" t="s">
        <v>40</v>
      </c>
      <c r="B67" s="1" t="s">
        <v>104</v>
      </c>
      <c r="C67" s="1">
        <f>Template!C67</f>
        <v>1</v>
      </c>
      <c r="D67" s="62">
        <v>0</v>
      </c>
      <c r="E67" s="1">
        <f t="shared" si="0"/>
        <v>1</v>
      </c>
      <c r="F67" s="64">
        <f>'Equipements par tunnel'!U27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tunnel'!U15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tunnel'!U29</f>
        <v>0</v>
      </c>
      <c r="G72" s="8">
        <f>Préventifs_tunnels!G992</f>
        <v>686</v>
      </c>
      <c r="H72" s="8">
        <f t="shared" si="1"/>
        <v>0</v>
      </c>
      <c r="I72" s="11" t="s">
        <v>2483</v>
      </c>
    </row>
    <row r="73" spans="1:9" ht="30" customHeight="1" x14ac:dyDescent="0.25">
      <c r="H73" s="13">
        <f>SUM(H3:H72)</f>
        <v>111787.19699999997</v>
      </c>
    </row>
  </sheetData>
  <sheetProtection algorithmName="SHA-512" hashValue="P41lG/HVbq08SBr7ottBN6yMXTMDSmQF5kOQFCAabp4NGRUcxNBAR28z3/Iz5QWS6RWvroFxYDIYhfD45AfcSQ==" saltValue="s1RWRHl2PkskELRqGi+TNQ=="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D5B8-95E4-4D5C-81BB-3953263AC408}">
  <sheetPr>
    <tabColor theme="9" tint="0.39997558519241921"/>
    <pageSetUpPr fitToPage="1"/>
  </sheetPr>
  <dimension ref="A1:I73"/>
  <sheetViews>
    <sheetView workbookViewId="0">
      <pane ySplit="2" topLeftCell="A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74</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f>1/3</f>
        <v>0.33333333333333331</v>
      </c>
      <c r="G3" s="8">
        <f>(Préventifs_tunnels!G40+Préventifs_tunnels!G41)</f>
        <v>4058</v>
      </c>
      <c r="H3" s="8">
        <f>E3*F3*G3</f>
        <v>8116</v>
      </c>
      <c r="I3" s="70" t="s">
        <v>2525</v>
      </c>
    </row>
    <row r="4" spans="1:9" ht="15" customHeight="1" x14ac:dyDescent="0.25">
      <c r="A4" s="1" t="s">
        <v>12</v>
      </c>
      <c r="B4" s="1" t="s">
        <v>112</v>
      </c>
      <c r="C4" s="1">
        <f>Template!C4</f>
        <v>6</v>
      </c>
      <c r="D4" s="62">
        <v>0</v>
      </c>
      <c r="E4" s="1">
        <f t="shared" si="0"/>
        <v>6</v>
      </c>
      <c r="F4" s="1">
        <f>1/3</f>
        <v>0.33333333333333331</v>
      </c>
      <c r="G4" s="8">
        <f>(Préventifs_tunnels!G70+Préventifs_tunnels!G71)</f>
        <v>6528</v>
      </c>
      <c r="H4" s="8">
        <f>E4*F4*G4</f>
        <v>13056</v>
      </c>
      <c r="I4" s="70" t="s">
        <v>2525</v>
      </c>
    </row>
    <row r="5" spans="1:9" ht="15" customHeight="1" x14ac:dyDescent="0.25">
      <c r="A5" s="1" t="s">
        <v>12</v>
      </c>
      <c r="B5" s="1" t="s">
        <v>4</v>
      </c>
      <c r="C5" s="1">
        <f>Template!C5</f>
        <v>1</v>
      </c>
      <c r="D5" s="62">
        <v>0</v>
      </c>
      <c r="E5" s="1">
        <f t="shared" si="0"/>
        <v>1</v>
      </c>
      <c r="F5" s="1">
        <f>1/3</f>
        <v>0.33333333333333331</v>
      </c>
      <c r="G5" s="8">
        <f>(Préventifs_tunnels!G10+Préventifs_tunnels!G11)</f>
        <v>7038</v>
      </c>
      <c r="H5" s="8">
        <f t="shared" ref="H5:H72" si="1">E5*F5*G5</f>
        <v>2346</v>
      </c>
      <c r="I5" s="70" t="s">
        <v>2525</v>
      </c>
    </row>
    <row r="6" spans="1:9" ht="15" customHeight="1" x14ac:dyDescent="0.25">
      <c r="A6" s="1" t="s">
        <v>5</v>
      </c>
      <c r="B6" s="1" t="s">
        <v>6</v>
      </c>
      <c r="C6" s="1">
        <f>Template!C6</f>
        <v>2</v>
      </c>
      <c r="D6" s="62">
        <v>0</v>
      </c>
      <c r="E6" s="1">
        <f t="shared" si="0"/>
        <v>2</v>
      </c>
      <c r="F6" s="1">
        <v>1</v>
      </c>
      <c r="G6" s="8">
        <f>Préventifs_tunnels!G103</f>
        <v>25661.9</v>
      </c>
      <c r="H6" s="8">
        <f t="shared" si="1"/>
        <v>51323.8</v>
      </c>
      <c r="I6" s="11" t="s">
        <v>2495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SUM(Préventifs_tunnels!G136:G140)</f>
        <v>1621.4999999999998</v>
      </c>
      <c r="H9" s="8">
        <f t="shared" si="1"/>
        <v>1621.4999999999998</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tunnel'!X51</f>
        <v>7</v>
      </c>
      <c r="G11" s="8">
        <f>Préventifs_tunnels!G114</f>
        <v>864.8</v>
      </c>
      <c r="H11" s="8">
        <f t="shared" si="1"/>
        <v>6053.5999999999995</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Préventifs_tunnels!G235</f>
        <v>1018.11</v>
      </c>
      <c r="H13" s="8">
        <f t="shared" si="1"/>
        <v>4072.44</v>
      </c>
      <c r="I13" s="11" t="s">
        <v>2445</v>
      </c>
    </row>
    <row r="14" spans="1:9" ht="15" customHeight="1" x14ac:dyDescent="0.25">
      <c r="A14" s="1" t="s">
        <v>14</v>
      </c>
      <c r="B14" s="1" t="s">
        <v>11</v>
      </c>
      <c r="C14" s="1">
        <f>Template!C14</f>
        <v>2</v>
      </c>
      <c r="D14" s="62">
        <v>0</v>
      </c>
      <c r="E14" s="1">
        <f t="shared" si="0"/>
        <v>2</v>
      </c>
      <c r="F14" s="1">
        <v>2</v>
      </c>
      <c r="G14" s="8">
        <f>Préventifs_tunnels!G240</f>
        <v>8582.56</v>
      </c>
      <c r="H14" s="8">
        <f t="shared" si="1"/>
        <v>34330.239999999998</v>
      </c>
      <c r="I14" s="11" t="s">
        <v>2445</v>
      </c>
    </row>
    <row r="15" spans="1:9" ht="15" customHeight="1" x14ac:dyDescent="0.25">
      <c r="A15" s="1" t="s">
        <v>14</v>
      </c>
      <c r="B15" s="1" t="s">
        <v>15</v>
      </c>
      <c r="C15" s="1">
        <f>Template!C15</f>
        <v>0.4</v>
      </c>
      <c r="D15" s="62">
        <v>0</v>
      </c>
      <c r="E15" s="1">
        <f t="shared" si="0"/>
        <v>0.4</v>
      </c>
      <c r="F15" s="1">
        <v>2</v>
      </c>
      <c r="G15" s="8">
        <f>SUM(Préventifs_tunnels!G245:G247)</f>
        <v>30921.469999999998</v>
      </c>
      <c r="H15" s="8">
        <f t="shared" si="1"/>
        <v>24737.175999999999</v>
      </c>
      <c r="I15" s="65" t="s">
        <v>2486</v>
      </c>
    </row>
    <row r="16" spans="1:9" ht="15" customHeight="1" x14ac:dyDescent="0.25">
      <c r="A16" s="1" t="s">
        <v>95</v>
      </c>
      <c r="B16" s="1" t="s">
        <v>17</v>
      </c>
      <c r="C16" s="1">
        <f>Template!C16</f>
        <v>2</v>
      </c>
      <c r="D16" s="62">
        <v>0</v>
      </c>
      <c r="E16" s="1">
        <f t="shared" si="0"/>
        <v>2</v>
      </c>
      <c r="F16" s="1">
        <v>2</v>
      </c>
      <c r="G16" s="8">
        <f>Préventifs_tunnels!G320</f>
        <v>1263.33</v>
      </c>
      <c r="H16" s="8">
        <f t="shared" si="1"/>
        <v>5053.32</v>
      </c>
      <c r="I16" s="11" t="s">
        <v>2445</v>
      </c>
    </row>
    <row r="17" spans="1:9" ht="15" customHeight="1" x14ac:dyDescent="0.25">
      <c r="A17" s="1" t="s">
        <v>95</v>
      </c>
      <c r="B17" s="1" t="s">
        <v>18</v>
      </c>
      <c r="C17" s="1">
        <f>Template!C17</f>
        <v>2</v>
      </c>
      <c r="D17" s="62">
        <v>0</v>
      </c>
      <c r="E17" s="1">
        <f t="shared" si="0"/>
        <v>2</v>
      </c>
      <c r="F17" s="1">
        <v>2</v>
      </c>
      <c r="G17" s="8">
        <f>Préventifs_tunnels!G345</f>
        <v>4317.72</v>
      </c>
      <c r="H17" s="8">
        <f t="shared" si="1"/>
        <v>17270.88</v>
      </c>
      <c r="I17" s="11" t="s">
        <v>2445</v>
      </c>
    </row>
    <row r="18" spans="1:9" ht="15" customHeight="1" x14ac:dyDescent="0.25">
      <c r="A18" s="1" t="s">
        <v>95</v>
      </c>
      <c r="B18" s="1" t="s">
        <v>94</v>
      </c>
      <c r="C18" s="1">
        <f>Template!C18</f>
        <v>1</v>
      </c>
      <c r="D18" s="62">
        <v>0</v>
      </c>
      <c r="E18" s="1">
        <f t="shared" si="0"/>
        <v>1</v>
      </c>
      <c r="F18" s="64">
        <f>'Equipements par tunnel'!X59</f>
        <v>31</v>
      </c>
      <c r="G18" s="8">
        <f>Préventifs_tunnels!G361</f>
        <v>61.7</v>
      </c>
      <c r="H18" s="8">
        <f t="shared" si="1"/>
        <v>1912.7</v>
      </c>
      <c r="I18" s="11" t="s">
        <v>2484</v>
      </c>
    </row>
    <row r="19" spans="1:9" ht="15" customHeight="1" x14ac:dyDescent="0.25">
      <c r="A19" s="1" t="s">
        <v>19</v>
      </c>
      <c r="B19" s="1" t="s">
        <v>116</v>
      </c>
      <c r="C19" s="1">
        <f>Template!C19</f>
        <v>1</v>
      </c>
      <c r="D19" s="62">
        <v>0</v>
      </c>
      <c r="E19" s="1">
        <f t="shared" si="0"/>
        <v>1</v>
      </c>
      <c r="F19" s="1">
        <v>1</v>
      </c>
      <c r="G19" s="8">
        <f>Préventifs_tunnels!G396</f>
        <v>1417</v>
      </c>
      <c r="H19" s="8">
        <f t="shared" si="1"/>
        <v>1417</v>
      </c>
      <c r="I19" s="11" t="s">
        <v>2444</v>
      </c>
    </row>
    <row r="20" spans="1:9" ht="15" customHeight="1" x14ac:dyDescent="0.25">
      <c r="A20" s="1" t="s">
        <v>19</v>
      </c>
      <c r="B20" s="1" t="s">
        <v>117</v>
      </c>
      <c r="C20" s="1">
        <f>Template!C20</f>
        <v>1</v>
      </c>
      <c r="D20" s="62">
        <v>0</v>
      </c>
      <c r="E20" s="1">
        <f t="shared" si="0"/>
        <v>1</v>
      </c>
      <c r="F20" s="1">
        <v>1</v>
      </c>
      <c r="G20" s="8">
        <f>Préventifs_tunnels!G397</f>
        <v>1597.33</v>
      </c>
      <c r="H20" s="8">
        <f t="shared" si="1"/>
        <v>1597.33</v>
      </c>
      <c r="I20" s="11" t="s">
        <v>2444</v>
      </c>
    </row>
    <row r="21" spans="1:9" ht="15" customHeight="1" x14ac:dyDescent="0.25">
      <c r="A21" s="1" t="s">
        <v>19</v>
      </c>
      <c r="B21" s="1" t="s">
        <v>2442</v>
      </c>
      <c r="C21" s="1">
        <f>Template!C21</f>
        <v>1</v>
      </c>
      <c r="D21" s="62">
        <v>0</v>
      </c>
      <c r="E21" s="1">
        <f t="shared" si="0"/>
        <v>1</v>
      </c>
      <c r="F21" s="64">
        <f>'Equipements par tunnel'!X4</f>
        <v>25</v>
      </c>
      <c r="G21" s="8">
        <f>Préventifs_tunnels!G406</f>
        <v>195.35</v>
      </c>
      <c r="H21" s="8">
        <f t="shared" si="1"/>
        <v>4883.75</v>
      </c>
      <c r="I21" s="11" t="s">
        <v>2440</v>
      </c>
    </row>
    <row r="22" spans="1:9" ht="15" customHeight="1" x14ac:dyDescent="0.25">
      <c r="A22" s="1" t="s">
        <v>19</v>
      </c>
      <c r="B22" s="1" t="s">
        <v>2443</v>
      </c>
      <c r="C22" s="1">
        <f>Template!C22</f>
        <v>1</v>
      </c>
      <c r="D22" s="62">
        <v>0</v>
      </c>
      <c r="E22" s="1">
        <f t="shared" si="0"/>
        <v>1</v>
      </c>
      <c r="F22" s="64">
        <f>'Equipements par tunnel'!X6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Préventifs_tunnels!G417</f>
        <v>2625.97</v>
      </c>
      <c r="H23" s="8">
        <f t="shared" si="1"/>
        <v>2625.97</v>
      </c>
      <c r="I23" s="11" t="s">
        <v>2503</v>
      </c>
    </row>
    <row r="24" spans="1:9" ht="15" customHeight="1" x14ac:dyDescent="0.25">
      <c r="A24" s="3" t="s">
        <v>61</v>
      </c>
      <c r="B24" s="1" t="s">
        <v>43</v>
      </c>
      <c r="C24" s="1">
        <f>Template!C24</f>
        <v>1</v>
      </c>
      <c r="D24" s="62">
        <v>0</v>
      </c>
      <c r="E24" s="1">
        <f t="shared" si="0"/>
        <v>1</v>
      </c>
      <c r="F24" s="1">
        <v>1</v>
      </c>
      <c r="G24" s="8">
        <f>Préventifs_tunnels!G439</f>
        <v>1259.54</v>
      </c>
      <c r="H24" s="8">
        <f t="shared" si="1"/>
        <v>1259.54</v>
      </c>
      <c r="I24" s="11" t="s">
        <v>2503</v>
      </c>
    </row>
    <row r="25" spans="1:9" ht="15" customHeight="1" x14ac:dyDescent="0.25">
      <c r="A25" s="1" t="s">
        <v>97</v>
      </c>
      <c r="B25" s="1" t="s">
        <v>44</v>
      </c>
      <c r="C25" s="1">
        <f>Template!C25</f>
        <v>0.5</v>
      </c>
      <c r="D25" s="62">
        <v>0</v>
      </c>
      <c r="E25" s="1">
        <f t="shared" si="0"/>
        <v>0.5</v>
      </c>
      <c r="F25" s="1">
        <v>1</v>
      </c>
      <c r="G25" s="8">
        <f>Préventifs_tunnels!G483/2</f>
        <v>3990.41</v>
      </c>
      <c r="H25" s="8">
        <f t="shared" si="1"/>
        <v>1995.2049999999999</v>
      </c>
      <c r="I25" s="11" t="s">
        <v>2503</v>
      </c>
    </row>
    <row r="26" spans="1:9" ht="15" customHeight="1" x14ac:dyDescent="0.25">
      <c r="A26" s="1" t="s">
        <v>97</v>
      </c>
      <c r="B26" s="1" t="s">
        <v>46</v>
      </c>
      <c r="C26" s="1">
        <f>Template!C26</f>
        <v>0.5</v>
      </c>
      <c r="D26" s="62">
        <v>0</v>
      </c>
      <c r="E26" s="1">
        <f t="shared" si="0"/>
        <v>0.5</v>
      </c>
      <c r="F26" s="1">
        <v>1</v>
      </c>
      <c r="G26" s="8">
        <f>Préventifs_tunnels!G488/2</f>
        <v>6943.335</v>
      </c>
      <c r="H26" s="8">
        <f t="shared" si="1"/>
        <v>3471.6675</v>
      </c>
      <c r="I26" s="11" t="s">
        <v>2503</v>
      </c>
    </row>
    <row r="27" spans="1:9" ht="15" customHeight="1" x14ac:dyDescent="0.25">
      <c r="A27" s="1" t="s">
        <v>97</v>
      </c>
      <c r="B27" s="1" t="s">
        <v>47</v>
      </c>
      <c r="C27" s="1">
        <f>Template!C27</f>
        <v>0</v>
      </c>
      <c r="D27" s="62">
        <v>0</v>
      </c>
      <c r="E27" s="1">
        <f t="shared" si="0"/>
        <v>0</v>
      </c>
      <c r="F27" s="1">
        <v>1</v>
      </c>
      <c r="G27" s="8">
        <f>Préventifs_tunnels!G493/2</f>
        <v>18986.005000000001</v>
      </c>
      <c r="H27" s="8">
        <f t="shared" si="1"/>
        <v>0</v>
      </c>
      <c r="I27" s="11" t="s">
        <v>2503</v>
      </c>
    </row>
    <row r="28" spans="1:9" ht="15" customHeight="1" x14ac:dyDescent="0.25">
      <c r="A28" s="1" t="s">
        <v>97</v>
      </c>
      <c r="B28" s="1" t="s">
        <v>26</v>
      </c>
      <c r="C28" s="1">
        <f>Template!C28</f>
        <v>0.5</v>
      </c>
      <c r="D28" s="62">
        <v>0</v>
      </c>
      <c r="E28" s="1">
        <f t="shared" si="0"/>
        <v>0.5</v>
      </c>
      <c r="F28" s="1">
        <v>1</v>
      </c>
      <c r="G28" s="8">
        <f>Préventifs_tunnels!G498/2</f>
        <v>4734.415</v>
      </c>
      <c r="H28" s="8">
        <f t="shared" si="1"/>
        <v>2367.2075</v>
      </c>
      <c r="I28" s="11" t="s">
        <v>2503</v>
      </c>
    </row>
    <row r="29" spans="1:9" ht="15" customHeight="1" x14ac:dyDescent="0.25">
      <c r="A29" s="1" t="s">
        <v>97</v>
      </c>
      <c r="B29" s="1" t="s">
        <v>27</v>
      </c>
      <c r="C29" s="1">
        <f>Template!C29</f>
        <v>0.5</v>
      </c>
      <c r="D29" s="62">
        <v>0</v>
      </c>
      <c r="E29" s="1">
        <f t="shared" si="0"/>
        <v>0.5</v>
      </c>
      <c r="F29" s="1">
        <v>1</v>
      </c>
      <c r="G29" s="8">
        <f>Préventifs_tunnels!G503/2</f>
        <v>6296.1149999999998</v>
      </c>
      <c r="H29" s="8">
        <f t="shared" si="1"/>
        <v>3148.0574999999999</v>
      </c>
      <c r="I29" s="11" t="s">
        <v>2503</v>
      </c>
    </row>
    <row r="30" spans="1:9" ht="15" customHeight="1" x14ac:dyDescent="0.25">
      <c r="A30" s="1" t="s">
        <v>97</v>
      </c>
      <c r="B30" s="1" t="s">
        <v>28</v>
      </c>
      <c r="C30" s="1">
        <f>Template!C30</f>
        <v>0</v>
      </c>
      <c r="D30" s="62">
        <v>0</v>
      </c>
      <c r="E30" s="1">
        <f t="shared" si="0"/>
        <v>0</v>
      </c>
      <c r="F30" s="1">
        <v>1</v>
      </c>
      <c r="G30" s="8">
        <f>Préventifs_tunnels!G508/2</f>
        <v>10373.004999999999</v>
      </c>
      <c r="H30" s="8">
        <f t="shared" si="1"/>
        <v>0</v>
      </c>
      <c r="I30" s="11" t="s">
        <v>2503</v>
      </c>
    </row>
    <row r="31" spans="1:9" ht="15" customHeight="1" x14ac:dyDescent="0.25">
      <c r="A31" s="1" t="s">
        <v>97</v>
      </c>
      <c r="B31" s="1" t="s">
        <v>48</v>
      </c>
      <c r="C31" s="1">
        <f>Template!C31</f>
        <v>0.5</v>
      </c>
      <c r="D31" s="62">
        <v>0</v>
      </c>
      <c r="E31" s="1">
        <f t="shared" si="0"/>
        <v>0.5</v>
      </c>
      <c r="F31" s="1">
        <v>1</v>
      </c>
      <c r="G31" s="8">
        <f>Préventifs_tunnels!G513/2</f>
        <v>4077.2649999999999</v>
      </c>
      <c r="H31" s="8">
        <f t="shared" si="1"/>
        <v>2038.6324999999999</v>
      </c>
      <c r="I31" s="11" t="s">
        <v>2503</v>
      </c>
    </row>
    <row r="32" spans="1:9" ht="15" customHeight="1" x14ac:dyDescent="0.25">
      <c r="A32" s="1" t="s">
        <v>97</v>
      </c>
      <c r="B32" s="1" t="s">
        <v>49</v>
      </c>
      <c r="C32" s="1">
        <f>Template!C32</f>
        <v>0.5</v>
      </c>
      <c r="D32" s="62">
        <v>0</v>
      </c>
      <c r="E32" s="1">
        <f t="shared" si="0"/>
        <v>0.5</v>
      </c>
      <c r="F32" s="1">
        <v>1</v>
      </c>
      <c r="G32" s="8">
        <f>Préventifs_tunnels!G518/2</f>
        <v>5138.8249999999998</v>
      </c>
      <c r="H32" s="8">
        <f t="shared" si="1"/>
        <v>2569.4124999999999</v>
      </c>
      <c r="I32" s="11" t="s">
        <v>2503</v>
      </c>
    </row>
    <row r="33" spans="1:9" ht="15" customHeight="1" x14ac:dyDescent="0.25">
      <c r="A33" s="1" t="s">
        <v>97</v>
      </c>
      <c r="B33" s="1" t="s">
        <v>50</v>
      </c>
      <c r="C33" s="1">
        <f>Template!C33</f>
        <v>0</v>
      </c>
      <c r="D33" s="62">
        <v>0</v>
      </c>
      <c r="E33" s="1">
        <f t="shared" si="0"/>
        <v>0</v>
      </c>
      <c r="F33" s="1">
        <v>1</v>
      </c>
      <c r="G33" s="8">
        <f>Préventifs_tunnels!G523/2</f>
        <v>10840.87</v>
      </c>
      <c r="H33" s="8">
        <f t="shared" si="1"/>
        <v>0</v>
      </c>
      <c r="I33" s="11" t="s">
        <v>2503</v>
      </c>
    </row>
    <row r="34" spans="1:9" ht="15" customHeight="1" x14ac:dyDescent="0.25">
      <c r="A34" s="1" t="s">
        <v>97</v>
      </c>
      <c r="B34" s="1" t="s">
        <v>30</v>
      </c>
      <c r="C34" s="1">
        <f>Template!C34</f>
        <v>1</v>
      </c>
      <c r="D34" s="62">
        <v>0</v>
      </c>
      <c r="E34" s="1">
        <f t="shared" si="0"/>
        <v>1</v>
      </c>
      <c r="F34" s="60">
        <v>1</v>
      </c>
      <c r="G34" s="8">
        <f>Préventifs_tunnels!G528/2</f>
        <v>5465.29</v>
      </c>
      <c r="H34" s="8">
        <f t="shared" si="1"/>
        <v>5465.29</v>
      </c>
      <c r="I34" s="11" t="s">
        <v>2503</v>
      </c>
    </row>
    <row r="35" spans="1:9" ht="15" customHeight="1" x14ac:dyDescent="0.25">
      <c r="A35" s="1" t="s">
        <v>97</v>
      </c>
      <c r="B35" s="1" t="s">
        <v>92</v>
      </c>
      <c r="C35" s="1">
        <f>Template!C35</f>
        <v>0.5</v>
      </c>
      <c r="D35" s="62">
        <v>0</v>
      </c>
      <c r="E35" s="1">
        <f t="shared" si="0"/>
        <v>0.5</v>
      </c>
      <c r="F35" s="64">
        <f>'Equipements par tunnel'!X50</f>
        <v>7</v>
      </c>
      <c r="G35" s="8">
        <f>Préventifs_tunnels!G474</f>
        <v>469.67</v>
      </c>
      <c r="H35" s="8">
        <f t="shared" si="1"/>
        <v>1643.845</v>
      </c>
      <c r="I35" s="11" t="s">
        <v>2446</v>
      </c>
    </row>
    <row r="36" spans="1:9" ht="15" customHeight="1" x14ac:dyDescent="0.25">
      <c r="A36" s="1" t="s">
        <v>97</v>
      </c>
      <c r="B36" s="1" t="s">
        <v>93</v>
      </c>
      <c r="C36" s="1">
        <f>Template!C36</f>
        <v>0.5</v>
      </c>
      <c r="D36" s="62">
        <v>0</v>
      </c>
      <c r="E36" s="1">
        <f t="shared" si="0"/>
        <v>0.5</v>
      </c>
      <c r="F36" s="64">
        <f>'Equipements par tunnel'!X50</f>
        <v>7</v>
      </c>
      <c r="G36" s="8">
        <f>Préventifs_tunnels!G475</f>
        <v>617.11</v>
      </c>
      <c r="H36" s="8">
        <f t="shared" si="1"/>
        <v>2159.8850000000002</v>
      </c>
      <c r="I36" s="11" t="s">
        <v>2447</v>
      </c>
    </row>
    <row r="37" spans="1:9" ht="15" customHeight="1" x14ac:dyDescent="0.25">
      <c r="A37" s="1" t="s">
        <v>57</v>
      </c>
      <c r="B37" s="1" t="s">
        <v>214</v>
      </c>
      <c r="C37" s="1">
        <f>Template!C37</f>
        <v>1</v>
      </c>
      <c r="D37" s="62">
        <v>0</v>
      </c>
      <c r="E37" s="1">
        <f t="shared" si="0"/>
        <v>1</v>
      </c>
      <c r="F37" s="64">
        <f>'Equipements par tunnel'!X55</f>
        <v>5</v>
      </c>
      <c r="G37" s="8">
        <f>Préventifs_tunnels!G808</f>
        <v>304.01</v>
      </c>
      <c r="H37" s="8">
        <f t="shared" si="1"/>
        <v>1520.05</v>
      </c>
      <c r="I37" s="11" t="s">
        <v>2448</v>
      </c>
    </row>
    <row r="38" spans="1:9" ht="15" customHeight="1" x14ac:dyDescent="0.25">
      <c r="A38" s="1" t="s">
        <v>57</v>
      </c>
      <c r="B38" s="1" t="s">
        <v>215</v>
      </c>
      <c r="C38" s="1">
        <f>Template!C38</f>
        <v>1</v>
      </c>
      <c r="D38" s="62">
        <v>0</v>
      </c>
      <c r="E38" s="1">
        <f t="shared" si="0"/>
        <v>1</v>
      </c>
      <c r="F38" s="64">
        <f>'Equipements par tunnel'!X56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tunnel'!X57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tunnel'!X58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5</v>
      </c>
      <c r="G41" s="8">
        <f>Préventifs_tunnels!G812</f>
        <v>414.3</v>
      </c>
      <c r="H41" s="8">
        <f t="shared" si="1"/>
        <v>1035.75</v>
      </c>
      <c r="I41" s="11" t="s">
        <v>2452</v>
      </c>
    </row>
    <row r="42" spans="1:9" ht="15" customHeight="1" x14ac:dyDescent="0.25">
      <c r="A42" s="1" t="s">
        <v>31</v>
      </c>
      <c r="B42" s="1" t="s">
        <v>32</v>
      </c>
      <c r="C42" s="1">
        <f>Template!C42</f>
        <v>4</v>
      </c>
      <c r="D42" s="62">
        <v>0</v>
      </c>
      <c r="E42" s="1">
        <f t="shared" si="0"/>
        <v>4</v>
      </c>
      <c r="F42" s="1">
        <v>2</v>
      </c>
      <c r="G42" s="8">
        <f>Préventifs_tunnels!G787/2</f>
        <v>3420.375</v>
      </c>
      <c r="H42" s="8">
        <f t="shared" si="1"/>
        <v>27363</v>
      </c>
      <c r="I42" s="11" t="s">
        <v>2495</v>
      </c>
    </row>
    <row r="43" spans="1:9" ht="15" customHeight="1" x14ac:dyDescent="0.25">
      <c r="A43" s="1" t="s">
        <v>31</v>
      </c>
      <c r="B43" s="1" t="s">
        <v>2454</v>
      </c>
      <c r="C43" s="1">
        <f>Template!C43</f>
        <v>1</v>
      </c>
      <c r="D43" s="62">
        <v>0</v>
      </c>
      <c r="E43" s="1">
        <f t="shared" si="0"/>
        <v>1</v>
      </c>
      <c r="F43" s="64">
        <f>'Equipements par tunnel'!X12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Préventifs_tunnels!G798</f>
        <v>698.25</v>
      </c>
      <c r="H44" s="8">
        <f t="shared" si="1"/>
        <v>698.25</v>
      </c>
      <c r="I44" s="11" t="s">
        <v>2496</v>
      </c>
    </row>
    <row r="45" spans="1:9" ht="15" customHeight="1" x14ac:dyDescent="0.25">
      <c r="A45" s="1" t="s">
        <v>31</v>
      </c>
      <c r="B45" s="1" t="s">
        <v>84</v>
      </c>
      <c r="C45" s="1">
        <f>Template!C45</f>
        <v>1</v>
      </c>
      <c r="D45" s="62">
        <v>0</v>
      </c>
      <c r="E45" s="1">
        <f t="shared" si="0"/>
        <v>1</v>
      </c>
      <c r="F45" s="64">
        <f>'Equipements par tunnel'!X20</f>
        <v>64</v>
      </c>
      <c r="G45" s="8">
        <f>Préventifs_tunnels!G801</f>
        <v>33.6</v>
      </c>
      <c r="H45" s="8">
        <f t="shared" si="1"/>
        <v>2150.4</v>
      </c>
      <c r="I45" s="11" t="s">
        <v>2460</v>
      </c>
    </row>
    <row r="46" spans="1:9" ht="15" customHeight="1" x14ac:dyDescent="0.25">
      <c r="A46" s="1" t="s">
        <v>31</v>
      </c>
      <c r="B46" s="1" t="s">
        <v>85</v>
      </c>
      <c r="C46" s="1">
        <f>Template!C46</f>
        <v>1</v>
      </c>
      <c r="D46" s="62">
        <v>0</v>
      </c>
      <c r="E46" s="1">
        <f t="shared" si="0"/>
        <v>1</v>
      </c>
      <c r="F46" s="64">
        <f>'Equipements par tunnel'!X21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tunnel'!X22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tunnel'!X23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tunnel'!X24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tunnel'!X25</f>
        <v>10</v>
      </c>
      <c r="G50" s="8">
        <f>Préventifs_tunnels!G806</f>
        <v>26.25</v>
      </c>
      <c r="H50" s="8">
        <f t="shared" si="1"/>
        <v>262.5</v>
      </c>
      <c r="I50" s="11" t="s">
        <v>2465</v>
      </c>
    </row>
    <row r="51" spans="1:9" ht="15" customHeight="1" x14ac:dyDescent="0.25">
      <c r="A51" s="1" t="s">
        <v>31</v>
      </c>
      <c r="B51" s="1" t="s">
        <v>90</v>
      </c>
      <c r="C51" s="1">
        <f>Template!C51</f>
        <v>1</v>
      </c>
      <c r="D51" s="62">
        <v>0</v>
      </c>
      <c r="E51" s="1">
        <f t="shared" si="0"/>
        <v>1</v>
      </c>
      <c r="F51" s="64">
        <f>'Equipements par tunnel'!X26</f>
        <v>26</v>
      </c>
      <c r="G51" s="8">
        <f>Préventifs_tunnels!G807</f>
        <v>15.75</v>
      </c>
      <c r="H51" s="8">
        <f t="shared" si="1"/>
        <v>409.5</v>
      </c>
      <c r="I51" s="11" t="s">
        <v>2466</v>
      </c>
    </row>
    <row r="52" spans="1:9" ht="15" customHeight="1" x14ac:dyDescent="0.25">
      <c r="A52" s="1" t="s">
        <v>34</v>
      </c>
      <c r="B52" s="1" t="s">
        <v>83</v>
      </c>
      <c r="C52" s="1">
        <f>Template!C52</f>
        <v>1</v>
      </c>
      <c r="D52" s="62">
        <v>0</v>
      </c>
      <c r="E52" s="1">
        <f t="shared" si="0"/>
        <v>1</v>
      </c>
      <c r="F52" s="1">
        <v>1</v>
      </c>
      <c r="G52" s="8">
        <f>Préventifs_tunnels!G826/2</f>
        <v>19737.174999999999</v>
      </c>
      <c r="H52" s="8">
        <f t="shared" si="1"/>
        <v>19737.174999999999</v>
      </c>
      <c r="I52" s="11" t="s">
        <v>2503</v>
      </c>
    </row>
    <row r="53" spans="1:9" ht="15" customHeight="1" x14ac:dyDescent="0.25">
      <c r="A53" s="1" t="s">
        <v>34</v>
      </c>
      <c r="B53" s="1" t="s">
        <v>122</v>
      </c>
      <c r="C53" s="1">
        <f>Template!C53</f>
        <v>1</v>
      </c>
      <c r="D53" s="62">
        <v>0</v>
      </c>
      <c r="E53" s="1">
        <f t="shared" si="0"/>
        <v>1</v>
      </c>
      <c r="F53" s="64">
        <f>'Equipements par tunnel'!X35+'Equipements par tunnel'!X37</f>
        <v>30</v>
      </c>
      <c r="G53" s="8">
        <f>Préventifs_tunnels!G835</f>
        <v>78.849999999999994</v>
      </c>
      <c r="H53" s="8">
        <f t="shared" si="1"/>
        <v>2365.5</v>
      </c>
      <c r="I53" s="11" t="s">
        <v>2478</v>
      </c>
    </row>
    <row r="54" spans="1:9" ht="15" customHeight="1" x14ac:dyDescent="0.25">
      <c r="A54" s="1" t="s">
        <v>34</v>
      </c>
      <c r="B54" s="1" t="s">
        <v>123</v>
      </c>
      <c r="C54" s="1">
        <f>Template!C54</f>
        <v>1</v>
      </c>
      <c r="D54" s="62">
        <v>0</v>
      </c>
      <c r="E54" s="1">
        <f t="shared" si="0"/>
        <v>1</v>
      </c>
      <c r="F54" s="64">
        <f>'Equipements par tunnel'!X33+'Equipements par tunnel'!X34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Préventifs_tunnels!G849</f>
        <v>4055.9</v>
      </c>
      <c r="H58" s="8">
        <f t="shared" si="1"/>
        <v>4055.9</v>
      </c>
      <c r="I58" s="11" t="s">
        <v>2445</v>
      </c>
    </row>
    <row r="59" spans="1:9" ht="15" customHeight="1" x14ac:dyDescent="0.25">
      <c r="A59" s="1" t="s">
        <v>35</v>
      </c>
      <c r="B59" s="1" t="s">
        <v>37</v>
      </c>
      <c r="C59" s="1">
        <f>Template!C59</f>
        <v>1</v>
      </c>
      <c r="D59" s="62">
        <v>0</v>
      </c>
      <c r="E59" s="1">
        <f t="shared" si="0"/>
        <v>1</v>
      </c>
      <c r="F59" s="1">
        <v>1</v>
      </c>
      <c r="G59" s="8">
        <f>Préventifs_tunnels!G850</f>
        <v>4055.9</v>
      </c>
      <c r="H59" s="8">
        <f t="shared" si="1"/>
        <v>4055.9</v>
      </c>
      <c r="I59" s="11" t="s">
        <v>2445</v>
      </c>
    </row>
    <row r="60" spans="1:9" ht="15" customHeight="1" x14ac:dyDescent="0.25">
      <c r="A60" s="1" t="s">
        <v>35</v>
      </c>
      <c r="B60" s="1" t="s">
        <v>38</v>
      </c>
      <c r="C60" s="1">
        <f>Template!C60</f>
        <v>2</v>
      </c>
      <c r="D60" s="62">
        <v>0</v>
      </c>
      <c r="E60" s="1">
        <f t="shared" si="0"/>
        <v>2</v>
      </c>
      <c r="F60" s="1">
        <v>1</v>
      </c>
      <c r="G60" s="8">
        <f>Préventifs_tunnels!G897</f>
        <v>3040.8</v>
      </c>
      <c r="H60" s="8">
        <f t="shared" si="1"/>
        <v>6081.6</v>
      </c>
      <c r="I60" s="11" t="s">
        <v>2445</v>
      </c>
    </row>
    <row r="61" spans="1:9" ht="15" customHeight="1" x14ac:dyDescent="0.25">
      <c r="A61" s="1" t="s">
        <v>35</v>
      </c>
      <c r="B61" s="1" t="s">
        <v>39</v>
      </c>
      <c r="C61" s="1">
        <f>Template!C61</f>
        <v>2</v>
      </c>
      <c r="D61" s="62">
        <v>0</v>
      </c>
      <c r="E61" s="1">
        <f t="shared" si="0"/>
        <v>2</v>
      </c>
      <c r="F61" s="1">
        <v>1</v>
      </c>
      <c r="G61" s="8">
        <f>Préventifs_tunnels!G898</f>
        <v>3040.8</v>
      </c>
      <c r="H61" s="8">
        <f t="shared" si="1"/>
        <v>6081.6</v>
      </c>
      <c r="I61" s="11" t="s">
        <v>2445</v>
      </c>
    </row>
    <row r="62" spans="1:9" ht="15" customHeight="1" x14ac:dyDescent="0.25">
      <c r="A62" s="1" t="s">
        <v>35</v>
      </c>
      <c r="B62" s="1" t="s">
        <v>54</v>
      </c>
      <c r="C62" s="1">
        <f>Template!C62</f>
        <v>1</v>
      </c>
      <c r="D62" s="62">
        <v>0</v>
      </c>
      <c r="E62" s="1">
        <f t="shared" si="0"/>
        <v>1</v>
      </c>
      <c r="F62" s="1">
        <v>1</v>
      </c>
      <c r="G62" s="8">
        <f>Préventifs_tunnels!G941</f>
        <v>252.8</v>
      </c>
      <c r="H62" s="8">
        <f t="shared" si="1"/>
        <v>252.8</v>
      </c>
      <c r="I62" s="11" t="s">
        <v>2493</v>
      </c>
    </row>
    <row r="63" spans="1:9" ht="15" customHeight="1" x14ac:dyDescent="0.25">
      <c r="A63" s="1" t="s">
        <v>40</v>
      </c>
      <c r="B63" s="1" t="s">
        <v>41</v>
      </c>
      <c r="C63" s="1">
        <f>Template!C63</f>
        <v>1</v>
      </c>
      <c r="D63" s="62">
        <v>0</v>
      </c>
      <c r="E63" s="1">
        <f t="shared" si="0"/>
        <v>1</v>
      </c>
      <c r="F63" s="1">
        <v>1</v>
      </c>
      <c r="G63" s="8">
        <f>Préventifs_tunnels!G965</f>
        <v>2910</v>
      </c>
      <c r="H63" s="8">
        <f t="shared" si="1"/>
        <v>2910</v>
      </c>
      <c r="I63" s="11" t="s">
        <v>2444</v>
      </c>
    </row>
    <row r="64" spans="1:9" ht="15" customHeight="1" x14ac:dyDescent="0.25">
      <c r="A64" s="1" t="s">
        <v>40</v>
      </c>
      <c r="B64" s="1" t="s">
        <v>102</v>
      </c>
      <c r="C64" s="1">
        <f>Template!C64</f>
        <v>3</v>
      </c>
      <c r="D64" s="62">
        <v>0</v>
      </c>
      <c r="E64" s="1">
        <f t="shared" si="0"/>
        <v>3</v>
      </c>
      <c r="F64" s="1">
        <v>0</v>
      </c>
      <c r="G64" s="8">
        <v>0</v>
      </c>
      <c r="H64" s="8">
        <f t="shared" si="1"/>
        <v>0</v>
      </c>
      <c r="I64" s="11" t="s">
        <v>2444</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tunnel'!X28</f>
        <v>4</v>
      </c>
      <c r="G66" s="8">
        <f>Préventifs_tunnels!G1050</f>
        <v>147.54</v>
      </c>
      <c r="H66" s="8">
        <f t="shared" si="1"/>
        <v>590.16</v>
      </c>
      <c r="I66" s="11" t="s">
        <v>2473</v>
      </c>
    </row>
    <row r="67" spans="1:9" ht="15" customHeight="1" x14ac:dyDescent="0.25">
      <c r="A67" s="1" t="s">
        <v>40</v>
      </c>
      <c r="B67" s="1" t="s">
        <v>104</v>
      </c>
      <c r="C67" s="1">
        <f>Template!C67</f>
        <v>1</v>
      </c>
      <c r="D67" s="62">
        <v>0</v>
      </c>
      <c r="E67" s="1">
        <f t="shared" si="0"/>
        <v>1</v>
      </c>
      <c r="F67" s="64">
        <f>'Equipements par tunnel'!X27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tunnel'!X15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tunnel'!X29</f>
        <v>0</v>
      </c>
      <c r="G72" s="8">
        <f>Préventifs_tunnels!G992</f>
        <v>686</v>
      </c>
      <c r="H72" s="8">
        <f t="shared" si="1"/>
        <v>0</v>
      </c>
      <c r="I72" s="11" t="s">
        <v>2483</v>
      </c>
    </row>
    <row r="73" spans="1:9" ht="30" customHeight="1" x14ac:dyDescent="0.25">
      <c r="H73" s="13">
        <f>SUM(H3:H72)</f>
        <v>287073.68349999993</v>
      </c>
    </row>
  </sheetData>
  <sheetProtection algorithmName="SHA-512" hashValue="W4UU8eGizlHs5n3M7xW+bX/+ReyrQOxySF3SoOHKZS1su4rBcAa3Bxqtp9hdcUEGGCUHOKP4254vRbA9VjX0OQ==" saltValue="xgOlroF9dUoq+GoGfWIBhA=="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C5DFD-BB3C-4D78-ACE2-335C601AD14B}">
  <sheetPr>
    <tabColor theme="0" tint="-0.249977111117893"/>
    <pageSetUpPr fitToPage="1"/>
  </sheetPr>
  <dimension ref="A1:C31"/>
  <sheetViews>
    <sheetView workbookViewId="0">
      <pane ySplit="1" topLeftCell="A2" activePane="bottomLeft" state="frozen"/>
      <selection pane="bottomLeft" activeCell="C31" sqref="C31"/>
    </sheetView>
  </sheetViews>
  <sheetFormatPr baseColWidth="10" defaultColWidth="9.140625" defaultRowHeight="30" customHeight="1" x14ac:dyDescent="0.25"/>
  <cols>
    <col min="1" max="1" width="29" style="2" customWidth="1"/>
    <col min="2" max="2" width="16.28515625" style="2" customWidth="1"/>
    <col min="3" max="3" width="17.140625" style="76" customWidth="1"/>
    <col min="4" max="16384" width="9.140625" style="2"/>
  </cols>
  <sheetData>
    <row r="1" spans="1:3" ht="30" customHeight="1" x14ac:dyDescent="0.25">
      <c r="A1" s="82" t="s">
        <v>2576</v>
      </c>
      <c r="B1" s="83" t="s">
        <v>59</v>
      </c>
      <c r="C1" s="83" t="s">
        <v>60</v>
      </c>
    </row>
    <row r="2" spans="1:3" ht="15" customHeight="1" x14ac:dyDescent="0.25">
      <c r="A2" s="11" t="s">
        <v>75</v>
      </c>
      <c r="B2" s="78">
        <f>SUM(Boissy!H3:H72)</f>
        <v>261915.61699999991</v>
      </c>
      <c r="C2" s="78">
        <f>B2*1.2</f>
        <v>314298.74039999989</v>
      </c>
    </row>
    <row r="3" spans="1:3" ht="15" customHeight="1" x14ac:dyDescent="0.25">
      <c r="A3" s="11" t="s">
        <v>66</v>
      </c>
      <c r="B3" s="78">
        <f>SUM(Champigny!H3:H72)</f>
        <v>267382.15699999989</v>
      </c>
      <c r="C3" s="78">
        <f t="shared" ref="C3:C31" si="0">B3*1.2</f>
        <v>320858.58839999983</v>
      </c>
    </row>
    <row r="4" spans="1:3" ht="15" customHeight="1" x14ac:dyDescent="0.25">
      <c r="A4" s="11" t="s">
        <v>78</v>
      </c>
      <c r="B4" s="78">
        <f>SUM('Guy Môquet'!H3:H72)</f>
        <v>184990.23849999992</v>
      </c>
      <c r="C4" s="78">
        <f t="shared" si="0"/>
        <v>221988.28619999989</v>
      </c>
    </row>
    <row r="5" spans="1:3" ht="15" customHeight="1" x14ac:dyDescent="0.25">
      <c r="A5" s="11" t="s">
        <v>134</v>
      </c>
      <c r="B5" s="78">
        <f>SUM(Moulin!H3:H72)</f>
        <v>186936.53849999997</v>
      </c>
      <c r="C5" s="78">
        <f t="shared" si="0"/>
        <v>224323.84619999994</v>
      </c>
    </row>
    <row r="6" spans="1:3" ht="15" customHeight="1" x14ac:dyDescent="0.25">
      <c r="A6" s="11" t="s">
        <v>65</v>
      </c>
      <c r="B6" s="78">
        <f>SUM(Nogent!H3:H72)</f>
        <v>454019.24299999984</v>
      </c>
      <c r="C6" s="78">
        <f t="shared" si="0"/>
        <v>544823.09159999981</v>
      </c>
    </row>
    <row r="7" spans="1:3" ht="15" customHeight="1" x14ac:dyDescent="0.25">
      <c r="A7" s="86" t="s">
        <v>2571</v>
      </c>
      <c r="B7" s="87">
        <f>SUM(B2:B6)</f>
        <v>1355243.7939999995</v>
      </c>
      <c r="C7" s="87">
        <f t="shared" si="0"/>
        <v>1626292.5527999995</v>
      </c>
    </row>
    <row r="8" spans="1:3" ht="15" customHeight="1" x14ac:dyDescent="0.25">
      <c r="A8" s="11" t="s">
        <v>137</v>
      </c>
      <c r="B8" s="78">
        <f>SUM('Ambroise Paré'!H3:H72)</f>
        <v>238010.09999999992</v>
      </c>
      <c r="C8" s="78">
        <f t="shared" si="0"/>
        <v>285612.11999999988</v>
      </c>
    </row>
    <row r="9" spans="1:3" ht="15" customHeight="1" x14ac:dyDescent="0.25">
      <c r="A9" s="11" t="s">
        <v>2250</v>
      </c>
      <c r="B9" s="78">
        <f>SUM('Belle-Rive'!H3:H72)</f>
        <v>293684.87199999997</v>
      </c>
      <c r="C9" s="78">
        <f t="shared" si="0"/>
        <v>352421.84639999998</v>
      </c>
    </row>
    <row r="10" spans="1:3" ht="15" customHeight="1" x14ac:dyDescent="0.25">
      <c r="A10" s="11" t="s">
        <v>139</v>
      </c>
      <c r="B10" s="78">
        <f>SUM(Chennevières!H3:H72)</f>
        <v>126651.64099999997</v>
      </c>
      <c r="C10" s="78">
        <f t="shared" si="0"/>
        <v>151981.96919999996</v>
      </c>
    </row>
    <row r="11" spans="1:3" ht="15" customHeight="1" x14ac:dyDescent="0.25">
      <c r="A11" s="11" t="s">
        <v>120</v>
      </c>
      <c r="B11" s="78">
        <f>SUM(Fontenay!H3:H72)</f>
        <v>164087.01199999999</v>
      </c>
      <c r="C11" s="78">
        <f t="shared" si="0"/>
        <v>196904.41439999998</v>
      </c>
    </row>
    <row r="12" spans="1:3" ht="15" customHeight="1" x14ac:dyDescent="0.25">
      <c r="A12" s="11" t="s">
        <v>79</v>
      </c>
      <c r="B12" s="78">
        <f>SUM('La Défense'!H3:H72)</f>
        <v>1210736.5226666664</v>
      </c>
      <c r="C12" s="78">
        <f t="shared" si="0"/>
        <v>1452883.8271999997</v>
      </c>
    </row>
    <row r="13" spans="1:3" ht="15" customHeight="1" x14ac:dyDescent="0.25">
      <c r="A13" s="11" t="s">
        <v>493</v>
      </c>
      <c r="B13" s="78">
        <f>SUM('Nanterre Centre'!H3:H72)</f>
        <v>330461.15183333331</v>
      </c>
      <c r="C13" s="78">
        <f t="shared" si="0"/>
        <v>396553.38219999993</v>
      </c>
    </row>
    <row r="14" spans="1:3" ht="15" customHeight="1" x14ac:dyDescent="0.25">
      <c r="A14" s="11" t="s">
        <v>2572</v>
      </c>
      <c r="B14" s="78">
        <f>SUM('Nanterre échangeur'!H3:H72)</f>
        <v>519904.16966666671</v>
      </c>
      <c r="C14" s="78">
        <f t="shared" si="0"/>
        <v>623885.00360000005</v>
      </c>
    </row>
    <row r="15" spans="1:3" ht="15" customHeight="1" x14ac:dyDescent="0.25">
      <c r="A15" s="11" t="s">
        <v>62</v>
      </c>
      <c r="B15" s="78">
        <f>SUM(Neuilly!H3:H72)</f>
        <v>134187.68300000002</v>
      </c>
      <c r="C15" s="78">
        <f t="shared" si="0"/>
        <v>161025.21960000001</v>
      </c>
    </row>
    <row r="16" spans="1:3" ht="15" customHeight="1" x14ac:dyDescent="0.25">
      <c r="A16" s="11" t="s">
        <v>69</v>
      </c>
      <c r="B16" s="78">
        <f>SUM('Saint-Cloud'!H3:H72)</f>
        <v>247020.83099999998</v>
      </c>
      <c r="C16" s="78">
        <f t="shared" si="0"/>
        <v>296424.99719999998</v>
      </c>
    </row>
    <row r="17" spans="1:3" ht="15" customHeight="1" x14ac:dyDescent="0.25">
      <c r="A17" s="11" t="s">
        <v>63</v>
      </c>
      <c r="B17" s="78">
        <f>SUM(Sévines!H3:H72)</f>
        <v>111787.19699999997</v>
      </c>
      <c r="C17" s="78">
        <f t="shared" si="0"/>
        <v>134144.63639999996</v>
      </c>
    </row>
    <row r="18" spans="1:3" ht="15" customHeight="1" x14ac:dyDescent="0.25">
      <c r="A18" s="86" t="s">
        <v>2573</v>
      </c>
      <c r="B18" s="87">
        <f>SUM(B8:B17)</f>
        <v>3376531.1801666664</v>
      </c>
      <c r="C18" s="87">
        <f t="shared" si="0"/>
        <v>4051837.4161999994</v>
      </c>
    </row>
    <row r="19" spans="1:3" ht="15" customHeight="1" x14ac:dyDescent="0.25">
      <c r="A19" s="11" t="s">
        <v>74</v>
      </c>
      <c r="B19" s="78">
        <f>SUM(Bobigny!H3:H72)</f>
        <v>287073.68349999993</v>
      </c>
      <c r="C19" s="78">
        <f t="shared" si="0"/>
        <v>344488.42019999988</v>
      </c>
    </row>
    <row r="20" spans="1:3" ht="15" customHeight="1" x14ac:dyDescent="0.25">
      <c r="A20" s="11" t="s">
        <v>70</v>
      </c>
      <c r="B20" s="78">
        <f>SUM('La Courneuve'!H3:H72)</f>
        <v>104214.64499999997</v>
      </c>
      <c r="C20" s="78">
        <f t="shared" si="0"/>
        <v>125057.57399999996</v>
      </c>
    </row>
    <row r="21" spans="1:3" ht="15" customHeight="1" x14ac:dyDescent="0.25">
      <c r="A21" s="11" t="s">
        <v>71</v>
      </c>
      <c r="B21" s="78">
        <f>SUM(Landy!H3:H72)</f>
        <v>321250.69900000002</v>
      </c>
      <c r="C21" s="78">
        <f t="shared" si="0"/>
        <v>385500.83880000003</v>
      </c>
    </row>
    <row r="22" spans="1:3" ht="15" customHeight="1" x14ac:dyDescent="0.25">
      <c r="A22" s="11" t="s">
        <v>77</v>
      </c>
      <c r="B22" s="78">
        <f>SUM('Lumen-Norton'!H3:H72)</f>
        <v>213665.14549999993</v>
      </c>
      <c r="C22" s="78">
        <f t="shared" si="0"/>
        <v>256398.17459999991</v>
      </c>
    </row>
    <row r="23" spans="1:3" ht="15" customHeight="1" x14ac:dyDescent="0.25">
      <c r="A23" s="11" t="s">
        <v>64</v>
      </c>
      <c r="B23" s="78">
        <f>SUM(Taverny!H3:H72)</f>
        <v>139842.77699999997</v>
      </c>
      <c r="C23" s="78">
        <f t="shared" si="0"/>
        <v>167811.33239999996</v>
      </c>
    </row>
    <row r="24" spans="1:3" ht="15" customHeight="1" x14ac:dyDescent="0.25">
      <c r="A24" s="86" t="s">
        <v>2574</v>
      </c>
      <c r="B24" s="87">
        <f>SUM(B19:B23)</f>
        <v>1066046.9499999997</v>
      </c>
      <c r="C24" s="87">
        <f t="shared" si="0"/>
        <v>1279256.3399999996</v>
      </c>
    </row>
    <row r="25" spans="1:3" ht="15" customHeight="1" x14ac:dyDescent="0.25">
      <c r="A25" s="11" t="s">
        <v>76</v>
      </c>
      <c r="B25" s="78">
        <f>SUM(Antony!H3:H72)</f>
        <v>179093.84199999998</v>
      </c>
      <c r="C25" s="78">
        <f t="shared" si="0"/>
        <v>214912.61039999998</v>
      </c>
    </row>
    <row r="26" spans="1:3" ht="15" customHeight="1" x14ac:dyDescent="0.25">
      <c r="A26" s="11" t="s">
        <v>67</v>
      </c>
      <c r="B26" s="78">
        <f>SUM(Fresnes!H3:H72)</f>
        <v>173143.20799999996</v>
      </c>
      <c r="C26" s="78">
        <f t="shared" si="0"/>
        <v>207771.84959999993</v>
      </c>
    </row>
    <row r="27" spans="1:3" ht="15" customHeight="1" x14ac:dyDescent="0.25">
      <c r="A27" s="11" t="s">
        <v>68</v>
      </c>
      <c r="B27" s="78">
        <f>SUM(Bicêtre!H3:H72)</f>
        <v>218987.57200000001</v>
      </c>
      <c r="C27" s="78">
        <f t="shared" si="0"/>
        <v>262785.08640000003</v>
      </c>
    </row>
    <row r="28" spans="1:3" ht="15" customHeight="1" x14ac:dyDescent="0.25">
      <c r="A28" s="11" t="s">
        <v>72</v>
      </c>
      <c r="B28" s="78">
        <f>SUM(Italie!H3:H72)</f>
        <v>83539.347999999969</v>
      </c>
      <c r="C28" s="78">
        <f t="shared" si="0"/>
        <v>100247.21759999996</v>
      </c>
    </row>
    <row r="29" spans="1:3" ht="15" customHeight="1" x14ac:dyDescent="0.25">
      <c r="A29" s="11" t="s">
        <v>73</v>
      </c>
      <c r="B29" s="78">
        <f>SUM(Orly!H3:H72)</f>
        <v>138870.158</v>
      </c>
      <c r="C29" s="78">
        <f t="shared" si="0"/>
        <v>166644.18959999998</v>
      </c>
    </row>
    <row r="30" spans="1:3" ht="15" customHeight="1" x14ac:dyDescent="0.25">
      <c r="A30" s="86" t="s">
        <v>2575</v>
      </c>
      <c r="B30" s="87">
        <f>SUM(B25:B29)</f>
        <v>793634.12800000003</v>
      </c>
      <c r="C30" s="87">
        <f t="shared" si="0"/>
        <v>952360.95360000001</v>
      </c>
    </row>
    <row r="31" spans="1:3" s="76" customFormat="1" ht="30" customHeight="1" x14ac:dyDescent="0.25">
      <c r="A31" s="73" t="s">
        <v>2568</v>
      </c>
      <c r="B31" s="85">
        <f>B7+B18+B24+B30</f>
        <v>6591456.0521666668</v>
      </c>
      <c r="C31" s="84">
        <f t="shared" si="0"/>
        <v>7909747.2626</v>
      </c>
    </row>
  </sheetData>
  <sheetProtection algorithmName="SHA-512" hashValue="Ku3ws/KX6RqnonmrCJaazRYf9nlcQcw9OteAK088rMi6NYWbq0GfYmylt8Gf2yhGpWyRtowiqlg50CeArqLKRA==" saltValue="hUd2gB2Q8B+D/FzofGBZjg==" spinCount="100000" sheet="1" objects="1" scenarios="1"/>
  <pageMargins left="0.7" right="0.7" top="0.75" bottom="0.75" header="0.3" footer="0.3"/>
  <pageSetup paperSize="9" fitToWidth="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89DD-B118-422A-AA82-B47723B5AB88}">
  <sheetPr>
    <tabColor theme="9" tint="0.39997558519241921"/>
    <pageSetUpPr fitToPage="1"/>
  </sheetPr>
  <dimension ref="A1:I73"/>
  <sheetViews>
    <sheetView workbookViewId="0">
      <pane ySplit="2" topLeftCell="A3" activePane="bottomLeft" state="frozen"/>
      <selection pane="bottomLeft" activeCell="D8" sqref="D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70</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f>1/3</f>
        <v>0.33333333333333331</v>
      </c>
      <c r="G3" s="8">
        <f>(Préventifs_tunnels!G40+Préventifs_tunnels!G41)</f>
        <v>4058</v>
      </c>
      <c r="H3" s="8">
        <f>E3*F3*G3</f>
        <v>8116</v>
      </c>
      <c r="I3" s="70" t="s">
        <v>2525</v>
      </c>
    </row>
    <row r="4" spans="1:9" ht="15" customHeight="1" x14ac:dyDescent="0.25">
      <c r="A4" s="1" t="s">
        <v>12</v>
      </c>
      <c r="B4" s="1" t="s">
        <v>112</v>
      </c>
      <c r="C4" s="1">
        <f>Template!C4</f>
        <v>6</v>
      </c>
      <c r="D4" s="62">
        <v>0</v>
      </c>
      <c r="E4" s="1">
        <f t="shared" si="0"/>
        <v>6</v>
      </c>
      <c r="F4" s="1">
        <f>1/3</f>
        <v>0.33333333333333331</v>
      </c>
      <c r="G4" s="8">
        <f>(Préventifs_tunnels!G70+Préventifs_tunnels!G71)</f>
        <v>6528</v>
      </c>
      <c r="H4" s="8">
        <f>E4*F4*G4</f>
        <v>13056</v>
      </c>
      <c r="I4" s="70" t="s">
        <v>2525</v>
      </c>
    </row>
    <row r="5" spans="1:9" ht="15" customHeight="1" x14ac:dyDescent="0.25">
      <c r="A5" s="1" t="s">
        <v>12</v>
      </c>
      <c r="B5" s="1" t="s">
        <v>4</v>
      </c>
      <c r="C5" s="1">
        <f>Template!C5</f>
        <v>1</v>
      </c>
      <c r="D5" s="62">
        <v>0</v>
      </c>
      <c r="E5" s="1">
        <f t="shared" si="0"/>
        <v>1</v>
      </c>
      <c r="F5" s="1">
        <f>1/3</f>
        <v>0.33333333333333331</v>
      </c>
      <c r="G5" s="8">
        <f>(Préventifs_tunnels!G10+Préventifs_tunnels!G11)</f>
        <v>7038</v>
      </c>
      <c r="H5" s="8">
        <f t="shared" ref="H5:H72" si="1">E5*F5*G5</f>
        <v>2346</v>
      </c>
      <c r="I5" s="70" t="s">
        <v>2525</v>
      </c>
    </row>
    <row r="6" spans="1:9" ht="15" customHeight="1" x14ac:dyDescent="0.25">
      <c r="A6" s="1" t="s">
        <v>5</v>
      </c>
      <c r="B6" s="1" t="s">
        <v>6</v>
      </c>
      <c r="C6" s="1">
        <f>Template!C6</f>
        <v>2</v>
      </c>
      <c r="D6" s="62">
        <v>0</v>
      </c>
      <c r="E6" s="1">
        <f t="shared" si="0"/>
        <v>2</v>
      </c>
      <c r="F6" s="1">
        <v>2</v>
      </c>
      <c r="G6" s="8">
        <f>Préventifs_tunnels!G104</f>
        <v>6922.2</v>
      </c>
      <c r="H6" s="8">
        <f t="shared" si="1"/>
        <v>27688.799999999999</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Préventifs_tunnels!G133</f>
        <v>324.3</v>
      </c>
      <c r="H9" s="8">
        <f t="shared" si="1"/>
        <v>324.3</v>
      </c>
      <c r="I9" s="70" t="s">
        <v>2497</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tunnel'!Z51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Préventifs_tunnels!G237</f>
        <v>162.9</v>
      </c>
      <c r="H13" s="8">
        <f t="shared" si="1"/>
        <v>651.6</v>
      </c>
      <c r="I13" s="11" t="s">
        <v>2445</v>
      </c>
    </row>
    <row r="14" spans="1:9" ht="15" customHeight="1" x14ac:dyDescent="0.25">
      <c r="A14" s="1" t="s">
        <v>14</v>
      </c>
      <c r="B14" s="1" t="s">
        <v>11</v>
      </c>
      <c r="C14" s="1">
        <f>Template!C14</f>
        <v>2</v>
      </c>
      <c r="D14" s="62">
        <v>0</v>
      </c>
      <c r="E14" s="1">
        <f t="shared" si="0"/>
        <v>2</v>
      </c>
      <c r="F14" s="1">
        <v>2</v>
      </c>
      <c r="G14" s="8">
        <f>Préventifs_tunnels!G242</f>
        <v>3459.49</v>
      </c>
      <c r="H14" s="8">
        <f t="shared" si="1"/>
        <v>13837.96</v>
      </c>
      <c r="I14" s="11" t="s">
        <v>2445</v>
      </c>
    </row>
    <row r="15" spans="1:9" ht="15" customHeight="1" x14ac:dyDescent="0.25">
      <c r="A15" s="1" t="s">
        <v>14</v>
      </c>
      <c r="B15" s="1" t="s">
        <v>15</v>
      </c>
      <c r="C15" s="1">
        <f>Template!C15</f>
        <v>0.4</v>
      </c>
      <c r="D15" s="62">
        <v>0</v>
      </c>
      <c r="E15" s="1">
        <f t="shared" si="0"/>
        <v>0.4</v>
      </c>
      <c r="F15" s="1">
        <v>2</v>
      </c>
      <c r="G15" s="8">
        <f>SUM(Préventifs_tunnels!G252:G254)</f>
        <v>17057.8</v>
      </c>
      <c r="H15" s="8">
        <f t="shared" si="1"/>
        <v>13646.24</v>
      </c>
      <c r="I15" s="70" t="s">
        <v>2539</v>
      </c>
    </row>
    <row r="16" spans="1:9" ht="15" customHeight="1" x14ac:dyDescent="0.25">
      <c r="A16" s="1" t="s">
        <v>95</v>
      </c>
      <c r="B16" s="1" t="s">
        <v>17</v>
      </c>
      <c r="C16" s="1">
        <f>Template!C16</f>
        <v>2</v>
      </c>
      <c r="D16" s="62">
        <v>0</v>
      </c>
      <c r="E16" s="1">
        <f t="shared" si="0"/>
        <v>2</v>
      </c>
      <c r="F16" s="1">
        <v>2</v>
      </c>
      <c r="G16" s="8">
        <f>Préventifs_tunnels!G322</f>
        <v>397.62</v>
      </c>
      <c r="H16" s="8">
        <f t="shared" si="1"/>
        <v>1590.48</v>
      </c>
      <c r="I16" s="11" t="s">
        <v>2445</v>
      </c>
    </row>
    <row r="17" spans="1:9" ht="15" customHeight="1" x14ac:dyDescent="0.25">
      <c r="A17" s="1" t="s">
        <v>95</v>
      </c>
      <c r="B17" s="1" t="s">
        <v>18</v>
      </c>
      <c r="C17" s="1">
        <f>Template!C17</f>
        <v>2</v>
      </c>
      <c r="D17" s="62">
        <v>0</v>
      </c>
      <c r="E17" s="1">
        <f t="shared" si="0"/>
        <v>2</v>
      </c>
      <c r="F17" s="1">
        <v>2</v>
      </c>
      <c r="G17" s="8">
        <f>Préventifs_tunnels!G347</f>
        <v>810.41</v>
      </c>
      <c r="H17" s="8">
        <f t="shared" si="1"/>
        <v>3241.64</v>
      </c>
      <c r="I17" s="11" t="s">
        <v>2445</v>
      </c>
    </row>
    <row r="18" spans="1:9" ht="15" customHeight="1" x14ac:dyDescent="0.25">
      <c r="A18" s="1" t="s">
        <v>95</v>
      </c>
      <c r="B18" s="1" t="s">
        <v>94</v>
      </c>
      <c r="C18" s="1">
        <f>Template!C18</f>
        <v>1</v>
      </c>
      <c r="D18" s="62">
        <v>0</v>
      </c>
      <c r="E18" s="1">
        <f t="shared" si="0"/>
        <v>1</v>
      </c>
      <c r="F18" s="64">
        <f>'Equipements par tunnel'!Z59</f>
        <v>4</v>
      </c>
      <c r="G18" s="8">
        <f>Préventifs_tunnels!G361</f>
        <v>61.7</v>
      </c>
      <c r="H18" s="8">
        <f t="shared" si="1"/>
        <v>246.8</v>
      </c>
      <c r="I18" s="11" t="s">
        <v>2484</v>
      </c>
    </row>
    <row r="19" spans="1:9" ht="15" customHeight="1" x14ac:dyDescent="0.25">
      <c r="A19" s="1" t="s">
        <v>19</v>
      </c>
      <c r="B19" s="1" t="s">
        <v>116</v>
      </c>
      <c r="C19" s="1">
        <f>Template!C19</f>
        <v>1</v>
      </c>
      <c r="D19" s="62">
        <v>0</v>
      </c>
      <c r="E19" s="1">
        <f t="shared" si="0"/>
        <v>1</v>
      </c>
      <c r="F19" s="1">
        <v>1</v>
      </c>
      <c r="G19" s="8">
        <f>Préventifs_tunnels!G402</f>
        <v>309.5</v>
      </c>
      <c r="H19" s="8">
        <f t="shared" si="1"/>
        <v>309.5</v>
      </c>
      <c r="I19" s="11" t="s">
        <v>2444</v>
      </c>
    </row>
    <row r="20" spans="1:9" ht="15" customHeight="1" x14ac:dyDescent="0.25">
      <c r="A20" s="1" t="s">
        <v>19</v>
      </c>
      <c r="B20" s="1" t="s">
        <v>117</v>
      </c>
      <c r="C20" s="1">
        <f>Template!C20</f>
        <v>1</v>
      </c>
      <c r="D20" s="62">
        <v>0</v>
      </c>
      <c r="E20" s="1">
        <f t="shared" si="0"/>
        <v>1</v>
      </c>
      <c r="F20" s="1">
        <v>1</v>
      </c>
      <c r="G20" s="8">
        <f>Préventifs_tunnels!G403</f>
        <v>334.51</v>
      </c>
      <c r="H20" s="8">
        <f t="shared" si="1"/>
        <v>334.51</v>
      </c>
      <c r="I20" s="11" t="s">
        <v>2444</v>
      </c>
    </row>
    <row r="21" spans="1:9" ht="15" customHeight="1" x14ac:dyDescent="0.25">
      <c r="A21" s="1" t="s">
        <v>19</v>
      </c>
      <c r="B21" s="1" t="s">
        <v>2442</v>
      </c>
      <c r="C21" s="1">
        <f>Template!C21</f>
        <v>1</v>
      </c>
      <c r="D21" s="62">
        <v>0</v>
      </c>
      <c r="E21" s="1">
        <f t="shared" si="0"/>
        <v>1</v>
      </c>
      <c r="F21" s="64">
        <f>'Equipements par tunnel'!Z4</f>
        <v>0</v>
      </c>
      <c r="G21" s="8">
        <f>Préventifs_tunnels!G406</f>
        <v>195.35</v>
      </c>
      <c r="H21" s="8">
        <f t="shared" si="1"/>
        <v>0</v>
      </c>
      <c r="I21" s="11" t="s">
        <v>2440</v>
      </c>
    </row>
    <row r="22" spans="1:9" ht="15" customHeight="1" x14ac:dyDescent="0.25">
      <c r="A22" s="1" t="s">
        <v>19</v>
      </c>
      <c r="B22" s="1" t="s">
        <v>2443</v>
      </c>
      <c r="C22" s="1">
        <f>Template!C22</f>
        <v>1</v>
      </c>
      <c r="D22" s="62">
        <v>0</v>
      </c>
      <c r="E22" s="1">
        <f t="shared" si="0"/>
        <v>1</v>
      </c>
      <c r="F22" s="64">
        <f>'Equipements par tunnel'!Z6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Préventifs_tunnels!G418</f>
        <v>337.92</v>
      </c>
      <c r="H23" s="8">
        <f t="shared" si="1"/>
        <v>337.92</v>
      </c>
      <c r="I23" s="11" t="s">
        <v>2444</v>
      </c>
    </row>
    <row r="24" spans="1:9" ht="15" customHeight="1" x14ac:dyDescent="0.25">
      <c r="A24" s="3" t="s">
        <v>61</v>
      </c>
      <c r="B24" s="1" t="s">
        <v>43</v>
      </c>
      <c r="C24" s="1">
        <f>Template!C24</f>
        <v>1</v>
      </c>
      <c r="D24" s="62">
        <v>0</v>
      </c>
      <c r="E24" s="1">
        <f t="shared" si="0"/>
        <v>1</v>
      </c>
      <c r="F24" s="1">
        <v>1</v>
      </c>
      <c r="G24" s="8">
        <f>Préventifs_tunnels!G440</f>
        <v>134.94999999999999</v>
      </c>
      <c r="H24" s="8">
        <f t="shared" si="1"/>
        <v>134.94999999999999</v>
      </c>
      <c r="I24" s="11" t="s">
        <v>2444</v>
      </c>
    </row>
    <row r="25" spans="1:9" ht="15" customHeight="1" x14ac:dyDescent="0.25">
      <c r="A25" s="1" t="s">
        <v>97</v>
      </c>
      <c r="B25" s="1" t="s">
        <v>44</v>
      </c>
      <c r="C25" s="1">
        <f>Template!C25</f>
        <v>0.5</v>
      </c>
      <c r="D25" s="62">
        <v>0</v>
      </c>
      <c r="E25" s="1">
        <f t="shared" si="0"/>
        <v>0.5</v>
      </c>
      <c r="F25" s="1">
        <v>1</v>
      </c>
      <c r="G25" s="8">
        <f>Préventifs_tunnels!G482</f>
        <v>1340.29</v>
      </c>
      <c r="H25" s="8">
        <f t="shared" si="1"/>
        <v>670.14499999999998</v>
      </c>
      <c r="I25" s="11" t="s">
        <v>2444</v>
      </c>
    </row>
    <row r="26" spans="1:9" ht="15" customHeight="1" x14ac:dyDescent="0.25">
      <c r="A26" s="1" t="s">
        <v>97</v>
      </c>
      <c r="B26" s="1" t="s">
        <v>46</v>
      </c>
      <c r="C26" s="1">
        <f>Template!C26</f>
        <v>0.5</v>
      </c>
      <c r="D26" s="62">
        <v>0</v>
      </c>
      <c r="E26" s="1">
        <f t="shared" si="0"/>
        <v>0.5</v>
      </c>
      <c r="F26" s="1">
        <v>1</v>
      </c>
      <c r="G26" s="8">
        <f>Préventifs_tunnels!G487</f>
        <v>1598.31</v>
      </c>
      <c r="H26" s="8">
        <f t="shared" si="1"/>
        <v>799.15499999999997</v>
      </c>
      <c r="I26" s="11" t="s">
        <v>2444</v>
      </c>
    </row>
    <row r="27" spans="1:9" ht="15" customHeight="1" x14ac:dyDescent="0.25">
      <c r="A27" s="1" t="s">
        <v>97</v>
      </c>
      <c r="B27" s="1" t="s">
        <v>47</v>
      </c>
      <c r="C27" s="1">
        <f>Template!C27</f>
        <v>0</v>
      </c>
      <c r="D27" s="62">
        <v>0</v>
      </c>
      <c r="E27" s="1">
        <f t="shared" si="0"/>
        <v>0</v>
      </c>
      <c r="F27" s="1">
        <v>1</v>
      </c>
      <c r="G27" s="8">
        <f>Préventifs_tunnels!G492</f>
        <v>4746.51</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Préventifs_tunnels!G497</f>
        <v>637.36</v>
      </c>
      <c r="H28" s="8">
        <f t="shared" si="1"/>
        <v>318.68</v>
      </c>
      <c r="I28" s="11" t="s">
        <v>2444</v>
      </c>
    </row>
    <row r="29" spans="1:9" ht="15" customHeight="1" x14ac:dyDescent="0.25">
      <c r="A29" s="1" t="s">
        <v>97</v>
      </c>
      <c r="B29" s="1" t="s">
        <v>27</v>
      </c>
      <c r="C29" s="1">
        <f>Template!C29</f>
        <v>0.5</v>
      </c>
      <c r="D29" s="62">
        <v>0</v>
      </c>
      <c r="E29" s="1">
        <f t="shared" si="0"/>
        <v>0.5</v>
      </c>
      <c r="F29" s="1">
        <v>1</v>
      </c>
      <c r="G29" s="8">
        <f>Préventifs_tunnels!G502</f>
        <v>778.84</v>
      </c>
      <c r="H29" s="8">
        <f t="shared" si="1"/>
        <v>389.42</v>
      </c>
      <c r="I29" s="11" t="s">
        <v>2444</v>
      </c>
    </row>
    <row r="30" spans="1:9" ht="15" customHeight="1" x14ac:dyDescent="0.25">
      <c r="A30" s="1" t="s">
        <v>97</v>
      </c>
      <c r="B30" s="1" t="s">
        <v>28</v>
      </c>
      <c r="C30" s="1">
        <f>Template!C30</f>
        <v>0</v>
      </c>
      <c r="D30" s="62">
        <v>0</v>
      </c>
      <c r="E30" s="1">
        <f t="shared" si="0"/>
        <v>0</v>
      </c>
      <c r="F30" s="1">
        <v>1</v>
      </c>
      <c r="G30" s="8">
        <f>Préventifs_tunnels!G507</f>
        <v>1728.84</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Préventifs_tunnels!G512</f>
        <v>1900.06</v>
      </c>
      <c r="H31" s="8">
        <f t="shared" si="1"/>
        <v>950.03</v>
      </c>
      <c r="I31" s="11" t="s">
        <v>2444</v>
      </c>
    </row>
    <row r="32" spans="1:9" ht="15" customHeight="1" x14ac:dyDescent="0.25">
      <c r="A32" s="1" t="s">
        <v>97</v>
      </c>
      <c r="B32" s="1" t="s">
        <v>49</v>
      </c>
      <c r="C32" s="1">
        <f>Template!C32</f>
        <v>0.5</v>
      </c>
      <c r="D32" s="62">
        <v>0</v>
      </c>
      <c r="E32" s="1">
        <f t="shared" si="0"/>
        <v>0.5</v>
      </c>
      <c r="F32" s="1">
        <v>1</v>
      </c>
      <c r="G32" s="8">
        <f>Préventifs_tunnels!G517</f>
        <v>2253.91</v>
      </c>
      <c r="H32" s="8">
        <f t="shared" si="1"/>
        <v>1126.9549999999999</v>
      </c>
      <c r="I32" s="11" t="s">
        <v>2444</v>
      </c>
    </row>
    <row r="33" spans="1:9" ht="15" customHeight="1" x14ac:dyDescent="0.25">
      <c r="A33" s="1" t="s">
        <v>97</v>
      </c>
      <c r="B33" s="1" t="s">
        <v>50</v>
      </c>
      <c r="C33" s="1">
        <f>Template!C33</f>
        <v>0</v>
      </c>
      <c r="D33" s="62">
        <v>0</v>
      </c>
      <c r="E33" s="1">
        <f t="shared" si="0"/>
        <v>0</v>
      </c>
      <c r="F33" s="1">
        <v>1</v>
      </c>
      <c r="G33" s="8">
        <f>Préventifs_tunnels!G522</f>
        <v>3884.95</v>
      </c>
      <c r="H33" s="8">
        <f t="shared" si="1"/>
        <v>0</v>
      </c>
      <c r="I33" s="11" t="s">
        <v>2444</v>
      </c>
    </row>
    <row r="34" spans="1:9" ht="15" customHeight="1" x14ac:dyDescent="0.25">
      <c r="A34" s="1" t="s">
        <v>97</v>
      </c>
      <c r="B34" s="1" t="s">
        <v>30</v>
      </c>
      <c r="C34" s="1">
        <f>Template!C34</f>
        <v>1</v>
      </c>
      <c r="D34" s="62">
        <v>0</v>
      </c>
      <c r="E34" s="1">
        <f t="shared" si="0"/>
        <v>1</v>
      </c>
      <c r="F34" s="60">
        <v>1</v>
      </c>
      <c r="G34" s="8">
        <f>Préventifs_tunnels!G527</f>
        <v>1258.0999999999999</v>
      </c>
      <c r="H34" s="8">
        <f t="shared" si="1"/>
        <v>1258.0999999999999</v>
      </c>
      <c r="I34" s="11" t="s">
        <v>2444</v>
      </c>
    </row>
    <row r="35" spans="1:9" ht="15" customHeight="1" x14ac:dyDescent="0.25">
      <c r="A35" s="1" t="s">
        <v>97</v>
      </c>
      <c r="B35" s="1" t="s">
        <v>92</v>
      </c>
      <c r="C35" s="1">
        <f>Template!C35</f>
        <v>0.5</v>
      </c>
      <c r="D35" s="62">
        <v>0</v>
      </c>
      <c r="E35" s="1">
        <f t="shared" si="0"/>
        <v>0.5</v>
      </c>
      <c r="F35" s="64">
        <f>'Equipements par tunnel'!Z50</f>
        <v>0</v>
      </c>
      <c r="G35" s="8">
        <f>Préventifs_tunnels!G474</f>
        <v>469.67</v>
      </c>
      <c r="H35" s="8">
        <f t="shared" si="1"/>
        <v>0</v>
      </c>
      <c r="I35" s="11" t="s">
        <v>2446</v>
      </c>
    </row>
    <row r="36" spans="1:9" ht="15" customHeight="1" x14ac:dyDescent="0.25">
      <c r="A36" s="1" t="s">
        <v>97</v>
      </c>
      <c r="B36" s="1" t="s">
        <v>93</v>
      </c>
      <c r="C36" s="1">
        <f>Template!C36</f>
        <v>0.5</v>
      </c>
      <c r="D36" s="62">
        <v>0</v>
      </c>
      <c r="E36" s="1">
        <f t="shared" si="0"/>
        <v>0.5</v>
      </c>
      <c r="F36" s="64">
        <f>'Equipements par tunnel'!Z50</f>
        <v>0</v>
      </c>
      <c r="G36" s="8">
        <f>Préventifs_tunnels!G475</f>
        <v>617.11</v>
      </c>
      <c r="H36" s="8">
        <f t="shared" si="1"/>
        <v>0</v>
      </c>
      <c r="I36" s="11" t="s">
        <v>2447</v>
      </c>
    </row>
    <row r="37" spans="1:9" ht="15" customHeight="1" x14ac:dyDescent="0.25">
      <c r="A37" s="1" t="s">
        <v>57</v>
      </c>
      <c r="B37" s="1" t="s">
        <v>214</v>
      </c>
      <c r="C37" s="1">
        <f>Template!C37</f>
        <v>1</v>
      </c>
      <c r="D37" s="62">
        <v>0</v>
      </c>
      <c r="E37" s="1">
        <f t="shared" si="0"/>
        <v>1</v>
      </c>
      <c r="F37" s="64">
        <f>'Equipements par tunnel'!Z55</f>
        <v>1</v>
      </c>
      <c r="G37" s="8">
        <f>Préventifs_tunnels!G808</f>
        <v>304.01</v>
      </c>
      <c r="H37" s="8">
        <f t="shared" si="1"/>
        <v>304.01</v>
      </c>
      <c r="I37" s="11" t="s">
        <v>2448</v>
      </c>
    </row>
    <row r="38" spans="1:9" ht="15" customHeight="1" x14ac:dyDescent="0.25">
      <c r="A38" s="1" t="s">
        <v>57</v>
      </c>
      <c r="B38" s="1" t="s">
        <v>215</v>
      </c>
      <c r="C38" s="1">
        <f>Template!C38</f>
        <v>1</v>
      </c>
      <c r="D38" s="62">
        <v>0</v>
      </c>
      <c r="E38" s="1">
        <f t="shared" si="0"/>
        <v>1</v>
      </c>
      <c r="F38" s="64">
        <f>'Equipements par tunnel'!Z56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tunnel'!Z57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tunnel'!Z58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2</v>
      </c>
      <c r="G42" s="8"/>
      <c r="H42" s="8">
        <f t="shared" si="1"/>
        <v>0</v>
      </c>
      <c r="I42" s="69" t="s">
        <v>2498</v>
      </c>
    </row>
    <row r="43" spans="1:9" ht="15" customHeight="1" x14ac:dyDescent="0.25">
      <c r="A43" s="1" t="s">
        <v>31</v>
      </c>
      <c r="B43" s="1" t="s">
        <v>2454</v>
      </c>
      <c r="C43" s="1">
        <f>Template!C43</f>
        <v>1</v>
      </c>
      <c r="D43" s="62">
        <v>0</v>
      </c>
      <c r="E43" s="1">
        <f t="shared" si="0"/>
        <v>1</v>
      </c>
      <c r="F43" s="64">
        <f>'Equipements par tunnel'!Z12</f>
        <v>3</v>
      </c>
      <c r="G43" s="8">
        <f>Préventifs_tunnels!G796</f>
        <v>24.15</v>
      </c>
      <c r="H43" s="8">
        <f t="shared" si="1"/>
        <v>72.449999999999989</v>
      </c>
      <c r="I43" s="11" t="s">
        <v>2477</v>
      </c>
    </row>
    <row r="44" spans="1:9" ht="15" customHeight="1" x14ac:dyDescent="0.25">
      <c r="A44" s="1" t="s">
        <v>31</v>
      </c>
      <c r="B44" s="1" t="s">
        <v>127</v>
      </c>
      <c r="C44" s="1">
        <f>Template!C44</f>
        <v>1</v>
      </c>
      <c r="D44" s="62">
        <v>0</v>
      </c>
      <c r="E44" s="1">
        <f t="shared" si="0"/>
        <v>1</v>
      </c>
      <c r="F44" s="1">
        <v>1</v>
      </c>
      <c r="G44" s="59">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tunnel'!Z20</f>
        <v>9</v>
      </c>
      <c r="G45" s="8">
        <f>Préventifs_tunnels!G801</f>
        <v>33.6</v>
      </c>
      <c r="H45" s="8">
        <f t="shared" si="1"/>
        <v>302.40000000000003</v>
      </c>
      <c r="I45" s="11" t="s">
        <v>2460</v>
      </c>
    </row>
    <row r="46" spans="1:9" ht="15" customHeight="1" x14ac:dyDescent="0.25">
      <c r="A46" s="1" t="s">
        <v>31</v>
      </c>
      <c r="B46" s="1" t="s">
        <v>85</v>
      </c>
      <c r="C46" s="1">
        <f>Template!C46</f>
        <v>1</v>
      </c>
      <c r="D46" s="62">
        <v>0</v>
      </c>
      <c r="E46" s="1">
        <f t="shared" si="0"/>
        <v>1</v>
      </c>
      <c r="F46" s="64">
        <f>'Equipements par tunnel'!Z21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tunnel'!Z22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tunnel'!Z23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tunnel'!Z24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tunnel'!Z25</f>
        <v>3</v>
      </c>
      <c r="G50" s="8">
        <f>Préventifs_tunnels!G806</f>
        <v>26.25</v>
      </c>
      <c r="H50" s="8">
        <f t="shared" si="1"/>
        <v>78.75</v>
      </c>
      <c r="I50" s="11" t="s">
        <v>2465</v>
      </c>
    </row>
    <row r="51" spans="1:9" ht="15" customHeight="1" x14ac:dyDescent="0.25">
      <c r="A51" s="1" t="s">
        <v>31</v>
      </c>
      <c r="B51" s="1" t="s">
        <v>90</v>
      </c>
      <c r="C51" s="1">
        <f>Template!C51</f>
        <v>1</v>
      </c>
      <c r="D51" s="62">
        <v>0</v>
      </c>
      <c r="E51" s="1">
        <f t="shared" si="0"/>
        <v>1</v>
      </c>
      <c r="F51" s="64">
        <f>'Equipements par tunnel'!Z26</f>
        <v>2</v>
      </c>
      <c r="G51" s="8">
        <f>Préventifs_tunnels!G807</f>
        <v>15.75</v>
      </c>
      <c r="H51" s="8">
        <f t="shared" si="1"/>
        <v>31.5</v>
      </c>
      <c r="I51" s="11" t="s">
        <v>2466</v>
      </c>
    </row>
    <row r="52" spans="1:9" ht="15" customHeight="1" x14ac:dyDescent="0.25">
      <c r="A52" s="1" t="s">
        <v>34</v>
      </c>
      <c r="B52" s="1" t="s">
        <v>83</v>
      </c>
      <c r="C52" s="1">
        <f>Template!C52</f>
        <v>1</v>
      </c>
      <c r="D52" s="62">
        <v>0</v>
      </c>
      <c r="E52" s="1">
        <f t="shared" si="0"/>
        <v>1</v>
      </c>
      <c r="F52" s="1">
        <v>1</v>
      </c>
      <c r="G52" s="8"/>
      <c r="H52" s="8">
        <f t="shared" si="1"/>
        <v>0</v>
      </c>
      <c r="I52" s="69" t="s">
        <v>2499</v>
      </c>
    </row>
    <row r="53" spans="1:9" ht="15" customHeight="1" x14ac:dyDescent="0.25">
      <c r="A53" s="1" t="s">
        <v>34</v>
      </c>
      <c r="B53" s="1" t="s">
        <v>122</v>
      </c>
      <c r="C53" s="1">
        <f>Template!C53</f>
        <v>1</v>
      </c>
      <c r="D53" s="62">
        <v>0</v>
      </c>
      <c r="E53" s="1">
        <f t="shared" si="0"/>
        <v>1</v>
      </c>
      <c r="F53" s="64">
        <f>'Equipements par tunnel'!Z35+'Equipements par tunnel'!Z37</f>
        <v>0</v>
      </c>
      <c r="G53" s="8">
        <f>Préventifs_tunnels!G835</f>
        <v>78.849999999999994</v>
      </c>
      <c r="H53" s="8">
        <f t="shared" si="1"/>
        <v>0</v>
      </c>
      <c r="I53" s="11" t="s">
        <v>2478</v>
      </c>
    </row>
    <row r="54" spans="1:9" ht="15" customHeight="1" x14ac:dyDescent="0.25">
      <c r="A54" s="1" t="s">
        <v>34</v>
      </c>
      <c r="B54" s="1" t="s">
        <v>123</v>
      </c>
      <c r="C54" s="1">
        <f>Template!C54</f>
        <v>1</v>
      </c>
      <c r="D54" s="62">
        <v>0</v>
      </c>
      <c r="E54" s="1">
        <f t="shared" si="0"/>
        <v>1</v>
      </c>
      <c r="F54" s="64">
        <f>'Equipements par tunnel'!Z33+'Equipements par tunnel'!Z34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Préventifs_tunnels!G853</f>
        <v>1710.2</v>
      </c>
      <c r="H58" s="8">
        <f t="shared" si="1"/>
        <v>1710.2</v>
      </c>
      <c r="I58" s="11" t="s">
        <v>2445</v>
      </c>
    </row>
    <row r="59" spans="1:9" ht="15" customHeight="1" x14ac:dyDescent="0.25">
      <c r="A59" s="1" t="s">
        <v>35</v>
      </c>
      <c r="B59" s="1" t="s">
        <v>37</v>
      </c>
      <c r="C59" s="1">
        <f>Template!C59</f>
        <v>1</v>
      </c>
      <c r="D59" s="62">
        <v>0</v>
      </c>
      <c r="E59" s="1">
        <f t="shared" si="0"/>
        <v>1</v>
      </c>
      <c r="F59" s="1">
        <v>1</v>
      </c>
      <c r="G59" s="8">
        <f>Préventifs_tunnels!G854</f>
        <v>1710.2</v>
      </c>
      <c r="H59" s="8">
        <f t="shared" si="1"/>
        <v>1710.2</v>
      </c>
      <c r="I59" s="11" t="s">
        <v>2445</v>
      </c>
    </row>
    <row r="60" spans="1:9" ht="15" customHeight="1" x14ac:dyDescent="0.25">
      <c r="A60" s="1" t="s">
        <v>35</v>
      </c>
      <c r="B60" s="1" t="s">
        <v>38</v>
      </c>
      <c r="C60" s="1">
        <f>Template!C60</f>
        <v>2</v>
      </c>
      <c r="D60" s="62">
        <v>0</v>
      </c>
      <c r="E60" s="1">
        <f t="shared" si="0"/>
        <v>2</v>
      </c>
      <c r="F60" s="1">
        <v>1</v>
      </c>
      <c r="G60" s="8">
        <f>Préventifs_tunnels!G901</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Préventifs_tunnels!G902</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Préventifs_tunnels!G943</f>
        <v>44.6</v>
      </c>
      <c r="H62" s="8">
        <f t="shared" si="1"/>
        <v>44.6</v>
      </c>
      <c r="I62" s="11" t="s">
        <v>2444</v>
      </c>
    </row>
    <row r="63" spans="1:9" ht="15" customHeight="1" x14ac:dyDescent="0.25">
      <c r="A63" s="1" t="s">
        <v>40</v>
      </c>
      <c r="B63" s="1" t="s">
        <v>41</v>
      </c>
      <c r="C63" s="1">
        <f>Template!C63</f>
        <v>1</v>
      </c>
      <c r="D63" s="62">
        <v>0</v>
      </c>
      <c r="E63" s="1">
        <f t="shared" si="0"/>
        <v>1</v>
      </c>
      <c r="F63" s="1">
        <v>1</v>
      </c>
      <c r="G63" s="8">
        <f>Préventifs_tunnels!G962</f>
        <v>613</v>
      </c>
      <c r="H63" s="8">
        <f t="shared" si="1"/>
        <v>613</v>
      </c>
      <c r="I63" s="11" t="s">
        <v>2444</v>
      </c>
    </row>
    <row r="64" spans="1:9" ht="15" customHeight="1" x14ac:dyDescent="0.25">
      <c r="A64" s="1" t="s">
        <v>40</v>
      </c>
      <c r="B64" s="1" t="s">
        <v>102</v>
      </c>
      <c r="C64" s="1">
        <f>Template!C64</f>
        <v>3</v>
      </c>
      <c r="D64" s="62">
        <v>0</v>
      </c>
      <c r="E64" s="1">
        <f t="shared" si="0"/>
        <v>3</v>
      </c>
      <c r="F64" s="1">
        <v>1</v>
      </c>
      <c r="G64" s="8"/>
      <c r="H64" s="8">
        <f t="shared" si="1"/>
        <v>0</v>
      </c>
      <c r="I64" s="69" t="s">
        <v>2499</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tunnel'!Z28</f>
        <v>0</v>
      </c>
      <c r="G66" s="8">
        <f>Préventifs_tunnels!G1050</f>
        <v>147.54</v>
      </c>
      <c r="H66" s="8">
        <f t="shared" si="1"/>
        <v>0</v>
      </c>
      <c r="I66" s="11" t="s">
        <v>2473</v>
      </c>
    </row>
    <row r="67" spans="1:9" ht="15" customHeight="1" x14ac:dyDescent="0.25">
      <c r="A67" s="1" t="s">
        <v>40</v>
      </c>
      <c r="B67" s="1" t="s">
        <v>104</v>
      </c>
      <c r="C67" s="1">
        <f>Template!C67</f>
        <v>1</v>
      </c>
      <c r="D67" s="62">
        <v>0</v>
      </c>
      <c r="E67" s="1">
        <f t="shared" si="0"/>
        <v>1</v>
      </c>
      <c r="F67" s="64">
        <f>'Equipements par tunnel'!Z27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tunnel'!Z15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tunnel'!Z29</f>
        <v>0</v>
      </c>
      <c r="G72" s="8">
        <f>Préventifs_tunnels!G992</f>
        <v>686</v>
      </c>
      <c r="H72" s="8">
        <f t="shared" si="1"/>
        <v>0</v>
      </c>
      <c r="I72" s="11" t="s">
        <v>2483</v>
      </c>
    </row>
    <row r="73" spans="1:9" ht="30" customHeight="1" x14ac:dyDescent="0.25">
      <c r="H73" s="13">
        <f>SUM(H3:H72)</f>
        <v>104214.64499999997</v>
      </c>
    </row>
  </sheetData>
  <sheetProtection algorithmName="SHA-512" hashValue="omVVlNj6DCHe+MOcgSeqFGORs/0Zbmh1JOGweJlIpvsAWXW5x0d+3hoV56Ik9PMv6B/BeQcxziu87RbI9xqD6w==" saltValue="dR0YYR/7cYtpSCKfH7HdoQ=="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I73"/>
  <sheetViews>
    <sheetView workbookViewId="0">
      <pane ySplit="2" topLeftCell="A36"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1.7109375" style="9" customWidth="1"/>
    <col min="10" max="16384" width="9.140625" style="2"/>
  </cols>
  <sheetData>
    <row r="1" spans="1:9" ht="15" customHeight="1" x14ac:dyDescent="0.25">
      <c r="A1" s="2" t="s">
        <v>71</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SUM(Préventifs_tunnels!G42:G43)</f>
        <v>2028</v>
      </c>
      <c r="H3" s="8">
        <f>E3*F3*G3</f>
        <v>12168</v>
      </c>
      <c r="I3" s="11" t="s">
        <v>2524</v>
      </c>
    </row>
    <row r="4" spans="1:9" ht="15" customHeight="1" x14ac:dyDescent="0.25">
      <c r="A4" s="1" t="s">
        <v>12</v>
      </c>
      <c r="B4" s="1" t="s">
        <v>112</v>
      </c>
      <c r="C4" s="1">
        <f>Template!C4</f>
        <v>6</v>
      </c>
      <c r="D4" s="62">
        <v>0</v>
      </c>
      <c r="E4" s="1">
        <f t="shared" si="0"/>
        <v>6</v>
      </c>
      <c r="F4" s="1">
        <v>1</v>
      </c>
      <c r="G4" s="8">
        <f>SUM(Préventifs_tunnels!G72:G73)</f>
        <v>3916</v>
      </c>
      <c r="H4" s="8">
        <f>E4*F4*G4</f>
        <v>23496</v>
      </c>
      <c r="I4" s="11" t="s">
        <v>2524</v>
      </c>
    </row>
    <row r="5" spans="1:9" ht="15" customHeight="1" x14ac:dyDescent="0.25">
      <c r="A5" s="1" t="s">
        <v>12</v>
      </c>
      <c r="B5" s="1" t="s">
        <v>4</v>
      </c>
      <c r="C5" s="1">
        <f>Template!C5</f>
        <v>1</v>
      </c>
      <c r="D5" s="62">
        <v>0</v>
      </c>
      <c r="E5" s="1">
        <f t="shared" si="0"/>
        <v>1</v>
      </c>
      <c r="F5" s="1">
        <v>1</v>
      </c>
      <c r="G5" s="8">
        <f>SUM(Préventifs_tunnels!G12:G13)</f>
        <v>4222</v>
      </c>
      <c r="H5" s="8">
        <f t="shared" ref="H5:H72" si="1">E5*F5*G5</f>
        <v>4222</v>
      </c>
      <c r="I5" s="11" t="s">
        <v>2524</v>
      </c>
    </row>
    <row r="6" spans="1:9" ht="15" customHeight="1" x14ac:dyDescent="0.25">
      <c r="A6" s="1" t="s">
        <v>5</v>
      </c>
      <c r="B6" s="1" t="s">
        <v>6</v>
      </c>
      <c r="C6" s="1">
        <f>Template!C6</f>
        <v>2</v>
      </c>
      <c r="D6" s="62">
        <v>0</v>
      </c>
      <c r="E6" s="1">
        <f t="shared" si="0"/>
        <v>2</v>
      </c>
      <c r="F6" s="1">
        <v>2</v>
      </c>
      <c r="G6" s="8">
        <f>Préventifs_tunnels!G102</f>
        <v>10734.42</v>
      </c>
      <c r="H6" s="8">
        <f t="shared" si="1"/>
        <v>42937.68</v>
      </c>
      <c r="I6" s="11" t="s">
        <v>2445</v>
      </c>
    </row>
    <row r="7" spans="1:9" ht="15" customHeight="1" x14ac:dyDescent="0.25">
      <c r="A7" s="1" t="s">
        <v>96</v>
      </c>
      <c r="B7" s="1" t="s">
        <v>2185</v>
      </c>
      <c r="C7" s="1">
        <f>Template!C7</f>
        <v>1</v>
      </c>
      <c r="D7" s="62">
        <v>0</v>
      </c>
      <c r="E7" s="1">
        <f>C7+D7</f>
        <v>1</v>
      </c>
      <c r="F7" s="63">
        <v>1</v>
      </c>
      <c r="G7" s="8">
        <f>Préventifs_tunnels!G116</f>
        <v>486.45</v>
      </c>
      <c r="H7" s="8">
        <f>E7*F7*G7</f>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SUM(Préventifs_tunnels!G128:G132)</f>
        <v>1405.3000000000002</v>
      </c>
      <c r="H9" s="8">
        <f t="shared" si="1"/>
        <v>1405.3000000000002</v>
      </c>
      <c r="I9" s="11"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tunnel'!AA51</f>
        <v>1</v>
      </c>
      <c r="G11" s="8">
        <f>Préventifs_tunnels!G114</f>
        <v>864.8</v>
      </c>
      <c r="H11" s="8">
        <f t="shared" si="1"/>
        <v>864.8</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Préventifs_tunnels!G238</f>
        <v>814.49</v>
      </c>
      <c r="H13" s="8">
        <f t="shared" si="1"/>
        <v>3257.96</v>
      </c>
      <c r="I13" s="11" t="s">
        <v>2445</v>
      </c>
    </row>
    <row r="14" spans="1:9" ht="15" customHeight="1" x14ac:dyDescent="0.25">
      <c r="A14" s="1" t="s">
        <v>14</v>
      </c>
      <c r="B14" s="1" t="s">
        <v>11</v>
      </c>
      <c r="C14" s="1">
        <f>Template!C14</f>
        <v>2</v>
      </c>
      <c r="D14" s="62">
        <v>0</v>
      </c>
      <c r="E14" s="1">
        <f t="shared" si="0"/>
        <v>2</v>
      </c>
      <c r="F14" s="1">
        <v>2</v>
      </c>
      <c r="G14" s="8">
        <f>Préventifs_tunnels!G243</f>
        <v>8993.74</v>
      </c>
      <c r="H14" s="8">
        <f t="shared" si="1"/>
        <v>35974.959999999999</v>
      </c>
      <c r="I14" s="11" t="s">
        <v>2445</v>
      </c>
    </row>
    <row r="15" spans="1:9" ht="15" customHeight="1" x14ac:dyDescent="0.25">
      <c r="A15" s="1" t="s">
        <v>14</v>
      </c>
      <c r="B15" s="1" t="s">
        <v>15</v>
      </c>
      <c r="C15" s="1">
        <f>Template!C15</f>
        <v>0.4</v>
      </c>
      <c r="D15" s="62">
        <v>0</v>
      </c>
      <c r="E15" s="1">
        <f t="shared" si="0"/>
        <v>0.4</v>
      </c>
      <c r="F15" s="1">
        <v>2</v>
      </c>
      <c r="G15" s="8">
        <f>SUM(Préventifs_tunnels!G255:G257)</f>
        <v>51190.33</v>
      </c>
      <c r="H15" s="8">
        <f t="shared" si="1"/>
        <v>40952.264000000003</v>
      </c>
      <c r="I15" s="11" t="s">
        <v>2437</v>
      </c>
    </row>
    <row r="16" spans="1:9" ht="15" customHeight="1" x14ac:dyDescent="0.25">
      <c r="A16" s="1" t="s">
        <v>95</v>
      </c>
      <c r="B16" s="1" t="s">
        <v>17</v>
      </c>
      <c r="C16" s="1">
        <f>Template!C16</f>
        <v>2</v>
      </c>
      <c r="D16" s="62">
        <v>0</v>
      </c>
      <c r="E16" s="1">
        <f t="shared" si="0"/>
        <v>2</v>
      </c>
      <c r="F16" s="1">
        <v>2</v>
      </c>
      <c r="G16" s="8">
        <f>Préventifs_tunnels!G323</f>
        <v>1024.3900000000001</v>
      </c>
      <c r="H16" s="8">
        <f t="shared" si="1"/>
        <v>4097.5600000000004</v>
      </c>
      <c r="I16" s="11" t="s">
        <v>2445</v>
      </c>
    </row>
    <row r="17" spans="1:9" ht="15" customHeight="1" x14ac:dyDescent="0.25">
      <c r="A17" s="1" t="s">
        <v>95</v>
      </c>
      <c r="B17" s="1" t="s">
        <v>18</v>
      </c>
      <c r="C17" s="1">
        <f>Template!C17</f>
        <v>2</v>
      </c>
      <c r="D17" s="62">
        <v>0</v>
      </c>
      <c r="E17" s="1">
        <f t="shared" si="0"/>
        <v>2</v>
      </c>
      <c r="F17" s="1">
        <v>2</v>
      </c>
      <c r="G17" s="8">
        <f>Préventifs_tunnels!G348</f>
        <v>3491.55</v>
      </c>
      <c r="H17" s="8">
        <f t="shared" si="1"/>
        <v>13966.2</v>
      </c>
      <c r="I17" s="11" t="s">
        <v>2445</v>
      </c>
    </row>
    <row r="18" spans="1:9" ht="15" customHeight="1" x14ac:dyDescent="0.25">
      <c r="A18" s="1" t="s">
        <v>95</v>
      </c>
      <c r="B18" s="1" t="s">
        <v>94</v>
      </c>
      <c r="C18" s="1">
        <f>Template!C18</f>
        <v>1</v>
      </c>
      <c r="D18" s="62">
        <v>0</v>
      </c>
      <c r="E18" s="1">
        <f t="shared" si="0"/>
        <v>1</v>
      </c>
      <c r="F18" s="64">
        <f>'Equipements par tunnel'!AA59</f>
        <v>24</v>
      </c>
      <c r="G18" s="8">
        <f>Préventifs_tunnels!G361</f>
        <v>61.7</v>
      </c>
      <c r="H18" s="8">
        <f t="shared" si="1"/>
        <v>1480.8000000000002</v>
      </c>
      <c r="I18" s="11" t="s">
        <v>2439</v>
      </c>
    </row>
    <row r="19" spans="1:9" ht="15" customHeight="1" x14ac:dyDescent="0.25">
      <c r="A19" s="1" t="s">
        <v>19</v>
      </c>
      <c r="B19" s="1" t="s">
        <v>116</v>
      </c>
      <c r="C19" s="1">
        <f>Template!C19</f>
        <v>1</v>
      </c>
      <c r="D19" s="62">
        <v>0</v>
      </c>
      <c r="E19" s="1">
        <f t="shared" si="0"/>
        <v>1</v>
      </c>
      <c r="F19" s="1">
        <v>1</v>
      </c>
      <c r="G19" s="8">
        <f>Préventifs_tunnels!G400</f>
        <v>358.59</v>
      </c>
      <c r="H19" s="8">
        <f t="shared" si="1"/>
        <v>358.59</v>
      </c>
      <c r="I19" s="11" t="s">
        <v>2444</v>
      </c>
    </row>
    <row r="20" spans="1:9" ht="15" customHeight="1" x14ac:dyDescent="0.25">
      <c r="A20" s="1" t="s">
        <v>19</v>
      </c>
      <c r="B20" s="1" t="s">
        <v>117</v>
      </c>
      <c r="C20" s="1">
        <f>Template!C20</f>
        <v>1</v>
      </c>
      <c r="D20" s="62">
        <v>0</v>
      </c>
      <c r="E20" s="1">
        <f t="shared" si="0"/>
        <v>1</v>
      </c>
      <c r="F20" s="1">
        <v>1</v>
      </c>
      <c r="G20" s="8">
        <f>Préventifs_tunnels!G401</f>
        <v>2119.17</v>
      </c>
      <c r="H20" s="8">
        <f t="shared" si="1"/>
        <v>2119.17</v>
      </c>
      <c r="I20" s="11" t="s">
        <v>2444</v>
      </c>
    </row>
    <row r="21" spans="1:9" ht="15" customHeight="1" x14ac:dyDescent="0.25">
      <c r="A21" s="1" t="s">
        <v>19</v>
      </c>
      <c r="B21" s="1" t="s">
        <v>2442</v>
      </c>
      <c r="C21" s="1">
        <f>Template!C21</f>
        <v>1</v>
      </c>
      <c r="D21" s="62">
        <v>0</v>
      </c>
      <c r="E21" s="1">
        <f t="shared" si="0"/>
        <v>1</v>
      </c>
      <c r="F21" s="64">
        <f>'Equipements par tunnel'!AA4</f>
        <v>9</v>
      </c>
      <c r="G21" s="8">
        <f>Préventifs_tunnels!G406</f>
        <v>195.35</v>
      </c>
      <c r="H21" s="8">
        <f t="shared" si="1"/>
        <v>1758.1499999999999</v>
      </c>
      <c r="I21" s="11" t="s">
        <v>2440</v>
      </c>
    </row>
    <row r="22" spans="1:9" ht="15" customHeight="1" x14ac:dyDescent="0.25">
      <c r="A22" s="1" t="s">
        <v>19</v>
      </c>
      <c r="B22" s="1" t="s">
        <v>2443</v>
      </c>
      <c r="C22" s="1">
        <f>Template!C22</f>
        <v>1</v>
      </c>
      <c r="D22" s="62">
        <v>0</v>
      </c>
      <c r="E22" s="1">
        <f>C22+D22</f>
        <v>1</v>
      </c>
      <c r="F22" s="64">
        <f>'Equipements par tunnel'!AA6</f>
        <v>0</v>
      </c>
      <c r="G22" s="8">
        <f>Préventifs_tunnels!G407</f>
        <v>88.19</v>
      </c>
      <c r="H22" s="8">
        <f>E22*F22*G22</f>
        <v>0</v>
      </c>
      <c r="I22" s="11" t="s">
        <v>2441</v>
      </c>
    </row>
    <row r="23" spans="1:9" ht="15" customHeight="1" x14ac:dyDescent="0.25">
      <c r="A23" s="3" t="s">
        <v>61</v>
      </c>
      <c r="B23" s="1" t="s">
        <v>42</v>
      </c>
      <c r="C23" s="1">
        <f>Template!C23</f>
        <v>1</v>
      </c>
      <c r="D23" s="62">
        <v>0</v>
      </c>
      <c r="E23" s="1">
        <f t="shared" si="0"/>
        <v>1</v>
      </c>
      <c r="F23" s="1">
        <v>1</v>
      </c>
      <c r="G23" s="8">
        <f>Préventifs_tunnels!G415</f>
        <v>1400.52</v>
      </c>
      <c r="H23" s="8">
        <f t="shared" si="1"/>
        <v>1400.52</v>
      </c>
      <c r="I23" s="11" t="s">
        <v>2444</v>
      </c>
    </row>
    <row r="24" spans="1:9" ht="15" customHeight="1" x14ac:dyDescent="0.25">
      <c r="A24" s="3" t="s">
        <v>61</v>
      </c>
      <c r="B24" s="1" t="s">
        <v>43</v>
      </c>
      <c r="C24" s="1">
        <f>Template!C24</f>
        <v>1</v>
      </c>
      <c r="D24" s="62">
        <v>0</v>
      </c>
      <c r="E24" s="1">
        <f t="shared" si="0"/>
        <v>1</v>
      </c>
      <c r="F24" s="1">
        <v>1</v>
      </c>
      <c r="G24" s="8">
        <f>Préventifs_tunnels!G437</f>
        <v>899.67</v>
      </c>
      <c r="H24" s="8">
        <f t="shared" si="1"/>
        <v>899.67</v>
      </c>
      <c r="I24" s="11" t="s">
        <v>2444</v>
      </c>
    </row>
    <row r="25" spans="1:9" ht="15" customHeight="1" x14ac:dyDescent="0.25">
      <c r="A25" s="1" t="s">
        <v>97</v>
      </c>
      <c r="B25" s="1" t="s">
        <v>44</v>
      </c>
      <c r="C25" s="1">
        <f>Template!C25</f>
        <v>0.5</v>
      </c>
      <c r="D25" s="62">
        <v>0</v>
      </c>
      <c r="E25" s="1">
        <f t="shared" si="0"/>
        <v>0.5</v>
      </c>
      <c r="F25" s="1">
        <v>1</v>
      </c>
      <c r="G25" s="8">
        <f>Préventifs_tunnels!G481</f>
        <v>4249.59</v>
      </c>
      <c r="H25" s="8">
        <f t="shared" si="1"/>
        <v>2124.7950000000001</v>
      </c>
      <c r="I25" s="11" t="s">
        <v>2444</v>
      </c>
    </row>
    <row r="26" spans="1:9" ht="15" customHeight="1" x14ac:dyDescent="0.25">
      <c r="A26" s="1" t="s">
        <v>97</v>
      </c>
      <c r="B26" s="1" t="s">
        <v>46</v>
      </c>
      <c r="C26" s="1">
        <f>Template!C26</f>
        <v>0.5</v>
      </c>
      <c r="D26" s="62">
        <v>0</v>
      </c>
      <c r="E26" s="1">
        <f t="shared" si="0"/>
        <v>0.5</v>
      </c>
      <c r="F26" s="1">
        <v>1</v>
      </c>
      <c r="G26" s="8">
        <f>Préventifs_tunnels!G486</f>
        <v>6782.25</v>
      </c>
      <c r="H26" s="8">
        <f t="shared" si="1"/>
        <v>3391.125</v>
      </c>
      <c r="I26" s="11" t="s">
        <v>2444</v>
      </c>
    </row>
    <row r="27" spans="1:9" ht="15" customHeight="1" x14ac:dyDescent="0.25">
      <c r="A27" s="1" t="s">
        <v>97</v>
      </c>
      <c r="B27" s="1" t="s">
        <v>47</v>
      </c>
      <c r="C27" s="1">
        <f>Template!C27</f>
        <v>0</v>
      </c>
      <c r="D27" s="62">
        <v>0</v>
      </c>
      <c r="E27" s="1">
        <f t="shared" si="0"/>
        <v>0</v>
      </c>
      <c r="F27" s="1">
        <v>1</v>
      </c>
      <c r="G27" s="8">
        <f>Préventifs_tunnels!G491</f>
        <v>18986.009999999998</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Préventifs_tunnels!G496</f>
        <v>2899.03</v>
      </c>
      <c r="H28" s="8">
        <f t="shared" si="1"/>
        <v>1449.5150000000001</v>
      </c>
      <c r="I28" s="11" t="s">
        <v>2444</v>
      </c>
    </row>
    <row r="29" spans="1:9" ht="15" customHeight="1" x14ac:dyDescent="0.25">
      <c r="A29" s="1" t="s">
        <v>97</v>
      </c>
      <c r="B29" s="1" t="s">
        <v>27</v>
      </c>
      <c r="C29" s="1">
        <f>Template!C29</f>
        <v>0.5</v>
      </c>
      <c r="D29" s="62">
        <v>0</v>
      </c>
      <c r="E29" s="1">
        <f t="shared" si="0"/>
        <v>0.5</v>
      </c>
      <c r="F29" s="1">
        <v>1</v>
      </c>
      <c r="G29" s="8">
        <f>Préventifs_tunnels!G501</f>
        <v>3624.28</v>
      </c>
      <c r="H29" s="8">
        <f t="shared" si="1"/>
        <v>1812.14</v>
      </c>
      <c r="I29" s="11" t="s">
        <v>2444</v>
      </c>
    </row>
    <row r="30" spans="1:9" ht="15" customHeight="1" x14ac:dyDescent="0.25">
      <c r="A30" s="1" t="s">
        <v>97</v>
      </c>
      <c r="B30" s="1" t="s">
        <v>28</v>
      </c>
      <c r="C30" s="1">
        <f>Template!C30</f>
        <v>0</v>
      </c>
      <c r="D30" s="62">
        <v>0</v>
      </c>
      <c r="E30" s="1">
        <f t="shared" si="0"/>
        <v>0</v>
      </c>
      <c r="F30" s="1">
        <v>1</v>
      </c>
      <c r="G30" s="8">
        <f>Préventifs_tunnels!G506</f>
        <v>6915.34</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Préventifs_tunnels!G511</f>
        <v>6278.19</v>
      </c>
      <c r="H31" s="8">
        <f t="shared" si="1"/>
        <v>3139.0949999999998</v>
      </c>
      <c r="I31" s="11" t="s">
        <v>2444</v>
      </c>
    </row>
    <row r="32" spans="1:9" ht="15" customHeight="1" x14ac:dyDescent="0.25">
      <c r="A32" s="1" t="s">
        <v>97</v>
      </c>
      <c r="B32" s="1" t="s">
        <v>49</v>
      </c>
      <c r="C32" s="1">
        <f>Template!C32</f>
        <v>0.5</v>
      </c>
      <c r="D32" s="62">
        <v>0</v>
      </c>
      <c r="E32" s="1">
        <f t="shared" si="0"/>
        <v>0.5</v>
      </c>
      <c r="F32" s="1">
        <v>1</v>
      </c>
      <c r="G32" s="8">
        <f>Préventifs_tunnels!G516</f>
        <v>7870.53</v>
      </c>
      <c r="H32" s="8">
        <f t="shared" si="1"/>
        <v>3935.2649999999999</v>
      </c>
      <c r="I32" s="11" t="s">
        <v>2444</v>
      </c>
    </row>
    <row r="33" spans="1:9" ht="15" customHeight="1" x14ac:dyDescent="0.25">
      <c r="A33" s="1" t="s">
        <v>97</v>
      </c>
      <c r="B33" s="1" t="s">
        <v>50</v>
      </c>
      <c r="C33" s="1">
        <f>Template!C33</f>
        <v>0</v>
      </c>
      <c r="D33" s="62">
        <v>0</v>
      </c>
      <c r="E33" s="1">
        <f t="shared" si="0"/>
        <v>0</v>
      </c>
      <c r="F33" s="1">
        <v>1</v>
      </c>
      <c r="G33" s="8">
        <f>Préventifs_tunnels!G521</f>
        <v>15210.18</v>
      </c>
      <c r="H33" s="8">
        <f t="shared" si="1"/>
        <v>0</v>
      </c>
      <c r="I33" s="11" t="s">
        <v>2444</v>
      </c>
    </row>
    <row r="34" spans="1:9" ht="15" customHeight="1" x14ac:dyDescent="0.25">
      <c r="A34" s="1" t="s">
        <v>97</v>
      </c>
      <c r="B34" s="1" t="s">
        <v>30</v>
      </c>
      <c r="C34" s="1">
        <f>Template!C34</f>
        <v>1</v>
      </c>
      <c r="D34" s="62">
        <v>0</v>
      </c>
      <c r="E34" s="1">
        <f t="shared" si="0"/>
        <v>1</v>
      </c>
      <c r="F34" s="60">
        <v>1</v>
      </c>
      <c r="G34" s="8">
        <f>Préventifs_tunnels!G526</f>
        <v>5336.86</v>
      </c>
      <c r="H34" s="8">
        <f t="shared" si="1"/>
        <v>5336.86</v>
      </c>
      <c r="I34" s="11" t="s">
        <v>2444</v>
      </c>
    </row>
    <row r="35" spans="1:9" ht="15" customHeight="1" x14ac:dyDescent="0.25">
      <c r="A35" s="1" t="s">
        <v>97</v>
      </c>
      <c r="B35" s="1" t="s">
        <v>92</v>
      </c>
      <c r="C35" s="1">
        <f>Template!C35</f>
        <v>0.5</v>
      </c>
      <c r="D35" s="62">
        <v>0</v>
      </c>
      <c r="E35" s="1">
        <f t="shared" si="0"/>
        <v>0.5</v>
      </c>
      <c r="F35" s="64">
        <f>'Equipements par tunnel'!AA50</f>
        <v>3</v>
      </c>
      <c r="G35" s="8">
        <f>Préventifs_tunnels!G474</f>
        <v>469.67</v>
      </c>
      <c r="H35" s="8">
        <f t="shared" si="1"/>
        <v>704.505</v>
      </c>
      <c r="I35" s="11" t="s">
        <v>2446</v>
      </c>
    </row>
    <row r="36" spans="1:9" ht="15" customHeight="1" x14ac:dyDescent="0.25">
      <c r="A36" s="1" t="s">
        <v>97</v>
      </c>
      <c r="B36" s="1" t="s">
        <v>93</v>
      </c>
      <c r="C36" s="1">
        <f>Template!C36</f>
        <v>0.5</v>
      </c>
      <c r="D36" s="62">
        <v>0</v>
      </c>
      <c r="E36" s="1">
        <f t="shared" si="0"/>
        <v>0.5</v>
      </c>
      <c r="F36" s="64">
        <f>'Equipements par tunnel'!AA50</f>
        <v>3</v>
      </c>
      <c r="G36" s="8">
        <f>Préventifs_tunnels!G475</f>
        <v>617.11</v>
      </c>
      <c r="H36" s="8">
        <f t="shared" si="1"/>
        <v>925.66499999999996</v>
      </c>
      <c r="I36" s="11" t="s">
        <v>2447</v>
      </c>
    </row>
    <row r="37" spans="1:9" ht="15" customHeight="1" x14ac:dyDescent="0.25">
      <c r="A37" s="1" t="s">
        <v>57</v>
      </c>
      <c r="B37" s="1" t="s">
        <v>214</v>
      </c>
      <c r="C37" s="1">
        <f>Template!C37</f>
        <v>1</v>
      </c>
      <c r="D37" s="62">
        <v>0</v>
      </c>
      <c r="E37" s="1">
        <f t="shared" si="0"/>
        <v>1</v>
      </c>
      <c r="F37" s="64">
        <f>'Equipements par tunnel'!AA55</f>
        <v>1</v>
      </c>
      <c r="G37" s="8">
        <f>Préventifs_tunnels!G808</f>
        <v>304.01</v>
      </c>
      <c r="H37" s="8">
        <f t="shared" si="1"/>
        <v>304.01</v>
      </c>
      <c r="I37" s="11" t="s">
        <v>2448</v>
      </c>
    </row>
    <row r="38" spans="1:9" ht="15" customHeight="1" x14ac:dyDescent="0.25">
      <c r="A38" s="1" t="s">
        <v>57</v>
      </c>
      <c r="B38" s="1" t="s">
        <v>215</v>
      </c>
      <c r="C38" s="1">
        <f>Template!C38</f>
        <v>1</v>
      </c>
      <c r="D38" s="62">
        <v>0</v>
      </c>
      <c r="E38" s="1">
        <f t="shared" si="0"/>
        <v>1</v>
      </c>
      <c r="F38" s="64">
        <f>'Equipements par tunnel'!AA56</f>
        <v>2</v>
      </c>
      <c r="G38" s="8">
        <f>Préventifs_tunnels!G809</f>
        <v>337.95</v>
      </c>
      <c r="H38" s="8">
        <f t="shared" si="1"/>
        <v>675.9</v>
      </c>
      <c r="I38" s="11" t="s">
        <v>2449</v>
      </c>
    </row>
    <row r="39" spans="1:9" ht="15" customHeight="1" x14ac:dyDescent="0.25">
      <c r="A39" s="1" t="s">
        <v>57</v>
      </c>
      <c r="B39" s="1" t="s">
        <v>216</v>
      </c>
      <c r="C39" s="1">
        <f>Template!C39</f>
        <v>1</v>
      </c>
      <c r="D39" s="62">
        <v>0</v>
      </c>
      <c r="E39" s="1">
        <f t="shared" si="0"/>
        <v>1</v>
      </c>
      <c r="F39" s="64">
        <f>'Equipements par tunnel'!AA57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tunnel'!AA58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3</v>
      </c>
      <c r="G41" s="8">
        <f>Préventifs_tunnels!G812</f>
        <v>414.3</v>
      </c>
      <c r="H41" s="8">
        <f t="shared" si="1"/>
        <v>621.45000000000005</v>
      </c>
      <c r="I41" s="11" t="s">
        <v>2452</v>
      </c>
    </row>
    <row r="42" spans="1:9" ht="15" customHeight="1" x14ac:dyDescent="0.25">
      <c r="A42" s="1" t="s">
        <v>31</v>
      </c>
      <c r="B42" s="1" t="s">
        <v>32</v>
      </c>
      <c r="C42" s="1">
        <f>Template!C42</f>
        <v>4</v>
      </c>
      <c r="D42" s="62">
        <v>0</v>
      </c>
      <c r="E42" s="1">
        <f t="shared" si="0"/>
        <v>4</v>
      </c>
      <c r="F42" s="1">
        <v>2</v>
      </c>
      <c r="G42" s="8">
        <f>Préventifs_tunnels!G786</f>
        <v>5363.4</v>
      </c>
      <c r="H42" s="8">
        <f t="shared" si="1"/>
        <v>42907.199999999997</v>
      </c>
      <c r="I42" s="11" t="s">
        <v>2445</v>
      </c>
    </row>
    <row r="43" spans="1:9" ht="15" customHeight="1" x14ac:dyDescent="0.25">
      <c r="A43" s="1" t="s">
        <v>31</v>
      </c>
      <c r="B43" s="1" t="s">
        <v>2454</v>
      </c>
      <c r="C43" s="1">
        <f>Template!C43</f>
        <v>1</v>
      </c>
      <c r="D43" s="62">
        <v>0</v>
      </c>
      <c r="E43" s="1">
        <f t="shared" si="0"/>
        <v>1</v>
      </c>
      <c r="F43" s="64">
        <f>'Equipements par tunnel'!AA12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tunnel'!AA20</f>
        <v>52</v>
      </c>
      <c r="G45" s="8">
        <f>Préventifs_tunnels!G801</f>
        <v>33.6</v>
      </c>
      <c r="H45" s="8">
        <f t="shared" si="1"/>
        <v>1747.2</v>
      </c>
      <c r="I45" s="11" t="s">
        <v>2460</v>
      </c>
    </row>
    <row r="46" spans="1:9" ht="15" customHeight="1" x14ac:dyDescent="0.25">
      <c r="A46" s="1" t="s">
        <v>31</v>
      </c>
      <c r="B46" s="1" t="s">
        <v>85</v>
      </c>
      <c r="C46" s="1">
        <f>Template!C46</f>
        <v>1</v>
      </c>
      <c r="D46" s="62">
        <v>0</v>
      </c>
      <c r="E46" s="1">
        <f t="shared" si="0"/>
        <v>1</v>
      </c>
      <c r="F46" s="64">
        <f>'Equipements par tunnel'!AA21</f>
        <v>5</v>
      </c>
      <c r="G46" s="8">
        <f>Préventifs_tunnels!G802</f>
        <v>21</v>
      </c>
      <c r="H46" s="8">
        <f t="shared" si="1"/>
        <v>105</v>
      </c>
      <c r="I46" s="11" t="s">
        <v>2461</v>
      </c>
    </row>
    <row r="47" spans="1:9" ht="15" customHeight="1" x14ac:dyDescent="0.25">
      <c r="A47" s="1" t="s">
        <v>31</v>
      </c>
      <c r="B47" s="1" t="s">
        <v>86</v>
      </c>
      <c r="C47" s="1">
        <f>Template!C47</f>
        <v>1</v>
      </c>
      <c r="D47" s="62">
        <v>0</v>
      </c>
      <c r="E47" s="1">
        <f t="shared" si="0"/>
        <v>1</v>
      </c>
      <c r="F47" s="64">
        <f>'Equipements par tunnel'!AA22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tunnel'!AA23</f>
        <v>2</v>
      </c>
      <c r="G48" s="8">
        <f>Préventifs_tunnels!G804</f>
        <v>15.75</v>
      </c>
      <c r="H48" s="8">
        <f t="shared" si="1"/>
        <v>31.5</v>
      </c>
      <c r="I48" s="11" t="s">
        <v>2463</v>
      </c>
    </row>
    <row r="49" spans="1:9" ht="15" customHeight="1" x14ac:dyDescent="0.25">
      <c r="A49" s="1" t="s">
        <v>31</v>
      </c>
      <c r="B49" s="1" t="s">
        <v>88</v>
      </c>
      <c r="C49" s="1">
        <f>Template!C49</f>
        <v>1</v>
      </c>
      <c r="D49" s="62">
        <v>0</v>
      </c>
      <c r="E49" s="1">
        <f t="shared" si="0"/>
        <v>1</v>
      </c>
      <c r="F49" s="64">
        <f>'Equipements par tunnel'!AA24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tunnel'!AA25</f>
        <v>4</v>
      </c>
      <c r="G50" s="8">
        <f>Préventifs_tunnels!G806</f>
        <v>26.25</v>
      </c>
      <c r="H50" s="8">
        <f t="shared" si="1"/>
        <v>105</v>
      </c>
      <c r="I50" s="11" t="s">
        <v>2465</v>
      </c>
    </row>
    <row r="51" spans="1:9" ht="15" customHeight="1" x14ac:dyDescent="0.25">
      <c r="A51" s="1" t="s">
        <v>31</v>
      </c>
      <c r="B51" s="1" t="s">
        <v>90</v>
      </c>
      <c r="C51" s="1">
        <f>Template!C51</f>
        <v>1</v>
      </c>
      <c r="D51" s="62">
        <v>0</v>
      </c>
      <c r="E51" s="1">
        <f t="shared" si="0"/>
        <v>1</v>
      </c>
      <c r="F51" s="64">
        <f>'Equipements par tunnel'!AA26</f>
        <v>23</v>
      </c>
      <c r="G51" s="8">
        <f>Préventifs_tunnels!G807</f>
        <v>15.75</v>
      </c>
      <c r="H51" s="8">
        <f t="shared" si="1"/>
        <v>362.25</v>
      </c>
      <c r="I51" s="11" t="s">
        <v>2466</v>
      </c>
    </row>
    <row r="52" spans="1:9" ht="15" customHeight="1" x14ac:dyDescent="0.25">
      <c r="A52" s="1" t="s">
        <v>34</v>
      </c>
      <c r="B52" s="1" t="s">
        <v>83</v>
      </c>
      <c r="C52" s="1">
        <f>Template!C52</f>
        <v>1</v>
      </c>
      <c r="D52" s="62">
        <v>0</v>
      </c>
      <c r="E52" s="1">
        <f t="shared" si="0"/>
        <v>1</v>
      </c>
      <c r="F52" s="1">
        <v>1</v>
      </c>
      <c r="G52" s="8">
        <f>Préventifs_tunnels!G825</f>
        <v>31888.73</v>
      </c>
      <c r="H52" s="8">
        <f t="shared" si="1"/>
        <v>31888.73</v>
      </c>
      <c r="I52" s="11" t="s">
        <v>2444</v>
      </c>
    </row>
    <row r="53" spans="1:9" ht="15" customHeight="1" x14ac:dyDescent="0.25">
      <c r="A53" s="1" t="s">
        <v>34</v>
      </c>
      <c r="B53" s="1" t="s">
        <v>122</v>
      </c>
      <c r="C53" s="1">
        <f>Template!C53</f>
        <v>1</v>
      </c>
      <c r="D53" s="62">
        <v>0</v>
      </c>
      <c r="E53" s="1">
        <f t="shared" si="0"/>
        <v>1</v>
      </c>
      <c r="F53" s="64">
        <f>'Equipements par tunnel'!AA35+'Equipements par tunnel'!AA37</f>
        <v>24</v>
      </c>
      <c r="G53" s="8">
        <f>Préventifs_tunnels!G835</f>
        <v>78.849999999999994</v>
      </c>
      <c r="H53" s="8">
        <f t="shared" si="1"/>
        <v>1892.3999999999999</v>
      </c>
      <c r="I53" s="11" t="s">
        <v>2459</v>
      </c>
    </row>
    <row r="54" spans="1:9" ht="15" customHeight="1" x14ac:dyDescent="0.25">
      <c r="A54" s="1" t="s">
        <v>34</v>
      </c>
      <c r="B54" s="1" t="s">
        <v>123</v>
      </c>
      <c r="C54" s="1">
        <f>Template!C54</f>
        <v>1</v>
      </c>
      <c r="D54" s="62">
        <v>0</v>
      </c>
      <c r="E54" s="1">
        <f t="shared" si="0"/>
        <v>1</v>
      </c>
      <c r="F54" s="64">
        <f>'Equipements par tunnel'!AA33+'Equipements par tunnel'!AA34</f>
        <v>6</v>
      </c>
      <c r="G54" s="8">
        <f>Préventifs_tunnels!G836</f>
        <v>128.27000000000001</v>
      </c>
      <c r="H54" s="8">
        <f t="shared" si="1"/>
        <v>769.62000000000012</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2457</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2458</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2455</v>
      </c>
    </row>
    <row r="58" spans="1:9" ht="15" customHeight="1" x14ac:dyDescent="0.25">
      <c r="A58" s="1" t="s">
        <v>35</v>
      </c>
      <c r="B58" s="1" t="s">
        <v>36</v>
      </c>
      <c r="C58" s="1">
        <f>Template!C58</f>
        <v>1</v>
      </c>
      <c r="D58" s="62">
        <v>0</v>
      </c>
      <c r="E58" s="1">
        <f t="shared" si="0"/>
        <v>1</v>
      </c>
      <c r="F58" s="1">
        <v>1</v>
      </c>
      <c r="G58" s="8">
        <f>Préventifs_tunnels!G847</f>
        <v>3200.8</v>
      </c>
      <c r="H58" s="8">
        <f t="shared" si="1"/>
        <v>3200.8</v>
      </c>
      <c r="I58" s="11" t="s">
        <v>2445</v>
      </c>
    </row>
    <row r="59" spans="1:9" ht="15" customHeight="1" x14ac:dyDescent="0.25">
      <c r="A59" s="1" t="s">
        <v>35</v>
      </c>
      <c r="B59" s="1" t="s">
        <v>37</v>
      </c>
      <c r="C59" s="1">
        <f>Template!C59</f>
        <v>1</v>
      </c>
      <c r="D59" s="62">
        <v>0</v>
      </c>
      <c r="E59" s="1">
        <f t="shared" si="0"/>
        <v>1</v>
      </c>
      <c r="F59" s="1">
        <v>1</v>
      </c>
      <c r="G59" s="8">
        <f>Préventifs_tunnels!G848</f>
        <v>3200.8</v>
      </c>
      <c r="H59" s="8">
        <f t="shared" si="1"/>
        <v>3200.8</v>
      </c>
      <c r="I59" s="11" t="s">
        <v>2445</v>
      </c>
    </row>
    <row r="60" spans="1:9" ht="15" customHeight="1" x14ac:dyDescent="0.25">
      <c r="A60" s="1" t="s">
        <v>35</v>
      </c>
      <c r="B60" s="1" t="s">
        <v>38</v>
      </c>
      <c r="C60" s="1">
        <f>Template!C60</f>
        <v>2</v>
      </c>
      <c r="D60" s="62">
        <v>0</v>
      </c>
      <c r="E60" s="1">
        <f t="shared" si="0"/>
        <v>2</v>
      </c>
      <c r="F60" s="1">
        <v>1</v>
      </c>
      <c r="G60" s="8">
        <f>Préventifs_tunnels!G895</f>
        <v>3040.8</v>
      </c>
      <c r="H60" s="8">
        <f t="shared" si="1"/>
        <v>6081.6</v>
      </c>
      <c r="I60" s="11" t="s">
        <v>2445</v>
      </c>
    </row>
    <row r="61" spans="1:9" ht="15" customHeight="1" x14ac:dyDescent="0.25">
      <c r="A61" s="1" t="s">
        <v>35</v>
      </c>
      <c r="B61" s="1" t="s">
        <v>39</v>
      </c>
      <c r="C61" s="1">
        <f>Template!C61</f>
        <v>2</v>
      </c>
      <c r="D61" s="62">
        <v>0</v>
      </c>
      <c r="E61" s="1">
        <f t="shared" si="0"/>
        <v>2</v>
      </c>
      <c r="F61" s="1">
        <v>1</v>
      </c>
      <c r="G61" s="8">
        <f>Préventifs_tunnels!G896</f>
        <v>3040.8</v>
      </c>
      <c r="H61" s="8">
        <f t="shared" si="1"/>
        <v>6081.6</v>
      </c>
      <c r="I61" s="11" t="s">
        <v>2445</v>
      </c>
    </row>
    <row r="62" spans="1:9" ht="15" customHeight="1" x14ac:dyDescent="0.25">
      <c r="A62" s="1" t="s">
        <v>35</v>
      </c>
      <c r="B62" s="1" t="s">
        <v>54</v>
      </c>
      <c r="C62" s="1">
        <f>Template!C62</f>
        <v>1</v>
      </c>
      <c r="D62" s="62">
        <v>0</v>
      </c>
      <c r="E62" s="1">
        <f t="shared" si="0"/>
        <v>1</v>
      </c>
      <c r="F62" s="1">
        <v>1</v>
      </c>
      <c r="G62" s="8">
        <f>Préventifs_tunnels!G940</f>
        <v>297.39999999999998</v>
      </c>
      <c r="H62" s="8">
        <f t="shared" si="1"/>
        <v>297.39999999999998</v>
      </c>
      <c r="I62" s="11" t="s">
        <v>2445</v>
      </c>
    </row>
    <row r="63" spans="1:9" ht="15" customHeight="1" x14ac:dyDescent="0.25">
      <c r="A63" s="1" t="s">
        <v>40</v>
      </c>
      <c r="B63" s="1" t="s">
        <v>41</v>
      </c>
      <c r="C63" s="1">
        <f>Template!C63</f>
        <v>1</v>
      </c>
      <c r="D63" s="62">
        <v>0</v>
      </c>
      <c r="E63" s="1">
        <f t="shared" si="0"/>
        <v>1</v>
      </c>
      <c r="F63" s="1">
        <v>1</v>
      </c>
      <c r="G63" s="8">
        <f>Préventifs_tunnels!G961</f>
        <v>3062</v>
      </c>
      <c r="H63" s="8">
        <f t="shared" si="1"/>
        <v>3062</v>
      </c>
      <c r="I63" s="11" t="s">
        <v>2444</v>
      </c>
    </row>
    <row r="64" spans="1:9" ht="15" customHeight="1" x14ac:dyDescent="0.25">
      <c r="A64" s="1" t="s">
        <v>40</v>
      </c>
      <c r="B64" s="1" t="s">
        <v>102</v>
      </c>
      <c r="C64" s="1">
        <f>Template!C64</f>
        <v>3</v>
      </c>
      <c r="D64" s="62">
        <v>0</v>
      </c>
      <c r="E64" s="1">
        <f t="shared" si="0"/>
        <v>3</v>
      </c>
      <c r="F64" s="1">
        <v>1</v>
      </c>
      <c r="G64" s="8">
        <f>Préventifs_tunnels!G1052</f>
        <v>463.39</v>
      </c>
      <c r="H64" s="8">
        <f t="shared" si="1"/>
        <v>1390.17</v>
      </c>
      <c r="I64" s="11" t="s">
        <v>2444</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tunnel'!AA28</f>
        <v>7</v>
      </c>
      <c r="G66" s="8">
        <f>Préventifs_tunnels!G1050</f>
        <v>147.54</v>
      </c>
      <c r="H66" s="8">
        <f t="shared" si="1"/>
        <v>1032.78</v>
      </c>
      <c r="I66" s="11" t="s">
        <v>2473</v>
      </c>
    </row>
    <row r="67" spans="1:9" ht="15" customHeight="1" x14ac:dyDescent="0.25">
      <c r="A67" s="1" t="s">
        <v>40</v>
      </c>
      <c r="B67" s="1" t="s">
        <v>104</v>
      </c>
      <c r="C67" s="1">
        <f>Template!C67</f>
        <v>1</v>
      </c>
      <c r="D67" s="62">
        <v>0</v>
      </c>
      <c r="E67" s="1">
        <f t="shared" si="0"/>
        <v>1</v>
      </c>
      <c r="F67" s="64">
        <f>'Equipements par tunnel'!AA27</f>
        <v>0</v>
      </c>
      <c r="G67" s="8">
        <f>Préventifs_tunnels!G987</f>
        <v>824</v>
      </c>
      <c r="H67" s="8">
        <f t="shared" si="1"/>
        <v>0</v>
      </c>
      <c r="I67" s="11" t="s">
        <v>2467</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2468</v>
      </c>
    </row>
    <row r="69" spans="1:9" ht="15" customHeight="1" x14ac:dyDescent="0.25">
      <c r="A69" s="1" t="s">
        <v>40</v>
      </c>
      <c r="B69" s="1" t="s">
        <v>106</v>
      </c>
      <c r="C69" s="1">
        <f>Template!C69</f>
        <v>1</v>
      </c>
      <c r="D69" s="62">
        <v>0</v>
      </c>
      <c r="E69" s="1">
        <f t="shared" si="0"/>
        <v>1</v>
      </c>
      <c r="F69" s="64">
        <f>'Equipements par tunnel'!AA15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2470</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2471</v>
      </c>
    </row>
    <row r="72" spans="1:9" ht="15" customHeight="1" x14ac:dyDescent="0.25">
      <c r="A72" s="1" t="s">
        <v>40</v>
      </c>
      <c r="B72" s="1" t="s">
        <v>109</v>
      </c>
      <c r="C72" s="1">
        <f>Template!C72</f>
        <v>1</v>
      </c>
      <c r="D72" s="62">
        <v>0</v>
      </c>
      <c r="E72" s="1">
        <f t="shared" si="0"/>
        <v>1</v>
      </c>
      <c r="F72" s="63">
        <f>'Equipements par tunnel'!AA29</f>
        <v>0</v>
      </c>
      <c r="G72" s="8">
        <f>Préventifs_tunnels!G992</f>
        <v>686</v>
      </c>
      <c r="H72" s="8">
        <f t="shared" si="1"/>
        <v>0</v>
      </c>
      <c r="I72" s="11" t="s">
        <v>2472</v>
      </c>
    </row>
    <row r="73" spans="1:9" ht="30" customHeight="1" x14ac:dyDescent="0.25">
      <c r="H73" s="13">
        <f>SUM(H3:H72)</f>
        <v>321250.69900000002</v>
      </c>
    </row>
  </sheetData>
  <sheetProtection algorithmName="SHA-512" hashValue="g6DrOdhGmAABdATxzx4e9NNbR7eZDPg2PYFc2178cvpAx7MZjc+zApJ/Z6yMA2h6OETIZfnj0sb9zqQI5AROBQ==" saltValue="dz8C892Xw/GBeqDhW4j6BQ==" spinCount="100000" sheet="1" objects="1" scenarios="1"/>
  <protectedRanges>
    <protectedRange sqref="D1:D1048576" name="Plage1"/>
  </protectedRanges>
  <phoneticPr fontId="1" type="noConversion"/>
  <pageMargins left="0.7" right="0.7" top="0.75" bottom="0.75" header="0.3" footer="0.3"/>
  <pageSetup paperSize="9" fitToWidth="0"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2750C-AB48-4A24-AFAC-8696DD3BB4E9}">
  <sheetPr>
    <tabColor theme="9" tint="0.39997558519241921"/>
    <pageSetUpPr fitToPage="1"/>
  </sheetPr>
  <dimension ref="A1:I73"/>
  <sheetViews>
    <sheetView workbookViewId="0">
      <pane ySplit="2" topLeftCell="A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77</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f>1/3</f>
        <v>0.33333333333333331</v>
      </c>
      <c r="G3" s="8">
        <f>(Préventifs_tunnels!G40+Préventifs_tunnels!G41)</f>
        <v>4058</v>
      </c>
      <c r="H3" s="8">
        <f>E3*F3*G3</f>
        <v>8116</v>
      </c>
      <c r="I3" s="70" t="s">
        <v>2525</v>
      </c>
    </row>
    <row r="4" spans="1:9" ht="15" customHeight="1" x14ac:dyDescent="0.25">
      <c r="A4" s="1" t="s">
        <v>12</v>
      </c>
      <c r="B4" s="1" t="s">
        <v>112</v>
      </c>
      <c r="C4" s="1">
        <f>Template!C4</f>
        <v>6</v>
      </c>
      <c r="D4" s="62">
        <v>0</v>
      </c>
      <c r="E4" s="1">
        <f t="shared" si="0"/>
        <v>6</v>
      </c>
      <c r="F4" s="1">
        <f>1/3</f>
        <v>0.33333333333333331</v>
      </c>
      <c r="G4" s="8">
        <f>(Préventifs_tunnels!G70+Préventifs_tunnels!G71)</f>
        <v>6528</v>
      </c>
      <c r="H4" s="8">
        <f>E4*F4*G4</f>
        <v>13056</v>
      </c>
      <c r="I4" s="70" t="s">
        <v>2525</v>
      </c>
    </row>
    <row r="5" spans="1:9" ht="15" customHeight="1" x14ac:dyDescent="0.25">
      <c r="A5" s="1" t="s">
        <v>12</v>
      </c>
      <c r="B5" s="1" t="s">
        <v>4</v>
      </c>
      <c r="C5" s="1">
        <f>Template!C5</f>
        <v>1</v>
      </c>
      <c r="D5" s="62">
        <v>0</v>
      </c>
      <c r="E5" s="1">
        <f t="shared" si="0"/>
        <v>1</v>
      </c>
      <c r="F5" s="1">
        <f>1/3</f>
        <v>0.33333333333333331</v>
      </c>
      <c r="G5" s="8">
        <f>(Préventifs_tunnels!G10+Préventifs_tunnels!G11)</f>
        <v>7038</v>
      </c>
      <c r="H5" s="8">
        <f t="shared" ref="H5:H72" si="1">E5*F5*G5</f>
        <v>2346</v>
      </c>
      <c r="I5" s="70" t="s">
        <v>2525</v>
      </c>
    </row>
    <row r="6" spans="1:9" ht="15" customHeight="1" x14ac:dyDescent="0.25">
      <c r="A6" s="1" t="s">
        <v>5</v>
      </c>
      <c r="B6" s="1" t="s">
        <v>6</v>
      </c>
      <c r="C6" s="1">
        <f>Template!C6</f>
        <v>2</v>
      </c>
      <c r="D6" s="62">
        <v>0</v>
      </c>
      <c r="E6" s="1">
        <f t="shared" si="0"/>
        <v>2</v>
      </c>
      <c r="F6" s="1">
        <v>1</v>
      </c>
      <c r="G6" s="8">
        <f>Préventifs_tunnels!G103</f>
        <v>25661.9</v>
      </c>
      <c r="H6" s="8">
        <f t="shared" si="1"/>
        <v>51323.8</v>
      </c>
      <c r="I6" s="11" t="s">
        <v>2504</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(Préventifs_tunnels!G134+Préventifs_tunnels!G135)</f>
        <v>756.7</v>
      </c>
      <c r="H9" s="8">
        <f t="shared" si="1"/>
        <v>756.7</v>
      </c>
      <c r="I9" s="70" t="s">
        <v>2497</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tunnel'!AB51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Préventifs_tunnels!G236</f>
        <v>162.9</v>
      </c>
      <c r="H13" s="8">
        <f t="shared" si="1"/>
        <v>651.6</v>
      </c>
      <c r="I13" s="11" t="s">
        <v>2445</v>
      </c>
    </row>
    <row r="14" spans="1:9" ht="15" customHeight="1" x14ac:dyDescent="0.25">
      <c r="A14" s="1" t="s">
        <v>14</v>
      </c>
      <c r="B14" s="1" t="s">
        <v>11</v>
      </c>
      <c r="C14" s="1">
        <f>Template!C14</f>
        <v>2</v>
      </c>
      <c r="D14" s="62">
        <v>0</v>
      </c>
      <c r="E14" s="1">
        <f t="shared" si="0"/>
        <v>2</v>
      </c>
      <c r="F14" s="1">
        <v>2</v>
      </c>
      <c r="G14" s="8">
        <f>Préventifs_tunnels!G241</f>
        <v>6271.51</v>
      </c>
      <c r="H14" s="8">
        <f t="shared" si="1"/>
        <v>25086.04</v>
      </c>
      <c r="I14" s="11" t="s">
        <v>2445</v>
      </c>
    </row>
    <row r="15" spans="1:9" ht="15" customHeight="1" x14ac:dyDescent="0.25">
      <c r="A15" s="1" t="s">
        <v>14</v>
      </c>
      <c r="B15" s="1" t="s">
        <v>15</v>
      </c>
      <c r="C15" s="1">
        <f>Template!C15</f>
        <v>0.4</v>
      </c>
      <c r="D15" s="62">
        <v>0</v>
      </c>
      <c r="E15" s="1">
        <f t="shared" si="0"/>
        <v>0.4</v>
      </c>
      <c r="F15" s="1">
        <v>2</v>
      </c>
      <c r="G15" s="8">
        <f>SUM(Préventifs_tunnels!G248:G251)</f>
        <v>14968.059999999998</v>
      </c>
      <c r="H15" s="8">
        <f t="shared" si="1"/>
        <v>11974.447999999999</v>
      </c>
      <c r="I15" s="65" t="s">
        <v>2501</v>
      </c>
    </row>
    <row r="16" spans="1:9" ht="15" customHeight="1" x14ac:dyDescent="0.25">
      <c r="A16" s="1" t="s">
        <v>95</v>
      </c>
      <c r="B16" s="1" t="s">
        <v>17</v>
      </c>
      <c r="C16" s="1">
        <f>Template!C16</f>
        <v>2</v>
      </c>
      <c r="D16" s="62">
        <v>0</v>
      </c>
      <c r="E16" s="1">
        <f t="shared" si="0"/>
        <v>2</v>
      </c>
      <c r="F16" s="1">
        <v>2</v>
      </c>
      <c r="G16" s="8">
        <f>Préventifs_tunnels!G321</f>
        <v>397.62</v>
      </c>
      <c r="H16" s="8">
        <f t="shared" si="1"/>
        <v>1590.48</v>
      </c>
      <c r="I16" s="11" t="s">
        <v>2445</v>
      </c>
    </row>
    <row r="17" spans="1:9" ht="15" customHeight="1" x14ac:dyDescent="0.25">
      <c r="A17" s="1" t="s">
        <v>95</v>
      </c>
      <c r="B17" s="1" t="s">
        <v>18</v>
      </c>
      <c r="C17" s="1">
        <f>Template!C17</f>
        <v>2</v>
      </c>
      <c r="D17" s="62">
        <v>0</v>
      </c>
      <c r="E17" s="1">
        <f t="shared" si="0"/>
        <v>2</v>
      </c>
      <c r="F17" s="1">
        <v>2</v>
      </c>
      <c r="G17" s="8">
        <f>Préventifs_tunnels!G346</f>
        <v>810.41</v>
      </c>
      <c r="H17" s="8">
        <f t="shared" si="1"/>
        <v>3241.64</v>
      </c>
      <c r="I17" s="11" t="s">
        <v>2445</v>
      </c>
    </row>
    <row r="18" spans="1:9" ht="15" customHeight="1" x14ac:dyDescent="0.25">
      <c r="A18" s="1" t="s">
        <v>95</v>
      </c>
      <c r="B18" s="1" t="s">
        <v>94</v>
      </c>
      <c r="C18" s="1">
        <f>Template!C18</f>
        <v>1</v>
      </c>
      <c r="D18" s="62">
        <v>0</v>
      </c>
      <c r="E18" s="1">
        <f t="shared" si="0"/>
        <v>1</v>
      </c>
      <c r="F18" s="64">
        <f>'Equipements par tunnel'!AB59</f>
        <v>14</v>
      </c>
      <c r="G18" s="8">
        <f>Préventifs_tunnels!G361</f>
        <v>61.7</v>
      </c>
      <c r="H18" s="8">
        <f t="shared" si="1"/>
        <v>863.80000000000007</v>
      </c>
      <c r="I18" s="11" t="s">
        <v>2484</v>
      </c>
    </row>
    <row r="19" spans="1:9" ht="15" customHeight="1" x14ac:dyDescent="0.25">
      <c r="A19" s="1" t="s">
        <v>19</v>
      </c>
      <c r="B19" s="1" t="s">
        <v>116</v>
      </c>
      <c r="C19" s="1">
        <f>Template!C19</f>
        <v>1</v>
      </c>
      <c r="D19" s="62">
        <v>0</v>
      </c>
      <c r="E19" s="1">
        <f t="shared" si="0"/>
        <v>1</v>
      </c>
      <c r="F19" s="1">
        <v>1</v>
      </c>
      <c r="G19" s="8">
        <f>Préventifs_tunnels!G398</f>
        <v>524.99</v>
      </c>
      <c r="H19" s="8">
        <f t="shared" si="1"/>
        <v>524.99</v>
      </c>
      <c r="I19" s="11" t="s">
        <v>2444</v>
      </c>
    </row>
    <row r="20" spans="1:9" ht="15" customHeight="1" x14ac:dyDescent="0.25">
      <c r="A20" s="1" t="s">
        <v>19</v>
      </c>
      <c r="B20" s="1" t="s">
        <v>117</v>
      </c>
      <c r="C20" s="1">
        <f>Template!C20</f>
        <v>1</v>
      </c>
      <c r="D20" s="62">
        <v>0</v>
      </c>
      <c r="E20" s="1">
        <f t="shared" si="0"/>
        <v>1</v>
      </c>
      <c r="F20" s="1">
        <v>1</v>
      </c>
      <c r="G20" s="8">
        <f>Préventifs_tunnels!G399</f>
        <v>718.61</v>
      </c>
      <c r="H20" s="8">
        <f t="shared" si="1"/>
        <v>718.61</v>
      </c>
      <c r="I20" s="11" t="s">
        <v>2444</v>
      </c>
    </row>
    <row r="21" spans="1:9" ht="15" customHeight="1" x14ac:dyDescent="0.25">
      <c r="A21" s="1" t="s">
        <v>19</v>
      </c>
      <c r="B21" s="1" t="s">
        <v>2442</v>
      </c>
      <c r="C21" s="1">
        <f>Template!C21</f>
        <v>1</v>
      </c>
      <c r="D21" s="62">
        <v>0</v>
      </c>
      <c r="E21" s="1">
        <f t="shared" si="0"/>
        <v>1</v>
      </c>
      <c r="F21" s="64">
        <f>'Equipements par tunnel'!AB4</f>
        <v>5</v>
      </c>
      <c r="G21" s="8">
        <f>Préventifs_tunnels!G406</f>
        <v>195.35</v>
      </c>
      <c r="H21" s="8">
        <f t="shared" si="1"/>
        <v>976.75</v>
      </c>
      <c r="I21" s="11" t="s">
        <v>2440</v>
      </c>
    </row>
    <row r="22" spans="1:9" ht="15" customHeight="1" x14ac:dyDescent="0.25">
      <c r="A22" s="1" t="s">
        <v>19</v>
      </c>
      <c r="B22" s="1" t="s">
        <v>2443</v>
      </c>
      <c r="C22" s="1">
        <f>Template!C22</f>
        <v>1</v>
      </c>
      <c r="D22" s="62">
        <v>0</v>
      </c>
      <c r="E22" s="1">
        <f t="shared" si="0"/>
        <v>1</v>
      </c>
      <c r="F22" s="64">
        <f>'Equipements par tunnel'!AB6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Préventifs_tunnels!G417</f>
        <v>2625.97</v>
      </c>
      <c r="H23" s="8">
        <f t="shared" si="1"/>
        <v>2625.97</v>
      </c>
      <c r="I23" s="11" t="s">
        <v>2502</v>
      </c>
    </row>
    <row r="24" spans="1:9" ht="15" customHeight="1" x14ac:dyDescent="0.25">
      <c r="A24" s="3" t="s">
        <v>61</v>
      </c>
      <c r="B24" s="1" t="s">
        <v>43</v>
      </c>
      <c r="C24" s="1">
        <f>Template!C24</f>
        <v>1</v>
      </c>
      <c r="D24" s="62">
        <v>0</v>
      </c>
      <c r="E24" s="1">
        <f t="shared" si="0"/>
        <v>1</v>
      </c>
      <c r="F24" s="1">
        <v>1</v>
      </c>
      <c r="G24" s="8">
        <f>Préventifs_tunnels!G439</f>
        <v>1259.54</v>
      </c>
      <c r="H24" s="8">
        <f t="shared" si="1"/>
        <v>1259.54</v>
      </c>
      <c r="I24" s="11" t="s">
        <v>2502</v>
      </c>
    </row>
    <row r="25" spans="1:9" ht="15" customHeight="1" x14ac:dyDescent="0.25">
      <c r="A25" s="1" t="s">
        <v>97</v>
      </c>
      <c r="B25" s="1" t="s">
        <v>44</v>
      </c>
      <c r="C25" s="1">
        <f>Template!C25</f>
        <v>0.5</v>
      </c>
      <c r="D25" s="62">
        <v>0</v>
      </c>
      <c r="E25" s="1">
        <f t="shared" si="0"/>
        <v>0.5</v>
      </c>
      <c r="F25" s="1">
        <v>1</v>
      </c>
      <c r="G25" s="8">
        <f>Préventifs_tunnels!G483/2</f>
        <v>3990.41</v>
      </c>
      <c r="H25" s="8">
        <f t="shared" si="1"/>
        <v>1995.2049999999999</v>
      </c>
      <c r="I25" s="11" t="s">
        <v>2502</v>
      </c>
    </row>
    <row r="26" spans="1:9" ht="15" customHeight="1" x14ac:dyDescent="0.25">
      <c r="A26" s="1" t="s">
        <v>97</v>
      </c>
      <c r="B26" s="1" t="s">
        <v>46</v>
      </c>
      <c r="C26" s="1">
        <f>Template!C26</f>
        <v>0.5</v>
      </c>
      <c r="D26" s="62">
        <v>0</v>
      </c>
      <c r="E26" s="1">
        <f t="shared" si="0"/>
        <v>0.5</v>
      </c>
      <c r="F26" s="1">
        <v>1</v>
      </c>
      <c r="G26" s="8">
        <f>Préventifs_tunnels!G488/2</f>
        <v>6943.335</v>
      </c>
      <c r="H26" s="8">
        <f t="shared" si="1"/>
        <v>3471.6675</v>
      </c>
      <c r="I26" s="11" t="s">
        <v>2502</v>
      </c>
    </row>
    <row r="27" spans="1:9" ht="15" customHeight="1" x14ac:dyDescent="0.25">
      <c r="A27" s="1" t="s">
        <v>97</v>
      </c>
      <c r="B27" s="1" t="s">
        <v>47</v>
      </c>
      <c r="C27" s="1">
        <f>Template!C27</f>
        <v>0</v>
      </c>
      <c r="D27" s="62">
        <v>0</v>
      </c>
      <c r="E27" s="1">
        <f t="shared" si="0"/>
        <v>0</v>
      </c>
      <c r="F27" s="1">
        <v>1</v>
      </c>
      <c r="G27" s="8">
        <f>Préventifs_tunnels!G493/2</f>
        <v>18986.005000000001</v>
      </c>
      <c r="H27" s="8">
        <f t="shared" si="1"/>
        <v>0</v>
      </c>
      <c r="I27" s="11" t="s">
        <v>2502</v>
      </c>
    </row>
    <row r="28" spans="1:9" ht="15" customHeight="1" x14ac:dyDescent="0.25">
      <c r="A28" s="1" t="s">
        <v>97</v>
      </c>
      <c r="B28" s="1" t="s">
        <v>26</v>
      </c>
      <c r="C28" s="1">
        <f>Template!C28</f>
        <v>0.5</v>
      </c>
      <c r="D28" s="62">
        <v>0</v>
      </c>
      <c r="E28" s="1">
        <f t="shared" si="0"/>
        <v>0.5</v>
      </c>
      <c r="F28" s="1">
        <v>1</v>
      </c>
      <c r="G28" s="8">
        <f>Préventifs_tunnels!G498/2</f>
        <v>4734.415</v>
      </c>
      <c r="H28" s="8">
        <f t="shared" si="1"/>
        <v>2367.2075</v>
      </c>
      <c r="I28" s="11" t="s">
        <v>2502</v>
      </c>
    </row>
    <row r="29" spans="1:9" ht="15" customHeight="1" x14ac:dyDescent="0.25">
      <c r="A29" s="1" t="s">
        <v>97</v>
      </c>
      <c r="B29" s="1" t="s">
        <v>27</v>
      </c>
      <c r="C29" s="1">
        <f>Template!C29</f>
        <v>0.5</v>
      </c>
      <c r="D29" s="62">
        <v>0</v>
      </c>
      <c r="E29" s="1">
        <f t="shared" si="0"/>
        <v>0.5</v>
      </c>
      <c r="F29" s="1">
        <v>1</v>
      </c>
      <c r="G29" s="8">
        <f>Préventifs_tunnels!G503/2</f>
        <v>6296.1149999999998</v>
      </c>
      <c r="H29" s="8">
        <f t="shared" si="1"/>
        <v>3148.0574999999999</v>
      </c>
      <c r="I29" s="11" t="s">
        <v>2502</v>
      </c>
    </row>
    <row r="30" spans="1:9" ht="15" customHeight="1" x14ac:dyDescent="0.25">
      <c r="A30" s="1" t="s">
        <v>97</v>
      </c>
      <c r="B30" s="1" t="s">
        <v>28</v>
      </c>
      <c r="C30" s="1">
        <f>Template!C30</f>
        <v>0</v>
      </c>
      <c r="D30" s="62">
        <v>0</v>
      </c>
      <c r="E30" s="1">
        <f t="shared" si="0"/>
        <v>0</v>
      </c>
      <c r="F30" s="1">
        <v>1</v>
      </c>
      <c r="G30" s="8">
        <f>Préventifs_tunnels!G508/2</f>
        <v>10373.004999999999</v>
      </c>
      <c r="H30" s="8">
        <f t="shared" si="1"/>
        <v>0</v>
      </c>
      <c r="I30" s="11" t="s">
        <v>2502</v>
      </c>
    </row>
    <row r="31" spans="1:9" ht="15" customHeight="1" x14ac:dyDescent="0.25">
      <c r="A31" s="1" t="s">
        <v>97</v>
      </c>
      <c r="B31" s="1" t="s">
        <v>48</v>
      </c>
      <c r="C31" s="1">
        <f>Template!C31</f>
        <v>0.5</v>
      </c>
      <c r="D31" s="62">
        <v>0</v>
      </c>
      <c r="E31" s="1">
        <f t="shared" si="0"/>
        <v>0.5</v>
      </c>
      <c r="F31" s="1">
        <v>1</v>
      </c>
      <c r="G31" s="8">
        <f>Préventifs_tunnels!G513/2</f>
        <v>4077.2649999999999</v>
      </c>
      <c r="H31" s="8">
        <f t="shared" si="1"/>
        <v>2038.6324999999999</v>
      </c>
      <c r="I31" s="11" t="s">
        <v>2502</v>
      </c>
    </row>
    <row r="32" spans="1:9" ht="15" customHeight="1" x14ac:dyDescent="0.25">
      <c r="A32" s="1" t="s">
        <v>97</v>
      </c>
      <c r="B32" s="1" t="s">
        <v>49</v>
      </c>
      <c r="C32" s="1">
        <f>Template!C32</f>
        <v>0.5</v>
      </c>
      <c r="D32" s="62">
        <v>0</v>
      </c>
      <c r="E32" s="1">
        <f t="shared" si="0"/>
        <v>0.5</v>
      </c>
      <c r="F32" s="1">
        <v>1</v>
      </c>
      <c r="G32" s="8">
        <f>Préventifs_tunnels!G518/2</f>
        <v>5138.8249999999998</v>
      </c>
      <c r="H32" s="8">
        <f t="shared" si="1"/>
        <v>2569.4124999999999</v>
      </c>
      <c r="I32" s="11" t="s">
        <v>2502</v>
      </c>
    </row>
    <row r="33" spans="1:9" ht="15" customHeight="1" x14ac:dyDescent="0.25">
      <c r="A33" s="1" t="s">
        <v>97</v>
      </c>
      <c r="B33" s="1" t="s">
        <v>50</v>
      </c>
      <c r="C33" s="1">
        <f>Template!C33</f>
        <v>0</v>
      </c>
      <c r="D33" s="62">
        <v>0</v>
      </c>
      <c r="E33" s="1">
        <f t="shared" si="0"/>
        <v>0</v>
      </c>
      <c r="F33" s="1">
        <v>1</v>
      </c>
      <c r="G33" s="8">
        <f>Préventifs_tunnels!G523/2</f>
        <v>10840.87</v>
      </c>
      <c r="H33" s="8">
        <f t="shared" si="1"/>
        <v>0</v>
      </c>
      <c r="I33" s="11" t="s">
        <v>2502</v>
      </c>
    </row>
    <row r="34" spans="1:9" ht="15" customHeight="1" x14ac:dyDescent="0.25">
      <c r="A34" s="1" t="s">
        <v>97</v>
      </c>
      <c r="B34" s="1" t="s">
        <v>30</v>
      </c>
      <c r="C34" s="1">
        <f>Template!C34</f>
        <v>1</v>
      </c>
      <c r="D34" s="62">
        <v>0</v>
      </c>
      <c r="E34" s="1">
        <f t="shared" si="0"/>
        <v>1</v>
      </c>
      <c r="F34" s="60">
        <v>1</v>
      </c>
      <c r="G34" s="8">
        <f>Préventifs_tunnels!G528/2</f>
        <v>5465.29</v>
      </c>
      <c r="H34" s="8">
        <f t="shared" si="1"/>
        <v>5465.29</v>
      </c>
      <c r="I34" s="11" t="s">
        <v>2502</v>
      </c>
    </row>
    <row r="35" spans="1:9" ht="15" customHeight="1" x14ac:dyDescent="0.25">
      <c r="A35" s="1" t="s">
        <v>97</v>
      </c>
      <c r="B35" s="1" t="s">
        <v>92</v>
      </c>
      <c r="C35" s="1">
        <f>Template!C35</f>
        <v>0.5</v>
      </c>
      <c r="D35" s="62">
        <v>0</v>
      </c>
      <c r="E35" s="1">
        <f t="shared" si="0"/>
        <v>0.5</v>
      </c>
      <c r="F35" s="64">
        <f>'Equipements par tunnel'!AB50</f>
        <v>4</v>
      </c>
      <c r="G35" s="8">
        <f>Préventifs_tunnels!G474</f>
        <v>469.67</v>
      </c>
      <c r="H35" s="8">
        <f t="shared" si="1"/>
        <v>939.34</v>
      </c>
      <c r="I35" s="11" t="s">
        <v>2446</v>
      </c>
    </row>
    <row r="36" spans="1:9" ht="15" customHeight="1" x14ac:dyDescent="0.25">
      <c r="A36" s="1" t="s">
        <v>97</v>
      </c>
      <c r="B36" s="1" t="s">
        <v>93</v>
      </c>
      <c r="C36" s="1">
        <f>Template!C36</f>
        <v>0.5</v>
      </c>
      <c r="D36" s="62">
        <v>0</v>
      </c>
      <c r="E36" s="1">
        <f t="shared" si="0"/>
        <v>0.5</v>
      </c>
      <c r="F36" s="64">
        <f>'Equipements par tunnel'!AB50</f>
        <v>4</v>
      </c>
      <c r="G36" s="8">
        <f>Préventifs_tunnels!G475</f>
        <v>617.11</v>
      </c>
      <c r="H36" s="8">
        <f t="shared" si="1"/>
        <v>1234.22</v>
      </c>
      <c r="I36" s="11" t="s">
        <v>2447</v>
      </c>
    </row>
    <row r="37" spans="1:9" ht="15" customHeight="1" x14ac:dyDescent="0.25">
      <c r="A37" s="1" t="s">
        <v>57</v>
      </c>
      <c r="B37" s="1" t="s">
        <v>214</v>
      </c>
      <c r="C37" s="1">
        <f>Template!C37</f>
        <v>1</v>
      </c>
      <c r="D37" s="62">
        <v>0</v>
      </c>
      <c r="E37" s="1">
        <f t="shared" si="0"/>
        <v>1</v>
      </c>
      <c r="F37" s="64">
        <f>'Equipements par tunnel'!AB55</f>
        <v>2</v>
      </c>
      <c r="G37" s="8">
        <f>Préventifs_tunnels!G808</f>
        <v>304.01</v>
      </c>
      <c r="H37" s="8">
        <f t="shared" si="1"/>
        <v>608.02</v>
      </c>
      <c r="I37" s="11" t="s">
        <v>2448</v>
      </c>
    </row>
    <row r="38" spans="1:9" ht="15" customHeight="1" x14ac:dyDescent="0.25">
      <c r="A38" s="1" t="s">
        <v>57</v>
      </c>
      <c r="B38" s="1" t="s">
        <v>215</v>
      </c>
      <c r="C38" s="1">
        <f>Template!C38</f>
        <v>1</v>
      </c>
      <c r="D38" s="62">
        <v>0</v>
      </c>
      <c r="E38" s="1">
        <f t="shared" si="0"/>
        <v>1</v>
      </c>
      <c r="F38" s="64">
        <f>'Equipements par tunnel'!AB56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tunnel'!AB57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tunnel'!AB58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2</v>
      </c>
      <c r="G41" s="8">
        <f>Préventifs_tunnels!G812</f>
        <v>414.3</v>
      </c>
      <c r="H41" s="8">
        <f t="shared" si="1"/>
        <v>414.3</v>
      </c>
      <c r="I41" s="11" t="s">
        <v>2452</v>
      </c>
    </row>
    <row r="42" spans="1:9" ht="15" customHeight="1" x14ac:dyDescent="0.25">
      <c r="A42" s="1" t="s">
        <v>31</v>
      </c>
      <c r="B42" s="1" t="s">
        <v>32</v>
      </c>
      <c r="C42" s="1">
        <f>Template!C42</f>
        <v>4</v>
      </c>
      <c r="D42" s="62">
        <v>0</v>
      </c>
      <c r="E42" s="1">
        <f t="shared" si="0"/>
        <v>4</v>
      </c>
      <c r="F42" s="1">
        <v>2</v>
      </c>
      <c r="G42" s="8">
        <f>Préventifs_tunnels!G787/2</f>
        <v>3420.375</v>
      </c>
      <c r="H42" s="8">
        <f t="shared" si="1"/>
        <v>27363</v>
      </c>
      <c r="I42" s="11" t="s">
        <v>2504</v>
      </c>
    </row>
    <row r="43" spans="1:9" ht="15" customHeight="1" x14ac:dyDescent="0.25">
      <c r="A43" s="1" t="s">
        <v>31</v>
      </c>
      <c r="B43" s="1" t="s">
        <v>2454</v>
      </c>
      <c r="C43" s="1">
        <f>Template!C43</f>
        <v>1</v>
      </c>
      <c r="D43" s="62">
        <v>0</v>
      </c>
      <c r="E43" s="1">
        <f t="shared" si="0"/>
        <v>1</v>
      </c>
      <c r="F43" s="64">
        <f>'Equipements par tunnel'!AB12</f>
        <v>3</v>
      </c>
      <c r="G43" s="8">
        <f>Préventifs_tunnels!G796</f>
        <v>24.15</v>
      </c>
      <c r="H43" s="8">
        <f t="shared" si="1"/>
        <v>72.449999999999989</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tunnel'!AB20</f>
        <v>25</v>
      </c>
      <c r="G45" s="8">
        <f>Préventifs_tunnels!G801</f>
        <v>33.6</v>
      </c>
      <c r="H45" s="8">
        <f t="shared" si="1"/>
        <v>840</v>
      </c>
      <c r="I45" s="11" t="s">
        <v>2460</v>
      </c>
    </row>
    <row r="46" spans="1:9" ht="15" customHeight="1" x14ac:dyDescent="0.25">
      <c r="A46" s="1" t="s">
        <v>31</v>
      </c>
      <c r="B46" s="1" t="s">
        <v>85</v>
      </c>
      <c r="C46" s="1">
        <f>Template!C46</f>
        <v>1</v>
      </c>
      <c r="D46" s="62">
        <v>0</v>
      </c>
      <c r="E46" s="1">
        <f t="shared" si="0"/>
        <v>1</v>
      </c>
      <c r="F46" s="64">
        <f>'Equipements par tunnel'!AB21</f>
        <v>1</v>
      </c>
      <c r="G46" s="8">
        <f>Préventifs_tunnels!G802</f>
        <v>21</v>
      </c>
      <c r="H46" s="8">
        <f t="shared" si="1"/>
        <v>21</v>
      </c>
      <c r="I46" s="11" t="s">
        <v>2461</v>
      </c>
    </row>
    <row r="47" spans="1:9" ht="15" customHeight="1" x14ac:dyDescent="0.25">
      <c r="A47" s="1" t="s">
        <v>31</v>
      </c>
      <c r="B47" s="1" t="s">
        <v>86</v>
      </c>
      <c r="C47" s="1">
        <f>Template!C47</f>
        <v>1</v>
      </c>
      <c r="D47" s="62">
        <v>0</v>
      </c>
      <c r="E47" s="1">
        <f t="shared" si="0"/>
        <v>1</v>
      </c>
      <c r="F47" s="64">
        <f>'Equipements par tunnel'!AB22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tunnel'!AB23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tunnel'!AB24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tunnel'!AB25</f>
        <v>2</v>
      </c>
      <c r="G50" s="8">
        <f>Préventifs_tunnels!G806</f>
        <v>26.25</v>
      </c>
      <c r="H50" s="8">
        <f t="shared" si="1"/>
        <v>52.5</v>
      </c>
      <c r="I50" s="11" t="s">
        <v>2465</v>
      </c>
    </row>
    <row r="51" spans="1:9" ht="15" customHeight="1" x14ac:dyDescent="0.25">
      <c r="A51" s="1" t="s">
        <v>31</v>
      </c>
      <c r="B51" s="1" t="s">
        <v>90</v>
      </c>
      <c r="C51" s="1">
        <f>Template!C51</f>
        <v>1</v>
      </c>
      <c r="D51" s="62">
        <v>0</v>
      </c>
      <c r="E51" s="1">
        <f t="shared" si="0"/>
        <v>1</v>
      </c>
      <c r="F51" s="64">
        <f>'Equipements par tunnel'!AB26</f>
        <v>5</v>
      </c>
      <c r="G51" s="8">
        <f>Préventifs_tunnels!G807</f>
        <v>15.75</v>
      </c>
      <c r="H51" s="8">
        <f t="shared" si="1"/>
        <v>78.75</v>
      </c>
      <c r="I51" s="11" t="s">
        <v>2466</v>
      </c>
    </row>
    <row r="52" spans="1:9" ht="15" customHeight="1" x14ac:dyDescent="0.25">
      <c r="A52" s="1" t="s">
        <v>34</v>
      </c>
      <c r="B52" s="1" t="s">
        <v>83</v>
      </c>
      <c r="C52" s="1">
        <f>Template!C52</f>
        <v>1</v>
      </c>
      <c r="D52" s="62">
        <v>0</v>
      </c>
      <c r="E52" s="1">
        <f t="shared" si="0"/>
        <v>1</v>
      </c>
      <c r="F52" s="1">
        <v>1</v>
      </c>
      <c r="G52" s="8">
        <f>Préventifs_tunnels!G826/2</f>
        <v>19737.174999999999</v>
      </c>
      <c r="H52" s="8">
        <f t="shared" si="1"/>
        <v>19737.174999999999</v>
      </c>
      <c r="I52" s="11" t="s">
        <v>2502</v>
      </c>
    </row>
    <row r="53" spans="1:9" ht="15" customHeight="1" x14ac:dyDescent="0.25">
      <c r="A53" s="1" t="s">
        <v>34</v>
      </c>
      <c r="B53" s="1" t="s">
        <v>122</v>
      </c>
      <c r="C53" s="1">
        <f>Template!C53</f>
        <v>1</v>
      </c>
      <c r="D53" s="62">
        <v>0</v>
      </c>
      <c r="E53" s="1">
        <f t="shared" si="0"/>
        <v>1</v>
      </c>
      <c r="F53" s="64">
        <f>'Equipements par tunnel'!AB35+'Equipements par tunnel'!AB37</f>
        <v>5</v>
      </c>
      <c r="G53" s="8">
        <f>Préventifs_tunnels!G835</f>
        <v>78.849999999999994</v>
      </c>
      <c r="H53" s="8">
        <f t="shared" si="1"/>
        <v>394.25</v>
      </c>
      <c r="I53" s="11" t="s">
        <v>2478</v>
      </c>
    </row>
    <row r="54" spans="1:9" ht="15" customHeight="1" x14ac:dyDescent="0.25">
      <c r="A54" s="1" t="s">
        <v>34</v>
      </c>
      <c r="B54" s="1" t="s">
        <v>123</v>
      </c>
      <c r="C54" s="1">
        <f>Template!C54</f>
        <v>1</v>
      </c>
      <c r="D54" s="62">
        <v>0</v>
      </c>
      <c r="E54" s="1">
        <f t="shared" si="0"/>
        <v>1</v>
      </c>
      <c r="F54" s="64">
        <f>'Equipements par tunnel'!AB33+'Equipements par tunnel'!AB34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Préventifs_tunnels!G851</f>
        <v>3200.8</v>
      </c>
      <c r="H58" s="8">
        <f t="shared" si="1"/>
        <v>3200.8</v>
      </c>
      <c r="I58" s="11" t="s">
        <v>2445</v>
      </c>
    </row>
    <row r="59" spans="1:9" ht="15" customHeight="1" x14ac:dyDescent="0.25">
      <c r="A59" s="1" t="s">
        <v>35</v>
      </c>
      <c r="B59" s="1" t="s">
        <v>37</v>
      </c>
      <c r="C59" s="1">
        <f>Template!C59</f>
        <v>1</v>
      </c>
      <c r="D59" s="62">
        <v>0</v>
      </c>
      <c r="E59" s="1">
        <f t="shared" si="0"/>
        <v>1</v>
      </c>
      <c r="F59" s="1">
        <v>1</v>
      </c>
      <c r="G59" s="8">
        <f>Préventifs_tunnels!G852</f>
        <v>3200.8</v>
      </c>
      <c r="H59" s="8">
        <f t="shared" si="1"/>
        <v>3200.8</v>
      </c>
      <c r="I59" s="11" t="s">
        <v>2445</v>
      </c>
    </row>
    <row r="60" spans="1:9" ht="15" customHeight="1" x14ac:dyDescent="0.25">
      <c r="A60" s="1" t="s">
        <v>35</v>
      </c>
      <c r="B60" s="1" t="s">
        <v>38</v>
      </c>
      <c r="C60" s="1">
        <f>Template!C60</f>
        <v>2</v>
      </c>
      <c r="D60" s="62">
        <v>0</v>
      </c>
      <c r="E60" s="1">
        <f t="shared" si="0"/>
        <v>2</v>
      </c>
      <c r="F60" s="1">
        <v>1</v>
      </c>
      <c r="G60" s="8">
        <f>Préventifs_tunnels!G899</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Préventifs_tunnels!G900</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Préventifs_tunnels!G942</f>
        <v>59.5</v>
      </c>
      <c r="H62" s="8">
        <f t="shared" si="1"/>
        <v>59.5</v>
      </c>
      <c r="I62" s="11" t="s">
        <v>2444</v>
      </c>
    </row>
    <row r="63" spans="1:9" ht="15" customHeight="1" x14ac:dyDescent="0.25">
      <c r="A63" s="1" t="s">
        <v>40</v>
      </c>
      <c r="B63" s="1" t="s">
        <v>41</v>
      </c>
      <c r="C63" s="1">
        <f>Template!C63</f>
        <v>1</v>
      </c>
      <c r="D63" s="62">
        <v>0</v>
      </c>
      <c r="E63" s="1">
        <f t="shared" si="0"/>
        <v>1</v>
      </c>
      <c r="F63" s="1">
        <v>1</v>
      </c>
      <c r="G63" s="8">
        <f>Préventifs_tunnels!G963</f>
        <v>1516</v>
      </c>
      <c r="H63" s="8">
        <f t="shared" si="1"/>
        <v>1516</v>
      </c>
      <c r="I63" s="11" t="s">
        <v>2444</v>
      </c>
    </row>
    <row r="64" spans="1:9" ht="15" customHeight="1" x14ac:dyDescent="0.25">
      <c r="A64" s="1" t="s">
        <v>40</v>
      </c>
      <c r="B64" s="1" t="s">
        <v>102</v>
      </c>
      <c r="C64" s="1">
        <f>Template!C64</f>
        <v>3</v>
      </c>
      <c r="D64" s="62">
        <v>0</v>
      </c>
      <c r="E64" s="1">
        <f t="shared" si="0"/>
        <v>3</v>
      </c>
      <c r="F64" s="1">
        <v>1</v>
      </c>
      <c r="G64" s="8"/>
      <c r="H64" s="8">
        <f t="shared" si="1"/>
        <v>0</v>
      </c>
      <c r="I64" s="69" t="s">
        <v>2505</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tunnel'!AB28</f>
        <v>0</v>
      </c>
      <c r="G66" s="8">
        <f>Préventifs_tunnels!G1050</f>
        <v>147.54</v>
      </c>
      <c r="H66" s="8">
        <f t="shared" si="1"/>
        <v>0</v>
      </c>
      <c r="I66" s="11" t="s">
        <v>2473</v>
      </c>
    </row>
    <row r="67" spans="1:9" ht="15" customHeight="1" x14ac:dyDescent="0.25">
      <c r="A67" s="1" t="s">
        <v>40</v>
      </c>
      <c r="B67" s="1" t="s">
        <v>104</v>
      </c>
      <c r="C67" s="1">
        <f>Template!C67</f>
        <v>1</v>
      </c>
      <c r="D67" s="62">
        <v>0</v>
      </c>
      <c r="E67" s="1">
        <f t="shared" si="0"/>
        <v>1</v>
      </c>
      <c r="F67" s="64">
        <f>'Equipements par tunnel'!AB27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tunnel'!AB15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tunnel'!AB29</f>
        <v>0</v>
      </c>
      <c r="G72" s="8">
        <f>Préventifs_tunnels!G992</f>
        <v>686</v>
      </c>
      <c r="H72" s="8">
        <f t="shared" si="1"/>
        <v>0</v>
      </c>
      <c r="I72" s="11" t="s">
        <v>2483</v>
      </c>
    </row>
    <row r="73" spans="1:9" ht="30" customHeight="1" x14ac:dyDescent="0.25">
      <c r="H73" s="13">
        <f>SUM(H3:H72)</f>
        <v>213665.14549999993</v>
      </c>
    </row>
  </sheetData>
  <sheetProtection algorithmName="SHA-512" hashValue="eMf0PV8NzszfkN7OxRxiHj9GTmLPzlmE+2B+GozO/BGqRHnXNvvmg3AsQ4E5BvuJ6Th2w75KdsC8KwNe7mHzMg==" saltValue="D4bFY7MBqHn5jDJAuZk8lA=="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90E2-D18E-4E1B-B3BE-7A1844D52653}">
  <sheetPr>
    <tabColor theme="9" tint="0.39997558519241921"/>
    <pageSetUpPr fitToPage="1"/>
  </sheetPr>
  <dimension ref="A1:I73"/>
  <sheetViews>
    <sheetView workbookViewId="0">
      <pane ySplit="2" topLeftCell="A51"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64</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2</v>
      </c>
      <c r="G3" s="8">
        <f>Préventifs_tunnels!G44</f>
        <v>507</v>
      </c>
      <c r="H3" s="8">
        <f>E3*F3*G3</f>
        <v>6084</v>
      </c>
      <c r="I3" s="70" t="s">
        <v>2524</v>
      </c>
    </row>
    <row r="4" spans="1:9" ht="15" customHeight="1" x14ac:dyDescent="0.25">
      <c r="A4" s="1" t="s">
        <v>12</v>
      </c>
      <c r="B4" s="1" t="s">
        <v>112</v>
      </c>
      <c r="C4" s="1">
        <f>Template!C4</f>
        <v>6</v>
      </c>
      <c r="D4" s="62">
        <v>0</v>
      </c>
      <c r="E4" s="1">
        <f t="shared" si="0"/>
        <v>6</v>
      </c>
      <c r="F4" s="1">
        <v>2</v>
      </c>
      <c r="G4" s="8">
        <f>Préventifs_tunnels!G74</f>
        <v>1306</v>
      </c>
      <c r="H4" s="8">
        <f>E4*F4*G4</f>
        <v>15672</v>
      </c>
      <c r="I4" s="70" t="s">
        <v>2524</v>
      </c>
    </row>
    <row r="5" spans="1:9" ht="15" customHeight="1" x14ac:dyDescent="0.25">
      <c r="A5" s="1" t="s">
        <v>12</v>
      </c>
      <c r="B5" s="1" t="s">
        <v>4</v>
      </c>
      <c r="C5" s="1">
        <f>Template!C5</f>
        <v>1</v>
      </c>
      <c r="D5" s="62">
        <v>0</v>
      </c>
      <c r="E5" s="1">
        <f t="shared" si="0"/>
        <v>1</v>
      </c>
      <c r="F5" s="1">
        <v>2</v>
      </c>
      <c r="G5" s="8">
        <f>Préventifs_tunnels!G14</f>
        <v>1407</v>
      </c>
      <c r="H5" s="8">
        <f t="shared" ref="H5:H72" si="1">E5*F5*G5</f>
        <v>2814</v>
      </c>
      <c r="I5" s="70" t="s">
        <v>2524</v>
      </c>
    </row>
    <row r="6" spans="1:9" ht="15" customHeight="1" x14ac:dyDescent="0.25">
      <c r="A6" s="1" t="s">
        <v>5</v>
      </c>
      <c r="B6" s="1" t="s">
        <v>6</v>
      </c>
      <c r="C6" s="1">
        <f>Template!C6</f>
        <v>2</v>
      </c>
      <c r="D6" s="62">
        <v>0</v>
      </c>
      <c r="E6" s="1">
        <f t="shared" si="0"/>
        <v>2</v>
      </c>
      <c r="F6" s="1">
        <v>2</v>
      </c>
      <c r="G6" s="8">
        <f>Préventifs_tunnels!G101</f>
        <v>4786.9799999999996</v>
      </c>
      <c r="H6" s="8">
        <f t="shared" si="1"/>
        <v>19147.919999999998</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Préventifs_tunnels!G141</f>
        <v>432.4</v>
      </c>
      <c r="H9" s="8">
        <f t="shared" si="1"/>
        <v>432.4</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tunnel'!AC51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Préventifs_tunnels!G239</f>
        <v>162.9</v>
      </c>
      <c r="H13" s="8">
        <f t="shared" si="1"/>
        <v>651.6</v>
      </c>
      <c r="I13" s="11" t="s">
        <v>2445</v>
      </c>
    </row>
    <row r="14" spans="1:9" ht="15" customHeight="1" x14ac:dyDescent="0.25">
      <c r="A14" s="1" t="s">
        <v>14</v>
      </c>
      <c r="B14" s="1" t="s">
        <v>11</v>
      </c>
      <c r="C14" s="1">
        <f>Template!C14</f>
        <v>2</v>
      </c>
      <c r="D14" s="62">
        <v>0</v>
      </c>
      <c r="E14" s="1">
        <f t="shared" si="0"/>
        <v>2</v>
      </c>
      <c r="F14" s="1">
        <v>2</v>
      </c>
      <c r="G14" s="8">
        <f>Préventifs_tunnels!G244</f>
        <v>5444.45</v>
      </c>
      <c r="H14" s="8">
        <f t="shared" si="1"/>
        <v>21777.8</v>
      </c>
      <c r="I14" s="11" t="s">
        <v>2445</v>
      </c>
    </row>
    <row r="15" spans="1:9" ht="15" customHeight="1" x14ac:dyDescent="0.25">
      <c r="A15" s="1" t="s">
        <v>14</v>
      </c>
      <c r="B15" s="1" t="s">
        <v>15</v>
      </c>
      <c r="C15" s="1">
        <f>Template!C15</f>
        <v>0.4</v>
      </c>
      <c r="D15" s="62">
        <v>0</v>
      </c>
      <c r="E15" s="1">
        <f t="shared" si="0"/>
        <v>0.4</v>
      </c>
      <c r="F15" s="1">
        <v>2</v>
      </c>
      <c r="G15" s="8">
        <f>SUM(Préventifs_tunnels!G258:G260)</f>
        <v>23072.19</v>
      </c>
      <c r="H15" s="8">
        <f t="shared" si="1"/>
        <v>18457.752</v>
      </c>
      <c r="I15" s="65" t="s">
        <v>2486</v>
      </c>
    </row>
    <row r="16" spans="1:9" ht="15" customHeight="1" x14ac:dyDescent="0.25">
      <c r="A16" s="1" t="s">
        <v>95</v>
      </c>
      <c r="B16" s="1" t="s">
        <v>17</v>
      </c>
      <c r="C16" s="1">
        <f>Template!C16</f>
        <v>2</v>
      </c>
      <c r="D16" s="62">
        <v>0</v>
      </c>
      <c r="E16" s="1">
        <f t="shared" si="0"/>
        <v>2</v>
      </c>
      <c r="F16" s="1">
        <v>2</v>
      </c>
      <c r="G16" s="8">
        <f>Préventifs_tunnels!G324</f>
        <v>428.81</v>
      </c>
      <c r="H16" s="8">
        <f t="shared" si="1"/>
        <v>1715.24</v>
      </c>
      <c r="I16" s="11" t="s">
        <v>2445</v>
      </c>
    </row>
    <row r="17" spans="1:9" ht="15" customHeight="1" x14ac:dyDescent="0.25">
      <c r="A17" s="1" t="s">
        <v>95</v>
      </c>
      <c r="B17" s="1" t="s">
        <v>18</v>
      </c>
      <c r="C17" s="1">
        <f>Template!C17</f>
        <v>2</v>
      </c>
      <c r="D17" s="62">
        <v>0</v>
      </c>
      <c r="E17" s="1">
        <f t="shared" si="0"/>
        <v>2</v>
      </c>
      <c r="F17" s="1">
        <v>2</v>
      </c>
      <c r="G17" s="8">
        <f>Préventifs_tunnels!G349</f>
        <v>950.54</v>
      </c>
      <c r="H17" s="8">
        <f t="shared" si="1"/>
        <v>3802.16</v>
      </c>
      <c r="I17" s="11" t="s">
        <v>2445</v>
      </c>
    </row>
    <row r="18" spans="1:9" ht="15" customHeight="1" x14ac:dyDescent="0.25">
      <c r="A18" s="1" t="s">
        <v>95</v>
      </c>
      <c r="B18" s="1" t="s">
        <v>94</v>
      </c>
      <c r="C18" s="1">
        <f>Template!C18</f>
        <v>1</v>
      </c>
      <c r="D18" s="62">
        <v>0</v>
      </c>
      <c r="E18" s="1">
        <f t="shared" si="0"/>
        <v>1</v>
      </c>
      <c r="F18" s="64">
        <f>'Equipements par tunnel'!AC59</f>
        <v>8</v>
      </c>
      <c r="G18" s="8">
        <f>Préventifs_tunnels!G361</f>
        <v>61.7</v>
      </c>
      <c r="H18" s="8">
        <f t="shared" si="1"/>
        <v>493.6</v>
      </c>
      <c r="I18" s="11" t="s">
        <v>2484</v>
      </c>
    </row>
    <row r="19" spans="1:9" ht="15" customHeight="1" x14ac:dyDescent="0.25">
      <c r="A19" s="1" t="s">
        <v>19</v>
      </c>
      <c r="B19" s="1" t="s">
        <v>116</v>
      </c>
      <c r="C19" s="1">
        <f>Template!C19</f>
        <v>1</v>
      </c>
      <c r="D19" s="62">
        <v>0</v>
      </c>
      <c r="E19" s="1">
        <f t="shared" si="0"/>
        <v>1</v>
      </c>
      <c r="F19" s="1">
        <v>1</v>
      </c>
      <c r="G19" s="8">
        <f>Préventifs_tunnels!G404</f>
        <v>284.95</v>
      </c>
      <c r="H19" s="8">
        <f t="shared" si="1"/>
        <v>284.95</v>
      </c>
      <c r="I19" s="11" t="s">
        <v>2444</v>
      </c>
    </row>
    <row r="20" spans="1:9" ht="15" customHeight="1" x14ac:dyDescent="0.25">
      <c r="A20" s="1" t="s">
        <v>19</v>
      </c>
      <c r="B20" s="1" t="s">
        <v>117</v>
      </c>
      <c r="C20" s="1">
        <f>Template!C20</f>
        <v>1</v>
      </c>
      <c r="D20" s="62">
        <v>0</v>
      </c>
      <c r="E20" s="1">
        <f t="shared" si="0"/>
        <v>1</v>
      </c>
      <c r="F20" s="1">
        <v>1</v>
      </c>
      <c r="G20" s="8">
        <f>Préventifs_tunnels!G405</f>
        <v>436.4</v>
      </c>
      <c r="H20" s="8">
        <f t="shared" si="1"/>
        <v>436.4</v>
      </c>
      <c r="I20" s="11" t="s">
        <v>2444</v>
      </c>
    </row>
    <row r="21" spans="1:9" ht="15" customHeight="1" x14ac:dyDescent="0.25">
      <c r="A21" s="1" t="s">
        <v>19</v>
      </c>
      <c r="B21" s="1" t="s">
        <v>2442</v>
      </c>
      <c r="C21" s="1">
        <f>Template!C21</f>
        <v>1</v>
      </c>
      <c r="D21" s="62">
        <v>0</v>
      </c>
      <c r="E21" s="1">
        <f t="shared" si="0"/>
        <v>1</v>
      </c>
      <c r="F21" s="64">
        <f>'Equipements par tunnel'!AC4</f>
        <v>7</v>
      </c>
      <c r="G21" s="8">
        <f>Préventifs_tunnels!G406</f>
        <v>195.35</v>
      </c>
      <c r="H21" s="8">
        <f t="shared" si="1"/>
        <v>1367.45</v>
      </c>
      <c r="I21" s="11" t="s">
        <v>2440</v>
      </c>
    </row>
    <row r="22" spans="1:9" ht="15" customHeight="1" x14ac:dyDescent="0.25">
      <c r="A22" s="1" t="s">
        <v>19</v>
      </c>
      <c r="B22" s="1" t="s">
        <v>2443</v>
      </c>
      <c r="C22" s="1">
        <f>Template!C22</f>
        <v>1</v>
      </c>
      <c r="D22" s="62">
        <v>0</v>
      </c>
      <c r="E22" s="1">
        <f t="shared" si="0"/>
        <v>1</v>
      </c>
      <c r="F22" s="64">
        <f>'Equipements par tunnel'!AC6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Préventifs_tunnels!G416</f>
        <v>466.84</v>
      </c>
      <c r="H23" s="8">
        <f t="shared" si="1"/>
        <v>466.84</v>
      </c>
      <c r="I23" s="11" t="s">
        <v>2444</v>
      </c>
    </row>
    <row r="24" spans="1:9" ht="15" customHeight="1" x14ac:dyDescent="0.25">
      <c r="A24" s="3" t="s">
        <v>61</v>
      </c>
      <c r="B24" s="1" t="s">
        <v>43</v>
      </c>
      <c r="C24" s="1">
        <f>Template!C24</f>
        <v>1</v>
      </c>
      <c r="D24" s="62">
        <v>0</v>
      </c>
      <c r="E24" s="1">
        <f t="shared" si="0"/>
        <v>1</v>
      </c>
      <c r="F24" s="1">
        <v>1</v>
      </c>
      <c r="G24" s="8">
        <f>Préventifs_tunnels!G438</f>
        <v>179.94</v>
      </c>
      <c r="H24" s="8">
        <f t="shared" si="1"/>
        <v>179.94</v>
      </c>
      <c r="I24" s="11" t="s">
        <v>2444</v>
      </c>
    </row>
    <row r="25" spans="1:9" ht="15" customHeight="1" x14ac:dyDescent="0.25">
      <c r="A25" s="1" t="s">
        <v>97</v>
      </c>
      <c r="B25" s="1" t="s">
        <v>44</v>
      </c>
      <c r="C25" s="1">
        <f>Template!C25</f>
        <v>0.5</v>
      </c>
      <c r="D25" s="62">
        <v>0</v>
      </c>
      <c r="E25" s="1">
        <f t="shared" si="0"/>
        <v>0.5</v>
      </c>
      <c r="F25" s="1">
        <v>1</v>
      </c>
      <c r="G25" s="8">
        <f>Préventifs_tunnels!G484</f>
        <v>1150.04</v>
      </c>
      <c r="H25" s="8">
        <f t="shared" si="1"/>
        <v>575.02</v>
      </c>
      <c r="I25" s="11" t="s">
        <v>2444</v>
      </c>
    </row>
    <row r="26" spans="1:9" ht="15" customHeight="1" x14ac:dyDescent="0.25">
      <c r="A26" s="1" t="s">
        <v>97</v>
      </c>
      <c r="B26" s="1" t="s">
        <v>46</v>
      </c>
      <c r="C26" s="1">
        <f>Template!C26</f>
        <v>0.5</v>
      </c>
      <c r="D26" s="62">
        <v>0</v>
      </c>
      <c r="E26" s="1">
        <f t="shared" si="0"/>
        <v>0.5</v>
      </c>
      <c r="F26" s="1">
        <v>1</v>
      </c>
      <c r="G26" s="8">
        <f>Préventifs_tunnels!G489</f>
        <v>1920.52</v>
      </c>
      <c r="H26" s="8">
        <f t="shared" si="1"/>
        <v>960.26</v>
      </c>
      <c r="I26" s="11" t="s">
        <v>2444</v>
      </c>
    </row>
    <row r="27" spans="1:9" ht="15" customHeight="1" x14ac:dyDescent="0.25">
      <c r="A27" s="1" t="s">
        <v>97</v>
      </c>
      <c r="B27" s="1" t="s">
        <v>47</v>
      </c>
      <c r="C27" s="1">
        <f>Template!C27</f>
        <v>0</v>
      </c>
      <c r="D27" s="62">
        <v>0</v>
      </c>
      <c r="E27" s="1">
        <f t="shared" si="0"/>
        <v>0</v>
      </c>
      <c r="F27" s="1">
        <v>1</v>
      </c>
      <c r="G27" s="8">
        <f>Préventifs_tunnels!G494</f>
        <v>4746.51</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Préventifs_tunnels!G499</f>
        <v>812.16</v>
      </c>
      <c r="H28" s="8">
        <f t="shared" si="1"/>
        <v>406.08</v>
      </c>
      <c r="I28" s="11" t="s">
        <v>2444</v>
      </c>
    </row>
    <row r="29" spans="1:9" ht="15" customHeight="1" x14ac:dyDescent="0.25">
      <c r="A29" s="1" t="s">
        <v>97</v>
      </c>
      <c r="B29" s="1" t="s">
        <v>27</v>
      </c>
      <c r="C29" s="1">
        <f>Template!C29</f>
        <v>0.5</v>
      </c>
      <c r="D29" s="62">
        <v>0</v>
      </c>
      <c r="E29" s="1">
        <f t="shared" si="0"/>
        <v>0.5</v>
      </c>
      <c r="F29" s="1">
        <v>1</v>
      </c>
      <c r="G29" s="8">
        <f>Préventifs_tunnels!G504</f>
        <v>1033.3</v>
      </c>
      <c r="H29" s="8">
        <f t="shared" si="1"/>
        <v>516.65</v>
      </c>
      <c r="I29" s="11" t="s">
        <v>2444</v>
      </c>
    </row>
    <row r="30" spans="1:9" ht="15" customHeight="1" x14ac:dyDescent="0.25">
      <c r="A30" s="1" t="s">
        <v>97</v>
      </c>
      <c r="B30" s="1" t="s">
        <v>28</v>
      </c>
      <c r="C30" s="1">
        <f>Template!C30</f>
        <v>0</v>
      </c>
      <c r="D30" s="62">
        <v>0</v>
      </c>
      <c r="E30" s="1">
        <f t="shared" si="0"/>
        <v>0</v>
      </c>
      <c r="F30" s="1">
        <v>1</v>
      </c>
      <c r="G30" s="8">
        <f>Préventifs_tunnels!G509</f>
        <v>1728.84</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Préventifs_tunnels!G514</f>
        <v>1587.34</v>
      </c>
      <c r="H31" s="8">
        <f t="shared" si="1"/>
        <v>793.67</v>
      </c>
      <c r="I31" s="11" t="s">
        <v>2444</v>
      </c>
    </row>
    <row r="32" spans="1:9" ht="15" customHeight="1" x14ac:dyDescent="0.25">
      <c r="A32" s="1" t="s">
        <v>97</v>
      </c>
      <c r="B32" s="1" t="s">
        <v>49</v>
      </c>
      <c r="C32" s="1">
        <f>Template!C32</f>
        <v>0.5</v>
      </c>
      <c r="D32" s="62">
        <v>0</v>
      </c>
      <c r="E32" s="1">
        <f t="shared" si="0"/>
        <v>0.5</v>
      </c>
      <c r="F32" s="1">
        <v>1</v>
      </c>
      <c r="G32" s="8">
        <f>Préventifs_tunnels!G519</f>
        <v>1852.73</v>
      </c>
      <c r="H32" s="8">
        <f t="shared" si="1"/>
        <v>926.36500000000001</v>
      </c>
      <c r="I32" s="11" t="s">
        <v>2444</v>
      </c>
    </row>
    <row r="33" spans="1:9" ht="15" customHeight="1" x14ac:dyDescent="0.25">
      <c r="A33" s="1" t="s">
        <v>97</v>
      </c>
      <c r="B33" s="1" t="s">
        <v>50</v>
      </c>
      <c r="C33" s="1">
        <f>Template!C33</f>
        <v>0</v>
      </c>
      <c r="D33" s="62">
        <v>0</v>
      </c>
      <c r="E33" s="1">
        <f t="shared" si="0"/>
        <v>0</v>
      </c>
      <c r="F33" s="1">
        <v>1</v>
      </c>
      <c r="G33" s="8">
        <f>Préventifs_tunnels!G524</f>
        <v>3076</v>
      </c>
      <c r="H33" s="8">
        <f t="shared" si="1"/>
        <v>0</v>
      </c>
      <c r="I33" s="11" t="s">
        <v>2444</v>
      </c>
    </row>
    <row r="34" spans="1:9" ht="15" customHeight="1" x14ac:dyDescent="0.25">
      <c r="A34" s="1" t="s">
        <v>97</v>
      </c>
      <c r="B34" s="1" t="s">
        <v>30</v>
      </c>
      <c r="C34" s="1">
        <f>Template!C34</f>
        <v>1</v>
      </c>
      <c r="D34" s="62">
        <v>0</v>
      </c>
      <c r="E34" s="1">
        <f t="shared" si="0"/>
        <v>1</v>
      </c>
      <c r="F34" s="60">
        <v>1</v>
      </c>
      <c r="G34" s="8">
        <f>Préventifs_tunnels!G529</f>
        <v>1957.32</v>
      </c>
      <c r="H34" s="8">
        <f t="shared" si="1"/>
        <v>1957.32</v>
      </c>
      <c r="I34" s="11" t="s">
        <v>2444</v>
      </c>
    </row>
    <row r="35" spans="1:9" ht="15" customHeight="1" x14ac:dyDescent="0.25">
      <c r="A35" s="1" t="s">
        <v>97</v>
      </c>
      <c r="B35" s="1" t="s">
        <v>92</v>
      </c>
      <c r="C35" s="1">
        <f>Template!C35</f>
        <v>0.5</v>
      </c>
      <c r="D35" s="62">
        <v>0</v>
      </c>
      <c r="E35" s="1">
        <f t="shared" si="0"/>
        <v>0.5</v>
      </c>
      <c r="F35" s="64">
        <f>'Equipements par tunnel'!AC50</f>
        <v>2</v>
      </c>
      <c r="G35" s="8">
        <f>Préventifs_tunnels!G474</f>
        <v>469.67</v>
      </c>
      <c r="H35" s="8">
        <f t="shared" si="1"/>
        <v>469.67</v>
      </c>
      <c r="I35" s="11" t="s">
        <v>2446</v>
      </c>
    </row>
    <row r="36" spans="1:9" ht="15" customHeight="1" x14ac:dyDescent="0.25">
      <c r="A36" s="1" t="s">
        <v>97</v>
      </c>
      <c r="B36" s="1" t="s">
        <v>93</v>
      </c>
      <c r="C36" s="1">
        <f>Template!C36</f>
        <v>0.5</v>
      </c>
      <c r="D36" s="62">
        <v>0</v>
      </c>
      <c r="E36" s="1">
        <f t="shared" si="0"/>
        <v>0.5</v>
      </c>
      <c r="F36" s="64">
        <f>'Equipements par tunnel'!AC50</f>
        <v>2</v>
      </c>
      <c r="G36" s="8">
        <f>Préventifs_tunnels!G475</f>
        <v>617.11</v>
      </c>
      <c r="H36" s="8">
        <f t="shared" si="1"/>
        <v>617.11</v>
      </c>
      <c r="I36" s="11" t="s">
        <v>2447</v>
      </c>
    </row>
    <row r="37" spans="1:9" ht="15" customHeight="1" x14ac:dyDescent="0.25">
      <c r="A37" s="1" t="s">
        <v>57</v>
      </c>
      <c r="B37" s="1" t="s">
        <v>214</v>
      </c>
      <c r="C37" s="1">
        <f>Template!C37</f>
        <v>1</v>
      </c>
      <c r="D37" s="62">
        <v>0</v>
      </c>
      <c r="E37" s="1">
        <f t="shared" si="0"/>
        <v>1</v>
      </c>
      <c r="F37" s="64">
        <f>'Equipements par tunnel'!AC55</f>
        <v>1</v>
      </c>
      <c r="G37" s="8">
        <f>Préventifs_tunnels!G808</f>
        <v>304.01</v>
      </c>
      <c r="H37" s="8">
        <f t="shared" si="1"/>
        <v>304.01</v>
      </c>
      <c r="I37" s="11" t="s">
        <v>2448</v>
      </c>
    </row>
    <row r="38" spans="1:9" ht="15" customHeight="1" x14ac:dyDescent="0.25">
      <c r="A38" s="1" t="s">
        <v>57</v>
      </c>
      <c r="B38" s="1" t="s">
        <v>215</v>
      </c>
      <c r="C38" s="1">
        <f>Template!C38</f>
        <v>1</v>
      </c>
      <c r="D38" s="62">
        <v>0</v>
      </c>
      <c r="E38" s="1">
        <f t="shared" si="0"/>
        <v>1</v>
      </c>
      <c r="F38" s="64">
        <f>'Equipements par tunnel'!AC56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tunnel'!AC57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tunnel'!AC58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2</v>
      </c>
      <c r="G42" s="8">
        <f>Préventifs_tunnels!G785</f>
        <v>2859.15</v>
      </c>
      <c r="H42" s="8">
        <f t="shared" si="1"/>
        <v>22873.200000000001</v>
      </c>
      <c r="I42" s="11" t="s">
        <v>2445</v>
      </c>
    </row>
    <row r="43" spans="1:9" ht="15" customHeight="1" x14ac:dyDescent="0.25">
      <c r="A43" s="1" t="s">
        <v>31</v>
      </c>
      <c r="B43" s="1" t="s">
        <v>2454</v>
      </c>
      <c r="C43" s="1">
        <f>Template!C43</f>
        <v>1</v>
      </c>
      <c r="D43" s="62">
        <v>0</v>
      </c>
      <c r="E43" s="1">
        <f t="shared" si="0"/>
        <v>1</v>
      </c>
      <c r="F43" s="64">
        <f>'Equipements par tunnel'!AC12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tunnel'!AC20</f>
        <v>16</v>
      </c>
      <c r="G45" s="8">
        <f>Préventifs_tunnels!G801</f>
        <v>33.6</v>
      </c>
      <c r="H45" s="8">
        <f t="shared" si="1"/>
        <v>537.6</v>
      </c>
      <c r="I45" s="11" t="s">
        <v>2460</v>
      </c>
    </row>
    <row r="46" spans="1:9" ht="15" customHeight="1" x14ac:dyDescent="0.25">
      <c r="A46" s="1" t="s">
        <v>31</v>
      </c>
      <c r="B46" s="1" t="s">
        <v>85</v>
      </c>
      <c r="C46" s="1">
        <f>Template!C46</f>
        <v>1</v>
      </c>
      <c r="D46" s="62">
        <v>0</v>
      </c>
      <c r="E46" s="1">
        <f t="shared" si="0"/>
        <v>1</v>
      </c>
      <c r="F46" s="64">
        <f>'Equipements par tunnel'!AC21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tunnel'!AC22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tunnel'!AC23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tunnel'!AC24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tunnel'!AC25</f>
        <v>8</v>
      </c>
      <c r="G50" s="8">
        <f>Préventifs_tunnels!G806</f>
        <v>26.25</v>
      </c>
      <c r="H50" s="8">
        <f t="shared" si="1"/>
        <v>210</v>
      </c>
      <c r="I50" s="11" t="s">
        <v>2465</v>
      </c>
    </row>
    <row r="51" spans="1:9" ht="15" customHeight="1" x14ac:dyDescent="0.25">
      <c r="A51" s="1" t="s">
        <v>31</v>
      </c>
      <c r="B51" s="1" t="s">
        <v>90</v>
      </c>
      <c r="C51" s="1">
        <f>Template!C51</f>
        <v>1</v>
      </c>
      <c r="D51" s="62">
        <v>0</v>
      </c>
      <c r="E51" s="1">
        <f t="shared" si="0"/>
        <v>1</v>
      </c>
      <c r="F51" s="64">
        <f>'Equipements par tunnel'!AC26</f>
        <v>0</v>
      </c>
      <c r="G51" s="8">
        <f>Préventifs_tunnels!G807</f>
        <v>15.75</v>
      </c>
      <c r="H51" s="8">
        <f t="shared" si="1"/>
        <v>0</v>
      </c>
      <c r="I51" s="11" t="s">
        <v>2466</v>
      </c>
    </row>
    <row r="52" spans="1:9" ht="15" customHeight="1" x14ac:dyDescent="0.25">
      <c r="A52" s="1" t="s">
        <v>34</v>
      </c>
      <c r="B52" s="1" t="s">
        <v>83</v>
      </c>
      <c r="C52" s="1">
        <f>Template!C52</f>
        <v>1</v>
      </c>
      <c r="D52" s="62">
        <v>0</v>
      </c>
      <c r="E52" s="1">
        <f t="shared" si="0"/>
        <v>1</v>
      </c>
      <c r="F52" s="1">
        <v>1</v>
      </c>
      <c r="G52" s="8">
        <f>Préventifs_tunnels!G827</f>
        <v>5181.0200000000004</v>
      </c>
      <c r="H52" s="8">
        <f t="shared" si="1"/>
        <v>5181.0200000000004</v>
      </c>
      <c r="I52" s="11" t="s">
        <v>2444</v>
      </c>
    </row>
    <row r="53" spans="1:9" ht="15" customHeight="1" x14ac:dyDescent="0.25">
      <c r="A53" s="1" t="s">
        <v>34</v>
      </c>
      <c r="B53" s="1" t="s">
        <v>122</v>
      </c>
      <c r="C53" s="1">
        <f>Template!C53</f>
        <v>1</v>
      </c>
      <c r="D53" s="62">
        <v>0</v>
      </c>
      <c r="E53" s="1">
        <f t="shared" si="0"/>
        <v>1</v>
      </c>
      <c r="F53" s="64">
        <f>'Equipements par tunnel'!AC35+'Equipements par tunnel'!AC37</f>
        <v>4</v>
      </c>
      <c r="G53" s="8">
        <f>Préventifs_tunnels!G835</f>
        <v>78.849999999999994</v>
      </c>
      <c r="H53" s="8">
        <f t="shared" si="1"/>
        <v>315.39999999999998</v>
      </c>
      <c r="I53" s="11" t="s">
        <v>2478</v>
      </c>
    </row>
    <row r="54" spans="1:9" ht="15" customHeight="1" x14ac:dyDescent="0.25">
      <c r="A54" s="1" t="s">
        <v>34</v>
      </c>
      <c r="B54" s="1" t="s">
        <v>123</v>
      </c>
      <c r="C54" s="1">
        <f>Template!C54</f>
        <v>1</v>
      </c>
      <c r="D54" s="62">
        <v>0</v>
      </c>
      <c r="E54" s="1">
        <f t="shared" si="0"/>
        <v>1</v>
      </c>
      <c r="F54" s="64">
        <f>'Equipements par tunnel'!AC33+'Equipements par tunnel'!AC34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Préventifs_tunnels!G855</f>
        <v>1710.2</v>
      </c>
      <c r="H58" s="8">
        <f t="shared" si="1"/>
        <v>1710.2</v>
      </c>
      <c r="I58" s="11" t="s">
        <v>2445</v>
      </c>
    </row>
    <row r="59" spans="1:9" ht="15" customHeight="1" x14ac:dyDescent="0.25">
      <c r="A59" s="1" t="s">
        <v>35</v>
      </c>
      <c r="B59" s="1" t="s">
        <v>37</v>
      </c>
      <c r="C59" s="1">
        <f>Template!C59</f>
        <v>1</v>
      </c>
      <c r="D59" s="62">
        <v>0</v>
      </c>
      <c r="E59" s="1">
        <f t="shared" si="0"/>
        <v>1</v>
      </c>
      <c r="F59" s="1">
        <v>1</v>
      </c>
      <c r="G59" s="8">
        <f>Préventifs_tunnels!G856</f>
        <v>1710.2</v>
      </c>
      <c r="H59" s="8">
        <f t="shared" si="1"/>
        <v>1710.2</v>
      </c>
      <c r="I59" s="11" t="s">
        <v>2445</v>
      </c>
    </row>
    <row r="60" spans="1:9" ht="15" customHeight="1" x14ac:dyDescent="0.25">
      <c r="A60" s="1" t="s">
        <v>35</v>
      </c>
      <c r="B60" s="1" t="s">
        <v>38</v>
      </c>
      <c r="C60" s="1">
        <f>Template!C60</f>
        <v>2</v>
      </c>
      <c r="D60" s="62">
        <v>0</v>
      </c>
      <c r="E60" s="1">
        <f t="shared" si="0"/>
        <v>2</v>
      </c>
      <c r="F60" s="1">
        <v>1</v>
      </c>
      <c r="G60" s="8">
        <f>Préventifs_tunnels!G903</f>
        <v>812.4</v>
      </c>
      <c r="H60" s="8">
        <f t="shared" si="1"/>
        <v>1624.8</v>
      </c>
      <c r="I60" s="11" t="s">
        <v>2445</v>
      </c>
    </row>
    <row r="61" spans="1:9" ht="15" customHeight="1" x14ac:dyDescent="0.25">
      <c r="A61" s="1" t="s">
        <v>35</v>
      </c>
      <c r="B61" s="1" t="s">
        <v>39</v>
      </c>
      <c r="C61" s="1">
        <f>Template!C61</f>
        <v>2</v>
      </c>
      <c r="D61" s="62">
        <v>0</v>
      </c>
      <c r="E61" s="1">
        <f t="shared" si="0"/>
        <v>2</v>
      </c>
      <c r="F61" s="1">
        <v>1</v>
      </c>
      <c r="G61" s="8">
        <f>Préventifs_tunnels!G904</f>
        <v>812.4</v>
      </c>
      <c r="H61" s="8">
        <f t="shared" si="1"/>
        <v>1624.8</v>
      </c>
      <c r="I61" s="11" t="s">
        <v>2445</v>
      </c>
    </row>
    <row r="62" spans="1:9" ht="15" customHeight="1" x14ac:dyDescent="0.25">
      <c r="A62" s="1" t="s">
        <v>35</v>
      </c>
      <c r="B62" s="1" t="s">
        <v>54</v>
      </c>
      <c r="C62" s="1">
        <f>Template!C62</f>
        <v>1</v>
      </c>
      <c r="D62" s="62">
        <v>0</v>
      </c>
      <c r="E62" s="1">
        <f t="shared" si="0"/>
        <v>1</v>
      </c>
      <c r="F62" s="1">
        <v>1</v>
      </c>
      <c r="G62" s="8">
        <f>Préventifs_tunnels!G944</f>
        <v>59.5</v>
      </c>
      <c r="H62" s="8">
        <f t="shared" si="1"/>
        <v>59.5</v>
      </c>
      <c r="I62" s="11" t="s">
        <v>2444</v>
      </c>
    </row>
    <row r="63" spans="1:9" ht="15" customHeight="1" x14ac:dyDescent="0.25">
      <c r="A63" s="1" t="s">
        <v>40</v>
      </c>
      <c r="B63" s="1" t="s">
        <v>41</v>
      </c>
      <c r="C63" s="1">
        <f>Template!C63</f>
        <v>1</v>
      </c>
      <c r="D63" s="62">
        <v>0</v>
      </c>
      <c r="E63" s="1">
        <f t="shared" si="0"/>
        <v>1</v>
      </c>
      <c r="F63" s="1">
        <v>1</v>
      </c>
      <c r="G63" s="8">
        <f>Préventifs_tunnels!G964</f>
        <v>1164</v>
      </c>
      <c r="H63" s="8">
        <f t="shared" si="1"/>
        <v>1164</v>
      </c>
      <c r="I63" s="11" t="s">
        <v>2444</v>
      </c>
    </row>
    <row r="64" spans="1:9" ht="15" customHeight="1" x14ac:dyDescent="0.25">
      <c r="A64" s="1" t="s">
        <v>40</v>
      </c>
      <c r="B64" s="1" t="s">
        <v>102</v>
      </c>
      <c r="C64" s="1">
        <f>Template!C64</f>
        <v>3</v>
      </c>
      <c r="D64" s="62">
        <v>0</v>
      </c>
      <c r="E64" s="1">
        <f t="shared" si="0"/>
        <v>3</v>
      </c>
      <c r="F64" s="1">
        <v>1</v>
      </c>
      <c r="G64" s="8"/>
      <c r="H64" s="8">
        <f t="shared" si="1"/>
        <v>0</v>
      </c>
      <c r="I64" s="69" t="s">
        <v>2509</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tunnel'!AC28</f>
        <v>0</v>
      </c>
      <c r="G66" s="8">
        <f>Préventifs_tunnels!G1050</f>
        <v>147.54</v>
      </c>
      <c r="H66" s="8">
        <f t="shared" si="1"/>
        <v>0</v>
      </c>
      <c r="I66" s="11" t="s">
        <v>2473</v>
      </c>
    </row>
    <row r="67" spans="1:9" ht="15" customHeight="1" x14ac:dyDescent="0.25">
      <c r="A67" s="1" t="s">
        <v>40</v>
      </c>
      <c r="B67" s="1" t="s">
        <v>104</v>
      </c>
      <c r="C67" s="1">
        <f>Template!C67</f>
        <v>1</v>
      </c>
      <c r="D67" s="62">
        <v>0</v>
      </c>
      <c r="E67" s="1">
        <f t="shared" si="0"/>
        <v>1</v>
      </c>
      <c r="F67" s="64">
        <f>'Equipements par tunnel'!AC27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tunnel'!AC15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tunnel'!AC29</f>
        <v>0</v>
      </c>
      <c r="G72" s="8">
        <f>Préventifs_tunnels!G992</f>
        <v>686</v>
      </c>
      <c r="H72" s="8">
        <f t="shared" si="1"/>
        <v>0</v>
      </c>
      <c r="I72" s="11" t="s">
        <v>2483</v>
      </c>
    </row>
    <row r="73" spans="1:9" ht="30" customHeight="1" x14ac:dyDescent="0.25">
      <c r="H73" s="13">
        <f>SUM(H3:H72)</f>
        <v>139842.77699999997</v>
      </c>
    </row>
  </sheetData>
  <sheetProtection algorithmName="SHA-512" hashValue="sTN0BlafOaIVDUSfolPJNAqyKRn0lpdDWdII02k65Axt0GowX+VXp2ShdUzK2tlvCWUx7v9Hsl86pHJK/FMsHg==" saltValue="RRb3kPb9BxJNDkeVqJlD7w=="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5A52-9284-4B86-A241-FFC04B093033}">
  <sheetPr>
    <tabColor theme="4" tint="0.39997558519241921"/>
    <pageSetUpPr fitToPage="1"/>
  </sheetPr>
  <dimension ref="A1:I73"/>
  <sheetViews>
    <sheetView workbookViewId="0">
      <pane ySplit="2" topLeftCell="A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76</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2</v>
      </c>
      <c r="G3" s="8">
        <f>(Préventifs_tunnels!G59+Préventifs_tunnels!G60)/2</f>
        <v>507</v>
      </c>
      <c r="H3" s="8">
        <f>E3*F3*G3</f>
        <v>6084</v>
      </c>
      <c r="I3" s="70" t="s">
        <v>2523</v>
      </c>
    </row>
    <row r="4" spans="1:9" ht="15" customHeight="1" x14ac:dyDescent="0.25">
      <c r="A4" s="1" t="s">
        <v>12</v>
      </c>
      <c r="B4" s="1" t="s">
        <v>112</v>
      </c>
      <c r="C4" s="1">
        <f>Template!C4</f>
        <v>6</v>
      </c>
      <c r="D4" s="62">
        <v>0</v>
      </c>
      <c r="E4" s="1">
        <f t="shared" si="0"/>
        <v>6</v>
      </c>
      <c r="F4" s="1">
        <v>2</v>
      </c>
      <c r="G4" s="8">
        <f>(Préventifs_tunnels!G89+Préventifs_tunnels!G90)/2</f>
        <v>1306</v>
      </c>
      <c r="H4" s="8">
        <f>E4*F4*G4</f>
        <v>15672</v>
      </c>
      <c r="I4" s="70" t="s">
        <v>2523</v>
      </c>
    </row>
    <row r="5" spans="1:9" ht="15" customHeight="1" x14ac:dyDescent="0.25">
      <c r="A5" s="1" t="s">
        <v>12</v>
      </c>
      <c r="B5" s="1" t="s">
        <v>4</v>
      </c>
      <c r="C5" s="1">
        <f>Template!C5</f>
        <v>1</v>
      </c>
      <c r="D5" s="62">
        <v>0</v>
      </c>
      <c r="E5" s="1">
        <f t="shared" si="0"/>
        <v>1</v>
      </c>
      <c r="F5" s="1">
        <v>2</v>
      </c>
      <c r="G5" s="8">
        <f>(Préventifs_tunnels!G29+Préventifs_tunnels!G30)/2</f>
        <v>1407</v>
      </c>
      <c r="H5" s="8">
        <f t="shared" ref="H5:H72" si="1">E5*F5*G5</f>
        <v>2814</v>
      </c>
      <c r="I5" s="70" t="s">
        <v>2523</v>
      </c>
    </row>
    <row r="6" spans="1:9" ht="15" customHeight="1" x14ac:dyDescent="0.25">
      <c r="A6" s="1" t="s">
        <v>5</v>
      </c>
      <c r="B6" s="1" t="s">
        <v>6</v>
      </c>
      <c r="C6" s="1">
        <f>Template!C6</f>
        <v>2</v>
      </c>
      <c r="D6" s="62">
        <v>0</v>
      </c>
      <c r="E6" s="1">
        <f t="shared" si="0"/>
        <v>2</v>
      </c>
      <c r="F6" s="1">
        <v>2</v>
      </c>
      <c r="G6" s="8">
        <f>Préventifs_tunnels!G108/2</f>
        <v>6816.87</v>
      </c>
      <c r="H6" s="8">
        <f t="shared" si="1"/>
        <v>27267.48</v>
      </c>
      <c r="I6" s="11" t="s">
        <v>2506</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SUM(Préventifs_tunnels!G169:G172)</f>
        <v>3459.2</v>
      </c>
      <c r="H9" s="8">
        <f t="shared" si="1"/>
        <v>3459.2</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tunnel'!AE51</f>
        <v>4</v>
      </c>
      <c r="G11" s="8">
        <f>Préventifs_tunnels!G114</f>
        <v>864.8</v>
      </c>
      <c r="H11" s="8">
        <f t="shared" si="1"/>
        <v>3459.2</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Préventifs_tunnels!G286</f>
        <v>407.24</v>
      </c>
      <c r="H13" s="8">
        <f t="shared" si="1"/>
        <v>1628.96</v>
      </c>
      <c r="I13" s="11" t="s">
        <v>2445</v>
      </c>
    </row>
    <row r="14" spans="1:9" ht="15" customHeight="1" x14ac:dyDescent="0.25">
      <c r="A14" s="1" t="s">
        <v>14</v>
      </c>
      <c r="B14" s="1" t="s">
        <v>11</v>
      </c>
      <c r="C14" s="1">
        <f>Template!C14</f>
        <v>2</v>
      </c>
      <c r="D14" s="62">
        <v>0</v>
      </c>
      <c r="E14" s="1">
        <f t="shared" si="0"/>
        <v>2</v>
      </c>
      <c r="F14" s="1">
        <v>2</v>
      </c>
      <c r="G14" s="8">
        <f>Préventifs_tunnels!G291</f>
        <v>1824.27</v>
      </c>
      <c r="H14" s="8">
        <f t="shared" si="1"/>
        <v>7297.08</v>
      </c>
      <c r="I14" s="11" t="s">
        <v>2445</v>
      </c>
    </row>
    <row r="15" spans="1:9" ht="15" customHeight="1" x14ac:dyDescent="0.25">
      <c r="A15" s="1" t="s">
        <v>14</v>
      </c>
      <c r="B15" s="1" t="s">
        <v>15</v>
      </c>
      <c r="C15" s="1">
        <f>Template!C15</f>
        <v>0.4</v>
      </c>
      <c r="D15" s="62">
        <v>0</v>
      </c>
      <c r="E15" s="1">
        <f t="shared" si="0"/>
        <v>0.4</v>
      </c>
      <c r="F15" s="1">
        <v>2</v>
      </c>
      <c r="G15" s="8">
        <f>SUM(Préventifs_tunnels!G298:G300)</f>
        <v>13099.14</v>
      </c>
      <c r="H15" s="8">
        <f t="shared" si="1"/>
        <v>10479.312</v>
      </c>
      <c r="I15" s="70" t="s">
        <v>2539</v>
      </c>
    </row>
    <row r="16" spans="1:9" ht="15" customHeight="1" x14ac:dyDescent="0.25">
      <c r="A16" s="1" t="s">
        <v>95</v>
      </c>
      <c r="B16" s="1" t="s">
        <v>17</v>
      </c>
      <c r="C16" s="1">
        <f>Template!C16</f>
        <v>2</v>
      </c>
      <c r="D16" s="62">
        <v>0</v>
      </c>
      <c r="E16" s="1">
        <f t="shared" si="0"/>
        <v>2</v>
      </c>
      <c r="F16" s="1">
        <v>2</v>
      </c>
      <c r="G16" s="8">
        <f>Préventifs_tunnels!G332</f>
        <v>620.95000000000005</v>
      </c>
      <c r="H16" s="8">
        <f t="shared" si="1"/>
        <v>2483.8000000000002</v>
      </c>
      <c r="I16" s="11" t="s">
        <v>2445</v>
      </c>
    </row>
    <row r="17" spans="1:9" ht="15" customHeight="1" x14ac:dyDescent="0.25">
      <c r="A17" s="1" t="s">
        <v>95</v>
      </c>
      <c r="B17" s="1" t="s">
        <v>18</v>
      </c>
      <c r="C17" s="1">
        <f>Template!C17</f>
        <v>2</v>
      </c>
      <c r="D17" s="62">
        <v>0</v>
      </c>
      <c r="E17" s="1">
        <f t="shared" si="0"/>
        <v>2</v>
      </c>
      <c r="F17" s="1">
        <v>2</v>
      </c>
      <c r="G17" s="8">
        <f>Préventifs_tunnels!G357</f>
        <v>1675.71</v>
      </c>
      <c r="H17" s="8">
        <f t="shared" si="1"/>
        <v>6702.84</v>
      </c>
      <c r="I17" s="11" t="s">
        <v>2445</v>
      </c>
    </row>
    <row r="18" spans="1:9" ht="15" customHeight="1" x14ac:dyDescent="0.25">
      <c r="A18" s="1" t="s">
        <v>95</v>
      </c>
      <c r="B18" s="1" t="s">
        <v>94</v>
      </c>
      <c r="C18" s="1">
        <f>Template!C18</f>
        <v>1</v>
      </c>
      <c r="D18" s="62">
        <v>0</v>
      </c>
      <c r="E18" s="1">
        <f t="shared" si="0"/>
        <v>1</v>
      </c>
      <c r="F18" s="64">
        <f>'Equipements par tunnel'!AE59</f>
        <v>10</v>
      </c>
      <c r="G18" s="8">
        <f>Préventifs_tunnels!G361</f>
        <v>61.7</v>
      </c>
      <c r="H18" s="8">
        <f t="shared" si="1"/>
        <v>617</v>
      </c>
      <c r="I18" s="11" t="s">
        <v>2484</v>
      </c>
    </row>
    <row r="19" spans="1:9" ht="15" customHeight="1" x14ac:dyDescent="0.25">
      <c r="A19" s="1" t="s">
        <v>19</v>
      </c>
      <c r="B19" s="1" t="s">
        <v>116</v>
      </c>
      <c r="C19" s="1">
        <f>Template!C19</f>
        <v>1</v>
      </c>
      <c r="D19" s="62">
        <v>0</v>
      </c>
      <c r="E19" s="1">
        <f t="shared" si="0"/>
        <v>1</v>
      </c>
      <c r="F19" s="1">
        <v>1</v>
      </c>
      <c r="G19" s="8">
        <f>Préventifs_tunnels!G382/2</f>
        <v>154.75</v>
      </c>
      <c r="H19" s="8">
        <f t="shared" si="1"/>
        <v>154.75</v>
      </c>
      <c r="I19" s="11" t="s">
        <v>2507</v>
      </c>
    </row>
    <row r="20" spans="1:9" ht="15" customHeight="1" x14ac:dyDescent="0.25">
      <c r="A20" s="1" t="s">
        <v>19</v>
      </c>
      <c r="B20" s="1" t="s">
        <v>117</v>
      </c>
      <c r="C20" s="1">
        <f>Template!C20</f>
        <v>1</v>
      </c>
      <c r="D20" s="62">
        <v>0</v>
      </c>
      <c r="E20" s="1">
        <f t="shared" si="0"/>
        <v>1</v>
      </c>
      <c r="F20" s="1">
        <v>1</v>
      </c>
      <c r="G20" s="8">
        <f>Préventifs_tunnels!G383/2</f>
        <v>796.79</v>
      </c>
      <c r="H20" s="8">
        <f t="shared" si="1"/>
        <v>796.79</v>
      </c>
      <c r="I20" s="11" t="s">
        <v>2508</v>
      </c>
    </row>
    <row r="21" spans="1:9" ht="15" customHeight="1" x14ac:dyDescent="0.25">
      <c r="A21" s="1" t="s">
        <v>19</v>
      </c>
      <c r="B21" s="1" t="s">
        <v>2442</v>
      </c>
      <c r="C21" s="1">
        <f>Template!C21</f>
        <v>1</v>
      </c>
      <c r="D21" s="62">
        <v>0</v>
      </c>
      <c r="E21" s="1">
        <f t="shared" si="0"/>
        <v>1</v>
      </c>
      <c r="F21" s="64">
        <f>'Equipements par tunnel'!AE4</f>
        <v>5</v>
      </c>
      <c r="G21" s="8">
        <f>Préventifs_tunnels!G406</f>
        <v>195.35</v>
      </c>
      <c r="H21" s="8">
        <f t="shared" si="1"/>
        <v>976.75</v>
      </c>
      <c r="I21" s="11" t="s">
        <v>2440</v>
      </c>
    </row>
    <row r="22" spans="1:9" ht="15" customHeight="1" x14ac:dyDescent="0.25">
      <c r="A22" s="1" t="s">
        <v>19</v>
      </c>
      <c r="B22" s="1" t="s">
        <v>2443</v>
      </c>
      <c r="C22" s="1">
        <f>Template!C22</f>
        <v>1</v>
      </c>
      <c r="D22" s="62">
        <v>0</v>
      </c>
      <c r="E22" s="1">
        <f t="shared" si="0"/>
        <v>1</v>
      </c>
      <c r="F22" s="64">
        <f>'Equipements par tunnel'!AE6</f>
        <v>2</v>
      </c>
      <c r="G22" s="8">
        <f>Préventifs_tunnels!G407</f>
        <v>88.19</v>
      </c>
      <c r="H22" s="8">
        <f t="shared" si="1"/>
        <v>176.38</v>
      </c>
      <c r="I22" s="11" t="s">
        <v>2441</v>
      </c>
    </row>
    <row r="23" spans="1:9" ht="15" customHeight="1" x14ac:dyDescent="0.25">
      <c r="A23" s="3" t="s">
        <v>61</v>
      </c>
      <c r="B23" s="1" t="s">
        <v>42</v>
      </c>
      <c r="C23" s="1">
        <f>Template!C23</f>
        <v>1</v>
      </c>
      <c r="D23" s="62">
        <v>0</v>
      </c>
      <c r="E23" s="1">
        <f t="shared" si="0"/>
        <v>1</v>
      </c>
      <c r="F23" s="1">
        <v>1</v>
      </c>
      <c r="G23" s="8">
        <f>Préventifs_tunnels!G429/2</f>
        <v>844.81</v>
      </c>
      <c r="H23" s="8">
        <f>E23*F23*G23</f>
        <v>844.81</v>
      </c>
      <c r="I23" s="11" t="s">
        <v>2507</v>
      </c>
    </row>
    <row r="24" spans="1:9" ht="15" customHeight="1" x14ac:dyDescent="0.25">
      <c r="A24" s="3" t="s">
        <v>61</v>
      </c>
      <c r="B24" s="1" t="s">
        <v>43</v>
      </c>
      <c r="C24" s="1">
        <f>Template!C24</f>
        <v>1</v>
      </c>
      <c r="D24" s="62">
        <v>0</v>
      </c>
      <c r="E24" s="1">
        <f t="shared" si="0"/>
        <v>1</v>
      </c>
      <c r="F24" s="1">
        <v>1</v>
      </c>
      <c r="G24" s="8">
        <f>Préventifs_tunnels!G451/2</f>
        <v>224.92</v>
      </c>
      <c r="H24" s="8">
        <f t="shared" si="1"/>
        <v>224.92</v>
      </c>
      <c r="I24" s="11" t="s">
        <v>2507</v>
      </c>
    </row>
    <row r="25" spans="1:9" ht="15" customHeight="1" x14ac:dyDescent="0.25">
      <c r="A25" s="1" t="s">
        <v>97</v>
      </c>
      <c r="B25" s="1" t="s">
        <v>44</v>
      </c>
      <c r="C25" s="1">
        <f>Template!C25</f>
        <v>0.5</v>
      </c>
      <c r="D25" s="62">
        <v>0</v>
      </c>
      <c r="E25" s="1">
        <f t="shared" si="0"/>
        <v>0.5</v>
      </c>
      <c r="F25" s="1">
        <v>1</v>
      </c>
      <c r="G25" s="8">
        <f>Préventifs_tunnels!G593</f>
        <v>3795.85</v>
      </c>
      <c r="H25" s="8">
        <f t="shared" si="1"/>
        <v>1897.925</v>
      </c>
      <c r="I25" s="11" t="s">
        <v>2444</v>
      </c>
    </row>
    <row r="26" spans="1:9" ht="15" customHeight="1" x14ac:dyDescent="0.25">
      <c r="A26" s="1" t="s">
        <v>97</v>
      </c>
      <c r="B26" s="1" t="s">
        <v>46</v>
      </c>
      <c r="C26" s="1">
        <f>Template!C26</f>
        <v>0.5</v>
      </c>
      <c r="D26" s="62">
        <v>0</v>
      </c>
      <c r="E26" s="1">
        <f t="shared" si="0"/>
        <v>0.5</v>
      </c>
      <c r="F26" s="1">
        <v>1</v>
      </c>
      <c r="G26" s="8">
        <f>Préventifs_tunnels!G598</f>
        <v>5114.76</v>
      </c>
      <c r="H26" s="8">
        <f t="shared" si="1"/>
        <v>2557.38</v>
      </c>
      <c r="I26" s="11" t="s">
        <v>2444</v>
      </c>
    </row>
    <row r="27" spans="1:9" ht="15" customHeight="1" x14ac:dyDescent="0.25">
      <c r="A27" s="1" t="s">
        <v>97</v>
      </c>
      <c r="B27" s="1" t="s">
        <v>47</v>
      </c>
      <c r="C27" s="1">
        <f>Template!C27</f>
        <v>0</v>
      </c>
      <c r="D27" s="62">
        <v>0</v>
      </c>
      <c r="E27" s="1">
        <f t="shared" si="0"/>
        <v>0</v>
      </c>
      <c r="F27" s="1">
        <v>1</v>
      </c>
      <c r="G27" s="8">
        <f>Préventifs_tunnels!G603</f>
        <v>16034.69</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Préventifs_tunnels!G608</f>
        <v>3384</v>
      </c>
      <c r="H28" s="8">
        <f t="shared" si="1"/>
        <v>1692</v>
      </c>
      <c r="I28" s="11" t="s">
        <v>2444</v>
      </c>
    </row>
    <row r="29" spans="1:9" ht="15" customHeight="1" x14ac:dyDescent="0.25">
      <c r="A29" s="1" t="s">
        <v>97</v>
      </c>
      <c r="B29" s="1" t="s">
        <v>27</v>
      </c>
      <c r="C29" s="1">
        <f>Template!C29</f>
        <v>0.5</v>
      </c>
      <c r="D29" s="62">
        <v>0</v>
      </c>
      <c r="E29" s="1">
        <f t="shared" si="0"/>
        <v>0.5</v>
      </c>
      <c r="F29" s="1">
        <v>1</v>
      </c>
      <c r="G29" s="8">
        <f>Préventifs_tunnels!G613</f>
        <v>6699.31</v>
      </c>
      <c r="H29" s="8">
        <f t="shared" si="1"/>
        <v>3349.6550000000002</v>
      </c>
      <c r="I29" s="11" t="s">
        <v>2444</v>
      </c>
    </row>
    <row r="30" spans="1:9" ht="15" customHeight="1" x14ac:dyDescent="0.25">
      <c r="A30" s="1" t="s">
        <v>97</v>
      </c>
      <c r="B30" s="1" t="s">
        <v>28</v>
      </c>
      <c r="C30" s="1">
        <f>Template!C30</f>
        <v>0</v>
      </c>
      <c r="D30" s="62">
        <v>0</v>
      </c>
      <c r="E30" s="1">
        <f t="shared" si="0"/>
        <v>0</v>
      </c>
      <c r="F30" s="1">
        <v>1</v>
      </c>
      <c r="G30" s="8">
        <f>Préventifs_tunnels!G618</f>
        <v>6342.03</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Préventifs_tunnels!G623</f>
        <v>5460.27</v>
      </c>
      <c r="H31" s="8">
        <f t="shared" si="1"/>
        <v>2730.1350000000002</v>
      </c>
      <c r="I31" s="11" t="s">
        <v>2444</v>
      </c>
    </row>
    <row r="32" spans="1:9" ht="15" customHeight="1" x14ac:dyDescent="0.25">
      <c r="A32" s="1" t="s">
        <v>97</v>
      </c>
      <c r="B32" s="1" t="s">
        <v>49</v>
      </c>
      <c r="C32" s="1">
        <f>Template!C32</f>
        <v>0.5</v>
      </c>
      <c r="D32" s="62">
        <v>0</v>
      </c>
      <c r="E32" s="1">
        <f t="shared" si="0"/>
        <v>0.5</v>
      </c>
      <c r="F32" s="1">
        <v>1</v>
      </c>
      <c r="G32" s="8">
        <f>Préventifs_tunnels!G628</f>
        <v>7056.19</v>
      </c>
      <c r="H32" s="8">
        <f t="shared" si="1"/>
        <v>3528.0949999999998</v>
      </c>
      <c r="I32" s="11" t="s">
        <v>2444</v>
      </c>
    </row>
    <row r="33" spans="1:9" ht="15" customHeight="1" x14ac:dyDescent="0.25">
      <c r="A33" s="1" t="s">
        <v>97</v>
      </c>
      <c r="B33" s="1" t="s">
        <v>50</v>
      </c>
      <c r="C33" s="1">
        <f>Template!C33</f>
        <v>0</v>
      </c>
      <c r="D33" s="62">
        <v>0</v>
      </c>
      <c r="E33" s="1">
        <f t="shared" si="0"/>
        <v>0</v>
      </c>
      <c r="F33" s="1">
        <v>1</v>
      </c>
      <c r="G33" s="8">
        <f>Préventifs_tunnels!G633</f>
        <v>28638.5</v>
      </c>
      <c r="H33" s="8">
        <f t="shared" si="1"/>
        <v>0</v>
      </c>
      <c r="I33" s="11" t="s">
        <v>2444</v>
      </c>
    </row>
    <row r="34" spans="1:9" ht="15" customHeight="1" x14ac:dyDescent="0.25">
      <c r="A34" s="1" t="s">
        <v>97</v>
      </c>
      <c r="B34" s="1" t="s">
        <v>30</v>
      </c>
      <c r="C34" s="1">
        <f>Template!C34</f>
        <v>1</v>
      </c>
      <c r="D34" s="62">
        <v>0</v>
      </c>
      <c r="E34" s="1">
        <f t="shared" si="0"/>
        <v>1</v>
      </c>
      <c r="F34" s="60">
        <v>1</v>
      </c>
      <c r="G34" s="8">
        <f>Préventifs_tunnels!G638</f>
        <v>1727.33</v>
      </c>
      <c r="H34" s="8">
        <f t="shared" si="1"/>
        <v>1727.33</v>
      </c>
      <c r="I34" s="11" t="s">
        <v>2444</v>
      </c>
    </row>
    <row r="35" spans="1:9" ht="15" customHeight="1" x14ac:dyDescent="0.25">
      <c r="A35" s="1" t="s">
        <v>97</v>
      </c>
      <c r="B35" s="1" t="s">
        <v>92</v>
      </c>
      <c r="C35" s="1">
        <f>Template!C35</f>
        <v>0.5</v>
      </c>
      <c r="D35" s="62">
        <v>0</v>
      </c>
      <c r="E35" s="1">
        <f t="shared" si="0"/>
        <v>0.5</v>
      </c>
      <c r="F35" s="64">
        <f>'Equipements par tunnel'!AE50</f>
        <v>2</v>
      </c>
      <c r="G35" s="8">
        <f>Préventifs_tunnels!G474</f>
        <v>469.67</v>
      </c>
      <c r="H35" s="8">
        <f t="shared" si="1"/>
        <v>469.67</v>
      </c>
      <c r="I35" s="11" t="s">
        <v>2446</v>
      </c>
    </row>
    <row r="36" spans="1:9" ht="15" customHeight="1" x14ac:dyDescent="0.25">
      <c r="A36" s="1" t="s">
        <v>97</v>
      </c>
      <c r="B36" s="1" t="s">
        <v>93</v>
      </c>
      <c r="C36" s="1">
        <f>Template!C36</f>
        <v>0.5</v>
      </c>
      <c r="D36" s="62">
        <v>0</v>
      </c>
      <c r="E36" s="1">
        <f t="shared" si="0"/>
        <v>0.5</v>
      </c>
      <c r="F36" s="64">
        <f>'Equipements par tunnel'!AE50</f>
        <v>2</v>
      </c>
      <c r="G36" s="8">
        <f>Préventifs_tunnels!G475</f>
        <v>617.11</v>
      </c>
      <c r="H36" s="8">
        <f t="shared" si="1"/>
        <v>617.11</v>
      </c>
      <c r="I36" s="11" t="s">
        <v>2447</v>
      </c>
    </row>
    <row r="37" spans="1:9" ht="15" customHeight="1" x14ac:dyDescent="0.25">
      <c r="A37" s="1" t="s">
        <v>57</v>
      </c>
      <c r="B37" s="1" t="s">
        <v>214</v>
      </c>
      <c r="C37" s="1">
        <f>Template!C37</f>
        <v>1</v>
      </c>
      <c r="D37" s="62">
        <v>0</v>
      </c>
      <c r="E37" s="1">
        <f t="shared" si="0"/>
        <v>1</v>
      </c>
      <c r="F37" s="64">
        <f>'Equipements par tunnel'!AE55</f>
        <v>1</v>
      </c>
      <c r="G37" s="8">
        <f>Préventifs_tunnels!G808</f>
        <v>304.01</v>
      </c>
      <c r="H37" s="8">
        <f t="shared" si="1"/>
        <v>304.01</v>
      </c>
      <c r="I37" s="11" t="s">
        <v>2448</v>
      </c>
    </row>
    <row r="38" spans="1:9" ht="15" customHeight="1" x14ac:dyDescent="0.25">
      <c r="A38" s="1" t="s">
        <v>57</v>
      </c>
      <c r="B38" s="1" t="s">
        <v>215</v>
      </c>
      <c r="C38" s="1">
        <f>Template!C38</f>
        <v>1</v>
      </c>
      <c r="D38" s="62">
        <v>0</v>
      </c>
      <c r="E38" s="1">
        <f t="shared" si="0"/>
        <v>1</v>
      </c>
      <c r="F38" s="64">
        <f>'Equipements par tunnel'!AE56</f>
        <v>1</v>
      </c>
      <c r="G38" s="8">
        <f>Préventifs_tunnels!G809</f>
        <v>337.95</v>
      </c>
      <c r="H38" s="8">
        <f t="shared" si="1"/>
        <v>337.95</v>
      </c>
      <c r="I38" s="11" t="s">
        <v>2449</v>
      </c>
    </row>
    <row r="39" spans="1:9" ht="15" customHeight="1" x14ac:dyDescent="0.25">
      <c r="A39" s="1" t="s">
        <v>57</v>
      </c>
      <c r="B39" s="1" t="s">
        <v>216</v>
      </c>
      <c r="C39" s="1">
        <f>Template!C39</f>
        <v>1</v>
      </c>
      <c r="D39" s="62">
        <v>0</v>
      </c>
      <c r="E39" s="1">
        <f t="shared" si="0"/>
        <v>1</v>
      </c>
      <c r="F39" s="64">
        <f>'Equipements par tunnel'!AE57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tunnel'!AE58</f>
        <v>4</v>
      </c>
      <c r="G40" s="8">
        <f>Préventifs_tunnels!G811</f>
        <v>185.94</v>
      </c>
      <c r="H40" s="8">
        <f t="shared" si="1"/>
        <v>743.76</v>
      </c>
      <c r="I40" s="11" t="s">
        <v>2451</v>
      </c>
    </row>
    <row r="41" spans="1:9" ht="15" customHeight="1" x14ac:dyDescent="0.25">
      <c r="A41" s="1" t="s">
        <v>57</v>
      </c>
      <c r="B41" s="1" t="s">
        <v>218</v>
      </c>
      <c r="C41" s="1">
        <f>Template!C41</f>
        <v>0.5</v>
      </c>
      <c r="D41" s="62">
        <v>0</v>
      </c>
      <c r="E41" s="1">
        <f t="shared" si="0"/>
        <v>0.5</v>
      </c>
      <c r="F41" s="60">
        <f>SUM(F37:F39)</f>
        <v>2</v>
      </c>
      <c r="G41" s="8">
        <f>Préventifs_tunnels!G812</f>
        <v>414.3</v>
      </c>
      <c r="H41" s="8">
        <f t="shared" si="1"/>
        <v>414.3</v>
      </c>
      <c r="I41" s="11" t="s">
        <v>2452</v>
      </c>
    </row>
    <row r="42" spans="1:9" ht="15" customHeight="1" x14ac:dyDescent="0.25">
      <c r="A42" s="1" t="s">
        <v>31</v>
      </c>
      <c r="B42" s="1" t="s">
        <v>32</v>
      </c>
      <c r="C42" s="1">
        <f>Template!C42</f>
        <v>4</v>
      </c>
      <c r="D42" s="62">
        <v>0</v>
      </c>
      <c r="E42" s="1">
        <f t="shared" si="0"/>
        <v>4</v>
      </c>
      <c r="F42" s="1">
        <v>2</v>
      </c>
      <c r="G42" s="8">
        <f>Préventifs_tunnels!G792/2</f>
        <v>2798.7750000000001</v>
      </c>
      <c r="H42" s="8">
        <f t="shared" si="1"/>
        <v>22390.2</v>
      </c>
      <c r="I42" s="11" t="s">
        <v>2506</v>
      </c>
    </row>
    <row r="43" spans="1:9" ht="15" customHeight="1" x14ac:dyDescent="0.25">
      <c r="A43" s="1" t="s">
        <v>31</v>
      </c>
      <c r="B43" s="1" t="s">
        <v>2454</v>
      </c>
      <c r="C43" s="1">
        <f>Template!C43</f>
        <v>1</v>
      </c>
      <c r="D43" s="62">
        <v>0</v>
      </c>
      <c r="E43" s="1">
        <f t="shared" si="0"/>
        <v>1</v>
      </c>
      <c r="F43" s="64">
        <f>'Equipements par tunnel'!AE12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Préventifs_tunnels!G798</f>
        <v>698.25</v>
      </c>
      <c r="H44" s="8">
        <f t="shared" si="1"/>
        <v>698.25</v>
      </c>
      <c r="I44" s="11" t="s">
        <v>2453</v>
      </c>
    </row>
    <row r="45" spans="1:9" ht="15" customHeight="1" x14ac:dyDescent="0.25">
      <c r="A45" s="1" t="s">
        <v>31</v>
      </c>
      <c r="B45" s="1" t="s">
        <v>84</v>
      </c>
      <c r="C45" s="1">
        <f>Template!C45</f>
        <v>1</v>
      </c>
      <c r="D45" s="62">
        <v>0</v>
      </c>
      <c r="E45" s="1">
        <f t="shared" si="0"/>
        <v>1</v>
      </c>
      <c r="F45" s="64">
        <f>'Equipements par tunnel'!AE20</f>
        <v>46</v>
      </c>
      <c r="G45" s="8">
        <f>Préventifs_tunnels!G801</f>
        <v>33.6</v>
      </c>
      <c r="H45" s="8">
        <f t="shared" si="1"/>
        <v>1545.6000000000001</v>
      </c>
      <c r="I45" s="11" t="s">
        <v>2460</v>
      </c>
    </row>
    <row r="46" spans="1:9" ht="15" customHeight="1" x14ac:dyDescent="0.25">
      <c r="A46" s="1" t="s">
        <v>31</v>
      </c>
      <c r="B46" s="1" t="s">
        <v>85</v>
      </c>
      <c r="C46" s="1">
        <f>Template!C46</f>
        <v>1</v>
      </c>
      <c r="D46" s="62">
        <v>0</v>
      </c>
      <c r="E46" s="1">
        <f t="shared" si="0"/>
        <v>1</v>
      </c>
      <c r="F46" s="64">
        <f>'Equipements par tunnel'!AE21</f>
        <v>2</v>
      </c>
      <c r="G46" s="8">
        <f>Préventifs_tunnels!G802</f>
        <v>21</v>
      </c>
      <c r="H46" s="8">
        <f t="shared" si="1"/>
        <v>42</v>
      </c>
      <c r="I46" s="11" t="s">
        <v>2461</v>
      </c>
    </row>
    <row r="47" spans="1:9" ht="15" customHeight="1" x14ac:dyDescent="0.25">
      <c r="A47" s="1" t="s">
        <v>31</v>
      </c>
      <c r="B47" s="1" t="s">
        <v>86</v>
      </c>
      <c r="C47" s="1">
        <f>Template!C47</f>
        <v>1</v>
      </c>
      <c r="D47" s="62">
        <v>0</v>
      </c>
      <c r="E47" s="1">
        <f t="shared" si="0"/>
        <v>1</v>
      </c>
      <c r="F47" s="64">
        <f>'Equipements par tunnel'!AE22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tunnel'!AE23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tunnel'!AE24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tunnel'!AE25</f>
        <v>10</v>
      </c>
      <c r="G50" s="8">
        <f>Préventifs_tunnels!G806</f>
        <v>26.25</v>
      </c>
      <c r="H50" s="8">
        <f t="shared" si="1"/>
        <v>262.5</v>
      </c>
      <c r="I50" s="11" t="s">
        <v>2465</v>
      </c>
    </row>
    <row r="51" spans="1:9" ht="15" customHeight="1" x14ac:dyDescent="0.25">
      <c r="A51" s="1" t="s">
        <v>31</v>
      </c>
      <c r="B51" s="1" t="s">
        <v>90</v>
      </c>
      <c r="C51" s="1">
        <f>Template!C51</f>
        <v>1</v>
      </c>
      <c r="D51" s="62">
        <v>0</v>
      </c>
      <c r="E51" s="1">
        <f t="shared" si="0"/>
        <v>1</v>
      </c>
      <c r="F51" s="64">
        <f>'Equipements par tunnel'!AE26</f>
        <v>15</v>
      </c>
      <c r="G51" s="8">
        <f>Préventifs_tunnels!G807</f>
        <v>15.75</v>
      </c>
      <c r="H51" s="8">
        <f t="shared" si="1"/>
        <v>236.25</v>
      </c>
      <c r="I51" s="11" t="s">
        <v>2466</v>
      </c>
    </row>
    <row r="52" spans="1:9" ht="15" customHeight="1" x14ac:dyDescent="0.25">
      <c r="A52" s="1" t="s">
        <v>34</v>
      </c>
      <c r="B52" s="1" t="s">
        <v>83</v>
      </c>
      <c r="C52" s="1">
        <f>Template!C52</f>
        <v>1</v>
      </c>
      <c r="D52" s="62">
        <v>0</v>
      </c>
      <c r="E52" s="1">
        <f t="shared" si="0"/>
        <v>1</v>
      </c>
      <c r="F52" s="1">
        <v>1</v>
      </c>
      <c r="G52" s="8">
        <f>Préventifs_tunnels!G832</f>
        <v>5513.22</v>
      </c>
      <c r="H52" s="8">
        <f t="shared" si="1"/>
        <v>5513.22</v>
      </c>
      <c r="I52" s="11" t="s">
        <v>2444</v>
      </c>
    </row>
    <row r="53" spans="1:9" ht="15" customHeight="1" x14ac:dyDescent="0.25">
      <c r="A53" s="1" t="s">
        <v>34</v>
      </c>
      <c r="B53" s="1" t="s">
        <v>122</v>
      </c>
      <c r="C53" s="1">
        <f>Template!C53</f>
        <v>1</v>
      </c>
      <c r="D53" s="62">
        <v>0</v>
      </c>
      <c r="E53" s="1">
        <f t="shared" si="0"/>
        <v>1</v>
      </c>
      <c r="F53" s="64">
        <f>'Equipements par tunnel'!AE35+'Equipements par tunnel'!AE37</f>
        <v>3</v>
      </c>
      <c r="G53" s="8">
        <f>Préventifs_tunnels!G835</f>
        <v>78.849999999999994</v>
      </c>
      <c r="H53" s="8">
        <f t="shared" si="1"/>
        <v>236.54999999999998</v>
      </c>
      <c r="I53" s="11" t="s">
        <v>2478</v>
      </c>
    </row>
    <row r="54" spans="1:9" ht="15" customHeight="1" x14ac:dyDescent="0.25">
      <c r="A54" s="1" t="s">
        <v>34</v>
      </c>
      <c r="B54" s="1" t="s">
        <v>123</v>
      </c>
      <c r="C54" s="1">
        <f>Template!C54</f>
        <v>1</v>
      </c>
      <c r="D54" s="62">
        <v>0</v>
      </c>
      <c r="E54" s="1">
        <f t="shared" si="0"/>
        <v>1</v>
      </c>
      <c r="F54" s="64">
        <f>'Equipements par tunnel'!AE33+'Equipements par tunnel'!AE34</f>
        <v>11</v>
      </c>
      <c r="G54" s="8">
        <f>Préventifs_tunnels!G836</f>
        <v>128.27000000000001</v>
      </c>
      <c r="H54" s="8">
        <f t="shared" si="1"/>
        <v>1410.97</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Préventifs_tunnels!G877</f>
        <v>1539.2</v>
      </c>
      <c r="H58" s="8">
        <f t="shared" si="1"/>
        <v>1539.2</v>
      </c>
      <c r="I58" s="11" t="s">
        <v>2445</v>
      </c>
    </row>
    <row r="59" spans="1:9" ht="15" customHeight="1" x14ac:dyDescent="0.25">
      <c r="A59" s="1" t="s">
        <v>35</v>
      </c>
      <c r="B59" s="1" t="s">
        <v>37</v>
      </c>
      <c r="C59" s="1">
        <f>Template!C59</f>
        <v>1</v>
      </c>
      <c r="D59" s="62">
        <v>0</v>
      </c>
      <c r="E59" s="1">
        <f t="shared" si="0"/>
        <v>1</v>
      </c>
      <c r="F59" s="1">
        <v>1</v>
      </c>
      <c r="G59" s="8">
        <f>Préventifs_tunnels!G878</f>
        <v>1539.2</v>
      </c>
      <c r="H59" s="8">
        <f t="shared" si="1"/>
        <v>1539.2</v>
      </c>
      <c r="I59" s="11" t="s">
        <v>2445</v>
      </c>
    </row>
    <row r="60" spans="1:9" ht="15" customHeight="1" x14ac:dyDescent="0.25">
      <c r="A60" s="1" t="s">
        <v>35</v>
      </c>
      <c r="B60" s="1" t="s">
        <v>38</v>
      </c>
      <c r="C60" s="1">
        <f>Template!C60</f>
        <v>2</v>
      </c>
      <c r="D60" s="62">
        <v>0</v>
      </c>
      <c r="E60" s="1">
        <f t="shared" si="0"/>
        <v>2</v>
      </c>
      <c r="F60" s="1">
        <v>1</v>
      </c>
      <c r="G60" s="8">
        <f>Préventifs_tunnels!G925</f>
        <v>1218.5</v>
      </c>
      <c r="H60" s="8">
        <f t="shared" si="1"/>
        <v>2437</v>
      </c>
      <c r="I60" s="11" t="s">
        <v>2445</v>
      </c>
    </row>
    <row r="61" spans="1:9" ht="15" customHeight="1" x14ac:dyDescent="0.25">
      <c r="A61" s="1" t="s">
        <v>35</v>
      </c>
      <c r="B61" s="1" t="s">
        <v>39</v>
      </c>
      <c r="C61" s="1">
        <f>Template!C61</f>
        <v>2</v>
      </c>
      <c r="D61" s="62">
        <v>0</v>
      </c>
      <c r="E61" s="1">
        <f t="shared" si="0"/>
        <v>2</v>
      </c>
      <c r="F61" s="1">
        <v>1</v>
      </c>
      <c r="G61" s="8">
        <f>Préventifs_tunnels!G926</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Préventifs_tunnels!G955</f>
        <v>133.80000000000001</v>
      </c>
      <c r="H62" s="8">
        <f t="shared" si="1"/>
        <v>133.80000000000001</v>
      </c>
      <c r="I62" s="11" t="s">
        <v>2444</v>
      </c>
    </row>
    <row r="63" spans="1:9" ht="15" customHeight="1" x14ac:dyDescent="0.25">
      <c r="A63" s="1" t="s">
        <v>40</v>
      </c>
      <c r="B63" s="1" t="s">
        <v>41</v>
      </c>
      <c r="C63" s="1">
        <f>Template!C63</f>
        <v>1</v>
      </c>
      <c r="D63" s="62">
        <v>0</v>
      </c>
      <c r="E63" s="1">
        <f t="shared" si="0"/>
        <v>1</v>
      </c>
      <c r="F63" s="1">
        <v>1</v>
      </c>
      <c r="G63" s="8">
        <f>Préventifs_tunnels!G982</f>
        <v>1441</v>
      </c>
      <c r="H63" s="8">
        <f t="shared" si="1"/>
        <v>1441</v>
      </c>
      <c r="I63" s="11" t="s">
        <v>2444</v>
      </c>
    </row>
    <row r="64" spans="1:9" ht="15" customHeight="1" x14ac:dyDescent="0.25">
      <c r="A64" s="1" t="s">
        <v>40</v>
      </c>
      <c r="B64" s="1" t="s">
        <v>102</v>
      </c>
      <c r="C64" s="1">
        <f>Template!C64</f>
        <v>3</v>
      </c>
      <c r="D64" s="62">
        <v>0</v>
      </c>
      <c r="E64" s="1">
        <f t="shared" si="0"/>
        <v>3</v>
      </c>
      <c r="F64" s="1">
        <v>1</v>
      </c>
      <c r="G64" s="8">
        <f>Préventifs_tunnels!G1032</f>
        <v>5814.24</v>
      </c>
      <c r="H64" s="8">
        <f t="shared" si="1"/>
        <v>17442.72</v>
      </c>
      <c r="I64" s="11" t="s">
        <v>2444</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103</v>
      </c>
      <c r="C66" s="1">
        <f>Template!C66</f>
        <v>1</v>
      </c>
      <c r="D66" s="62">
        <v>0</v>
      </c>
      <c r="E66" s="1">
        <f t="shared" si="0"/>
        <v>1</v>
      </c>
      <c r="F66" s="60">
        <v>1</v>
      </c>
      <c r="G66" s="8">
        <f>Préventifs_tunnels!G1032</f>
        <v>5814.24</v>
      </c>
      <c r="H66" s="8">
        <f t="shared" si="1"/>
        <v>5814.24</v>
      </c>
      <c r="I66" s="11" t="s">
        <v>2444</v>
      </c>
    </row>
    <row r="67" spans="1:9" ht="15" customHeight="1" x14ac:dyDescent="0.25">
      <c r="A67" s="1" t="s">
        <v>40</v>
      </c>
      <c r="B67" s="1" t="s">
        <v>104</v>
      </c>
      <c r="C67" s="1">
        <f>Template!C67</f>
        <v>1</v>
      </c>
      <c r="D67" s="62">
        <v>0</v>
      </c>
      <c r="E67" s="1">
        <f t="shared" si="0"/>
        <v>1</v>
      </c>
      <c r="F67" s="64">
        <f>'Equipements par tunnel'!AE27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tunnel'!AE15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tunnel'!AE29</f>
        <v>1</v>
      </c>
      <c r="G72" s="8">
        <f>Préventifs_tunnels!G992</f>
        <v>686</v>
      </c>
      <c r="H72" s="8">
        <f t="shared" si="1"/>
        <v>686</v>
      </c>
      <c r="I72" s="11" t="s">
        <v>2483</v>
      </c>
    </row>
    <row r="73" spans="1:9" ht="30" customHeight="1" x14ac:dyDescent="0.25">
      <c r="H73" s="13">
        <f>SUM(H3:H72)</f>
        <v>179093.84199999998</v>
      </c>
    </row>
  </sheetData>
  <sheetProtection algorithmName="SHA-512" hashValue="tYx2HBV0eSlGknfD+FEfAd9iPuPxPBMRezPoLUEJ+skbEpzeY5iH3riW4pBKu19Hbwug9RAl4hZCy/HvCLoCvw==" saltValue="VqSvBDEmG2Vg4eceSvJS6w=="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6CBB-5042-47A2-96F6-B57D793E832E}">
  <sheetPr>
    <tabColor theme="4" tint="0.39997558519241921"/>
    <pageSetUpPr fitToPage="1"/>
  </sheetPr>
  <dimension ref="A1:I73"/>
  <sheetViews>
    <sheetView workbookViewId="0">
      <pane ySplit="2" topLeftCell="A21"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67</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2</v>
      </c>
      <c r="G3" s="8">
        <f>(Préventifs_tunnels!G59+Préventifs_tunnels!G60)/2</f>
        <v>507</v>
      </c>
      <c r="H3" s="8">
        <f>E3*F3*G3</f>
        <v>6084</v>
      </c>
      <c r="I3" s="70" t="s">
        <v>2523</v>
      </c>
    </row>
    <row r="4" spans="1:9" ht="15" customHeight="1" x14ac:dyDescent="0.25">
      <c r="A4" s="1" t="s">
        <v>12</v>
      </c>
      <c r="B4" s="1" t="s">
        <v>112</v>
      </c>
      <c r="C4" s="1">
        <f>Template!C4</f>
        <v>6</v>
      </c>
      <c r="D4" s="62">
        <v>0</v>
      </c>
      <c r="E4" s="1">
        <f t="shared" si="0"/>
        <v>6</v>
      </c>
      <c r="F4" s="1">
        <v>2</v>
      </c>
      <c r="G4" s="8">
        <f>(Préventifs_tunnels!G89+Préventifs_tunnels!G90)/2</f>
        <v>1306</v>
      </c>
      <c r="H4" s="8">
        <f>E4*F4*G4</f>
        <v>15672</v>
      </c>
      <c r="I4" s="70" t="s">
        <v>2523</v>
      </c>
    </row>
    <row r="5" spans="1:9" ht="15" customHeight="1" x14ac:dyDescent="0.25">
      <c r="A5" s="1" t="s">
        <v>12</v>
      </c>
      <c r="B5" s="1" t="s">
        <v>4</v>
      </c>
      <c r="C5" s="1">
        <f>Template!C5</f>
        <v>1</v>
      </c>
      <c r="D5" s="62">
        <v>0</v>
      </c>
      <c r="E5" s="1">
        <f t="shared" si="0"/>
        <v>1</v>
      </c>
      <c r="F5" s="1">
        <v>2</v>
      </c>
      <c r="G5" s="8">
        <f>(Préventifs_tunnels!G29+Préventifs_tunnels!G30)/2</f>
        <v>1407</v>
      </c>
      <c r="H5" s="8">
        <f t="shared" ref="H5:H72" si="1">E5*F5*G5</f>
        <v>2814</v>
      </c>
      <c r="I5" s="70" t="s">
        <v>2523</v>
      </c>
    </row>
    <row r="6" spans="1:9" ht="15" customHeight="1" x14ac:dyDescent="0.25">
      <c r="A6" s="1" t="s">
        <v>5</v>
      </c>
      <c r="B6" s="1" t="s">
        <v>6</v>
      </c>
      <c r="C6" s="1">
        <f>Template!C6</f>
        <v>2</v>
      </c>
      <c r="D6" s="62">
        <v>0</v>
      </c>
      <c r="E6" s="1">
        <f t="shared" si="0"/>
        <v>2</v>
      </c>
      <c r="F6" s="1">
        <v>2</v>
      </c>
      <c r="G6" s="8">
        <f>Préventifs_tunnels!G108/2</f>
        <v>6816.87</v>
      </c>
      <c r="H6" s="8">
        <f t="shared" si="1"/>
        <v>27267.48</v>
      </c>
      <c r="I6" s="11" t="s">
        <v>2513</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SUM(Préventifs_tunnels!G173)</f>
        <v>432.4</v>
      </c>
      <c r="H9" s="8">
        <f t="shared" si="1"/>
        <v>432.4</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tunnel'!AG51</f>
        <v>1</v>
      </c>
      <c r="G11" s="8">
        <f>Préventifs_tunnels!G114</f>
        <v>864.8</v>
      </c>
      <c r="H11" s="8">
        <f t="shared" si="1"/>
        <v>864.8</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Préventifs_tunnels!G288</f>
        <v>240.68</v>
      </c>
      <c r="H13" s="8">
        <f t="shared" si="1"/>
        <v>962.72</v>
      </c>
      <c r="I13" s="11" t="s">
        <v>2445</v>
      </c>
    </row>
    <row r="14" spans="1:9" ht="15" customHeight="1" x14ac:dyDescent="0.25">
      <c r="A14" s="1" t="s">
        <v>14</v>
      </c>
      <c r="B14" s="1" t="s">
        <v>11</v>
      </c>
      <c r="C14" s="1">
        <f>Template!C14</f>
        <v>2</v>
      </c>
      <c r="D14" s="62">
        <v>0</v>
      </c>
      <c r="E14" s="1">
        <f t="shared" si="0"/>
        <v>2</v>
      </c>
      <c r="F14" s="1">
        <v>2</v>
      </c>
      <c r="G14" s="8">
        <f>Préventifs_tunnels!G293</f>
        <v>5279.03</v>
      </c>
      <c r="H14" s="8">
        <f t="shared" si="1"/>
        <v>21116.12</v>
      </c>
      <c r="I14" s="11" t="s">
        <v>2445</v>
      </c>
    </row>
    <row r="15" spans="1:9" ht="15" customHeight="1" x14ac:dyDescent="0.25">
      <c r="A15" s="1" t="s">
        <v>14</v>
      </c>
      <c r="B15" s="1" t="s">
        <v>15</v>
      </c>
      <c r="C15" s="1">
        <f>Template!C15</f>
        <v>0.4</v>
      </c>
      <c r="D15" s="62">
        <v>0</v>
      </c>
      <c r="E15" s="1">
        <f t="shared" si="0"/>
        <v>0.4</v>
      </c>
      <c r="F15" s="1">
        <v>2</v>
      </c>
      <c r="G15" s="8">
        <f>SUM(Préventifs_tunnels!G304:G306)</f>
        <v>31431.160000000003</v>
      </c>
      <c r="H15" s="8">
        <f t="shared" si="1"/>
        <v>25144.928000000004</v>
      </c>
      <c r="I15" s="70" t="s">
        <v>2539</v>
      </c>
    </row>
    <row r="16" spans="1:9" ht="15" customHeight="1" x14ac:dyDescent="0.25">
      <c r="A16" s="1" t="s">
        <v>95</v>
      </c>
      <c r="B16" s="1" t="s">
        <v>17</v>
      </c>
      <c r="C16" s="1">
        <f>Template!C16</f>
        <v>2</v>
      </c>
      <c r="D16" s="62">
        <v>0</v>
      </c>
      <c r="E16" s="1">
        <f t="shared" si="0"/>
        <v>2</v>
      </c>
      <c r="F16" s="1">
        <v>2</v>
      </c>
      <c r="G16" s="8">
        <f>Préventifs_tunnels!G334</f>
        <v>385.57</v>
      </c>
      <c r="H16" s="8">
        <f t="shared" si="1"/>
        <v>1542.28</v>
      </c>
      <c r="I16" s="11" t="s">
        <v>2445</v>
      </c>
    </row>
    <row r="17" spans="1:9" ht="15" customHeight="1" x14ac:dyDescent="0.25">
      <c r="A17" s="1" t="s">
        <v>95</v>
      </c>
      <c r="B17" s="1" t="s">
        <v>18</v>
      </c>
      <c r="C17" s="1">
        <f>Template!C17</f>
        <v>2</v>
      </c>
      <c r="D17" s="62">
        <v>0</v>
      </c>
      <c r="E17" s="1">
        <f t="shared" si="0"/>
        <v>2</v>
      </c>
      <c r="F17" s="1">
        <v>2</v>
      </c>
      <c r="G17" s="8">
        <f>Préventifs_tunnels!G359</f>
        <v>732.16</v>
      </c>
      <c r="H17" s="8">
        <f t="shared" si="1"/>
        <v>2928.64</v>
      </c>
      <c r="I17" s="11" t="s">
        <v>2445</v>
      </c>
    </row>
    <row r="18" spans="1:9" ht="15" customHeight="1" x14ac:dyDescent="0.25">
      <c r="A18" s="1" t="s">
        <v>95</v>
      </c>
      <c r="B18" s="1" t="s">
        <v>94</v>
      </c>
      <c r="C18" s="1">
        <f>Template!C18</f>
        <v>1</v>
      </c>
      <c r="D18" s="62">
        <v>0</v>
      </c>
      <c r="E18" s="1">
        <f t="shared" si="0"/>
        <v>1</v>
      </c>
      <c r="F18" s="64">
        <f>'Equipements par tunnel'!AG59</f>
        <v>9</v>
      </c>
      <c r="G18" s="8">
        <f>Préventifs_tunnels!G361</f>
        <v>61.7</v>
      </c>
      <c r="H18" s="8">
        <f t="shared" si="1"/>
        <v>555.30000000000007</v>
      </c>
      <c r="I18" s="11" t="s">
        <v>2484</v>
      </c>
    </row>
    <row r="19" spans="1:9" ht="15" customHeight="1" x14ac:dyDescent="0.25">
      <c r="A19" s="1" t="s">
        <v>19</v>
      </c>
      <c r="B19" s="1" t="s">
        <v>116</v>
      </c>
      <c r="C19" s="1">
        <f>Template!C19</f>
        <v>1</v>
      </c>
      <c r="D19" s="62">
        <v>0</v>
      </c>
      <c r="E19" s="1">
        <f t="shared" si="0"/>
        <v>1</v>
      </c>
      <c r="F19" s="1">
        <v>1</v>
      </c>
      <c r="G19" s="8">
        <f>Préventifs_tunnels!G382/2</f>
        <v>154.75</v>
      </c>
      <c r="H19" s="8">
        <f t="shared" si="1"/>
        <v>154.75</v>
      </c>
      <c r="I19" s="11" t="s">
        <v>2514</v>
      </c>
    </row>
    <row r="20" spans="1:9" ht="15" customHeight="1" x14ac:dyDescent="0.25">
      <c r="A20" s="1" t="s">
        <v>19</v>
      </c>
      <c r="B20" s="1" t="s">
        <v>117</v>
      </c>
      <c r="C20" s="1">
        <f>Template!C20</f>
        <v>1</v>
      </c>
      <c r="D20" s="62">
        <v>0</v>
      </c>
      <c r="E20" s="1">
        <f t="shared" si="0"/>
        <v>1</v>
      </c>
      <c r="F20" s="1">
        <v>1</v>
      </c>
      <c r="G20" s="8">
        <f>Préventifs_tunnels!G383/2</f>
        <v>796.79</v>
      </c>
      <c r="H20" s="8">
        <f t="shared" si="1"/>
        <v>796.79</v>
      </c>
      <c r="I20" s="11" t="s">
        <v>2514</v>
      </c>
    </row>
    <row r="21" spans="1:9" ht="15" customHeight="1" x14ac:dyDescent="0.25">
      <c r="A21" s="1" t="s">
        <v>19</v>
      </c>
      <c r="B21" s="1" t="s">
        <v>2442</v>
      </c>
      <c r="C21" s="1">
        <f>Template!C21</f>
        <v>1</v>
      </c>
      <c r="D21" s="62">
        <v>0</v>
      </c>
      <c r="E21" s="1">
        <f t="shared" si="0"/>
        <v>1</v>
      </c>
      <c r="F21" s="64">
        <f>'Equipements par tunnel'!AG4</f>
        <v>2</v>
      </c>
      <c r="G21" s="8">
        <f>Préventifs_tunnels!G406</f>
        <v>195.35</v>
      </c>
      <c r="H21" s="8">
        <f t="shared" si="1"/>
        <v>390.7</v>
      </c>
      <c r="I21" s="11" t="s">
        <v>2440</v>
      </c>
    </row>
    <row r="22" spans="1:9" ht="15" customHeight="1" x14ac:dyDescent="0.25">
      <c r="A22" s="1" t="s">
        <v>19</v>
      </c>
      <c r="B22" s="1" t="s">
        <v>2443</v>
      </c>
      <c r="C22" s="1">
        <f>Template!C22</f>
        <v>1</v>
      </c>
      <c r="D22" s="62">
        <v>0</v>
      </c>
      <c r="E22" s="1">
        <f t="shared" si="0"/>
        <v>1</v>
      </c>
      <c r="F22" s="64">
        <f>'Equipements par tunnel'!AG6</f>
        <v>7</v>
      </c>
      <c r="G22" s="8">
        <f>Préventifs_tunnels!G407</f>
        <v>88.19</v>
      </c>
      <c r="H22" s="8">
        <f t="shared" si="1"/>
        <v>617.32999999999993</v>
      </c>
      <c r="I22" s="11" t="s">
        <v>2441</v>
      </c>
    </row>
    <row r="23" spans="1:9" ht="15" customHeight="1" x14ac:dyDescent="0.25">
      <c r="A23" s="3" t="s">
        <v>61</v>
      </c>
      <c r="B23" s="1" t="s">
        <v>42</v>
      </c>
      <c r="C23" s="1">
        <f>Template!C23</f>
        <v>1</v>
      </c>
      <c r="D23" s="62">
        <v>0</v>
      </c>
      <c r="E23" s="1">
        <f t="shared" si="0"/>
        <v>1</v>
      </c>
      <c r="F23" s="1">
        <v>1</v>
      </c>
      <c r="G23" s="8">
        <f>Préventifs_tunnels!G429/2</f>
        <v>844.81</v>
      </c>
      <c r="H23" s="8">
        <f>E23*F23*G23</f>
        <v>844.81</v>
      </c>
      <c r="I23" s="11" t="s">
        <v>2514</v>
      </c>
    </row>
    <row r="24" spans="1:9" ht="15" customHeight="1" x14ac:dyDescent="0.25">
      <c r="A24" s="3" t="s">
        <v>61</v>
      </c>
      <c r="B24" s="1" t="s">
        <v>43</v>
      </c>
      <c r="C24" s="1">
        <f>Template!C24</f>
        <v>1</v>
      </c>
      <c r="D24" s="62">
        <v>0</v>
      </c>
      <c r="E24" s="1">
        <f t="shared" si="0"/>
        <v>1</v>
      </c>
      <c r="F24" s="1">
        <v>1</v>
      </c>
      <c r="G24" s="8">
        <f>Préventifs_tunnels!G451/2</f>
        <v>224.92</v>
      </c>
      <c r="H24" s="8">
        <f t="shared" si="1"/>
        <v>224.92</v>
      </c>
      <c r="I24" s="11" t="s">
        <v>2514</v>
      </c>
    </row>
    <row r="25" spans="1:9" ht="15" customHeight="1" x14ac:dyDescent="0.25">
      <c r="A25" s="1" t="s">
        <v>97</v>
      </c>
      <c r="B25" s="1" t="s">
        <v>44</v>
      </c>
      <c r="C25" s="1">
        <f>Template!C25</f>
        <v>0.5</v>
      </c>
      <c r="D25" s="62">
        <v>0</v>
      </c>
      <c r="E25" s="1">
        <f t="shared" si="0"/>
        <v>0.5</v>
      </c>
      <c r="F25" s="1">
        <v>1</v>
      </c>
      <c r="G25" s="8">
        <f>Préventifs_tunnels!G594</f>
        <v>2162.71</v>
      </c>
      <c r="H25" s="8">
        <f t="shared" si="1"/>
        <v>1081.355</v>
      </c>
      <c r="I25" s="11" t="s">
        <v>2444</v>
      </c>
    </row>
    <row r="26" spans="1:9" ht="15" customHeight="1" x14ac:dyDescent="0.25">
      <c r="A26" s="1" t="s">
        <v>97</v>
      </c>
      <c r="B26" s="1" t="s">
        <v>46</v>
      </c>
      <c r="C26" s="1">
        <f>Template!C26</f>
        <v>0.5</v>
      </c>
      <c r="D26" s="62">
        <v>0</v>
      </c>
      <c r="E26" s="1">
        <f t="shared" si="0"/>
        <v>0.5</v>
      </c>
      <c r="F26" s="1">
        <v>1</v>
      </c>
      <c r="G26" s="8">
        <f>Préventifs_tunnels!G599</f>
        <v>2969.27</v>
      </c>
      <c r="H26" s="8">
        <f t="shared" si="1"/>
        <v>1484.635</v>
      </c>
      <c r="I26" s="11" t="s">
        <v>2444</v>
      </c>
    </row>
    <row r="27" spans="1:9" ht="15" customHeight="1" x14ac:dyDescent="0.25">
      <c r="A27" s="1" t="s">
        <v>97</v>
      </c>
      <c r="B27" s="1" t="s">
        <v>47</v>
      </c>
      <c r="C27" s="1">
        <f>Template!C27</f>
        <v>0</v>
      </c>
      <c r="D27" s="62">
        <v>0</v>
      </c>
      <c r="E27" s="1">
        <f t="shared" si="0"/>
        <v>0</v>
      </c>
      <c r="F27" s="1">
        <v>1</v>
      </c>
      <c r="G27" s="8">
        <f>Préventifs_tunnels!G604</f>
        <v>3677.13</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Préventifs_tunnels!G609</f>
        <v>1334.55</v>
      </c>
      <c r="H28" s="8">
        <f t="shared" si="1"/>
        <v>667.27499999999998</v>
      </c>
      <c r="I28" s="11" t="s">
        <v>2444</v>
      </c>
    </row>
    <row r="29" spans="1:9" ht="15" customHeight="1" x14ac:dyDescent="0.25">
      <c r="A29" s="1" t="s">
        <v>97</v>
      </c>
      <c r="B29" s="1" t="s">
        <v>27</v>
      </c>
      <c r="C29" s="1">
        <f>Template!C29</f>
        <v>0.5</v>
      </c>
      <c r="D29" s="62">
        <v>0</v>
      </c>
      <c r="E29" s="1">
        <f t="shared" si="0"/>
        <v>0.5</v>
      </c>
      <c r="F29" s="1">
        <v>1</v>
      </c>
      <c r="G29" s="8">
        <f>Préventifs_tunnels!G614</f>
        <v>2280.19</v>
      </c>
      <c r="H29" s="8">
        <f t="shared" si="1"/>
        <v>1140.095</v>
      </c>
      <c r="I29" s="11" t="s">
        <v>2444</v>
      </c>
    </row>
    <row r="30" spans="1:9" ht="15" customHeight="1" x14ac:dyDescent="0.25">
      <c r="A30" s="1" t="s">
        <v>97</v>
      </c>
      <c r="B30" s="1" t="s">
        <v>28</v>
      </c>
      <c r="C30" s="1">
        <f>Template!C30</f>
        <v>0</v>
      </c>
      <c r="D30" s="62">
        <v>0</v>
      </c>
      <c r="E30" s="1">
        <f t="shared" si="0"/>
        <v>0</v>
      </c>
      <c r="F30" s="1">
        <v>1</v>
      </c>
      <c r="G30" s="8">
        <f>Préventifs_tunnels!G619</f>
        <v>1585.51</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Préventifs_tunnels!G624</f>
        <v>2386.1</v>
      </c>
      <c r="H31" s="8">
        <f t="shared" si="1"/>
        <v>1193.05</v>
      </c>
      <c r="I31" s="11" t="s">
        <v>2444</v>
      </c>
    </row>
    <row r="32" spans="1:9" ht="15" customHeight="1" x14ac:dyDescent="0.25">
      <c r="A32" s="1" t="s">
        <v>97</v>
      </c>
      <c r="B32" s="1" t="s">
        <v>49</v>
      </c>
      <c r="C32" s="1">
        <f>Template!C32</f>
        <v>0.5</v>
      </c>
      <c r="D32" s="62">
        <v>0</v>
      </c>
      <c r="E32" s="1">
        <f t="shared" si="0"/>
        <v>0.5</v>
      </c>
      <c r="F32" s="1">
        <v>1</v>
      </c>
      <c r="G32" s="8">
        <f>Préventifs_tunnels!G629</f>
        <v>2957.3</v>
      </c>
      <c r="H32" s="8">
        <f t="shared" si="1"/>
        <v>1478.65</v>
      </c>
      <c r="I32" s="11" t="s">
        <v>2444</v>
      </c>
    </row>
    <row r="33" spans="1:9" ht="15" customHeight="1" x14ac:dyDescent="0.25">
      <c r="A33" s="1" t="s">
        <v>97</v>
      </c>
      <c r="B33" s="1" t="s">
        <v>50</v>
      </c>
      <c r="C33" s="1">
        <f>Template!C33</f>
        <v>0</v>
      </c>
      <c r="D33" s="62">
        <v>0</v>
      </c>
      <c r="E33" s="1">
        <f t="shared" si="0"/>
        <v>0</v>
      </c>
      <c r="F33" s="1">
        <v>1</v>
      </c>
      <c r="G33" s="8">
        <f>Préventifs_tunnels!G634</f>
        <v>7663.99</v>
      </c>
      <c r="H33" s="8">
        <f t="shared" si="1"/>
        <v>0</v>
      </c>
      <c r="I33" s="11" t="s">
        <v>2444</v>
      </c>
    </row>
    <row r="34" spans="1:9" ht="15" customHeight="1" x14ac:dyDescent="0.25">
      <c r="A34" s="1" t="s">
        <v>97</v>
      </c>
      <c r="B34" s="1" t="s">
        <v>30</v>
      </c>
      <c r="C34" s="1">
        <f>Template!C34</f>
        <v>1</v>
      </c>
      <c r="D34" s="62">
        <v>0</v>
      </c>
      <c r="E34" s="1">
        <f t="shared" si="0"/>
        <v>1</v>
      </c>
      <c r="F34" s="60">
        <v>1</v>
      </c>
      <c r="G34" s="8">
        <f>Préventifs_tunnels!G639</f>
        <v>2441.0100000000002</v>
      </c>
      <c r="H34" s="8">
        <f t="shared" si="1"/>
        <v>2441.0100000000002</v>
      </c>
      <c r="I34" s="11" t="s">
        <v>2444</v>
      </c>
    </row>
    <row r="35" spans="1:9" ht="15" customHeight="1" x14ac:dyDescent="0.25">
      <c r="A35" s="1" t="s">
        <v>97</v>
      </c>
      <c r="B35" s="1" t="s">
        <v>92</v>
      </c>
      <c r="C35" s="1">
        <f>Template!C35</f>
        <v>0.5</v>
      </c>
      <c r="D35" s="62">
        <v>0</v>
      </c>
      <c r="E35" s="1">
        <f t="shared" si="0"/>
        <v>0.5</v>
      </c>
      <c r="F35" s="64">
        <f>'Equipements par tunnel'!AG50</f>
        <v>2</v>
      </c>
      <c r="G35" s="8">
        <f>Préventifs_tunnels!G474</f>
        <v>469.67</v>
      </c>
      <c r="H35" s="8">
        <f t="shared" si="1"/>
        <v>469.67</v>
      </c>
      <c r="I35" s="11" t="s">
        <v>2446</v>
      </c>
    </row>
    <row r="36" spans="1:9" ht="15" customHeight="1" x14ac:dyDescent="0.25">
      <c r="A36" s="1" t="s">
        <v>97</v>
      </c>
      <c r="B36" s="1" t="s">
        <v>93</v>
      </c>
      <c r="C36" s="1">
        <f>Template!C36</f>
        <v>0.5</v>
      </c>
      <c r="D36" s="62">
        <v>0</v>
      </c>
      <c r="E36" s="1">
        <f t="shared" si="0"/>
        <v>0.5</v>
      </c>
      <c r="F36" s="64">
        <f>'Equipements par tunnel'!AG50</f>
        <v>2</v>
      </c>
      <c r="G36" s="8">
        <f>Préventifs_tunnels!G475</f>
        <v>617.11</v>
      </c>
      <c r="H36" s="8">
        <f t="shared" si="1"/>
        <v>617.11</v>
      </c>
      <c r="I36" s="11" t="s">
        <v>2447</v>
      </c>
    </row>
    <row r="37" spans="1:9" ht="15" customHeight="1" x14ac:dyDescent="0.25">
      <c r="A37" s="1" t="s">
        <v>57</v>
      </c>
      <c r="B37" s="1" t="s">
        <v>214</v>
      </c>
      <c r="C37" s="1">
        <f>Template!C37</f>
        <v>1</v>
      </c>
      <c r="D37" s="62">
        <v>0</v>
      </c>
      <c r="E37" s="1">
        <f t="shared" si="0"/>
        <v>1</v>
      </c>
      <c r="F37" s="64">
        <f>'Equipements par tunnel'!AG55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tunnel'!AG56</f>
        <v>1</v>
      </c>
      <c r="G38" s="8">
        <f>Préventifs_tunnels!G809</f>
        <v>337.95</v>
      </c>
      <c r="H38" s="8">
        <f t="shared" si="1"/>
        <v>337.95</v>
      </c>
      <c r="I38" s="11" t="s">
        <v>2449</v>
      </c>
    </row>
    <row r="39" spans="1:9" ht="15" customHeight="1" x14ac:dyDescent="0.25">
      <c r="A39" s="1" t="s">
        <v>57</v>
      </c>
      <c r="B39" s="1" t="s">
        <v>216</v>
      </c>
      <c r="C39" s="1">
        <f>Template!C39</f>
        <v>1</v>
      </c>
      <c r="D39" s="62">
        <v>0</v>
      </c>
      <c r="E39" s="1">
        <f t="shared" si="0"/>
        <v>1</v>
      </c>
      <c r="F39" s="64">
        <f>'Equipements par tunnel'!AG57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tunnel'!AG58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2</v>
      </c>
      <c r="G42" s="8">
        <f>Préventifs_tunnels!G792/2</f>
        <v>2798.7750000000001</v>
      </c>
      <c r="H42" s="8">
        <f t="shared" si="1"/>
        <v>22390.2</v>
      </c>
      <c r="I42" s="11" t="s">
        <v>2513</v>
      </c>
    </row>
    <row r="43" spans="1:9" ht="15" customHeight="1" x14ac:dyDescent="0.25">
      <c r="A43" s="1" t="s">
        <v>31</v>
      </c>
      <c r="B43" s="1" t="s">
        <v>2454</v>
      </c>
      <c r="C43" s="1">
        <f>Template!C43</f>
        <v>1</v>
      </c>
      <c r="D43" s="62">
        <v>0</v>
      </c>
      <c r="E43" s="1">
        <f t="shared" si="0"/>
        <v>1</v>
      </c>
      <c r="F43" s="64">
        <f>'Equipements par tunnel'!AG12</f>
        <v>4</v>
      </c>
      <c r="G43" s="8">
        <f>Préventifs_tunnels!G796</f>
        <v>24.15</v>
      </c>
      <c r="H43" s="8">
        <f t="shared" si="1"/>
        <v>96.6</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tunnel'!AG20</f>
        <v>26</v>
      </c>
      <c r="G45" s="8">
        <f>Préventifs_tunnels!G801</f>
        <v>33.6</v>
      </c>
      <c r="H45" s="8">
        <f t="shared" si="1"/>
        <v>873.6</v>
      </c>
      <c r="I45" s="11" t="s">
        <v>2460</v>
      </c>
    </row>
    <row r="46" spans="1:9" ht="15" customHeight="1" x14ac:dyDescent="0.25">
      <c r="A46" s="1" t="s">
        <v>31</v>
      </c>
      <c r="B46" s="1" t="s">
        <v>85</v>
      </c>
      <c r="C46" s="1">
        <f>Template!C46</f>
        <v>1</v>
      </c>
      <c r="D46" s="62">
        <v>0</v>
      </c>
      <c r="E46" s="1">
        <f t="shared" si="0"/>
        <v>1</v>
      </c>
      <c r="F46" s="64">
        <f>'Equipements par tunnel'!AG21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tunnel'!AG22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tunnel'!AG23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tunnel'!AG24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tunnel'!AG25</f>
        <v>5</v>
      </c>
      <c r="G50" s="8">
        <f>Préventifs_tunnels!G806</f>
        <v>26.25</v>
      </c>
      <c r="H50" s="8">
        <f t="shared" si="1"/>
        <v>131.25</v>
      </c>
      <c r="I50" s="11" t="s">
        <v>2465</v>
      </c>
    </row>
    <row r="51" spans="1:9" ht="15" customHeight="1" x14ac:dyDescent="0.25">
      <c r="A51" s="1" t="s">
        <v>31</v>
      </c>
      <c r="B51" s="1" t="s">
        <v>90</v>
      </c>
      <c r="C51" s="1">
        <f>Template!C51</f>
        <v>1</v>
      </c>
      <c r="D51" s="62">
        <v>0</v>
      </c>
      <c r="E51" s="1">
        <f t="shared" si="0"/>
        <v>1</v>
      </c>
      <c r="F51" s="64">
        <f>'Equipements par tunnel'!AG26</f>
        <v>6</v>
      </c>
      <c r="G51" s="8">
        <f>Préventifs_tunnels!G807</f>
        <v>15.75</v>
      </c>
      <c r="H51" s="8">
        <f t="shared" si="1"/>
        <v>94.5</v>
      </c>
      <c r="I51" s="11" t="s">
        <v>2466</v>
      </c>
    </row>
    <row r="52" spans="1:9" ht="15" customHeight="1" x14ac:dyDescent="0.25">
      <c r="A52" s="1" t="s">
        <v>34</v>
      </c>
      <c r="B52" s="1" t="s">
        <v>83</v>
      </c>
      <c r="C52" s="1">
        <f>Template!C52</f>
        <v>1</v>
      </c>
      <c r="D52" s="62">
        <v>0</v>
      </c>
      <c r="E52" s="1">
        <f t="shared" si="0"/>
        <v>1</v>
      </c>
      <c r="F52" s="1">
        <v>1</v>
      </c>
      <c r="G52" s="8">
        <f>Préventifs_tunnels!G833</f>
        <v>7613.49</v>
      </c>
      <c r="H52" s="8">
        <f t="shared" si="1"/>
        <v>7613.49</v>
      </c>
      <c r="I52" s="11" t="s">
        <v>2444</v>
      </c>
    </row>
    <row r="53" spans="1:9" ht="15" customHeight="1" x14ac:dyDescent="0.25">
      <c r="A53" s="1" t="s">
        <v>34</v>
      </c>
      <c r="B53" s="1" t="s">
        <v>122</v>
      </c>
      <c r="C53" s="1">
        <f>Template!C53</f>
        <v>1</v>
      </c>
      <c r="D53" s="62">
        <v>0</v>
      </c>
      <c r="E53" s="1">
        <f t="shared" si="0"/>
        <v>1</v>
      </c>
      <c r="F53" s="64">
        <f>'Equipements par tunnel'!AG35+'Equipements par tunnel'!AG37</f>
        <v>2</v>
      </c>
      <c r="G53" s="8">
        <f>Préventifs_tunnels!G835</f>
        <v>78.849999999999994</v>
      </c>
      <c r="H53" s="8">
        <f t="shared" si="1"/>
        <v>157.69999999999999</v>
      </c>
      <c r="I53" s="11" t="s">
        <v>2478</v>
      </c>
    </row>
    <row r="54" spans="1:9" ht="15" customHeight="1" x14ac:dyDescent="0.25">
      <c r="A54" s="1" t="s">
        <v>34</v>
      </c>
      <c r="B54" s="1" t="s">
        <v>123</v>
      </c>
      <c r="C54" s="1">
        <f>Template!C54</f>
        <v>1</v>
      </c>
      <c r="D54" s="62">
        <v>0</v>
      </c>
      <c r="E54" s="1">
        <f t="shared" si="0"/>
        <v>1</v>
      </c>
      <c r="F54" s="64">
        <f>'Equipements par tunnel'!AG33+'Equipements par tunnel'!AG34</f>
        <v>29</v>
      </c>
      <c r="G54" s="8">
        <f>Préventifs_tunnels!G836</f>
        <v>128.27000000000001</v>
      </c>
      <c r="H54" s="8">
        <f t="shared" si="1"/>
        <v>3719.8300000000004</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Préventifs_tunnels!G879</f>
        <v>1539.2</v>
      </c>
      <c r="H58" s="8">
        <f t="shared" si="1"/>
        <v>1539.2</v>
      </c>
      <c r="I58" s="11" t="s">
        <v>2445</v>
      </c>
    </row>
    <row r="59" spans="1:9" ht="15" customHeight="1" x14ac:dyDescent="0.25">
      <c r="A59" s="1" t="s">
        <v>35</v>
      </c>
      <c r="B59" s="1" t="s">
        <v>37</v>
      </c>
      <c r="C59" s="1">
        <f>Template!C59</f>
        <v>1</v>
      </c>
      <c r="D59" s="62">
        <v>0</v>
      </c>
      <c r="E59" s="1">
        <f t="shared" si="0"/>
        <v>1</v>
      </c>
      <c r="F59" s="1">
        <v>1</v>
      </c>
      <c r="G59" s="8">
        <f>Préventifs_tunnels!G880</f>
        <v>2880.8</v>
      </c>
      <c r="H59" s="8">
        <f t="shared" si="1"/>
        <v>2880.8</v>
      </c>
      <c r="I59" s="11" t="s">
        <v>2445</v>
      </c>
    </row>
    <row r="60" spans="1:9" ht="15" customHeight="1" x14ac:dyDescent="0.25">
      <c r="A60" s="1" t="s">
        <v>35</v>
      </c>
      <c r="B60" s="1" t="s">
        <v>38</v>
      </c>
      <c r="C60" s="1">
        <f>Template!C60</f>
        <v>2</v>
      </c>
      <c r="D60" s="62">
        <v>0</v>
      </c>
      <c r="E60" s="1">
        <f t="shared" si="0"/>
        <v>2</v>
      </c>
      <c r="F60" s="1">
        <v>1</v>
      </c>
      <c r="G60" s="8">
        <f>Préventifs_tunnels!G927</f>
        <v>1218.5</v>
      </c>
      <c r="H60" s="8">
        <f t="shared" si="1"/>
        <v>2437</v>
      </c>
      <c r="I60" s="11" t="s">
        <v>2445</v>
      </c>
    </row>
    <row r="61" spans="1:9" ht="15" customHeight="1" x14ac:dyDescent="0.25">
      <c r="A61" s="1" t="s">
        <v>35</v>
      </c>
      <c r="B61" s="1" t="s">
        <v>39</v>
      </c>
      <c r="C61" s="1">
        <f>Template!C61</f>
        <v>2</v>
      </c>
      <c r="D61" s="62">
        <v>0</v>
      </c>
      <c r="E61" s="1">
        <f t="shared" si="0"/>
        <v>2</v>
      </c>
      <c r="F61" s="1">
        <v>1</v>
      </c>
      <c r="G61" s="8">
        <f>Préventifs_tunnels!G928</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Préventifs_tunnels!G956</f>
        <v>29.7</v>
      </c>
      <c r="H62" s="8">
        <f t="shared" si="1"/>
        <v>29.7</v>
      </c>
      <c r="I62" s="11" t="s">
        <v>2444</v>
      </c>
    </row>
    <row r="63" spans="1:9" ht="15" customHeight="1" x14ac:dyDescent="0.25">
      <c r="A63" s="1" t="s">
        <v>40</v>
      </c>
      <c r="B63" s="1" t="s">
        <v>41</v>
      </c>
      <c r="C63" s="1">
        <f>Template!C63</f>
        <v>1</v>
      </c>
      <c r="D63" s="62">
        <v>0</v>
      </c>
      <c r="E63" s="1">
        <f t="shared" si="0"/>
        <v>1</v>
      </c>
      <c r="F63" s="1">
        <v>1</v>
      </c>
      <c r="G63" s="8">
        <f>Préventifs_tunnels!G983</f>
        <v>1441</v>
      </c>
      <c r="H63" s="8">
        <f t="shared" si="1"/>
        <v>1441</v>
      </c>
      <c r="I63" s="11" t="s">
        <v>2444</v>
      </c>
    </row>
    <row r="64" spans="1:9" ht="15" customHeight="1" x14ac:dyDescent="0.25">
      <c r="A64" s="1" t="s">
        <v>40</v>
      </c>
      <c r="B64" s="1" t="s">
        <v>102</v>
      </c>
      <c r="C64" s="1">
        <f>Template!C64</f>
        <v>3</v>
      </c>
      <c r="D64" s="62">
        <v>0</v>
      </c>
      <c r="E64" s="1">
        <f t="shared" si="0"/>
        <v>3</v>
      </c>
      <c r="F64" s="1">
        <v>1</v>
      </c>
      <c r="G64" s="8">
        <f>Préventifs_tunnels!G1092</f>
        <v>1252</v>
      </c>
      <c r="H64" s="8">
        <f t="shared" si="1"/>
        <v>3756</v>
      </c>
      <c r="I64" s="11" t="s">
        <v>2444</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103</v>
      </c>
      <c r="C66" s="1">
        <f>Template!C66</f>
        <v>1</v>
      </c>
      <c r="D66" s="62">
        <v>0</v>
      </c>
      <c r="E66" s="1">
        <f t="shared" si="0"/>
        <v>1</v>
      </c>
      <c r="F66" s="60">
        <v>1</v>
      </c>
      <c r="G66" s="8">
        <f>Préventifs_tunnels!G1033</f>
        <v>1934.62</v>
      </c>
      <c r="H66" s="8">
        <f t="shared" si="1"/>
        <v>1934.62</v>
      </c>
      <c r="I66" s="11" t="s">
        <v>2444</v>
      </c>
    </row>
    <row r="67" spans="1:9" ht="15" customHeight="1" x14ac:dyDescent="0.25">
      <c r="A67" s="1" t="s">
        <v>40</v>
      </c>
      <c r="B67" s="1" t="s">
        <v>104</v>
      </c>
      <c r="C67" s="1">
        <f>Template!C67</f>
        <v>1</v>
      </c>
      <c r="D67" s="62">
        <v>0</v>
      </c>
      <c r="E67" s="1">
        <f t="shared" si="0"/>
        <v>1</v>
      </c>
      <c r="F67" s="64">
        <f>'Equipements par tunnel'!AG27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tunnel'!AG15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tunnel'!AG29</f>
        <v>0</v>
      </c>
      <c r="G72" s="8">
        <f>Préventifs_tunnels!G992</f>
        <v>686</v>
      </c>
      <c r="H72" s="8">
        <f t="shared" si="1"/>
        <v>0</v>
      </c>
      <c r="I72" s="11" t="s">
        <v>2483</v>
      </c>
    </row>
    <row r="73" spans="1:9" ht="30" customHeight="1" x14ac:dyDescent="0.25">
      <c r="H73" s="13">
        <f>SUM(H3:H72)</f>
        <v>173143.20799999996</v>
      </c>
    </row>
  </sheetData>
  <sheetProtection algorithmName="SHA-512" hashValue="aILmvdN8pofR0ZJ5Rav3PE3d+akMTsBqaAcDwaf2WMY5CQQ5Tmco6cdWtgTPrJ7RspQRDC09Jdvc89NBXmb8sQ==" saltValue="f42RAGZbN/QbAfTSyjhUJg=="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FC40-AC6E-4D42-AD55-7F5C5B8FF1C8}">
  <sheetPr>
    <tabColor theme="4" tint="0.39997558519241921"/>
    <pageSetUpPr fitToPage="1"/>
  </sheetPr>
  <dimension ref="A1:I73"/>
  <sheetViews>
    <sheetView workbookViewId="0">
      <pane ySplit="2" topLeftCell="A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91.7109375" style="9" customWidth="1"/>
    <col min="10" max="16384" width="9.140625" style="2"/>
  </cols>
  <sheetData>
    <row r="1" spans="1:9" ht="15" customHeight="1" x14ac:dyDescent="0.25">
      <c r="A1" s="2" t="s">
        <v>68</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2</v>
      </c>
      <c r="G3" s="8">
        <f>(Préventifs_tunnels!G57+Préventifs_tunnels!G58)/2</f>
        <v>507</v>
      </c>
      <c r="H3" s="8">
        <f>E3*F3*G3</f>
        <v>6084</v>
      </c>
      <c r="I3" s="70" t="s">
        <v>2521</v>
      </c>
    </row>
    <row r="4" spans="1:9" ht="15" customHeight="1" x14ac:dyDescent="0.25">
      <c r="A4" s="1" t="s">
        <v>12</v>
      </c>
      <c r="B4" s="1" t="s">
        <v>112</v>
      </c>
      <c r="C4" s="1">
        <f>Template!C4</f>
        <v>6</v>
      </c>
      <c r="D4" s="62">
        <v>0</v>
      </c>
      <c r="E4" s="1">
        <f t="shared" si="0"/>
        <v>6</v>
      </c>
      <c r="F4" s="1">
        <v>2</v>
      </c>
      <c r="G4" s="8">
        <f>(Préventifs_tunnels!G87+Préventifs_tunnels!G88)/2</f>
        <v>1306</v>
      </c>
      <c r="H4" s="8">
        <f>E4*F4*G4</f>
        <v>15672</v>
      </c>
      <c r="I4" s="70" t="s">
        <v>2521</v>
      </c>
    </row>
    <row r="5" spans="1:9" ht="15" customHeight="1" x14ac:dyDescent="0.25">
      <c r="A5" s="1" t="s">
        <v>12</v>
      </c>
      <c r="B5" s="1" t="s">
        <v>4</v>
      </c>
      <c r="C5" s="1">
        <f>Template!C5</f>
        <v>1</v>
      </c>
      <c r="D5" s="62">
        <v>0</v>
      </c>
      <c r="E5" s="1">
        <f t="shared" si="0"/>
        <v>1</v>
      </c>
      <c r="F5" s="1">
        <v>2</v>
      </c>
      <c r="G5" s="8">
        <f>(Préventifs_tunnels!G27+Préventifs_tunnels!G28)/2</f>
        <v>1407</v>
      </c>
      <c r="H5" s="8">
        <f t="shared" ref="H5:H72" si="1">E5*F5*G5</f>
        <v>2814</v>
      </c>
      <c r="I5" s="70" t="s">
        <v>2521</v>
      </c>
    </row>
    <row r="6" spans="1:9" ht="15" customHeight="1" x14ac:dyDescent="0.25">
      <c r="A6" s="1" t="s">
        <v>5</v>
      </c>
      <c r="B6" s="1" t="s">
        <v>6</v>
      </c>
      <c r="C6" s="1">
        <f>Template!C6</f>
        <v>2</v>
      </c>
      <c r="D6" s="62">
        <v>0</v>
      </c>
      <c r="E6" s="1">
        <f t="shared" si="0"/>
        <v>2</v>
      </c>
      <c r="F6" s="1">
        <v>2</v>
      </c>
      <c r="G6" s="8">
        <f>Préventifs_tunnels!G109</f>
        <v>8670.61</v>
      </c>
      <c r="H6" s="8">
        <f t="shared" si="1"/>
        <v>34682.44</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SUM(Préventifs_tunnels!G175:G176)</f>
        <v>1729.6</v>
      </c>
      <c r="H9" s="8">
        <f t="shared" si="1"/>
        <v>1729.6</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tunnel'!AF51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Préventifs_tunnels!G285</f>
        <v>407.24</v>
      </c>
      <c r="H13" s="8">
        <f t="shared" si="1"/>
        <v>1628.96</v>
      </c>
      <c r="I13" s="11" t="s">
        <v>2445</v>
      </c>
    </row>
    <row r="14" spans="1:9" ht="15" customHeight="1" x14ac:dyDescent="0.25">
      <c r="A14" s="1" t="s">
        <v>14</v>
      </c>
      <c r="B14" s="1" t="s">
        <v>11</v>
      </c>
      <c r="C14" s="1">
        <f>Template!C14</f>
        <v>2</v>
      </c>
      <c r="D14" s="62">
        <v>0</v>
      </c>
      <c r="E14" s="1">
        <f t="shared" si="0"/>
        <v>2</v>
      </c>
      <c r="F14" s="1">
        <v>2</v>
      </c>
      <c r="G14" s="8">
        <f>Préventifs_tunnels!G290</f>
        <v>5449.18</v>
      </c>
      <c r="H14" s="8">
        <f t="shared" si="1"/>
        <v>21796.720000000001</v>
      </c>
      <c r="I14" s="11" t="s">
        <v>2445</v>
      </c>
    </row>
    <row r="15" spans="1:9" ht="15" customHeight="1" x14ac:dyDescent="0.25">
      <c r="A15" s="1" t="s">
        <v>14</v>
      </c>
      <c r="B15" s="1" t="s">
        <v>15</v>
      </c>
      <c r="C15" s="1">
        <f>Template!C15</f>
        <v>0.4</v>
      </c>
      <c r="D15" s="62">
        <v>0</v>
      </c>
      <c r="E15" s="1">
        <f t="shared" si="0"/>
        <v>0.4</v>
      </c>
      <c r="F15" s="1">
        <v>2</v>
      </c>
      <c r="G15" s="8">
        <f>SUM(Préventifs_tunnels!G295:G297)</f>
        <v>37088.79</v>
      </c>
      <c r="H15" s="8">
        <f t="shared" si="1"/>
        <v>29671.032000000003</v>
      </c>
      <c r="I15" s="70" t="s">
        <v>2539</v>
      </c>
    </row>
    <row r="16" spans="1:9" ht="15" customHeight="1" x14ac:dyDescent="0.25">
      <c r="A16" s="1" t="s">
        <v>95</v>
      </c>
      <c r="B16" s="1" t="s">
        <v>17</v>
      </c>
      <c r="C16" s="1">
        <f>Template!C16</f>
        <v>2</v>
      </c>
      <c r="D16" s="62">
        <v>0</v>
      </c>
      <c r="E16" s="1">
        <f t="shared" si="0"/>
        <v>2</v>
      </c>
      <c r="F16" s="1">
        <v>2</v>
      </c>
      <c r="G16" s="8">
        <f>Préventifs_tunnels!G331</f>
        <v>714.56</v>
      </c>
      <c r="H16" s="8">
        <f t="shared" si="1"/>
        <v>2858.24</v>
      </c>
      <c r="I16" s="11" t="s">
        <v>2445</v>
      </c>
    </row>
    <row r="17" spans="1:9" ht="15" customHeight="1" x14ac:dyDescent="0.25">
      <c r="A17" s="1" t="s">
        <v>95</v>
      </c>
      <c r="B17" s="1" t="s">
        <v>18</v>
      </c>
      <c r="C17" s="1">
        <f>Template!C17</f>
        <v>2</v>
      </c>
      <c r="D17" s="62">
        <v>0</v>
      </c>
      <c r="E17" s="1">
        <f t="shared" si="0"/>
        <v>2</v>
      </c>
      <c r="F17" s="1">
        <v>2</v>
      </c>
      <c r="G17" s="8">
        <f>Préventifs_tunnels!G356</f>
        <v>2096.0700000000002</v>
      </c>
      <c r="H17" s="8">
        <f t="shared" si="1"/>
        <v>8384.2800000000007</v>
      </c>
      <c r="I17" s="11" t="s">
        <v>2445</v>
      </c>
    </row>
    <row r="18" spans="1:9" ht="15" customHeight="1" x14ac:dyDescent="0.25">
      <c r="A18" s="1" t="s">
        <v>95</v>
      </c>
      <c r="B18" s="1" t="s">
        <v>94</v>
      </c>
      <c r="C18" s="1">
        <f>Template!C18</f>
        <v>1</v>
      </c>
      <c r="D18" s="62">
        <v>0</v>
      </c>
      <c r="E18" s="1">
        <f t="shared" si="0"/>
        <v>1</v>
      </c>
      <c r="F18" s="64">
        <f>'Equipements par tunnel'!AF59</f>
        <v>22</v>
      </c>
      <c r="G18" s="8">
        <f>Préventifs_tunnels!G361</f>
        <v>61.7</v>
      </c>
      <c r="H18" s="8">
        <f t="shared" si="1"/>
        <v>1357.4</v>
      </c>
      <c r="I18" s="11" t="s">
        <v>2484</v>
      </c>
    </row>
    <row r="19" spans="1:9" ht="15" customHeight="1" x14ac:dyDescent="0.25">
      <c r="A19" s="1" t="s">
        <v>19</v>
      </c>
      <c r="B19" s="1" t="s">
        <v>116</v>
      </c>
      <c r="C19" s="1">
        <f>Template!C19</f>
        <v>1</v>
      </c>
      <c r="D19" s="62">
        <v>0</v>
      </c>
      <c r="E19" s="1">
        <f t="shared" si="0"/>
        <v>1</v>
      </c>
      <c r="F19" s="1">
        <v>1</v>
      </c>
      <c r="G19" s="8">
        <f>Préventifs_tunnels!G384/2</f>
        <v>167.02500000000001</v>
      </c>
      <c r="H19" s="8">
        <f t="shared" si="1"/>
        <v>167.02500000000001</v>
      </c>
      <c r="I19" s="11" t="s">
        <v>2510</v>
      </c>
    </row>
    <row r="20" spans="1:9" ht="15" customHeight="1" x14ac:dyDescent="0.25">
      <c r="A20" s="1" t="s">
        <v>19</v>
      </c>
      <c r="B20" s="1" t="s">
        <v>117</v>
      </c>
      <c r="C20" s="1">
        <f>Template!C20</f>
        <v>1</v>
      </c>
      <c r="D20" s="62">
        <v>0</v>
      </c>
      <c r="E20" s="1">
        <f t="shared" si="0"/>
        <v>1</v>
      </c>
      <c r="F20" s="1">
        <v>1</v>
      </c>
      <c r="G20" s="8">
        <f>Préventifs_tunnels!G385/2</f>
        <v>902.76</v>
      </c>
      <c r="H20" s="8">
        <f t="shared" si="1"/>
        <v>902.76</v>
      </c>
      <c r="I20" s="11" t="s">
        <v>2510</v>
      </c>
    </row>
    <row r="21" spans="1:9" ht="15" customHeight="1" x14ac:dyDescent="0.25">
      <c r="A21" s="1" t="s">
        <v>19</v>
      </c>
      <c r="B21" s="1" t="s">
        <v>2442</v>
      </c>
      <c r="C21" s="1">
        <f>Template!C21</f>
        <v>1</v>
      </c>
      <c r="D21" s="62">
        <v>0</v>
      </c>
      <c r="E21" s="1">
        <f t="shared" si="0"/>
        <v>1</v>
      </c>
      <c r="F21" s="64">
        <f>'Equipements par tunnel'!AF4</f>
        <v>3</v>
      </c>
      <c r="G21" s="8">
        <f>Préventifs_tunnels!G406</f>
        <v>195.35</v>
      </c>
      <c r="H21" s="8">
        <f t="shared" si="1"/>
        <v>586.04999999999995</v>
      </c>
      <c r="I21" s="11" t="s">
        <v>2440</v>
      </c>
    </row>
    <row r="22" spans="1:9" ht="15" customHeight="1" x14ac:dyDescent="0.25">
      <c r="A22" s="1" t="s">
        <v>19</v>
      </c>
      <c r="B22" s="1" t="s">
        <v>2443</v>
      </c>
      <c r="C22" s="1">
        <f>Template!C22</f>
        <v>1</v>
      </c>
      <c r="D22" s="62">
        <v>0</v>
      </c>
      <c r="E22" s="1">
        <f t="shared" si="0"/>
        <v>1</v>
      </c>
      <c r="F22" s="64">
        <f>'Equipements par tunnel'!AF6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Préventifs_tunnels!G430/2</f>
        <v>1104.355</v>
      </c>
      <c r="H23" s="8">
        <f t="shared" si="1"/>
        <v>1104.355</v>
      </c>
      <c r="I23" s="11" t="s">
        <v>2510</v>
      </c>
    </row>
    <row r="24" spans="1:9" ht="15" customHeight="1" x14ac:dyDescent="0.25">
      <c r="A24" s="3" t="s">
        <v>61</v>
      </c>
      <c r="B24" s="1" t="s">
        <v>43</v>
      </c>
      <c r="C24" s="1">
        <f>Template!C24</f>
        <v>1</v>
      </c>
      <c r="D24" s="62">
        <v>0</v>
      </c>
      <c r="E24" s="1">
        <f t="shared" si="0"/>
        <v>1</v>
      </c>
      <c r="F24" s="1">
        <v>1</v>
      </c>
      <c r="G24" s="8">
        <f>Préventifs_tunnels!G452/2</f>
        <v>292.39499999999998</v>
      </c>
      <c r="H24" s="8">
        <f t="shared" si="1"/>
        <v>292.39499999999998</v>
      </c>
      <c r="I24" s="11" t="s">
        <v>2510</v>
      </c>
    </row>
    <row r="25" spans="1:9" ht="15" customHeight="1" x14ac:dyDescent="0.25">
      <c r="A25" s="1" t="s">
        <v>97</v>
      </c>
      <c r="B25" s="1" t="s">
        <v>44</v>
      </c>
      <c r="C25" s="1">
        <f>Template!C25</f>
        <v>0.5</v>
      </c>
      <c r="D25" s="62">
        <v>0</v>
      </c>
      <c r="E25" s="1">
        <f t="shared" si="0"/>
        <v>0.5</v>
      </c>
      <c r="F25" s="1">
        <v>1</v>
      </c>
      <c r="G25" s="8">
        <f>Préventifs_tunnels!G595/2</f>
        <v>1897.925</v>
      </c>
      <c r="H25" s="8">
        <f t="shared" si="1"/>
        <v>948.96249999999998</v>
      </c>
      <c r="I25" s="11" t="s">
        <v>2510</v>
      </c>
    </row>
    <row r="26" spans="1:9" ht="15" customHeight="1" x14ac:dyDescent="0.25">
      <c r="A26" s="1" t="s">
        <v>97</v>
      </c>
      <c r="B26" s="1" t="s">
        <v>46</v>
      </c>
      <c r="C26" s="1">
        <f>Template!C26</f>
        <v>0.5</v>
      </c>
      <c r="D26" s="62">
        <v>0</v>
      </c>
      <c r="E26" s="1">
        <f t="shared" si="0"/>
        <v>0.5</v>
      </c>
      <c r="F26" s="1">
        <v>1</v>
      </c>
      <c r="G26" s="8">
        <f>Préventifs_tunnels!G600/2</f>
        <v>3086.92</v>
      </c>
      <c r="H26" s="8">
        <f t="shared" si="1"/>
        <v>1543.46</v>
      </c>
      <c r="I26" s="11" t="s">
        <v>2510</v>
      </c>
    </row>
    <row r="27" spans="1:9" ht="15" customHeight="1" x14ac:dyDescent="0.25">
      <c r="A27" s="1" t="s">
        <v>97</v>
      </c>
      <c r="B27" s="1" t="s">
        <v>47</v>
      </c>
      <c r="C27" s="1">
        <f>Template!C27</f>
        <v>0</v>
      </c>
      <c r="D27" s="62">
        <v>0</v>
      </c>
      <c r="E27" s="1">
        <f t="shared" si="0"/>
        <v>0</v>
      </c>
      <c r="F27" s="1">
        <v>1</v>
      </c>
      <c r="G27" s="8">
        <f>Préventifs_tunnels!G605/2</f>
        <v>6841.88</v>
      </c>
      <c r="H27" s="8">
        <f t="shared" si="1"/>
        <v>0</v>
      </c>
      <c r="I27" s="11" t="s">
        <v>2510</v>
      </c>
    </row>
    <row r="28" spans="1:9" ht="15" customHeight="1" x14ac:dyDescent="0.25">
      <c r="A28" s="1" t="s">
        <v>97</v>
      </c>
      <c r="B28" s="1" t="s">
        <v>26</v>
      </c>
      <c r="C28" s="1">
        <f>Template!C28</f>
        <v>0.5</v>
      </c>
      <c r="D28" s="62">
        <v>0</v>
      </c>
      <c r="E28" s="1">
        <f t="shared" si="0"/>
        <v>0.5</v>
      </c>
      <c r="F28" s="1">
        <v>1</v>
      </c>
      <c r="G28" s="8">
        <f>Préventifs_tunnels!G610/2</f>
        <v>1692</v>
      </c>
      <c r="H28" s="8">
        <f t="shared" si="1"/>
        <v>846</v>
      </c>
      <c r="I28" s="11" t="s">
        <v>2510</v>
      </c>
    </row>
    <row r="29" spans="1:9" ht="15" customHeight="1" x14ac:dyDescent="0.25">
      <c r="A29" s="1" t="s">
        <v>97</v>
      </c>
      <c r="B29" s="1" t="s">
        <v>27</v>
      </c>
      <c r="C29" s="1">
        <f>Template!C29</f>
        <v>0.5</v>
      </c>
      <c r="D29" s="62">
        <v>0</v>
      </c>
      <c r="E29" s="1">
        <f t="shared" si="0"/>
        <v>0.5</v>
      </c>
      <c r="F29" s="1">
        <v>1</v>
      </c>
      <c r="G29" s="8">
        <f>Préventifs_tunnels!G615/2</f>
        <v>3349.6550000000002</v>
      </c>
      <c r="H29" s="8">
        <f t="shared" si="1"/>
        <v>1674.8275000000001</v>
      </c>
      <c r="I29" s="11" t="s">
        <v>2510</v>
      </c>
    </row>
    <row r="30" spans="1:9" ht="15" customHeight="1" x14ac:dyDescent="0.25">
      <c r="A30" s="1" t="s">
        <v>97</v>
      </c>
      <c r="B30" s="1" t="s">
        <v>28</v>
      </c>
      <c r="C30" s="1">
        <f>Template!C30</f>
        <v>0</v>
      </c>
      <c r="D30" s="62">
        <v>0</v>
      </c>
      <c r="E30" s="1">
        <f t="shared" si="0"/>
        <v>0</v>
      </c>
      <c r="F30" s="1">
        <v>1</v>
      </c>
      <c r="G30" s="8">
        <f>Préventifs_tunnels!G620/2</f>
        <v>2378.2600000000002</v>
      </c>
      <c r="H30" s="8">
        <f t="shared" si="1"/>
        <v>0</v>
      </c>
      <c r="I30" s="11" t="s">
        <v>2510</v>
      </c>
    </row>
    <row r="31" spans="1:9" ht="15" customHeight="1" x14ac:dyDescent="0.25">
      <c r="A31" s="1" t="s">
        <v>97</v>
      </c>
      <c r="B31" s="1" t="s">
        <v>48</v>
      </c>
      <c r="C31" s="1">
        <f>Template!C31</f>
        <v>0.5</v>
      </c>
      <c r="D31" s="62">
        <v>0</v>
      </c>
      <c r="E31" s="1">
        <f t="shared" si="0"/>
        <v>0.5</v>
      </c>
      <c r="F31" s="1">
        <v>1</v>
      </c>
      <c r="G31" s="8">
        <f>Préventifs_tunnels!G625/2</f>
        <v>2730.1350000000002</v>
      </c>
      <c r="H31" s="8">
        <f t="shared" si="1"/>
        <v>1365.0675000000001</v>
      </c>
      <c r="I31" s="11" t="s">
        <v>2510</v>
      </c>
    </row>
    <row r="32" spans="1:9" ht="15" customHeight="1" x14ac:dyDescent="0.25">
      <c r="A32" s="1" t="s">
        <v>97</v>
      </c>
      <c r="B32" s="1" t="s">
        <v>49</v>
      </c>
      <c r="C32" s="1">
        <f>Template!C32</f>
        <v>0.5</v>
      </c>
      <c r="D32" s="62">
        <v>0</v>
      </c>
      <c r="E32" s="1">
        <f t="shared" si="0"/>
        <v>0.5</v>
      </c>
      <c r="F32" s="1">
        <v>1</v>
      </c>
      <c r="G32" s="8">
        <f>Préventifs_tunnels!G630/2</f>
        <v>3528.0949999999998</v>
      </c>
      <c r="H32" s="8">
        <f t="shared" si="1"/>
        <v>1764.0474999999999</v>
      </c>
      <c r="I32" s="11" t="s">
        <v>2510</v>
      </c>
    </row>
    <row r="33" spans="1:9" ht="15" customHeight="1" x14ac:dyDescent="0.25">
      <c r="A33" s="1" t="s">
        <v>97</v>
      </c>
      <c r="B33" s="1" t="s">
        <v>50</v>
      </c>
      <c r="C33" s="1">
        <f>Template!C33</f>
        <v>0</v>
      </c>
      <c r="D33" s="62">
        <v>0</v>
      </c>
      <c r="E33" s="1">
        <f t="shared" si="0"/>
        <v>0</v>
      </c>
      <c r="F33" s="1">
        <v>1</v>
      </c>
      <c r="G33" s="8">
        <f>Préventifs_tunnels!G635/2</f>
        <v>12377.165000000001</v>
      </c>
      <c r="H33" s="8">
        <f t="shared" si="1"/>
        <v>0</v>
      </c>
      <c r="I33" s="11" t="s">
        <v>2510</v>
      </c>
    </row>
    <row r="34" spans="1:9" ht="15" customHeight="1" x14ac:dyDescent="0.25">
      <c r="A34" s="1" t="s">
        <v>97</v>
      </c>
      <c r="B34" s="1" t="s">
        <v>30</v>
      </c>
      <c r="C34" s="1">
        <f>Template!C34</f>
        <v>1</v>
      </c>
      <c r="D34" s="62">
        <v>0</v>
      </c>
      <c r="E34" s="1">
        <f t="shared" si="0"/>
        <v>1</v>
      </c>
      <c r="F34" s="60">
        <v>1</v>
      </c>
      <c r="G34" s="8">
        <f>Préventifs_tunnels!G640/2</f>
        <v>1475.39</v>
      </c>
      <c r="H34" s="8">
        <f t="shared" si="1"/>
        <v>1475.39</v>
      </c>
      <c r="I34" s="11" t="s">
        <v>2510</v>
      </c>
    </row>
    <row r="35" spans="1:9" ht="15" customHeight="1" x14ac:dyDescent="0.25">
      <c r="A35" s="1" t="s">
        <v>97</v>
      </c>
      <c r="B35" s="1" t="s">
        <v>92</v>
      </c>
      <c r="C35" s="1">
        <f>Template!C35</f>
        <v>0.5</v>
      </c>
      <c r="D35" s="62">
        <v>0</v>
      </c>
      <c r="E35" s="1">
        <f t="shared" si="0"/>
        <v>0.5</v>
      </c>
      <c r="F35" s="64">
        <f>'Equipements par tunnel'!AF50</f>
        <v>2</v>
      </c>
      <c r="G35" s="8">
        <f>Préventifs_tunnels!G474</f>
        <v>469.67</v>
      </c>
      <c r="H35" s="8">
        <f t="shared" si="1"/>
        <v>469.67</v>
      </c>
      <c r="I35" s="11" t="s">
        <v>2446</v>
      </c>
    </row>
    <row r="36" spans="1:9" ht="15" customHeight="1" x14ac:dyDescent="0.25">
      <c r="A36" s="1" t="s">
        <v>97</v>
      </c>
      <c r="B36" s="1" t="s">
        <v>93</v>
      </c>
      <c r="C36" s="1">
        <f>Template!C36</f>
        <v>0.5</v>
      </c>
      <c r="D36" s="62">
        <v>0</v>
      </c>
      <c r="E36" s="1">
        <f t="shared" si="0"/>
        <v>0.5</v>
      </c>
      <c r="F36" s="64">
        <f>'Equipements par tunnel'!AF50</f>
        <v>2</v>
      </c>
      <c r="G36" s="8">
        <f>Préventifs_tunnels!G475</f>
        <v>617.11</v>
      </c>
      <c r="H36" s="8">
        <f t="shared" si="1"/>
        <v>617.11</v>
      </c>
      <c r="I36" s="11" t="s">
        <v>2447</v>
      </c>
    </row>
    <row r="37" spans="1:9" ht="15" customHeight="1" x14ac:dyDescent="0.25">
      <c r="A37" s="1" t="s">
        <v>57</v>
      </c>
      <c r="B37" s="1" t="s">
        <v>214</v>
      </c>
      <c r="C37" s="1">
        <f>Template!C37</f>
        <v>1</v>
      </c>
      <c r="D37" s="62">
        <v>0</v>
      </c>
      <c r="E37" s="1">
        <f t="shared" si="0"/>
        <v>1</v>
      </c>
      <c r="F37" s="64">
        <f>'Equipements par tunnel'!AF55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tunnel'!AF56</f>
        <v>2</v>
      </c>
      <c r="G38" s="8">
        <f>Préventifs_tunnels!G809</f>
        <v>337.95</v>
      </c>
      <c r="H38" s="8">
        <f t="shared" si="1"/>
        <v>675.9</v>
      </c>
      <c r="I38" s="11" t="s">
        <v>2449</v>
      </c>
    </row>
    <row r="39" spans="1:9" ht="15" customHeight="1" x14ac:dyDescent="0.25">
      <c r="A39" s="1" t="s">
        <v>57</v>
      </c>
      <c r="B39" s="1" t="s">
        <v>216</v>
      </c>
      <c r="C39" s="1">
        <f>Template!C39</f>
        <v>1</v>
      </c>
      <c r="D39" s="62">
        <v>0</v>
      </c>
      <c r="E39" s="1">
        <f t="shared" si="0"/>
        <v>1</v>
      </c>
      <c r="F39" s="64">
        <f>'Equipements par tunnel'!AF57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tunnel'!AF58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2</v>
      </c>
      <c r="G41" s="8">
        <f>Préventifs_tunnels!G812</f>
        <v>414.3</v>
      </c>
      <c r="H41" s="8">
        <f t="shared" si="1"/>
        <v>414.3</v>
      </c>
      <c r="I41" s="11" t="s">
        <v>2452</v>
      </c>
    </row>
    <row r="42" spans="1:9" ht="15" customHeight="1" x14ac:dyDescent="0.25">
      <c r="A42" s="1" t="s">
        <v>31</v>
      </c>
      <c r="B42" s="1" t="s">
        <v>32</v>
      </c>
      <c r="C42" s="1">
        <f>Template!C42</f>
        <v>4</v>
      </c>
      <c r="D42" s="62">
        <v>0</v>
      </c>
      <c r="E42" s="1">
        <f t="shared" si="0"/>
        <v>4</v>
      </c>
      <c r="F42" s="1">
        <v>2</v>
      </c>
      <c r="G42" s="8">
        <f>Préventifs_tunnels!G793</f>
        <v>6303.15</v>
      </c>
      <c r="H42" s="8">
        <f t="shared" si="1"/>
        <v>50425.2</v>
      </c>
      <c r="I42" s="11" t="s">
        <v>2445</v>
      </c>
    </row>
    <row r="43" spans="1:9" ht="15" customHeight="1" x14ac:dyDescent="0.25">
      <c r="A43" s="1" t="s">
        <v>31</v>
      </c>
      <c r="B43" s="1" t="s">
        <v>2454</v>
      </c>
      <c r="C43" s="1">
        <f>Template!C43</f>
        <v>1</v>
      </c>
      <c r="D43" s="62">
        <v>0</v>
      </c>
      <c r="E43" s="1">
        <f t="shared" si="0"/>
        <v>1</v>
      </c>
      <c r="F43" s="64">
        <f>'Equipements par tunnel'!AF12</f>
        <v>4</v>
      </c>
      <c r="G43" s="8">
        <f>Préventifs_tunnels!G796</f>
        <v>24.15</v>
      </c>
      <c r="H43" s="8">
        <f t="shared" si="1"/>
        <v>96.6</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tunnel'!AF20</f>
        <v>44</v>
      </c>
      <c r="G45" s="8">
        <f>Préventifs_tunnels!G801</f>
        <v>33.6</v>
      </c>
      <c r="H45" s="8">
        <f t="shared" si="1"/>
        <v>1478.4</v>
      </c>
      <c r="I45" s="11" t="s">
        <v>2460</v>
      </c>
    </row>
    <row r="46" spans="1:9" ht="15" customHeight="1" x14ac:dyDescent="0.25">
      <c r="A46" s="1" t="s">
        <v>31</v>
      </c>
      <c r="B46" s="1" t="s">
        <v>85</v>
      </c>
      <c r="C46" s="1">
        <f>Template!C46</f>
        <v>1</v>
      </c>
      <c r="D46" s="62">
        <v>0</v>
      </c>
      <c r="E46" s="1">
        <f t="shared" si="0"/>
        <v>1</v>
      </c>
      <c r="F46" s="64">
        <f>'Equipements par tunnel'!AF21</f>
        <v>45</v>
      </c>
      <c r="G46" s="8">
        <f>Préventifs_tunnels!G802</f>
        <v>21</v>
      </c>
      <c r="H46" s="8">
        <f t="shared" si="1"/>
        <v>945</v>
      </c>
      <c r="I46" s="11" t="s">
        <v>2461</v>
      </c>
    </row>
    <row r="47" spans="1:9" ht="15" customHeight="1" x14ac:dyDescent="0.25">
      <c r="A47" s="1" t="s">
        <v>31</v>
      </c>
      <c r="B47" s="1" t="s">
        <v>86</v>
      </c>
      <c r="C47" s="1">
        <f>Template!C47</f>
        <v>1</v>
      </c>
      <c r="D47" s="62">
        <v>0</v>
      </c>
      <c r="E47" s="1">
        <f t="shared" si="0"/>
        <v>1</v>
      </c>
      <c r="F47" s="64">
        <f>'Equipements par tunnel'!AF22</f>
        <v>3</v>
      </c>
      <c r="G47" s="8">
        <f>Préventifs_tunnels!G803</f>
        <v>36.75</v>
      </c>
      <c r="H47" s="8">
        <f t="shared" si="1"/>
        <v>110.25</v>
      </c>
      <c r="I47" s="11" t="s">
        <v>2462</v>
      </c>
    </row>
    <row r="48" spans="1:9" ht="15" customHeight="1" x14ac:dyDescent="0.25">
      <c r="A48" s="1" t="s">
        <v>31</v>
      </c>
      <c r="B48" s="1" t="s">
        <v>87</v>
      </c>
      <c r="C48" s="1">
        <f>Template!C48</f>
        <v>1</v>
      </c>
      <c r="D48" s="62">
        <v>0</v>
      </c>
      <c r="E48" s="1">
        <f t="shared" si="0"/>
        <v>1</v>
      </c>
      <c r="F48" s="64">
        <f>'Equipements par tunnel'!AF23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tunnel'!AF24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tunnel'!AF25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tunnel'!AF26</f>
        <v>2</v>
      </c>
      <c r="G51" s="8">
        <f>Préventifs_tunnels!G807</f>
        <v>15.75</v>
      </c>
      <c r="H51" s="8">
        <f t="shared" si="1"/>
        <v>31.5</v>
      </c>
      <c r="I51" s="11" t="s">
        <v>2466</v>
      </c>
    </row>
    <row r="52" spans="1:9" ht="15" customHeight="1" x14ac:dyDescent="0.25">
      <c r="A52" s="1" t="s">
        <v>34</v>
      </c>
      <c r="B52" s="1" t="s">
        <v>83</v>
      </c>
      <c r="C52" s="1">
        <f>Template!C52</f>
        <v>1</v>
      </c>
      <c r="D52" s="62">
        <v>0</v>
      </c>
      <c r="E52" s="1">
        <f t="shared" si="0"/>
        <v>1</v>
      </c>
      <c r="F52" s="1">
        <v>1</v>
      </c>
      <c r="G52" s="8">
        <f>Préventifs_tunnels!G834</f>
        <v>9212.68</v>
      </c>
      <c r="H52" s="8">
        <f t="shared" si="1"/>
        <v>9212.68</v>
      </c>
      <c r="I52" s="11" t="s">
        <v>2444</v>
      </c>
    </row>
    <row r="53" spans="1:9" ht="15" customHeight="1" x14ac:dyDescent="0.25">
      <c r="A53" s="1" t="s">
        <v>34</v>
      </c>
      <c r="B53" s="1" t="s">
        <v>122</v>
      </c>
      <c r="C53" s="1">
        <f>Template!C53</f>
        <v>1</v>
      </c>
      <c r="D53" s="62">
        <v>0</v>
      </c>
      <c r="E53" s="1">
        <f t="shared" si="0"/>
        <v>1</v>
      </c>
      <c r="F53" s="64">
        <f>'Equipements par tunnel'!AF35+'Equipements par tunnel'!AF37</f>
        <v>2</v>
      </c>
      <c r="G53" s="8">
        <f>Préventifs_tunnels!G835</f>
        <v>78.849999999999994</v>
      </c>
      <c r="H53" s="8">
        <f t="shared" si="1"/>
        <v>157.69999999999999</v>
      </c>
      <c r="I53" s="11" t="s">
        <v>2478</v>
      </c>
    </row>
    <row r="54" spans="1:9" ht="15" customHeight="1" x14ac:dyDescent="0.25">
      <c r="A54" s="1" t="s">
        <v>34</v>
      </c>
      <c r="B54" s="1" t="s">
        <v>123</v>
      </c>
      <c r="C54" s="1">
        <f>Template!C54</f>
        <v>1</v>
      </c>
      <c r="D54" s="62">
        <v>0</v>
      </c>
      <c r="E54" s="1">
        <f t="shared" si="0"/>
        <v>1</v>
      </c>
      <c r="F54" s="64">
        <f>'Equipements par tunnel'!AF33+'Equipements par tunnel'!AF34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Préventifs_tunnels!G881/2</f>
        <v>1600.4</v>
      </c>
      <c r="H58" s="8">
        <f t="shared" si="1"/>
        <v>1600.4</v>
      </c>
      <c r="I58" s="11" t="s">
        <v>2511</v>
      </c>
    </row>
    <row r="59" spans="1:9" ht="15" customHeight="1" x14ac:dyDescent="0.25">
      <c r="A59" s="1" t="s">
        <v>35</v>
      </c>
      <c r="B59" s="1" t="s">
        <v>37</v>
      </c>
      <c r="C59" s="1">
        <f>Template!C59</f>
        <v>1</v>
      </c>
      <c r="D59" s="62">
        <v>0</v>
      </c>
      <c r="E59" s="1">
        <f t="shared" si="0"/>
        <v>1</v>
      </c>
      <c r="F59" s="1">
        <v>1</v>
      </c>
      <c r="G59" s="8">
        <f>Préventifs_tunnels!G882/2</f>
        <v>1600.4</v>
      </c>
      <c r="H59" s="8">
        <f t="shared" si="1"/>
        <v>1600.4</v>
      </c>
      <c r="I59" s="11" t="s">
        <v>2511</v>
      </c>
    </row>
    <row r="60" spans="1:9" ht="15" customHeight="1" x14ac:dyDescent="0.25">
      <c r="A60" s="1" t="s">
        <v>35</v>
      </c>
      <c r="B60" s="1" t="s">
        <v>38</v>
      </c>
      <c r="C60" s="1">
        <f>Template!C60</f>
        <v>2</v>
      </c>
      <c r="D60" s="62">
        <v>0</v>
      </c>
      <c r="E60" s="1">
        <f t="shared" si="0"/>
        <v>2</v>
      </c>
      <c r="F60" s="1">
        <v>1</v>
      </c>
      <c r="G60" s="8">
        <f>Préventifs_tunnels!G929/2</f>
        <v>812.35</v>
      </c>
      <c r="H60" s="8">
        <f t="shared" si="1"/>
        <v>1624.7</v>
      </c>
      <c r="I60" s="11" t="s">
        <v>2511</v>
      </c>
    </row>
    <row r="61" spans="1:9" ht="15" customHeight="1" x14ac:dyDescent="0.25">
      <c r="A61" s="1" t="s">
        <v>35</v>
      </c>
      <c r="B61" s="1" t="s">
        <v>39</v>
      </c>
      <c r="C61" s="1">
        <f>Template!C61</f>
        <v>2</v>
      </c>
      <c r="D61" s="62">
        <v>0</v>
      </c>
      <c r="E61" s="1">
        <f t="shared" si="0"/>
        <v>2</v>
      </c>
      <c r="F61" s="1">
        <v>1</v>
      </c>
      <c r="G61" s="8">
        <f>Préventifs_tunnels!G930/2</f>
        <v>812.35</v>
      </c>
      <c r="H61" s="8">
        <f t="shared" si="1"/>
        <v>1624.7</v>
      </c>
      <c r="I61" s="11" t="s">
        <v>2511</v>
      </c>
    </row>
    <row r="62" spans="1:9" ht="15" customHeight="1" x14ac:dyDescent="0.25">
      <c r="A62" s="1" t="s">
        <v>35</v>
      </c>
      <c r="B62" s="1" t="s">
        <v>54</v>
      </c>
      <c r="C62" s="1">
        <f>Template!C62</f>
        <v>1</v>
      </c>
      <c r="D62" s="62">
        <v>0</v>
      </c>
      <c r="E62" s="1">
        <f t="shared" si="0"/>
        <v>1</v>
      </c>
      <c r="F62" s="1">
        <v>1</v>
      </c>
      <c r="G62" s="8">
        <f>Préventifs_tunnels!G957/2</f>
        <v>96.65</v>
      </c>
      <c r="H62" s="8">
        <f t="shared" si="1"/>
        <v>96.65</v>
      </c>
      <c r="I62" s="11" t="s">
        <v>2510</v>
      </c>
    </row>
    <row r="63" spans="1:9" ht="15" customHeight="1" x14ac:dyDescent="0.25">
      <c r="A63" s="1" t="s">
        <v>40</v>
      </c>
      <c r="B63" s="1" t="s">
        <v>41</v>
      </c>
      <c r="C63" s="1">
        <f>Template!C63</f>
        <v>1</v>
      </c>
      <c r="D63" s="62">
        <v>0</v>
      </c>
      <c r="E63" s="1">
        <f t="shared" si="0"/>
        <v>1</v>
      </c>
      <c r="F63" s="1">
        <v>1</v>
      </c>
      <c r="G63" s="8">
        <f>Préventifs_tunnels!G986</f>
        <v>2402</v>
      </c>
      <c r="H63" s="8">
        <f t="shared" si="1"/>
        <v>2402</v>
      </c>
      <c r="I63" s="11" t="s">
        <v>2444</v>
      </c>
    </row>
    <row r="64" spans="1:9" ht="15" customHeight="1" x14ac:dyDescent="0.25">
      <c r="A64" s="1" t="s">
        <v>40</v>
      </c>
      <c r="B64" s="1" t="s">
        <v>102</v>
      </c>
      <c r="C64" s="1">
        <f>Template!C64</f>
        <v>3</v>
      </c>
      <c r="D64" s="62">
        <v>0</v>
      </c>
      <c r="E64" s="1">
        <f t="shared" si="0"/>
        <v>3</v>
      </c>
      <c r="F64" s="1">
        <v>1</v>
      </c>
      <c r="G64" s="8">
        <f>SUM(Préventifs_tunnels!G1093:G1094)</f>
        <v>463.4</v>
      </c>
      <c r="H64" s="8">
        <f t="shared" si="1"/>
        <v>1390.1999999999998</v>
      </c>
      <c r="I64" s="11" t="s">
        <v>2512</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103</v>
      </c>
      <c r="C66" s="1">
        <f>Template!C66</f>
        <v>1</v>
      </c>
      <c r="D66" s="62">
        <v>0</v>
      </c>
      <c r="E66" s="1">
        <f t="shared" si="0"/>
        <v>1</v>
      </c>
      <c r="F66" s="64">
        <f>'Equipements par tunnel'!AF28</f>
        <v>2</v>
      </c>
      <c r="G66" s="8">
        <f>SUM(Préventifs_tunnels!G1093:G1094)</f>
        <v>463.4</v>
      </c>
      <c r="H66" s="8">
        <f t="shared" si="1"/>
        <v>926.8</v>
      </c>
      <c r="I66" s="11" t="s">
        <v>2512</v>
      </c>
    </row>
    <row r="67" spans="1:9" ht="15" customHeight="1" x14ac:dyDescent="0.25">
      <c r="A67" s="1" t="s">
        <v>40</v>
      </c>
      <c r="B67" s="1" t="s">
        <v>104</v>
      </c>
      <c r="C67" s="1">
        <f>Template!C67</f>
        <v>1</v>
      </c>
      <c r="D67" s="62">
        <v>0</v>
      </c>
      <c r="E67" s="1">
        <f t="shared" si="0"/>
        <v>1</v>
      </c>
      <c r="F67" s="64">
        <f>'Equipements par tunnel'!AF27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tunnel'!AF15</f>
        <v>12</v>
      </c>
      <c r="G69" s="8">
        <f>Préventifs_tunnels!G989</f>
        <v>206</v>
      </c>
      <c r="H69" s="8">
        <f t="shared" si="1"/>
        <v>2472</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tunnel'!AF29</f>
        <v>0</v>
      </c>
      <c r="G72" s="8">
        <f>Préventifs_tunnels!G992</f>
        <v>686</v>
      </c>
      <c r="H72" s="8">
        <f t="shared" si="1"/>
        <v>0</v>
      </c>
      <c r="I72" s="11" t="s">
        <v>2483</v>
      </c>
    </row>
    <row r="73" spans="1:9" ht="30" customHeight="1" x14ac:dyDescent="0.25">
      <c r="H73" s="13">
        <f>SUM(H3:H72)</f>
        <v>218987.57200000001</v>
      </c>
    </row>
  </sheetData>
  <sheetProtection algorithmName="SHA-512" hashValue="5ccYatZXP17B+BtwfsCyeRL2FCTwDo6RDXMqLU632zvC3HAnsm4acL1cxnc8lg4rWGr96wUWojRNzkHd6oQHAA==" saltValue="blwlVvMb/9zdMALyOWzGEg=="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A9CC-7901-4440-86DA-D116630920A0}">
  <sheetPr>
    <tabColor theme="4" tint="0.39997558519241921"/>
    <pageSetUpPr fitToPage="1"/>
  </sheetPr>
  <dimension ref="A1:I73"/>
  <sheetViews>
    <sheetView workbookViewId="0">
      <pane ySplit="2" topLeftCell="A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91.7109375" style="9" customWidth="1"/>
    <col min="10" max="16384" width="9.140625" style="2"/>
  </cols>
  <sheetData>
    <row r="1" spans="1:9" ht="15" customHeight="1" x14ac:dyDescent="0.25">
      <c r="A1" s="2" t="s">
        <v>72</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(Préventifs_tunnels!G57+Préventifs_tunnels!G58)/2</f>
        <v>507</v>
      </c>
      <c r="H3" s="8">
        <f>E3*F3*G3</f>
        <v>3042</v>
      </c>
      <c r="I3" s="70" t="s">
        <v>2521</v>
      </c>
    </row>
    <row r="4" spans="1:9" ht="15" customHeight="1" x14ac:dyDescent="0.25">
      <c r="A4" s="1" t="s">
        <v>12</v>
      </c>
      <c r="B4" s="1" t="s">
        <v>112</v>
      </c>
      <c r="C4" s="1">
        <f>Template!C4</f>
        <v>6</v>
      </c>
      <c r="D4" s="62">
        <v>0</v>
      </c>
      <c r="E4" s="1">
        <f t="shared" si="0"/>
        <v>6</v>
      </c>
      <c r="F4" s="1">
        <v>1</v>
      </c>
      <c r="G4" s="8">
        <f>(Préventifs_tunnels!G87+Préventifs_tunnels!G88)/2</f>
        <v>1306</v>
      </c>
      <c r="H4" s="8">
        <f>E4*F4*G4</f>
        <v>7836</v>
      </c>
      <c r="I4" s="70" t="s">
        <v>2521</v>
      </c>
    </row>
    <row r="5" spans="1:9" ht="15" customHeight="1" x14ac:dyDescent="0.25">
      <c r="A5" s="1" t="s">
        <v>12</v>
      </c>
      <c r="B5" s="1" t="s">
        <v>4</v>
      </c>
      <c r="C5" s="1">
        <f>Template!C5</f>
        <v>1</v>
      </c>
      <c r="D5" s="62">
        <v>0</v>
      </c>
      <c r="E5" s="1">
        <f t="shared" si="0"/>
        <v>1</v>
      </c>
      <c r="F5" s="1">
        <v>1</v>
      </c>
      <c r="G5" s="8">
        <f>(Préventifs_tunnels!G27+Préventifs_tunnels!G28)/2</f>
        <v>1407</v>
      </c>
      <c r="H5" s="8">
        <f t="shared" ref="H5:H72" si="1">E5*F5*G5</f>
        <v>1407</v>
      </c>
      <c r="I5" s="70" t="s">
        <v>2521</v>
      </c>
    </row>
    <row r="6" spans="1:9" ht="15" customHeight="1" x14ac:dyDescent="0.25">
      <c r="A6" s="1" t="s">
        <v>5</v>
      </c>
      <c r="B6" s="1" t="s">
        <v>6</v>
      </c>
      <c r="C6" s="1">
        <f>Template!C6</f>
        <v>2</v>
      </c>
      <c r="D6" s="62">
        <v>0</v>
      </c>
      <c r="E6" s="1">
        <f t="shared" si="0"/>
        <v>2</v>
      </c>
      <c r="F6" s="1">
        <v>2</v>
      </c>
      <c r="G6" s="8">
        <f>Préventifs_tunnels!G110</f>
        <v>4786.9799999999996</v>
      </c>
      <c r="H6" s="8">
        <f t="shared" si="1"/>
        <v>19147.919999999998</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Préventifs_tunnels!G177</f>
        <v>864.8</v>
      </c>
      <c r="H9" s="8">
        <f t="shared" si="1"/>
        <v>864.8</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tunnel'!AH51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Préventifs_tunnels!G289</f>
        <v>244.34</v>
      </c>
      <c r="H13" s="8">
        <f t="shared" si="1"/>
        <v>977.36</v>
      </c>
      <c r="I13" s="11" t="s">
        <v>2445</v>
      </c>
    </row>
    <row r="14" spans="1:9" ht="15" customHeight="1" x14ac:dyDescent="0.25">
      <c r="A14" s="1" t="s">
        <v>14</v>
      </c>
      <c r="B14" s="1" t="s">
        <v>11</v>
      </c>
      <c r="C14" s="1">
        <f>Template!C14</f>
        <v>2</v>
      </c>
      <c r="D14" s="62">
        <v>0</v>
      </c>
      <c r="E14" s="1">
        <f t="shared" si="0"/>
        <v>2</v>
      </c>
      <c r="F14" s="1">
        <v>2</v>
      </c>
      <c r="G14" s="8">
        <f>Préventifs_tunnels!G294</f>
        <v>1228.78</v>
      </c>
      <c r="H14" s="8">
        <f t="shared" si="1"/>
        <v>4915.12</v>
      </c>
      <c r="I14" s="11" t="s">
        <v>2445</v>
      </c>
    </row>
    <row r="15" spans="1:9" ht="15" customHeight="1" x14ac:dyDescent="0.25">
      <c r="A15" s="1" t="s">
        <v>14</v>
      </c>
      <c r="B15" s="1" t="s">
        <v>15</v>
      </c>
      <c r="C15" s="1">
        <f>Template!C15</f>
        <v>0.4</v>
      </c>
      <c r="D15" s="62">
        <v>0</v>
      </c>
      <c r="E15" s="1">
        <f t="shared" si="0"/>
        <v>0.4</v>
      </c>
      <c r="F15" s="1">
        <v>2</v>
      </c>
      <c r="G15" s="8">
        <f>SUM(Préventifs_tunnels!G307:G309)</f>
        <v>5929.46</v>
      </c>
      <c r="H15" s="8">
        <f t="shared" si="1"/>
        <v>4743.5680000000002</v>
      </c>
      <c r="I15" s="70" t="s">
        <v>2539</v>
      </c>
    </row>
    <row r="16" spans="1:9" ht="15" customHeight="1" x14ac:dyDescent="0.25">
      <c r="A16" s="1" t="s">
        <v>95</v>
      </c>
      <c r="B16" s="1" t="s">
        <v>17</v>
      </c>
      <c r="C16" s="1">
        <f>Template!C16</f>
        <v>2</v>
      </c>
      <c r="D16" s="62">
        <v>0</v>
      </c>
      <c r="E16" s="1">
        <f t="shared" si="0"/>
        <v>2</v>
      </c>
      <c r="F16" s="1">
        <v>2</v>
      </c>
      <c r="G16" s="8">
        <f>Préventifs_tunnels!G335</f>
        <v>383.8</v>
      </c>
      <c r="H16" s="8">
        <f t="shared" si="1"/>
        <v>1535.2</v>
      </c>
      <c r="I16" s="11" t="s">
        <v>2445</v>
      </c>
    </row>
    <row r="17" spans="1:9" ht="15" customHeight="1" x14ac:dyDescent="0.25">
      <c r="A17" s="1" t="s">
        <v>95</v>
      </c>
      <c r="B17" s="1" t="s">
        <v>18</v>
      </c>
      <c r="C17" s="1">
        <f>Template!C17</f>
        <v>2</v>
      </c>
      <c r="D17" s="62">
        <v>0</v>
      </c>
      <c r="E17" s="1">
        <f t="shared" si="0"/>
        <v>2</v>
      </c>
      <c r="F17" s="1">
        <v>2</v>
      </c>
      <c r="G17" s="8">
        <f>Préventifs_tunnels!G360</f>
        <v>771.3</v>
      </c>
      <c r="H17" s="8">
        <f t="shared" si="1"/>
        <v>3085.2</v>
      </c>
      <c r="I17" s="11" t="s">
        <v>2445</v>
      </c>
    </row>
    <row r="18" spans="1:9" ht="15" customHeight="1" x14ac:dyDescent="0.25">
      <c r="A18" s="1" t="s">
        <v>95</v>
      </c>
      <c r="B18" s="1" t="s">
        <v>94</v>
      </c>
      <c r="C18" s="1">
        <f>Template!C18</f>
        <v>1</v>
      </c>
      <c r="D18" s="62">
        <v>0</v>
      </c>
      <c r="E18" s="1">
        <f t="shared" si="0"/>
        <v>1</v>
      </c>
      <c r="F18" s="64">
        <f>'Equipements par tunnel'!AH59</f>
        <v>6</v>
      </c>
      <c r="G18" s="8">
        <f>Préventifs_tunnels!G361</f>
        <v>61.7</v>
      </c>
      <c r="H18" s="8">
        <f t="shared" si="1"/>
        <v>370.20000000000005</v>
      </c>
      <c r="I18" s="11" t="s">
        <v>2484</v>
      </c>
    </row>
    <row r="19" spans="1:9" ht="15" customHeight="1" x14ac:dyDescent="0.25">
      <c r="A19" s="1" t="s">
        <v>19</v>
      </c>
      <c r="B19" s="1" t="s">
        <v>116</v>
      </c>
      <c r="C19" s="1">
        <f>Template!C19</f>
        <v>1</v>
      </c>
      <c r="D19" s="62">
        <v>0</v>
      </c>
      <c r="E19" s="1">
        <f t="shared" si="0"/>
        <v>1</v>
      </c>
      <c r="F19" s="1">
        <v>1</v>
      </c>
      <c r="G19" s="8">
        <f>Préventifs_tunnels!G384/2</f>
        <v>167.02500000000001</v>
      </c>
      <c r="H19" s="8">
        <f t="shared" si="1"/>
        <v>167.02500000000001</v>
      </c>
      <c r="I19" s="11" t="s">
        <v>2515</v>
      </c>
    </row>
    <row r="20" spans="1:9" ht="15" customHeight="1" x14ac:dyDescent="0.25">
      <c r="A20" s="1" t="s">
        <v>19</v>
      </c>
      <c r="B20" s="1" t="s">
        <v>117</v>
      </c>
      <c r="C20" s="1">
        <f>Template!C20</f>
        <v>1</v>
      </c>
      <c r="D20" s="62">
        <v>0</v>
      </c>
      <c r="E20" s="1">
        <f t="shared" si="0"/>
        <v>1</v>
      </c>
      <c r="F20" s="1">
        <v>1</v>
      </c>
      <c r="G20" s="8">
        <f>Préventifs_tunnels!G385/2</f>
        <v>902.76</v>
      </c>
      <c r="H20" s="8">
        <f t="shared" si="1"/>
        <v>902.76</v>
      </c>
      <c r="I20" s="11" t="s">
        <v>2515</v>
      </c>
    </row>
    <row r="21" spans="1:9" ht="15" customHeight="1" x14ac:dyDescent="0.25">
      <c r="A21" s="1" t="s">
        <v>19</v>
      </c>
      <c r="B21" s="1" t="s">
        <v>2442</v>
      </c>
      <c r="C21" s="1">
        <f>Template!C21</f>
        <v>1</v>
      </c>
      <c r="D21" s="62">
        <v>0</v>
      </c>
      <c r="E21" s="1">
        <f t="shared" si="0"/>
        <v>1</v>
      </c>
      <c r="F21" s="64">
        <f>'Equipements par tunnel'!AH4</f>
        <v>1</v>
      </c>
      <c r="G21" s="8">
        <f>Préventifs_tunnels!G406</f>
        <v>195.35</v>
      </c>
      <c r="H21" s="8">
        <f t="shared" si="1"/>
        <v>195.35</v>
      </c>
      <c r="I21" s="11" t="s">
        <v>2440</v>
      </c>
    </row>
    <row r="22" spans="1:9" ht="15" customHeight="1" x14ac:dyDescent="0.25">
      <c r="A22" s="1" t="s">
        <v>19</v>
      </c>
      <c r="B22" s="1" t="s">
        <v>2443</v>
      </c>
      <c r="C22" s="1">
        <f>Template!C22</f>
        <v>1</v>
      </c>
      <c r="D22" s="62">
        <v>0</v>
      </c>
      <c r="E22" s="1">
        <f t="shared" si="0"/>
        <v>1</v>
      </c>
      <c r="F22" s="64">
        <f>'Equipements par tunnel'!AH6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Préventifs_tunnels!G430/2</f>
        <v>1104.355</v>
      </c>
      <c r="H23" s="8">
        <f t="shared" si="1"/>
        <v>1104.355</v>
      </c>
      <c r="I23" s="11" t="s">
        <v>2515</v>
      </c>
    </row>
    <row r="24" spans="1:9" ht="15" customHeight="1" x14ac:dyDescent="0.25">
      <c r="A24" s="3" t="s">
        <v>61</v>
      </c>
      <c r="B24" s="1" t="s">
        <v>43</v>
      </c>
      <c r="C24" s="1">
        <f>Template!C24</f>
        <v>1</v>
      </c>
      <c r="D24" s="62">
        <v>0</v>
      </c>
      <c r="E24" s="1">
        <f t="shared" si="0"/>
        <v>1</v>
      </c>
      <c r="F24" s="1">
        <v>1</v>
      </c>
      <c r="G24" s="8">
        <f>Préventifs_tunnels!G452/2</f>
        <v>292.39499999999998</v>
      </c>
      <c r="H24" s="8">
        <f t="shared" si="1"/>
        <v>292.39499999999998</v>
      </c>
      <c r="I24" s="11" t="s">
        <v>2515</v>
      </c>
    </row>
    <row r="25" spans="1:9" ht="15" customHeight="1" x14ac:dyDescent="0.25">
      <c r="A25" s="1" t="s">
        <v>97</v>
      </c>
      <c r="B25" s="1" t="s">
        <v>44</v>
      </c>
      <c r="C25" s="1">
        <f>Template!C25</f>
        <v>0.5</v>
      </c>
      <c r="D25" s="62">
        <v>0</v>
      </c>
      <c r="E25" s="1">
        <f t="shared" si="0"/>
        <v>0.5</v>
      </c>
      <c r="F25" s="1">
        <v>1</v>
      </c>
      <c r="G25" s="8">
        <f>Préventifs_tunnels!G595/2</f>
        <v>1897.925</v>
      </c>
      <c r="H25" s="8">
        <f t="shared" si="1"/>
        <v>948.96249999999998</v>
      </c>
      <c r="I25" s="11" t="s">
        <v>2515</v>
      </c>
    </row>
    <row r="26" spans="1:9" ht="15" customHeight="1" x14ac:dyDescent="0.25">
      <c r="A26" s="1" t="s">
        <v>97</v>
      </c>
      <c r="B26" s="1" t="s">
        <v>46</v>
      </c>
      <c r="C26" s="1">
        <f>Template!C26</f>
        <v>0.5</v>
      </c>
      <c r="D26" s="62">
        <v>0</v>
      </c>
      <c r="E26" s="1">
        <f t="shared" si="0"/>
        <v>0.5</v>
      </c>
      <c r="F26" s="1">
        <v>1</v>
      </c>
      <c r="G26" s="8">
        <f>Préventifs_tunnels!G600/2</f>
        <v>3086.92</v>
      </c>
      <c r="H26" s="8">
        <f t="shared" si="1"/>
        <v>1543.46</v>
      </c>
      <c r="I26" s="11" t="s">
        <v>2515</v>
      </c>
    </row>
    <row r="27" spans="1:9" ht="15" customHeight="1" x14ac:dyDescent="0.25">
      <c r="A27" s="1" t="s">
        <v>97</v>
      </c>
      <c r="B27" s="1" t="s">
        <v>47</v>
      </c>
      <c r="C27" s="1">
        <f>Template!C27</f>
        <v>0</v>
      </c>
      <c r="D27" s="62">
        <v>0</v>
      </c>
      <c r="E27" s="1">
        <f t="shared" si="0"/>
        <v>0</v>
      </c>
      <c r="F27" s="1">
        <v>1</v>
      </c>
      <c r="G27" s="8">
        <f>Préventifs_tunnels!G605/2</f>
        <v>6841.88</v>
      </c>
      <c r="H27" s="8">
        <f t="shared" si="1"/>
        <v>0</v>
      </c>
      <c r="I27" s="11" t="s">
        <v>2515</v>
      </c>
    </row>
    <row r="28" spans="1:9" ht="15" customHeight="1" x14ac:dyDescent="0.25">
      <c r="A28" s="1" t="s">
        <v>97</v>
      </c>
      <c r="B28" s="1" t="s">
        <v>26</v>
      </c>
      <c r="C28" s="1">
        <f>Template!C28</f>
        <v>0.5</v>
      </c>
      <c r="D28" s="62">
        <v>0</v>
      </c>
      <c r="E28" s="1">
        <f t="shared" si="0"/>
        <v>0.5</v>
      </c>
      <c r="F28" s="1">
        <v>1</v>
      </c>
      <c r="G28" s="8">
        <f>Préventifs_tunnels!G610/2</f>
        <v>1692</v>
      </c>
      <c r="H28" s="8">
        <f t="shared" si="1"/>
        <v>846</v>
      </c>
      <c r="I28" s="11" t="s">
        <v>2515</v>
      </c>
    </row>
    <row r="29" spans="1:9" ht="15" customHeight="1" x14ac:dyDescent="0.25">
      <c r="A29" s="1" t="s">
        <v>97</v>
      </c>
      <c r="B29" s="1" t="s">
        <v>27</v>
      </c>
      <c r="C29" s="1">
        <f>Template!C29</f>
        <v>0.5</v>
      </c>
      <c r="D29" s="62">
        <v>0</v>
      </c>
      <c r="E29" s="1">
        <f t="shared" si="0"/>
        <v>0.5</v>
      </c>
      <c r="F29" s="1">
        <v>1</v>
      </c>
      <c r="G29" s="8">
        <f>Préventifs_tunnels!G615/2</f>
        <v>3349.6550000000002</v>
      </c>
      <c r="H29" s="8">
        <f t="shared" si="1"/>
        <v>1674.8275000000001</v>
      </c>
      <c r="I29" s="11" t="s">
        <v>2515</v>
      </c>
    </row>
    <row r="30" spans="1:9" ht="15" customHeight="1" x14ac:dyDescent="0.25">
      <c r="A30" s="1" t="s">
        <v>97</v>
      </c>
      <c r="B30" s="1" t="s">
        <v>28</v>
      </c>
      <c r="C30" s="1">
        <f>Template!C30</f>
        <v>0</v>
      </c>
      <c r="D30" s="62">
        <v>0</v>
      </c>
      <c r="E30" s="1">
        <f t="shared" si="0"/>
        <v>0</v>
      </c>
      <c r="F30" s="1">
        <v>1</v>
      </c>
      <c r="G30" s="8">
        <f>Préventifs_tunnels!G620/2</f>
        <v>2378.2600000000002</v>
      </c>
      <c r="H30" s="8">
        <f t="shared" si="1"/>
        <v>0</v>
      </c>
      <c r="I30" s="11" t="s">
        <v>2515</v>
      </c>
    </row>
    <row r="31" spans="1:9" ht="15" customHeight="1" x14ac:dyDescent="0.25">
      <c r="A31" s="1" t="s">
        <v>97</v>
      </c>
      <c r="B31" s="1" t="s">
        <v>48</v>
      </c>
      <c r="C31" s="1">
        <f>Template!C31</f>
        <v>0.5</v>
      </c>
      <c r="D31" s="62">
        <v>0</v>
      </c>
      <c r="E31" s="1">
        <f t="shared" si="0"/>
        <v>0.5</v>
      </c>
      <c r="F31" s="1">
        <v>1</v>
      </c>
      <c r="G31" s="8">
        <f>Préventifs_tunnels!G625/2</f>
        <v>2730.1350000000002</v>
      </c>
      <c r="H31" s="8">
        <f t="shared" si="1"/>
        <v>1365.0675000000001</v>
      </c>
      <c r="I31" s="11" t="s">
        <v>2515</v>
      </c>
    </row>
    <row r="32" spans="1:9" ht="15" customHeight="1" x14ac:dyDescent="0.25">
      <c r="A32" s="1" t="s">
        <v>97</v>
      </c>
      <c r="B32" s="1" t="s">
        <v>49</v>
      </c>
      <c r="C32" s="1">
        <f>Template!C32</f>
        <v>0.5</v>
      </c>
      <c r="D32" s="62">
        <v>0</v>
      </c>
      <c r="E32" s="1">
        <f t="shared" si="0"/>
        <v>0.5</v>
      </c>
      <c r="F32" s="1">
        <v>1</v>
      </c>
      <c r="G32" s="8">
        <f>Préventifs_tunnels!G630/2</f>
        <v>3528.0949999999998</v>
      </c>
      <c r="H32" s="8">
        <f t="shared" si="1"/>
        <v>1764.0474999999999</v>
      </c>
      <c r="I32" s="11" t="s">
        <v>2515</v>
      </c>
    </row>
    <row r="33" spans="1:9" ht="15" customHeight="1" x14ac:dyDescent="0.25">
      <c r="A33" s="1" t="s">
        <v>97</v>
      </c>
      <c r="B33" s="1" t="s">
        <v>50</v>
      </c>
      <c r="C33" s="1">
        <f>Template!C33</f>
        <v>0</v>
      </c>
      <c r="D33" s="62">
        <v>0</v>
      </c>
      <c r="E33" s="1">
        <f t="shared" si="0"/>
        <v>0</v>
      </c>
      <c r="F33" s="1">
        <v>1</v>
      </c>
      <c r="G33" s="8">
        <f>Préventifs_tunnels!G635/2</f>
        <v>12377.165000000001</v>
      </c>
      <c r="H33" s="8">
        <f t="shared" si="1"/>
        <v>0</v>
      </c>
      <c r="I33" s="11" t="s">
        <v>2515</v>
      </c>
    </row>
    <row r="34" spans="1:9" ht="15" customHeight="1" x14ac:dyDescent="0.25">
      <c r="A34" s="1" t="s">
        <v>97</v>
      </c>
      <c r="B34" s="1" t="s">
        <v>30</v>
      </c>
      <c r="C34" s="1">
        <f>Template!C34</f>
        <v>1</v>
      </c>
      <c r="D34" s="62">
        <v>0</v>
      </c>
      <c r="E34" s="1">
        <f t="shared" si="0"/>
        <v>1</v>
      </c>
      <c r="F34" s="60">
        <v>1</v>
      </c>
      <c r="G34" s="8">
        <f>Préventifs_tunnels!G640/2</f>
        <v>1475.39</v>
      </c>
      <c r="H34" s="8">
        <f t="shared" si="1"/>
        <v>1475.39</v>
      </c>
      <c r="I34" s="11" t="s">
        <v>2515</v>
      </c>
    </row>
    <row r="35" spans="1:9" ht="15" customHeight="1" x14ac:dyDescent="0.25">
      <c r="A35" s="1" t="s">
        <v>97</v>
      </c>
      <c r="B35" s="1" t="s">
        <v>92</v>
      </c>
      <c r="C35" s="1">
        <f>Template!C35</f>
        <v>0.5</v>
      </c>
      <c r="D35" s="62">
        <v>0</v>
      </c>
      <c r="E35" s="1">
        <f t="shared" si="0"/>
        <v>0.5</v>
      </c>
      <c r="F35" s="64">
        <f>'Equipements par tunnel'!AH50</f>
        <v>1</v>
      </c>
      <c r="G35" s="8">
        <f>Préventifs_tunnels!G474</f>
        <v>469.67</v>
      </c>
      <c r="H35" s="8">
        <f t="shared" si="1"/>
        <v>234.83500000000001</v>
      </c>
      <c r="I35" s="11" t="s">
        <v>2446</v>
      </c>
    </row>
    <row r="36" spans="1:9" ht="15" customHeight="1" x14ac:dyDescent="0.25">
      <c r="A36" s="1" t="s">
        <v>97</v>
      </c>
      <c r="B36" s="1" t="s">
        <v>93</v>
      </c>
      <c r="C36" s="1">
        <f>Template!C36</f>
        <v>0.5</v>
      </c>
      <c r="D36" s="62">
        <v>0</v>
      </c>
      <c r="E36" s="1">
        <f t="shared" si="0"/>
        <v>0.5</v>
      </c>
      <c r="F36" s="64">
        <f>'Equipements par tunnel'!AH50</f>
        <v>1</v>
      </c>
      <c r="G36" s="8">
        <f>Préventifs_tunnels!G475</f>
        <v>617.11</v>
      </c>
      <c r="H36" s="8">
        <f t="shared" si="1"/>
        <v>308.55500000000001</v>
      </c>
      <c r="I36" s="11" t="s">
        <v>2447</v>
      </c>
    </row>
    <row r="37" spans="1:9" ht="15" customHeight="1" x14ac:dyDescent="0.25">
      <c r="A37" s="1" t="s">
        <v>57</v>
      </c>
      <c r="B37" s="1" t="s">
        <v>214</v>
      </c>
      <c r="C37" s="1">
        <f>Template!C37</f>
        <v>1</v>
      </c>
      <c r="D37" s="62">
        <v>0</v>
      </c>
      <c r="E37" s="1">
        <f t="shared" si="0"/>
        <v>1</v>
      </c>
      <c r="F37" s="64">
        <f>'Equipements par tunnel'!AH55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tunnel'!AH56</f>
        <v>1</v>
      </c>
      <c r="G38" s="8">
        <f>Préventifs_tunnels!G809</f>
        <v>337.95</v>
      </c>
      <c r="H38" s="8">
        <f t="shared" si="1"/>
        <v>337.95</v>
      </c>
      <c r="I38" s="11" t="s">
        <v>2449</v>
      </c>
    </row>
    <row r="39" spans="1:9" ht="15" customHeight="1" x14ac:dyDescent="0.25">
      <c r="A39" s="1" t="s">
        <v>57</v>
      </c>
      <c r="B39" s="1" t="s">
        <v>216</v>
      </c>
      <c r="C39" s="1">
        <f>Template!C39</f>
        <v>1</v>
      </c>
      <c r="D39" s="62">
        <v>0</v>
      </c>
      <c r="E39" s="1">
        <f t="shared" si="0"/>
        <v>1</v>
      </c>
      <c r="F39" s="64">
        <f>'Equipements par tunnel'!AH57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tunnel'!AH58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1</v>
      </c>
      <c r="G42" s="8">
        <f>Préventifs_tunnels!G794</f>
        <v>2880.15</v>
      </c>
      <c r="H42" s="8">
        <f t="shared" si="1"/>
        <v>11520.6</v>
      </c>
      <c r="I42" s="11" t="s">
        <v>2445</v>
      </c>
    </row>
    <row r="43" spans="1:9" ht="15" customHeight="1" x14ac:dyDescent="0.25">
      <c r="A43" s="1" t="s">
        <v>31</v>
      </c>
      <c r="B43" s="1" t="s">
        <v>2454</v>
      </c>
      <c r="C43" s="1">
        <f>Template!C43</f>
        <v>1</v>
      </c>
      <c r="D43" s="62">
        <v>0</v>
      </c>
      <c r="E43" s="1">
        <f t="shared" si="0"/>
        <v>1</v>
      </c>
      <c r="F43" s="64">
        <f>'Equipements par tunnel'!AH12</f>
        <v>3</v>
      </c>
      <c r="G43" s="8">
        <f>Préventifs_tunnels!G796</f>
        <v>24.15</v>
      </c>
      <c r="H43" s="8">
        <f t="shared" si="1"/>
        <v>72.449999999999989</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tunnel'!AH20</f>
        <v>17</v>
      </c>
      <c r="G45" s="8">
        <f>Préventifs_tunnels!G801</f>
        <v>33.6</v>
      </c>
      <c r="H45" s="8">
        <f t="shared" si="1"/>
        <v>571.20000000000005</v>
      </c>
      <c r="I45" s="11" t="s">
        <v>2460</v>
      </c>
    </row>
    <row r="46" spans="1:9" ht="15" customHeight="1" x14ac:dyDescent="0.25">
      <c r="A46" s="1" t="s">
        <v>31</v>
      </c>
      <c r="B46" s="1" t="s">
        <v>85</v>
      </c>
      <c r="C46" s="1">
        <f>Template!C46</f>
        <v>1</v>
      </c>
      <c r="D46" s="62">
        <v>0</v>
      </c>
      <c r="E46" s="1">
        <f t="shared" si="0"/>
        <v>1</v>
      </c>
      <c r="F46" s="64">
        <f>'Equipements par tunnel'!AH21</f>
        <v>2</v>
      </c>
      <c r="G46" s="8">
        <f>Préventifs_tunnels!G802</f>
        <v>21</v>
      </c>
      <c r="H46" s="8">
        <f t="shared" si="1"/>
        <v>42</v>
      </c>
      <c r="I46" s="11" t="s">
        <v>2461</v>
      </c>
    </row>
    <row r="47" spans="1:9" ht="15" customHeight="1" x14ac:dyDescent="0.25">
      <c r="A47" s="1" t="s">
        <v>31</v>
      </c>
      <c r="B47" s="1" t="s">
        <v>86</v>
      </c>
      <c r="C47" s="1">
        <f>Template!C47</f>
        <v>1</v>
      </c>
      <c r="D47" s="62">
        <v>0</v>
      </c>
      <c r="E47" s="1">
        <f t="shared" si="0"/>
        <v>1</v>
      </c>
      <c r="F47" s="64">
        <f>'Equipements par tunnel'!AH22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tunnel'!AH23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tunnel'!AH24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tunnel'!AH25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tunnel'!AH26</f>
        <v>10</v>
      </c>
      <c r="G51" s="8">
        <f>Préventifs_tunnels!G807</f>
        <v>15.75</v>
      </c>
      <c r="H51" s="8">
        <f t="shared" si="1"/>
        <v>157.5</v>
      </c>
      <c r="I51" s="11" t="s">
        <v>2466</v>
      </c>
    </row>
    <row r="52" spans="1:9" ht="15" customHeight="1" x14ac:dyDescent="0.25">
      <c r="A52" s="1" t="s">
        <v>34</v>
      </c>
      <c r="B52" s="1" t="s">
        <v>83</v>
      </c>
      <c r="C52" s="1">
        <f>Template!C52</f>
        <v>1</v>
      </c>
      <c r="D52" s="62">
        <v>0</v>
      </c>
      <c r="E52" s="1">
        <f t="shared" si="0"/>
        <v>1</v>
      </c>
      <c r="F52" s="1">
        <v>1</v>
      </c>
      <c r="G52" s="8">
        <v>0</v>
      </c>
      <c r="H52" s="8">
        <f t="shared" si="1"/>
        <v>0</v>
      </c>
      <c r="I52" s="69" t="s">
        <v>2518</v>
      </c>
    </row>
    <row r="53" spans="1:9" ht="15" customHeight="1" x14ac:dyDescent="0.25">
      <c r="A53" s="1" t="s">
        <v>34</v>
      </c>
      <c r="B53" s="1" t="s">
        <v>122</v>
      </c>
      <c r="C53" s="1">
        <f>Template!C53</f>
        <v>1</v>
      </c>
      <c r="D53" s="62">
        <v>0</v>
      </c>
      <c r="E53" s="1">
        <f t="shared" si="0"/>
        <v>1</v>
      </c>
      <c r="F53" s="64">
        <f>'Equipements par tunnel'!AH35+'Equipements par tunnel'!AH37</f>
        <v>1</v>
      </c>
      <c r="G53" s="8">
        <f>Préventifs_tunnels!G835</f>
        <v>78.849999999999994</v>
      </c>
      <c r="H53" s="8">
        <f t="shared" si="1"/>
        <v>78.849999999999994</v>
      </c>
      <c r="I53" s="11" t="s">
        <v>2478</v>
      </c>
    </row>
    <row r="54" spans="1:9" ht="15" customHeight="1" x14ac:dyDescent="0.25">
      <c r="A54" s="1" t="s">
        <v>34</v>
      </c>
      <c r="B54" s="1" t="s">
        <v>123</v>
      </c>
      <c r="C54" s="1">
        <f>Template!C54</f>
        <v>1</v>
      </c>
      <c r="D54" s="62">
        <v>0</v>
      </c>
      <c r="E54" s="1">
        <f t="shared" si="0"/>
        <v>1</v>
      </c>
      <c r="F54" s="64">
        <f>'Equipements par tunnel'!AH33+'Equipements par tunnel'!AH34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Préventifs_tunnels!G881/2</f>
        <v>1600.4</v>
      </c>
      <c r="H58" s="8">
        <f t="shared" si="1"/>
        <v>1600.4</v>
      </c>
      <c r="I58" s="11" t="s">
        <v>2516</v>
      </c>
    </row>
    <row r="59" spans="1:9" ht="15" customHeight="1" x14ac:dyDescent="0.25">
      <c r="A59" s="1" t="s">
        <v>35</v>
      </c>
      <c r="B59" s="1" t="s">
        <v>37</v>
      </c>
      <c r="C59" s="1">
        <f>Template!C59</f>
        <v>1</v>
      </c>
      <c r="D59" s="62">
        <v>0</v>
      </c>
      <c r="E59" s="1">
        <f t="shared" si="0"/>
        <v>1</v>
      </c>
      <c r="F59" s="1">
        <v>1</v>
      </c>
      <c r="G59" s="8">
        <f>Préventifs_tunnels!G882/2</f>
        <v>1600.4</v>
      </c>
      <c r="H59" s="8">
        <f t="shared" si="1"/>
        <v>1600.4</v>
      </c>
      <c r="I59" s="11" t="s">
        <v>2516</v>
      </c>
    </row>
    <row r="60" spans="1:9" ht="15" customHeight="1" x14ac:dyDescent="0.25">
      <c r="A60" s="1" t="s">
        <v>35</v>
      </c>
      <c r="B60" s="1" t="s">
        <v>38</v>
      </c>
      <c r="C60" s="1">
        <f>Template!C60</f>
        <v>2</v>
      </c>
      <c r="D60" s="62">
        <v>0</v>
      </c>
      <c r="E60" s="1">
        <f t="shared" si="0"/>
        <v>2</v>
      </c>
      <c r="F60" s="1">
        <v>1</v>
      </c>
      <c r="G60" s="8">
        <f>Préventifs_tunnels!G929/2</f>
        <v>812.35</v>
      </c>
      <c r="H60" s="8">
        <f t="shared" si="1"/>
        <v>1624.7</v>
      </c>
      <c r="I60" s="11" t="s">
        <v>2516</v>
      </c>
    </row>
    <row r="61" spans="1:9" ht="15" customHeight="1" x14ac:dyDescent="0.25">
      <c r="A61" s="1" t="s">
        <v>35</v>
      </c>
      <c r="B61" s="1" t="s">
        <v>39</v>
      </c>
      <c r="C61" s="1">
        <f>Template!C61</f>
        <v>2</v>
      </c>
      <c r="D61" s="62">
        <v>0</v>
      </c>
      <c r="E61" s="1">
        <f t="shared" si="0"/>
        <v>2</v>
      </c>
      <c r="F61" s="1">
        <v>1</v>
      </c>
      <c r="G61" s="8">
        <f>Préventifs_tunnels!G930/2</f>
        <v>812.35</v>
      </c>
      <c r="H61" s="8">
        <f t="shared" si="1"/>
        <v>1624.7</v>
      </c>
      <c r="I61" s="11" t="s">
        <v>2516</v>
      </c>
    </row>
    <row r="62" spans="1:9" ht="15" customHeight="1" x14ac:dyDescent="0.25">
      <c r="A62" s="1" t="s">
        <v>35</v>
      </c>
      <c r="B62" s="1" t="s">
        <v>54</v>
      </c>
      <c r="C62" s="1">
        <f>Template!C62</f>
        <v>1</v>
      </c>
      <c r="D62" s="62">
        <v>0</v>
      </c>
      <c r="E62" s="1">
        <f t="shared" si="0"/>
        <v>1</v>
      </c>
      <c r="F62" s="1">
        <v>1</v>
      </c>
      <c r="G62" s="8">
        <f>Préventifs_tunnels!G957/2</f>
        <v>96.65</v>
      </c>
      <c r="H62" s="8">
        <f t="shared" si="1"/>
        <v>96.65</v>
      </c>
      <c r="I62" s="11" t="s">
        <v>2515</v>
      </c>
    </row>
    <row r="63" spans="1:9" ht="15" customHeight="1" x14ac:dyDescent="0.25">
      <c r="A63" s="1" t="s">
        <v>40</v>
      </c>
      <c r="B63" s="1" t="s">
        <v>41</v>
      </c>
      <c r="C63" s="1">
        <f>Template!C63</f>
        <v>1</v>
      </c>
      <c r="D63" s="62">
        <v>0</v>
      </c>
      <c r="E63" s="1">
        <f t="shared" si="0"/>
        <v>1</v>
      </c>
      <c r="F63" s="1">
        <v>1</v>
      </c>
      <c r="G63" s="8">
        <f>Préventifs_tunnels!G985</f>
        <v>961</v>
      </c>
      <c r="H63" s="8">
        <f t="shared" si="1"/>
        <v>961</v>
      </c>
      <c r="I63" s="11" t="s">
        <v>2444</v>
      </c>
    </row>
    <row r="64" spans="1:9" ht="15" customHeight="1" x14ac:dyDescent="0.25">
      <c r="A64" s="1" t="s">
        <v>40</v>
      </c>
      <c r="B64" s="1" t="s">
        <v>102</v>
      </c>
      <c r="C64" s="1">
        <f>Template!C64</f>
        <v>3</v>
      </c>
      <c r="D64" s="62">
        <v>0</v>
      </c>
      <c r="E64" s="1">
        <f t="shared" si="0"/>
        <v>3</v>
      </c>
      <c r="F64" s="1">
        <v>1</v>
      </c>
      <c r="G64" s="8">
        <v>0</v>
      </c>
      <c r="H64" s="8">
        <f t="shared" si="1"/>
        <v>0</v>
      </c>
      <c r="I64" s="69" t="s">
        <v>2517</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103</v>
      </c>
      <c r="C66" s="1">
        <f>Template!C66</f>
        <v>1</v>
      </c>
      <c r="D66" s="62">
        <v>0</v>
      </c>
      <c r="E66" s="1">
        <f t="shared" si="0"/>
        <v>1</v>
      </c>
      <c r="F66" s="64">
        <f>'Equipements par tunnel'!AH28</f>
        <v>0</v>
      </c>
      <c r="G66" s="8">
        <v>0</v>
      </c>
      <c r="H66" s="8">
        <f t="shared" si="1"/>
        <v>0</v>
      </c>
      <c r="I66" s="69" t="s">
        <v>2517</v>
      </c>
    </row>
    <row r="67" spans="1:9" ht="15" customHeight="1" x14ac:dyDescent="0.25">
      <c r="A67" s="1" t="s">
        <v>40</v>
      </c>
      <c r="B67" s="1" t="s">
        <v>104</v>
      </c>
      <c r="C67" s="1">
        <f>Template!C67</f>
        <v>1</v>
      </c>
      <c r="D67" s="62">
        <v>0</v>
      </c>
      <c r="E67" s="1">
        <f t="shared" si="0"/>
        <v>1</v>
      </c>
      <c r="F67" s="64">
        <f>'Equipements par tunnel'!AH27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tunnel'!AH15</f>
        <v>5</v>
      </c>
      <c r="G69" s="8">
        <f>Préventifs_tunnels!G989</f>
        <v>206</v>
      </c>
      <c r="H69" s="8">
        <f t="shared" si="1"/>
        <v>1030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tunnel'!AH29</f>
        <v>0</v>
      </c>
      <c r="G72" s="8">
        <f>Préventifs_tunnels!G992</f>
        <v>686</v>
      </c>
      <c r="H72" s="8">
        <f t="shared" si="1"/>
        <v>0</v>
      </c>
      <c r="I72" s="11" t="s">
        <v>2483</v>
      </c>
    </row>
    <row r="73" spans="1:9" ht="30" customHeight="1" x14ac:dyDescent="0.25">
      <c r="H73" s="13">
        <f>SUM(H3:H72)</f>
        <v>83539.347999999969</v>
      </c>
    </row>
  </sheetData>
  <sheetProtection algorithmName="SHA-512" hashValue="Zf5Q2mL9dnnE9lmcSZwYT6O2cd1S4MlxMiS7GmE3fh1PRDmSrxnfELBbZzGUcPLmzSu+mppEHWkRkkpdQSTm3Q==" saltValue="/VFqPUvAxdSZvGoNbLqUjA=="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D7B1-7EE5-4A2C-BF31-D187A1982169}">
  <sheetPr>
    <tabColor theme="4" tint="0.39997558519241921"/>
    <pageSetUpPr fitToPage="1"/>
  </sheetPr>
  <dimension ref="A1:I73"/>
  <sheetViews>
    <sheetView workbookViewId="0">
      <pane ySplit="2" topLeftCell="A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2529</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Préventifs_tunnels!G61</f>
        <v>507</v>
      </c>
      <c r="H3" s="8">
        <f>E3*F3*G3</f>
        <v>3042</v>
      </c>
      <c r="I3" s="70" t="s">
        <v>2522</v>
      </c>
    </row>
    <row r="4" spans="1:9" ht="15" customHeight="1" x14ac:dyDescent="0.25">
      <c r="A4" s="1" t="s">
        <v>12</v>
      </c>
      <c r="B4" s="1" t="s">
        <v>112</v>
      </c>
      <c r="C4" s="1">
        <f>Template!C4</f>
        <v>6</v>
      </c>
      <c r="D4" s="62">
        <v>0</v>
      </c>
      <c r="E4" s="1">
        <f t="shared" si="0"/>
        <v>6</v>
      </c>
      <c r="F4" s="1">
        <v>1</v>
      </c>
      <c r="G4" s="8">
        <f>Préventifs_tunnels!G91</f>
        <v>1306</v>
      </c>
      <c r="H4" s="8">
        <f>E4*F4*G4</f>
        <v>7836</v>
      </c>
      <c r="I4" s="70" t="s">
        <v>2522</v>
      </c>
    </row>
    <row r="5" spans="1:9" ht="15" customHeight="1" x14ac:dyDescent="0.25">
      <c r="A5" s="1" t="s">
        <v>12</v>
      </c>
      <c r="B5" s="1" t="s">
        <v>4</v>
      </c>
      <c r="C5" s="1">
        <f>Template!C5</f>
        <v>1</v>
      </c>
      <c r="D5" s="62">
        <v>0</v>
      </c>
      <c r="E5" s="1">
        <f t="shared" si="0"/>
        <v>1</v>
      </c>
      <c r="F5" s="1">
        <v>1</v>
      </c>
      <c r="G5" s="8">
        <f>Préventifs_tunnels!G31</f>
        <v>1407</v>
      </c>
      <c r="H5" s="8">
        <f t="shared" ref="H5:H72" si="1">E5*F5*G5</f>
        <v>1407</v>
      </c>
      <c r="I5" s="70" t="s">
        <v>2522</v>
      </c>
    </row>
    <row r="6" spans="1:9" ht="15" customHeight="1" x14ac:dyDescent="0.25">
      <c r="A6" s="1" t="s">
        <v>5</v>
      </c>
      <c r="B6" s="1" t="s">
        <v>6</v>
      </c>
      <c r="C6" s="1">
        <f>Template!C6</f>
        <v>2</v>
      </c>
      <c r="D6" s="62">
        <v>0</v>
      </c>
      <c r="E6" s="1">
        <f t="shared" si="0"/>
        <v>2</v>
      </c>
      <c r="F6" s="1">
        <v>2</v>
      </c>
      <c r="G6" s="8">
        <f>Préventifs_tunnels!G111</f>
        <v>4786.9799999999996</v>
      </c>
      <c r="H6" s="8">
        <f t="shared" si="1"/>
        <v>19147.919999999998</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Préventifs_tunnels!G178</f>
        <v>216.2</v>
      </c>
      <c r="H9" s="8">
        <f t="shared" si="1"/>
        <v>216.2</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tunnel'!AJ51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Préventifs_tunnels!G287</f>
        <v>240.68</v>
      </c>
      <c r="H13" s="8">
        <f t="shared" si="1"/>
        <v>962.72</v>
      </c>
      <c r="I13" s="11" t="s">
        <v>2445</v>
      </c>
    </row>
    <row r="14" spans="1:9" ht="15" customHeight="1" x14ac:dyDescent="0.25">
      <c r="A14" s="1" t="s">
        <v>14</v>
      </c>
      <c r="B14" s="1" t="s">
        <v>11</v>
      </c>
      <c r="C14" s="1">
        <f>Template!C14</f>
        <v>2</v>
      </c>
      <c r="D14" s="62">
        <v>0</v>
      </c>
      <c r="E14" s="1">
        <f t="shared" si="0"/>
        <v>2</v>
      </c>
      <c r="F14" s="1">
        <v>2</v>
      </c>
      <c r="G14" s="8">
        <f>Préventifs_tunnels!G292</f>
        <v>3686.35</v>
      </c>
      <c r="H14" s="8">
        <f t="shared" si="1"/>
        <v>14745.4</v>
      </c>
      <c r="I14" s="11" t="s">
        <v>2445</v>
      </c>
    </row>
    <row r="15" spans="1:9" ht="15" customHeight="1" x14ac:dyDescent="0.25">
      <c r="A15" s="1" t="s">
        <v>14</v>
      </c>
      <c r="B15" s="1" t="s">
        <v>15</v>
      </c>
      <c r="C15" s="1">
        <f>Template!C15</f>
        <v>0.4</v>
      </c>
      <c r="D15" s="62">
        <v>0</v>
      </c>
      <c r="E15" s="1">
        <f t="shared" si="0"/>
        <v>0.4</v>
      </c>
      <c r="F15" s="1">
        <v>2</v>
      </c>
      <c r="G15" s="8">
        <f>SUM(Préventifs_tunnels!G301:G303)</f>
        <v>21628.010000000002</v>
      </c>
      <c r="H15" s="8">
        <f t="shared" si="1"/>
        <v>17302.408000000003</v>
      </c>
      <c r="I15" s="70" t="s">
        <v>2539</v>
      </c>
    </row>
    <row r="16" spans="1:9" ht="15" customHeight="1" x14ac:dyDescent="0.25">
      <c r="A16" s="1" t="s">
        <v>95</v>
      </c>
      <c r="B16" s="1" t="s">
        <v>17</v>
      </c>
      <c r="C16" s="1">
        <f>Template!C16</f>
        <v>2</v>
      </c>
      <c r="D16" s="62">
        <v>0</v>
      </c>
      <c r="E16" s="1">
        <f t="shared" si="0"/>
        <v>2</v>
      </c>
      <c r="F16" s="1">
        <v>2</v>
      </c>
      <c r="G16" s="8">
        <f>Préventifs_tunnels!G290</f>
        <v>5449.18</v>
      </c>
      <c r="H16" s="8">
        <f t="shared" si="1"/>
        <v>21796.720000000001</v>
      </c>
      <c r="I16" s="11" t="s">
        <v>2445</v>
      </c>
    </row>
    <row r="17" spans="1:9" ht="15" customHeight="1" x14ac:dyDescent="0.25">
      <c r="A17" s="1" t="s">
        <v>95</v>
      </c>
      <c r="B17" s="1" t="s">
        <v>18</v>
      </c>
      <c r="C17" s="1">
        <f>Template!C17</f>
        <v>2</v>
      </c>
      <c r="D17" s="62">
        <v>0</v>
      </c>
      <c r="E17" s="1">
        <f t="shared" si="0"/>
        <v>2</v>
      </c>
      <c r="F17" s="1">
        <v>2</v>
      </c>
      <c r="G17" s="8">
        <f>Préventifs_tunnels!G291</f>
        <v>1824.27</v>
      </c>
      <c r="H17" s="8">
        <f t="shared" si="1"/>
        <v>7297.08</v>
      </c>
      <c r="I17" s="11" t="s">
        <v>2445</v>
      </c>
    </row>
    <row r="18" spans="1:9" ht="15" customHeight="1" x14ac:dyDescent="0.25">
      <c r="A18" s="1" t="s">
        <v>95</v>
      </c>
      <c r="B18" s="1" t="s">
        <v>94</v>
      </c>
      <c r="C18" s="1">
        <f>Template!C18</f>
        <v>1</v>
      </c>
      <c r="D18" s="62">
        <v>0</v>
      </c>
      <c r="E18" s="1">
        <f t="shared" si="0"/>
        <v>1</v>
      </c>
      <c r="F18" s="64">
        <f>'Equipements par tunnel'!AJ59</f>
        <v>12</v>
      </c>
      <c r="G18" s="8">
        <f>Préventifs_tunnels!G361</f>
        <v>61.7</v>
      </c>
      <c r="H18" s="8">
        <f t="shared" si="1"/>
        <v>740.40000000000009</v>
      </c>
      <c r="I18" s="11" t="s">
        <v>2484</v>
      </c>
    </row>
    <row r="19" spans="1:9" ht="15" customHeight="1" x14ac:dyDescent="0.25">
      <c r="A19" s="1" t="s">
        <v>19</v>
      </c>
      <c r="B19" s="1" t="s">
        <v>116</v>
      </c>
      <c r="C19" s="1">
        <f>Template!C19</f>
        <v>1</v>
      </c>
      <c r="D19" s="62">
        <v>0</v>
      </c>
      <c r="E19" s="1">
        <f t="shared" si="0"/>
        <v>1</v>
      </c>
      <c r="F19" s="1">
        <v>1</v>
      </c>
      <c r="G19" s="8">
        <f>Préventifs_tunnels!G386</f>
        <v>284.95</v>
      </c>
      <c r="H19" s="8">
        <f t="shared" si="1"/>
        <v>284.95</v>
      </c>
      <c r="I19" s="11" t="s">
        <v>2444</v>
      </c>
    </row>
    <row r="20" spans="1:9" ht="15" customHeight="1" x14ac:dyDescent="0.25">
      <c r="A20" s="1" t="s">
        <v>19</v>
      </c>
      <c r="B20" s="1" t="s">
        <v>117</v>
      </c>
      <c r="C20" s="1">
        <f>Template!C20</f>
        <v>1</v>
      </c>
      <c r="D20" s="62">
        <v>0</v>
      </c>
      <c r="E20" s="1">
        <f t="shared" si="0"/>
        <v>1</v>
      </c>
      <c r="F20" s="1">
        <v>1</v>
      </c>
      <c r="G20" s="8">
        <f>Préventifs_tunnels!G363</f>
        <v>347.4</v>
      </c>
      <c r="H20" s="8">
        <f t="shared" si="1"/>
        <v>347.4</v>
      </c>
      <c r="I20" s="11" t="s">
        <v>2444</v>
      </c>
    </row>
    <row r="21" spans="1:9" ht="15" customHeight="1" x14ac:dyDescent="0.25">
      <c r="A21" s="1" t="s">
        <v>19</v>
      </c>
      <c r="B21" s="1" t="s">
        <v>2442</v>
      </c>
      <c r="C21" s="1">
        <f>Template!C21</f>
        <v>1</v>
      </c>
      <c r="D21" s="62">
        <v>0</v>
      </c>
      <c r="E21" s="1">
        <f t="shared" si="0"/>
        <v>1</v>
      </c>
      <c r="F21" s="64">
        <f>'Equipements par tunnel'!AJ4</f>
        <v>0</v>
      </c>
      <c r="G21" s="8">
        <f>Préventifs_tunnels!G364</f>
        <v>941.83</v>
      </c>
      <c r="H21" s="8">
        <f t="shared" si="1"/>
        <v>0</v>
      </c>
      <c r="I21" s="11" t="s">
        <v>2440</v>
      </c>
    </row>
    <row r="22" spans="1:9" ht="15" customHeight="1" x14ac:dyDescent="0.25">
      <c r="A22" s="1" t="s">
        <v>19</v>
      </c>
      <c r="B22" s="1" t="s">
        <v>2443</v>
      </c>
      <c r="C22" s="1">
        <f>Template!C22</f>
        <v>1</v>
      </c>
      <c r="D22" s="62">
        <v>0</v>
      </c>
      <c r="E22" s="1">
        <f t="shared" si="0"/>
        <v>1</v>
      </c>
      <c r="F22" s="64">
        <f>'Equipements par tunnel'!AJ6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Préventifs_tunnels!G431</f>
        <v>700.25</v>
      </c>
      <c r="H23" s="8">
        <f t="shared" si="1"/>
        <v>700.25</v>
      </c>
      <c r="I23" s="11" t="s">
        <v>2444</v>
      </c>
    </row>
    <row r="24" spans="1:9" ht="15" customHeight="1" x14ac:dyDescent="0.25">
      <c r="A24" s="3" t="s">
        <v>61</v>
      </c>
      <c r="B24" s="1" t="s">
        <v>43</v>
      </c>
      <c r="C24" s="1">
        <f>Template!C24</f>
        <v>1</v>
      </c>
      <c r="D24" s="62">
        <v>0</v>
      </c>
      <c r="E24" s="1">
        <f t="shared" si="0"/>
        <v>1</v>
      </c>
      <c r="F24" s="1">
        <v>1</v>
      </c>
      <c r="G24" s="8">
        <f>Préventifs_tunnels!G453</f>
        <v>89.96</v>
      </c>
      <c r="H24" s="8">
        <f t="shared" si="1"/>
        <v>89.96</v>
      </c>
      <c r="I24" s="11" t="s">
        <v>2444</v>
      </c>
    </row>
    <row r="25" spans="1:9" ht="15" customHeight="1" x14ac:dyDescent="0.25">
      <c r="A25" s="1" t="s">
        <v>97</v>
      </c>
      <c r="B25" s="1" t="s">
        <v>44</v>
      </c>
      <c r="C25" s="1">
        <f>Template!C25</f>
        <v>0.5</v>
      </c>
      <c r="D25" s="62">
        <v>0</v>
      </c>
      <c r="E25" s="1">
        <f t="shared" si="0"/>
        <v>0.5</v>
      </c>
      <c r="F25" s="1">
        <v>1</v>
      </c>
      <c r="G25" s="8">
        <f>Préventifs_tunnels!G596</f>
        <v>2162.71</v>
      </c>
      <c r="H25" s="8">
        <f t="shared" si="1"/>
        <v>1081.355</v>
      </c>
      <c r="I25" s="11" t="s">
        <v>2444</v>
      </c>
    </row>
    <row r="26" spans="1:9" ht="15" customHeight="1" x14ac:dyDescent="0.25">
      <c r="A26" s="1" t="s">
        <v>97</v>
      </c>
      <c r="B26" s="1" t="s">
        <v>46</v>
      </c>
      <c r="C26" s="1">
        <f>Template!C26</f>
        <v>0.5</v>
      </c>
      <c r="D26" s="62">
        <v>0</v>
      </c>
      <c r="E26" s="1">
        <f t="shared" si="0"/>
        <v>0.5</v>
      </c>
      <c r="F26" s="1">
        <v>1</v>
      </c>
      <c r="G26" s="8">
        <f>Préventifs_tunnels!G601</f>
        <v>2969.27</v>
      </c>
      <c r="H26" s="8">
        <f t="shared" si="1"/>
        <v>1484.635</v>
      </c>
      <c r="I26" s="11" t="s">
        <v>2444</v>
      </c>
    </row>
    <row r="27" spans="1:9" ht="15" customHeight="1" x14ac:dyDescent="0.25">
      <c r="A27" s="1" t="s">
        <v>97</v>
      </c>
      <c r="B27" s="1" t="s">
        <v>47</v>
      </c>
      <c r="C27" s="1">
        <f>Template!C27</f>
        <v>0</v>
      </c>
      <c r="D27" s="62">
        <v>0</v>
      </c>
      <c r="E27" s="1">
        <f t="shared" si="0"/>
        <v>0</v>
      </c>
      <c r="F27" s="1">
        <v>1</v>
      </c>
      <c r="G27" s="8">
        <f>Préventifs_tunnels!G606</f>
        <v>10006.64</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Préventifs_tunnels!G611</f>
        <v>1334.55</v>
      </c>
      <c r="H28" s="8">
        <f t="shared" si="1"/>
        <v>667.27499999999998</v>
      </c>
      <c r="I28" s="11" t="s">
        <v>2444</v>
      </c>
    </row>
    <row r="29" spans="1:9" ht="15" customHeight="1" x14ac:dyDescent="0.25">
      <c r="A29" s="1" t="s">
        <v>97</v>
      </c>
      <c r="B29" s="1" t="s">
        <v>27</v>
      </c>
      <c r="C29" s="1">
        <f>Template!C29</f>
        <v>0.5</v>
      </c>
      <c r="D29" s="62">
        <v>0</v>
      </c>
      <c r="E29" s="1">
        <f t="shared" si="0"/>
        <v>0.5</v>
      </c>
      <c r="F29" s="1">
        <v>1</v>
      </c>
      <c r="G29" s="8">
        <f>Préventifs_tunnels!G616</f>
        <v>2280.19</v>
      </c>
      <c r="H29" s="8">
        <f t="shared" si="1"/>
        <v>1140.095</v>
      </c>
      <c r="I29" s="11" t="s">
        <v>2444</v>
      </c>
    </row>
    <row r="30" spans="1:9" ht="15" customHeight="1" x14ac:dyDescent="0.25">
      <c r="A30" s="1" t="s">
        <v>97</v>
      </c>
      <c r="B30" s="1" t="s">
        <v>28</v>
      </c>
      <c r="C30" s="1">
        <f>Template!C30</f>
        <v>0</v>
      </c>
      <c r="D30" s="62">
        <v>0</v>
      </c>
      <c r="E30" s="1">
        <f t="shared" si="0"/>
        <v>0</v>
      </c>
      <c r="F30" s="1">
        <v>1</v>
      </c>
      <c r="G30" s="8">
        <f>Préventifs_tunnels!G621</f>
        <v>1585.51</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Préventifs_tunnels!G626</f>
        <v>3923.17</v>
      </c>
      <c r="H31" s="8">
        <f t="shared" si="1"/>
        <v>1961.585</v>
      </c>
      <c r="I31" s="11" t="s">
        <v>2444</v>
      </c>
    </row>
    <row r="32" spans="1:9" ht="15" customHeight="1" x14ac:dyDescent="0.25">
      <c r="A32" s="1" t="s">
        <v>97</v>
      </c>
      <c r="B32" s="1" t="s">
        <v>49</v>
      </c>
      <c r="C32" s="1">
        <f>Template!C32</f>
        <v>0.5</v>
      </c>
      <c r="D32" s="62">
        <v>0</v>
      </c>
      <c r="E32" s="1">
        <f t="shared" si="0"/>
        <v>0.5</v>
      </c>
      <c r="F32" s="1">
        <v>1</v>
      </c>
      <c r="G32" s="8">
        <f>Préventifs_tunnels!G631</f>
        <v>5006.7299999999996</v>
      </c>
      <c r="H32" s="8">
        <f t="shared" si="1"/>
        <v>2503.3649999999998</v>
      </c>
      <c r="I32" s="11" t="s">
        <v>2444</v>
      </c>
    </row>
    <row r="33" spans="1:9" ht="15" customHeight="1" x14ac:dyDescent="0.25">
      <c r="A33" s="1" t="s">
        <v>97</v>
      </c>
      <c r="B33" s="1" t="s">
        <v>50</v>
      </c>
      <c r="C33" s="1">
        <f>Template!C33</f>
        <v>0</v>
      </c>
      <c r="D33" s="62">
        <v>0</v>
      </c>
      <c r="E33" s="1">
        <f t="shared" si="0"/>
        <v>0</v>
      </c>
      <c r="F33" s="1">
        <v>1</v>
      </c>
      <c r="G33" s="8">
        <f>Préventifs_tunnels!G636</f>
        <v>12324.99</v>
      </c>
      <c r="H33" s="8">
        <f t="shared" si="1"/>
        <v>0</v>
      </c>
      <c r="I33" s="11" t="s">
        <v>2444</v>
      </c>
    </row>
    <row r="34" spans="1:9" ht="15" customHeight="1" x14ac:dyDescent="0.25">
      <c r="A34" s="1" t="s">
        <v>97</v>
      </c>
      <c r="B34" s="1" t="s">
        <v>30</v>
      </c>
      <c r="C34" s="1">
        <f>Template!C34</f>
        <v>1</v>
      </c>
      <c r="D34" s="62">
        <v>0</v>
      </c>
      <c r="E34" s="1">
        <f t="shared" si="0"/>
        <v>1</v>
      </c>
      <c r="F34" s="60">
        <v>1</v>
      </c>
      <c r="G34" s="8">
        <f>Préventifs_tunnels!G641</f>
        <v>1727.33</v>
      </c>
      <c r="H34" s="8">
        <f t="shared" si="1"/>
        <v>1727.33</v>
      </c>
      <c r="I34" s="11" t="s">
        <v>2444</v>
      </c>
    </row>
    <row r="35" spans="1:9" ht="15" customHeight="1" x14ac:dyDescent="0.25">
      <c r="A35" s="1" t="s">
        <v>97</v>
      </c>
      <c r="B35" s="1" t="s">
        <v>92</v>
      </c>
      <c r="C35" s="1">
        <f>Template!C35</f>
        <v>0.5</v>
      </c>
      <c r="D35" s="62">
        <v>0</v>
      </c>
      <c r="E35" s="1">
        <f t="shared" si="0"/>
        <v>0.5</v>
      </c>
      <c r="F35" s="64">
        <f>'Equipements par tunnel'!AJ50</f>
        <v>2</v>
      </c>
      <c r="G35" s="8">
        <f>Préventifs_tunnels!G474</f>
        <v>469.67</v>
      </c>
      <c r="H35" s="8">
        <f t="shared" si="1"/>
        <v>469.67</v>
      </c>
      <c r="I35" s="11" t="s">
        <v>2446</v>
      </c>
    </row>
    <row r="36" spans="1:9" ht="15" customHeight="1" x14ac:dyDescent="0.25">
      <c r="A36" s="1" t="s">
        <v>97</v>
      </c>
      <c r="B36" s="1" t="s">
        <v>93</v>
      </c>
      <c r="C36" s="1">
        <f>Template!C36</f>
        <v>0.5</v>
      </c>
      <c r="D36" s="62">
        <v>0</v>
      </c>
      <c r="E36" s="1">
        <f t="shared" si="0"/>
        <v>0.5</v>
      </c>
      <c r="F36" s="64">
        <f>'Equipements par tunnel'!AJ50</f>
        <v>2</v>
      </c>
      <c r="G36" s="8">
        <f>Préventifs_tunnels!G475</f>
        <v>617.11</v>
      </c>
      <c r="H36" s="8">
        <f t="shared" si="1"/>
        <v>617.11</v>
      </c>
      <c r="I36" s="11" t="s">
        <v>2447</v>
      </c>
    </row>
    <row r="37" spans="1:9" ht="15" customHeight="1" x14ac:dyDescent="0.25">
      <c r="A37" s="1" t="s">
        <v>57</v>
      </c>
      <c r="B37" s="1" t="s">
        <v>214</v>
      </c>
      <c r="C37" s="1">
        <f>Template!C37</f>
        <v>1</v>
      </c>
      <c r="D37" s="62">
        <v>0</v>
      </c>
      <c r="E37" s="1">
        <f t="shared" si="0"/>
        <v>1</v>
      </c>
      <c r="F37" s="64">
        <f>'Equipements par tunnel'!AJ55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tunnel'!AJ56</f>
        <v>1</v>
      </c>
      <c r="G38" s="8">
        <f>Préventifs_tunnels!G809</f>
        <v>337.95</v>
      </c>
      <c r="H38" s="8">
        <f t="shared" si="1"/>
        <v>337.95</v>
      </c>
      <c r="I38" s="11" t="s">
        <v>2449</v>
      </c>
    </row>
    <row r="39" spans="1:9" ht="15" customHeight="1" x14ac:dyDescent="0.25">
      <c r="A39" s="1" t="s">
        <v>57</v>
      </c>
      <c r="B39" s="1" t="s">
        <v>216</v>
      </c>
      <c r="C39" s="1">
        <f>Template!C39</f>
        <v>1</v>
      </c>
      <c r="D39" s="62">
        <v>0</v>
      </c>
      <c r="E39" s="1">
        <f t="shared" si="0"/>
        <v>1</v>
      </c>
      <c r="F39" s="64">
        <f>'Equipements par tunnel'!AJ57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tunnel'!AJ58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1</v>
      </c>
      <c r="G42" s="8">
        <f>Préventifs_tunnels!G795</f>
        <v>2903.25</v>
      </c>
      <c r="H42" s="8">
        <f t="shared" si="1"/>
        <v>11613</v>
      </c>
      <c r="I42" s="11" t="s">
        <v>2445</v>
      </c>
    </row>
    <row r="43" spans="1:9" ht="15" customHeight="1" x14ac:dyDescent="0.25">
      <c r="A43" s="1" t="s">
        <v>31</v>
      </c>
      <c r="B43" s="1" t="s">
        <v>2454</v>
      </c>
      <c r="C43" s="1">
        <f>Template!C43</f>
        <v>1</v>
      </c>
      <c r="D43" s="62">
        <v>0</v>
      </c>
      <c r="E43" s="1">
        <f t="shared" si="0"/>
        <v>1</v>
      </c>
      <c r="F43" s="64">
        <f>'Equipements par tunnel'!AJ12</f>
        <v>3</v>
      </c>
      <c r="G43" s="8">
        <f>Préventifs_tunnels!G796</f>
        <v>24.15</v>
      </c>
      <c r="H43" s="8">
        <f t="shared" si="1"/>
        <v>72.449999999999989</v>
      </c>
      <c r="I43" s="11" t="s">
        <v>2477</v>
      </c>
    </row>
    <row r="44" spans="1:9" ht="15" customHeight="1" x14ac:dyDescent="0.25">
      <c r="A44" s="1" t="s">
        <v>31</v>
      </c>
      <c r="B44" s="1" t="s">
        <v>127</v>
      </c>
      <c r="C44" s="1">
        <f>Template!C44</f>
        <v>1</v>
      </c>
      <c r="D44" s="62">
        <v>0</v>
      </c>
      <c r="E44" s="1">
        <f t="shared" si="0"/>
        <v>1</v>
      </c>
      <c r="F44" s="1">
        <v>1</v>
      </c>
      <c r="G44" s="59">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tunnel'!AJ20</f>
        <v>0</v>
      </c>
      <c r="G45" s="8">
        <f>Préventifs_tunnels!G801</f>
        <v>33.6</v>
      </c>
      <c r="H45" s="8">
        <f t="shared" si="1"/>
        <v>0</v>
      </c>
      <c r="I45" s="11" t="s">
        <v>2460</v>
      </c>
    </row>
    <row r="46" spans="1:9" ht="15" customHeight="1" x14ac:dyDescent="0.25">
      <c r="A46" s="1" t="s">
        <v>31</v>
      </c>
      <c r="B46" s="1" t="s">
        <v>85</v>
      </c>
      <c r="C46" s="1">
        <f>Template!C46</f>
        <v>1</v>
      </c>
      <c r="D46" s="62">
        <v>0</v>
      </c>
      <c r="E46" s="1">
        <f t="shared" si="0"/>
        <v>1</v>
      </c>
      <c r="F46" s="64">
        <f>'Equipements par tunnel'!AJ21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tunnel'!AJ22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tunnel'!AJ23</f>
        <v>20</v>
      </c>
      <c r="G48" s="8">
        <f>Préventifs_tunnels!G804</f>
        <v>15.75</v>
      </c>
      <c r="H48" s="8">
        <f t="shared" si="1"/>
        <v>315</v>
      </c>
      <c r="I48" s="11" t="s">
        <v>2463</v>
      </c>
    </row>
    <row r="49" spans="1:9" ht="15" customHeight="1" x14ac:dyDescent="0.25">
      <c r="A49" s="1" t="s">
        <v>31</v>
      </c>
      <c r="B49" s="1" t="s">
        <v>88</v>
      </c>
      <c r="C49" s="1">
        <f>Template!C49</f>
        <v>1</v>
      </c>
      <c r="D49" s="62">
        <v>0</v>
      </c>
      <c r="E49" s="1">
        <f t="shared" si="0"/>
        <v>1</v>
      </c>
      <c r="F49" s="64">
        <f>'Equipements par tunnel'!AJ24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tunnel'!AJ25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tunnel'!AJ26</f>
        <v>11</v>
      </c>
      <c r="G51" s="8">
        <f>Préventifs_tunnels!G807</f>
        <v>15.75</v>
      </c>
      <c r="H51" s="8">
        <f t="shared" si="1"/>
        <v>173.25</v>
      </c>
      <c r="I51" s="11" t="s">
        <v>2466</v>
      </c>
    </row>
    <row r="52" spans="1:9" ht="15" customHeight="1" x14ac:dyDescent="0.25">
      <c r="A52" s="1" t="s">
        <v>34</v>
      </c>
      <c r="B52" s="1" t="s">
        <v>83</v>
      </c>
      <c r="C52" s="1">
        <f>Template!C52</f>
        <v>1</v>
      </c>
      <c r="D52" s="62">
        <v>0</v>
      </c>
      <c r="E52" s="1">
        <f t="shared" si="0"/>
        <v>1</v>
      </c>
      <c r="F52" s="1">
        <v>1</v>
      </c>
      <c r="G52" s="8"/>
      <c r="H52" s="8">
        <f t="shared" si="1"/>
        <v>0</v>
      </c>
      <c r="I52" s="69" t="s">
        <v>2519</v>
      </c>
    </row>
    <row r="53" spans="1:9" ht="15" customHeight="1" x14ac:dyDescent="0.25">
      <c r="A53" s="1" t="s">
        <v>34</v>
      </c>
      <c r="B53" s="1" t="s">
        <v>122</v>
      </c>
      <c r="C53" s="1">
        <f>Template!C53</f>
        <v>1</v>
      </c>
      <c r="D53" s="62">
        <v>0</v>
      </c>
      <c r="E53" s="1">
        <f t="shared" si="0"/>
        <v>1</v>
      </c>
      <c r="F53" s="64">
        <f>'Equipements par tunnel'!AJ35+'Equipements par tunnel'!AJ37</f>
        <v>12</v>
      </c>
      <c r="G53" s="8">
        <f>Préventifs_tunnels!G835</f>
        <v>78.849999999999994</v>
      </c>
      <c r="H53" s="8">
        <f t="shared" si="1"/>
        <v>946.19999999999993</v>
      </c>
      <c r="I53" s="11" t="s">
        <v>2478</v>
      </c>
    </row>
    <row r="54" spans="1:9" ht="15" customHeight="1" x14ac:dyDescent="0.25">
      <c r="A54" s="1" t="s">
        <v>34</v>
      </c>
      <c r="B54" s="1" t="s">
        <v>123</v>
      </c>
      <c r="C54" s="1">
        <f>Template!C54</f>
        <v>1</v>
      </c>
      <c r="D54" s="62">
        <v>0</v>
      </c>
      <c r="E54" s="1">
        <f t="shared" si="0"/>
        <v>1</v>
      </c>
      <c r="F54" s="64">
        <f>'Equipements par tunnel'!AJ33+'Equipements par tunnel'!AJ34</f>
        <v>9</v>
      </c>
      <c r="G54" s="8">
        <f>Préventifs_tunnels!G836</f>
        <v>128.27000000000001</v>
      </c>
      <c r="H54" s="8">
        <f t="shared" si="1"/>
        <v>1154.43</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Préventifs_tunnels!G883</f>
        <v>3200.8</v>
      </c>
      <c r="H58" s="8">
        <f t="shared" si="1"/>
        <v>3200.8</v>
      </c>
      <c r="I58" s="11" t="s">
        <v>2445</v>
      </c>
    </row>
    <row r="59" spans="1:9" ht="15" customHeight="1" x14ac:dyDescent="0.25">
      <c r="A59" s="1" t="s">
        <v>35</v>
      </c>
      <c r="B59" s="1" t="s">
        <v>37</v>
      </c>
      <c r="C59" s="1">
        <f>Template!C59</f>
        <v>1</v>
      </c>
      <c r="D59" s="62">
        <v>0</v>
      </c>
      <c r="E59" s="1">
        <f t="shared" si="0"/>
        <v>1</v>
      </c>
      <c r="F59" s="1">
        <v>1</v>
      </c>
      <c r="G59" s="8">
        <f>Préventifs_tunnels!G884</f>
        <v>1710.2</v>
      </c>
      <c r="H59" s="8">
        <f t="shared" si="1"/>
        <v>1710.2</v>
      </c>
      <c r="I59" s="11" t="s">
        <v>2445</v>
      </c>
    </row>
    <row r="60" spans="1:9" ht="15" customHeight="1" x14ac:dyDescent="0.25">
      <c r="A60" s="1" t="s">
        <v>35</v>
      </c>
      <c r="B60" s="1" t="s">
        <v>38</v>
      </c>
      <c r="C60" s="1">
        <f>Template!C60</f>
        <v>2</v>
      </c>
      <c r="D60" s="62">
        <v>0</v>
      </c>
      <c r="E60" s="1">
        <f t="shared" si="0"/>
        <v>2</v>
      </c>
      <c r="F60" s="1">
        <v>1</v>
      </c>
      <c r="G60" s="8">
        <f>Préventifs_tunnels!G931</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Préventifs_tunnels!G932</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Préventifs_tunnels!G958</f>
        <v>29.7</v>
      </c>
      <c r="H62" s="8">
        <f t="shared" si="1"/>
        <v>29.7</v>
      </c>
      <c r="I62" s="11" t="s">
        <v>2444</v>
      </c>
    </row>
    <row r="63" spans="1:9" ht="15" customHeight="1" x14ac:dyDescent="0.25">
      <c r="A63" s="1" t="s">
        <v>40</v>
      </c>
      <c r="B63" s="1" t="s">
        <v>41</v>
      </c>
      <c r="C63" s="1">
        <f>Template!C63</f>
        <v>1</v>
      </c>
      <c r="D63" s="62">
        <v>0</v>
      </c>
      <c r="E63" s="1">
        <f t="shared" si="0"/>
        <v>1</v>
      </c>
      <c r="F63" s="1">
        <v>1</v>
      </c>
      <c r="G63" s="8">
        <f>Préventifs_tunnels!G984</f>
        <v>1922</v>
      </c>
      <c r="H63" s="8">
        <f t="shared" si="1"/>
        <v>1922</v>
      </c>
      <c r="I63" s="11" t="s">
        <v>2444</v>
      </c>
    </row>
    <row r="64" spans="1:9" ht="15" customHeight="1" x14ac:dyDescent="0.25">
      <c r="A64" s="1" t="s">
        <v>40</v>
      </c>
      <c r="B64" s="1" t="s">
        <v>102</v>
      </c>
      <c r="C64" s="1">
        <f>Template!C64</f>
        <v>3</v>
      </c>
      <c r="D64" s="62">
        <v>0</v>
      </c>
      <c r="E64" s="1">
        <f t="shared" si="0"/>
        <v>3</v>
      </c>
      <c r="F64" s="1">
        <v>1</v>
      </c>
      <c r="G64" s="8"/>
      <c r="H64" s="8">
        <f t="shared" si="1"/>
        <v>0</v>
      </c>
      <c r="I64" s="69" t="s">
        <v>2520</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tunnel'!AJ28</f>
        <v>0</v>
      </c>
      <c r="G66" s="8">
        <f>Préventifs_tunnels!G1050</f>
        <v>147.54</v>
      </c>
      <c r="H66" s="8">
        <f t="shared" si="1"/>
        <v>0</v>
      </c>
      <c r="I66" s="69" t="s">
        <v>2520</v>
      </c>
    </row>
    <row r="67" spans="1:9" ht="15" customHeight="1" x14ac:dyDescent="0.25">
      <c r="A67" s="1" t="s">
        <v>40</v>
      </c>
      <c r="B67" s="1" t="s">
        <v>104</v>
      </c>
      <c r="C67" s="1">
        <f>Template!C67</f>
        <v>1</v>
      </c>
      <c r="D67" s="62">
        <v>0</v>
      </c>
      <c r="E67" s="1">
        <f t="shared" si="0"/>
        <v>1</v>
      </c>
      <c r="F67" s="64">
        <f>'Equipements par tunnel'!AJ27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tunnel'!AJ15</f>
        <v>9</v>
      </c>
      <c r="G69" s="8">
        <f>Préventifs_tunnels!G989</f>
        <v>206</v>
      </c>
      <c r="H69" s="8">
        <f t="shared" si="1"/>
        <v>1854</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tunnel'!AJ29</f>
        <v>0</v>
      </c>
      <c r="G72" s="8">
        <f>Préventifs_tunnels!G992</f>
        <v>686</v>
      </c>
      <c r="H72" s="8">
        <f t="shared" si="1"/>
        <v>0</v>
      </c>
      <c r="I72" s="11" t="s">
        <v>2483</v>
      </c>
    </row>
    <row r="73" spans="1:9" ht="30" customHeight="1" x14ac:dyDescent="0.25">
      <c r="H73" s="13">
        <f>SUM(H3:H72)</f>
        <v>138870.158</v>
      </c>
    </row>
  </sheetData>
  <sheetProtection algorithmName="SHA-512" hashValue="sCpUcR1J8nndFeGr/3kPT0PYZgIlCJSbS8zKALQTXlyMEQfPZflVQeWdZ5Id0KzQ5IAYwSycROLK6sSqKA5Hjw==" saltValue="2cfr60f2r0JnxjmgKw/T5Q=="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4B1D-C149-4F40-A331-F3DAB4DCB78B}">
  <dimension ref="A1:AK149"/>
  <sheetViews>
    <sheetView workbookViewId="0">
      <pane xSplit="2" ySplit="2" topLeftCell="S3" activePane="bottomRight" state="frozen"/>
      <selection pane="topRight" activeCell="C1" sqref="C1"/>
      <selection pane="bottomLeft" activeCell="A3" sqref="A3"/>
      <selection pane="bottomRight" activeCell="X58" sqref="X58"/>
    </sheetView>
  </sheetViews>
  <sheetFormatPr baseColWidth="10" defaultRowHeight="15" x14ac:dyDescent="0.25"/>
  <cols>
    <col min="2" max="2" width="29.28515625" bestFit="1" customWidth="1"/>
    <col min="3" max="37" width="11.42578125" customWidth="1"/>
  </cols>
  <sheetData>
    <row r="1" spans="1:37" x14ac:dyDescent="0.25">
      <c r="A1" s="14"/>
      <c r="B1" s="15"/>
      <c r="C1" s="90" t="s">
        <v>128</v>
      </c>
      <c r="D1" s="91"/>
      <c r="E1" s="91"/>
      <c r="F1" s="91"/>
      <c r="G1" s="91"/>
      <c r="H1" s="91"/>
      <c r="I1" s="92"/>
      <c r="J1" s="93" t="s">
        <v>129</v>
      </c>
      <c r="K1" s="94"/>
      <c r="L1" s="94"/>
      <c r="M1" s="94"/>
      <c r="N1" s="94"/>
      <c r="O1" s="94"/>
      <c r="P1" s="94"/>
      <c r="Q1" s="94"/>
      <c r="R1" s="94"/>
      <c r="S1" s="94"/>
      <c r="T1" s="94"/>
      <c r="U1" s="94"/>
      <c r="V1" s="94"/>
      <c r="W1" s="95"/>
      <c r="X1" s="96" t="s">
        <v>130</v>
      </c>
      <c r="Y1" s="97"/>
      <c r="Z1" s="97"/>
      <c r="AA1" s="97"/>
      <c r="AB1" s="97"/>
      <c r="AC1" s="97"/>
      <c r="AD1" s="98"/>
      <c r="AE1" s="99" t="s">
        <v>131</v>
      </c>
      <c r="AF1" s="100"/>
      <c r="AG1" s="100"/>
      <c r="AH1" s="100"/>
      <c r="AI1" s="100"/>
      <c r="AJ1" s="100"/>
      <c r="AK1" s="101"/>
    </row>
    <row r="2" spans="1:37" x14ac:dyDescent="0.25">
      <c r="A2" s="16" t="s">
        <v>132</v>
      </c>
      <c r="B2" s="16" t="s">
        <v>133</v>
      </c>
      <c r="C2" s="17" t="s">
        <v>75</v>
      </c>
      <c r="D2" s="17" t="s">
        <v>66</v>
      </c>
      <c r="E2" s="17" t="s">
        <v>78</v>
      </c>
      <c r="F2" s="17" t="s">
        <v>134</v>
      </c>
      <c r="G2" s="17" t="s">
        <v>65</v>
      </c>
      <c r="H2" s="17" t="s">
        <v>135</v>
      </c>
      <c r="I2" s="17" t="s">
        <v>136</v>
      </c>
      <c r="J2" s="18" t="s">
        <v>137</v>
      </c>
      <c r="K2" s="18" t="s">
        <v>138</v>
      </c>
      <c r="L2" s="18" t="s">
        <v>139</v>
      </c>
      <c r="M2" s="18" t="s">
        <v>140</v>
      </c>
      <c r="N2" s="18" t="s">
        <v>141</v>
      </c>
      <c r="O2" s="18" t="s">
        <v>120</v>
      </c>
      <c r="P2" s="18" t="s">
        <v>79</v>
      </c>
      <c r="Q2" s="18" t="s">
        <v>142</v>
      </c>
      <c r="R2" s="18" t="s">
        <v>143</v>
      </c>
      <c r="S2" s="18" t="s">
        <v>62</v>
      </c>
      <c r="T2" s="18" t="s">
        <v>69</v>
      </c>
      <c r="U2" s="18" t="s">
        <v>63</v>
      </c>
      <c r="V2" s="18" t="s">
        <v>144</v>
      </c>
      <c r="W2" s="18" t="s">
        <v>135</v>
      </c>
      <c r="X2" s="19" t="s">
        <v>74</v>
      </c>
      <c r="Y2" s="19" t="s">
        <v>145</v>
      </c>
      <c r="Z2" s="19" t="s">
        <v>146</v>
      </c>
      <c r="AA2" s="19" t="s">
        <v>71</v>
      </c>
      <c r="AB2" s="19" t="s">
        <v>77</v>
      </c>
      <c r="AC2" s="19" t="s">
        <v>64</v>
      </c>
      <c r="AD2" s="19" t="s">
        <v>147</v>
      </c>
      <c r="AE2" s="20" t="s">
        <v>76</v>
      </c>
      <c r="AF2" s="20" t="s">
        <v>148</v>
      </c>
      <c r="AG2" s="20" t="s">
        <v>67</v>
      </c>
      <c r="AH2" s="20" t="s">
        <v>72</v>
      </c>
      <c r="AI2" s="20" t="s">
        <v>149</v>
      </c>
      <c r="AJ2" s="20" t="s">
        <v>73</v>
      </c>
      <c r="AK2" s="20" t="s">
        <v>147</v>
      </c>
    </row>
    <row r="3" spans="1:37" x14ac:dyDescent="0.25">
      <c r="A3" s="21" t="s">
        <v>16</v>
      </c>
      <c r="B3" s="21" t="s">
        <v>150</v>
      </c>
      <c r="C3" s="21"/>
      <c r="D3" s="21"/>
      <c r="E3" s="21"/>
      <c r="F3" s="21"/>
      <c r="G3" s="21"/>
      <c r="H3" s="21"/>
      <c r="I3" s="21"/>
      <c r="J3" s="21"/>
      <c r="K3" s="21"/>
      <c r="L3" s="21"/>
      <c r="M3" s="21"/>
      <c r="N3" s="21">
        <v>4</v>
      </c>
      <c r="O3" s="21">
        <v>12</v>
      </c>
      <c r="P3" s="21"/>
      <c r="Q3" s="21"/>
      <c r="R3" s="21"/>
      <c r="S3" s="21"/>
      <c r="T3" s="21"/>
      <c r="U3" s="21"/>
      <c r="V3" s="21"/>
      <c r="W3" s="21"/>
      <c r="X3" s="21"/>
      <c r="Y3" s="21"/>
      <c r="Z3" s="21"/>
      <c r="AA3" s="21"/>
      <c r="AB3" s="21"/>
      <c r="AC3" s="21"/>
      <c r="AD3" s="21"/>
      <c r="AE3" s="21"/>
      <c r="AF3" s="21"/>
      <c r="AG3" s="21"/>
      <c r="AH3" s="21"/>
      <c r="AI3" s="21"/>
      <c r="AJ3" s="21"/>
      <c r="AK3" s="21"/>
    </row>
    <row r="4" spans="1:37" x14ac:dyDescent="0.25">
      <c r="A4" s="21" t="s">
        <v>19</v>
      </c>
      <c r="B4" s="21" t="s">
        <v>151</v>
      </c>
      <c r="C4" s="21">
        <v>3</v>
      </c>
      <c r="D4" s="21">
        <v>2</v>
      </c>
      <c r="E4" s="21">
        <v>1</v>
      </c>
      <c r="F4" s="21">
        <v>0</v>
      </c>
      <c r="G4" s="21">
        <v>16</v>
      </c>
      <c r="H4" s="21">
        <v>45</v>
      </c>
      <c r="I4" s="21" t="s">
        <v>98</v>
      </c>
      <c r="J4" s="21"/>
      <c r="K4" s="21">
        <v>5</v>
      </c>
      <c r="L4" s="21"/>
      <c r="M4" s="21"/>
      <c r="N4" s="21">
        <v>3</v>
      </c>
      <c r="O4" s="21">
        <v>1</v>
      </c>
      <c r="P4" s="21">
        <v>8</v>
      </c>
      <c r="Q4" s="21"/>
      <c r="R4" s="21">
        <v>6</v>
      </c>
      <c r="S4" s="21"/>
      <c r="T4" s="21">
        <v>1</v>
      </c>
      <c r="U4" s="21">
        <v>1</v>
      </c>
      <c r="V4" s="21"/>
      <c r="W4" s="21">
        <v>26</v>
      </c>
      <c r="X4" s="21">
        <v>25</v>
      </c>
      <c r="Y4" s="21"/>
      <c r="Z4" s="21"/>
      <c r="AA4" s="21">
        <v>9</v>
      </c>
      <c r="AB4" s="21">
        <v>5</v>
      </c>
      <c r="AC4" s="21">
        <v>7</v>
      </c>
      <c r="AD4" s="21">
        <v>23</v>
      </c>
      <c r="AE4" s="21">
        <v>5</v>
      </c>
      <c r="AF4" s="21">
        <v>3</v>
      </c>
      <c r="AG4" s="21">
        <v>2</v>
      </c>
      <c r="AH4" s="21">
        <v>1</v>
      </c>
      <c r="AI4" s="21"/>
      <c r="AJ4" s="21"/>
      <c r="AK4" s="21">
        <v>27</v>
      </c>
    </row>
    <row r="5" spans="1:37" x14ac:dyDescent="0.25">
      <c r="A5" s="21" t="s">
        <v>19</v>
      </c>
      <c r="B5" s="21" t="s">
        <v>152</v>
      </c>
      <c r="C5" s="21">
        <v>17</v>
      </c>
      <c r="D5" s="21">
        <v>32</v>
      </c>
      <c r="E5" s="21">
        <v>19</v>
      </c>
      <c r="F5" s="21">
        <v>26</v>
      </c>
      <c r="G5" s="21">
        <v>37</v>
      </c>
      <c r="H5" s="21">
        <v>0</v>
      </c>
      <c r="I5" s="21" t="s">
        <v>98</v>
      </c>
      <c r="J5" s="21">
        <v>25</v>
      </c>
      <c r="K5" s="21">
        <v>40</v>
      </c>
      <c r="L5" s="21">
        <v>8</v>
      </c>
      <c r="M5" s="21"/>
      <c r="N5" s="21">
        <v>35</v>
      </c>
      <c r="O5" s="21">
        <v>17</v>
      </c>
      <c r="P5" s="21">
        <v>106</v>
      </c>
      <c r="Q5" s="21"/>
      <c r="R5" s="21">
        <v>28</v>
      </c>
      <c r="S5" s="21">
        <v>11</v>
      </c>
      <c r="T5" s="21">
        <v>29</v>
      </c>
      <c r="U5" s="21">
        <v>9</v>
      </c>
      <c r="V5" s="21">
        <v>1</v>
      </c>
      <c r="W5" s="21"/>
      <c r="X5" s="21">
        <v>97</v>
      </c>
      <c r="Y5" s="21"/>
      <c r="Z5" s="21">
        <v>7</v>
      </c>
      <c r="AA5" s="21">
        <v>41</v>
      </c>
      <c r="AB5" s="21">
        <v>27</v>
      </c>
      <c r="AC5" s="21">
        <v>9</v>
      </c>
      <c r="AD5" s="21"/>
      <c r="AE5" s="21">
        <v>23</v>
      </c>
      <c r="AF5" s="21"/>
      <c r="AG5" s="21">
        <v>7</v>
      </c>
      <c r="AH5" s="21">
        <v>4</v>
      </c>
      <c r="AI5" s="21"/>
      <c r="AJ5" s="21">
        <v>14</v>
      </c>
      <c r="AK5" s="21"/>
    </row>
    <row r="6" spans="1:37" x14ac:dyDescent="0.25">
      <c r="A6" s="21" t="s">
        <v>19</v>
      </c>
      <c r="B6" s="21" t="s">
        <v>153</v>
      </c>
      <c r="C6" s="21">
        <v>9</v>
      </c>
      <c r="D6" s="21">
        <v>0</v>
      </c>
      <c r="E6" s="21">
        <v>0</v>
      </c>
      <c r="F6" s="21">
        <v>0</v>
      </c>
      <c r="G6" s="21">
        <v>16</v>
      </c>
      <c r="H6" s="21">
        <v>0</v>
      </c>
      <c r="I6" s="21" t="s">
        <v>98</v>
      </c>
      <c r="J6" s="21"/>
      <c r="K6" s="21"/>
      <c r="L6" s="21"/>
      <c r="M6" s="21"/>
      <c r="N6" s="21"/>
      <c r="O6" s="21"/>
      <c r="P6" s="21"/>
      <c r="Q6" s="21"/>
      <c r="R6" s="21"/>
      <c r="S6" s="21"/>
      <c r="T6" s="21"/>
      <c r="U6" s="21"/>
      <c r="V6" s="21"/>
      <c r="W6" s="21"/>
      <c r="X6" s="21"/>
      <c r="Y6" s="21"/>
      <c r="Z6" s="21"/>
      <c r="AA6" s="21"/>
      <c r="AB6" s="21"/>
      <c r="AC6" s="21"/>
      <c r="AD6" s="21"/>
      <c r="AE6" s="21">
        <v>2</v>
      </c>
      <c r="AF6" s="21"/>
      <c r="AG6" s="21">
        <v>7</v>
      </c>
      <c r="AH6" s="21"/>
      <c r="AI6" s="21"/>
      <c r="AJ6" s="21"/>
      <c r="AK6" s="21"/>
    </row>
    <row r="7" spans="1:37" x14ac:dyDescent="0.25">
      <c r="A7" s="21" t="s">
        <v>154</v>
      </c>
      <c r="B7" s="21" t="s">
        <v>155</v>
      </c>
      <c r="C7" s="21">
        <v>0</v>
      </c>
      <c r="D7" s="21">
        <v>0</v>
      </c>
      <c r="E7" s="21">
        <v>0</v>
      </c>
      <c r="F7" s="21">
        <v>0</v>
      </c>
      <c r="G7" s="21"/>
      <c r="H7" s="21">
        <v>0</v>
      </c>
      <c r="I7" s="21">
        <v>0</v>
      </c>
      <c r="J7" s="21">
        <v>0</v>
      </c>
      <c r="K7" s="21">
        <v>0</v>
      </c>
      <c r="L7" s="21">
        <v>0</v>
      </c>
      <c r="M7" s="21"/>
      <c r="N7" s="21">
        <v>0</v>
      </c>
      <c r="O7" s="21">
        <v>0</v>
      </c>
      <c r="P7" s="21">
        <v>0</v>
      </c>
      <c r="Q7" s="21">
        <v>0</v>
      </c>
      <c r="R7" s="21">
        <v>0</v>
      </c>
      <c r="S7" s="21">
        <v>0</v>
      </c>
      <c r="T7" s="21">
        <v>0</v>
      </c>
      <c r="U7" s="21">
        <v>0</v>
      </c>
      <c r="V7" s="21"/>
      <c r="W7" s="21">
        <v>10</v>
      </c>
      <c r="X7" s="21"/>
      <c r="Y7" s="21"/>
      <c r="Z7" s="21"/>
      <c r="AA7" s="21"/>
      <c r="AB7" s="21"/>
      <c r="AC7" s="21"/>
      <c r="AD7" s="21"/>
      <c r="AE7" s="21"/>
      <c r="AF7" s="21"/>
      <c r="AG7" s="21"/>
      <c r="AH7" s="21"/>
      <c r="AI7" s="21"/>
      <c r="AJ7" s="21"/>
      <c r="AK7" s="21"/>
    </row>
    <row r="8" spans="1:37" x14ac:dyDescent="0.25">
      <c r="A8" s="21" t="s">
        <v>154</v>
      </c>
      <c r="B8" s="21" t="s">
        <v>156</v>
      </c>
      <c r="C8" s="21">
        <v>6</v>
      </c>
      <c r="D8" s="21">
        <v>4</v>
      </c>
      <c r="E8" s="21">
        <v>1</v>
      </c>
      <c r="F8" s="21">
        <v>3</v>
      </c>
      <c r="G8" s="21">
        <v>0</v>
      </c>
      <c r="H8" s="21">
        <v>36</v>
      </c>
      <c r="I8" s="21" t="s">
        <v>98</v>
      </c>
      <c r="J8" s="21">
        <v>0</v>
      </c>
      <c r="K8" s="21">
        <v>1</v>
      </c>
      <c r="L8" s="21">
        <v>1</v>
      </c>
      <c r="M8" s="21"/>
      <c r="N8" s="21">
        <v>4</v>
      </c>
      <c r="O8" s="21">
        <v>1</v>
      </c>
      <c r="P8" s="21">
        <v>5</v>
      </c>
      <c r="Q8" s="21">
        <v>1</v>
      </c>
      <c r="R8" s="21">
        <v>5</v>
      </c>
      <c r="S8" s="21">
        <v>0</v>
      </c>
      <c r="T8" s="21">
        <v>0</v>
      </c>
      <c r="U8" s="21">
        <v>1</v>
      </c>
      <c r="V8" s="21"/>
      <c r="W8" s="21">
        <v>25</v>
      </c>
      <c r="X8" s="21">
        <v>6</v>
      </c>
      <c r="Y8" s="21"/>
      <c r="Z8" s="21"/>
      <c r="AA8" s="21"/>
      <c r="AB8" s="21">
        <v>2</v>
      </c>
      <c r="AC8" s="21">
        <v>1</v>
      </c>
      <c r="AD8" s="21">
        <v>35</v>
      </c>
      <c r="AE8" s="21">
        <v>3</v>
      </c>
      <c r="AF8" s="21">
        <v>4</v>
      </c>
      <c r="AG8" s="21">
        <v>1</v>
      </c>
      <c r="AH8" s="21">
        <v>1</v>
      </c>
      <c r="AI8" s="21"/>
      <c r="AJ8" s="21">
        <v>2</v>
      </c>
      <c r="AK8" s="21">
        <v>25</v>
      </c>
    </row>
    <row r="9" spans="1:37" x14ac:dyDescent="0.25">
      <c r="A9" s="21" t="s">
        <v>154</v>
      </c>
      <c r="B9" s="21" t="s">
        <v>157</v>
      </c>
      <c r="C9" s="21"/>
      <c r="D9" s="21"/>
      <c r="E9" s="21"/>
      <c r="F9" s="21"/>
      <c r="G9" s="21"/>
      <c r="H9" s="21"/>
      <c r="I9" s="21"/>
      <c r="J9" s="21">
        <v>0</v>
      </c>
      <c r="K9" s="21">
        <v>0</v>
      </c>
      <c r="L9" s="21">
        <v>0</v>
      </c>
      <c r="M9" s="21"/>
      <c r="N9" s="21">
        <v>0</v>
      </c>
      <c r="O9" s="21">
        <v>0</v>
      </c>
      <c r="P9" s="21">
        <v>0</v>
      </c>
      <c r="Q9" s="21">
        <v>0</v>
      </c>
      <c r="R9" s="21">
        <v>0</v>
      </c>
      <c r="S9" s="21">
        <v>0</v>
      </c>
      <c r="T9" s="21">
        <v>0</v>
      </c>
      <c r="U9" s="21">
        <v>0</v>
      </c>
      <c r="V9" s="21"/>
      <c r="W9" s="21">
        <v>17</v>
      </c>
      <c r="X9" s="21"/>
      <c r="Y9" s="21"/>
      <c r="Z9" s="21"/>
      <c r="AA9" s="21"/>
      <c r="AB9" s="21"/>
      <c r="AC9" s="21"/>
      <c r="AD9" s="21"/>
      <c r="AE9" s="21"/>
      <c r="AF9" s="21"/>
      <c r="AG9" s="21"/>
      <c r="AH9" s="21"/>
      <c r="AI9" s="21"/>
      <c r="AJ9" s="21"/>
      <c r="AK9" s="21"/>
    </row>
    <row r="10" spans="1:37" x14ac:dyDescent="0.25">
      <c r="A10" s="21" t="s">
        <v>154</v>
      </c>
      <c r="B10" s="21" t="s">
        <v>158</v>
      </c>
      <c r="C10" s="21">
        <v>6</v>
      </c>
      <c r="D10" s="21">
        <v>1</v>
      </c>
      <c r="E10" s="21">
        <v>2</v>
      </c>
      <c r="F10" s="21">
        <v>4</v>
      </c>
      <c r="G10" s="21">
        <v>7</v>
      </c>
      <c r="H10" s="21">
        <v>45</v>
      </c>
      <c r="I10" s="21" t="s">
        <v>98</v>
      </c>
      <c r="J10" s="21">
        <v>0</v>
      </c>
      <c r="K10" s="21">
        <v>1</v>
      </c>
      <c r="L10" s="21">
        <v>1</v>
      </c>
      <c r="M10" s="21"/>
      <c r="N10" s="21">
        <v>1</v>
      </c>
      <c r="O10" s="21">
        <v>1</v>
      </c>
      <c r="P10" s="21">
        <v>4</v>
      </c>
      <c r="Q10" s="21">
        <v>1</v>
      </c>
      <c r="R10" s="21">
        <v>5</v>
      </c>
      <c r="S10" s="21">
        <v>0</v>
      </c>
      <c r="T10" s="21">
        <v>0</v>
      </c>
      <c r="U10" s="21">
        <v>2</v>
      </c>
      <c r="V10" s="21"/>
      <c r="W10" s="21">
        <v>36</v>
      </c>
      <c r="X10" s="21"/>
      <c r="Y10" s="21"/>
      <c r="Z10" s="21"/>
      <c r="AA10" s="21"/>
      <c r="AB10" s="21"/>
      <c r="AC10" s="21">
        <v>1</v>
      </c>
      <c r="AD10" s="21">
        <v>70</v>
      </c>
      <c r="AE10" s="21">
        <v>6</v>
      </c>
      <c r="AF10" s="21">
        <v>4</v>
      </c>
      <c r="AG10" s="21">
        <v>1</v>
      </c>
      <c r="AH10" s="21">
        <v>1</v>
      </c>
      <c r="AI10" s="21"/>
      <c r="AJ10" s="21">
        <v>10</v>
      </c>
      <c r="AK10" s="21">
        <v>30</v>
      </c>
    </row>
    <row r="11" spans="1:37" x14ac:dyDescent="0.25">
      <c r="A11" s="21" t="s">
        <v>154</v>
      </c>
      <c r="B11" s="21" t="s">
        <v>159</v>
      </c>
      <c r="C11" s="21">
        <v>0</v>
      </c>
      <c r="D11" s="21">
        <v>3</v>
      </c>
      <c r="E11" s="21">
        <v>0</v>
      </c>
      <c r="F11" s="21">
        <v>4</v>
      </c>
      <c r="G11" s="21">
        <v>8</v>
      </c>
      <c r="H11" s="21">
        <v>45</v>
      </c>
      <c r="I11" s="21" t="s">
        <v>98</v>
      </c>
      <c r="J11" s="21">
        <v>2</v>
      </c>
      <c r="K11" s="21">
        <v>3</v>
      </c>
      <c r="L11" s="21">
        <v>2</v>
      </c>
      <c r="M11" s="21"/>
      <c r="N11" s="21">
        <v>19</v>
      </c>
      <c r="O11" s="21">
        <v>1</v>
      </c>
      <c r="P11" s="21">
        <v>28</v>
      </c>
      <c r="Q11" s="21">
        <v>1</v>
      </c>
      <c r="R11" s="21">
        <v>7</v>
      </c>
      <c r="S11" s="21">
        <v>5</v>
      </c>
      <c r="T11" s="21">
        <v>3</v>
      </c>
      <c r="U11" s="21">
        <v>0</v>
      </c>
      <c r="V11" s="21"/>
      <c r="W11" s="21">
        <v>16</v>
      </c>
      <c r="X11" s="21">
        <v>11</v>
      </c>
      <c r="Y11" s="21"/>
      <c r="Z11" s="21"/>
      <c r="AA11" s="21">
        <v>7</v>
      </c>
      <c r="AB11" s="21">
        <v>2</v>
      </c>
      <c r="AC11" s="21">
        <v>4</v>
      </c>
      <c r="AD11" s="21">
        <v>10</v>
      </c>
      <c r="AE11" s="21">
        <v>2</v>
      </c>
      <c r="AF11" s="21"/>
      <c r="AG11" s="21">
        <v>2</v>
      </c>
      <c r="AH11" s="21">
        <v>2</v>
      </c>
      <c r="AI11" s="21"/>
      <c r="AJ11" s="21"/>
      <c r="AK11" s="21">
        <v>17</v>
      </c>
    </row>
    <row r="12" spans="1:37" x14ac:dyDescent="0.25">
      <c r="A12" s="21" t="s">
        <v>31</v>
      </c>
      <c r="B12" s="21" t="s">
        <v>124</v>
      </c>
      <c r="C12" s="21">
        <v>2</v>
      </c>
      <c r="D12" s="21">
        <v>3</v>
      </c>
      <c r="E12" s="21">
        <v>2</v>
      </c>
      <c r="F12" s="21">
        <v>2</v>
      </c>
      <c r="G12" s="21">
        <v>2</v>
      </c>
      <c r="H12" s="21"/>
      <c r="I12" s="21"/>
      <c r="J12" s="21">
        <v>2</v>
      </c>
      <c r="K12" s="21">
        <v>3</v>
      </c>
      <c r="L12" s="21">
        <v>2</v>
      </c>
      <c r="M12" s="21"/>
      <c r="N12" s="21">
        <v>4</v>
      </c>
      <c r="O12" s="21">
        <v>2</v>
      </c>
      <c r="P12" s="21">
        <v>1</v>
      </c>
      <c r="Q12" s="21"/>
      <c r="R12" s="21">
        <v>2</v>
      </c>
      <c r="S12" s="21"/>
      <c r="T12" s="21">
        <v>2</v>
      </c>
      <c r="U12" s="21"/>
      <c r="V12" s="21">
        <v>2</v>
      </c>
      <c r="W12" s="21"/>
      <c r="X12" s="21">
        <v>2</v>
      </c>
      <c r="Y12" s="21"/>
      <c r="Z12" s="21">
        <v>3</v>
      </c>
      <c r="AA12" s="21">
        <v>2</v>
      </c>
      <c r="AB12" s="21">
        <v>3</v>
      </c>
      <c r="AC12" s="21">
        <v>2</v>
      </c>
      <c r="AD12" s="21"/>
      <c r="AE12" s="21">
        <v>2</v>
      </c>
      <c r="AF12" s="21">
        <v>4</v>
      </c>
      <c r="AG12" s="21">
        <v>4</v>
      </c>
      <c r="AH12" s="21">
        <v>3</v>
      </c>
      <c r="AI12" s="21"/>
      <c r="AJ12" s="21">
        <v>3</v>
      </c>
      <c r="AK12" s="21"/>
    </row>
    <row r="13" spans="1:37" x14ac:dyDescent="0.25">
      <c r="A13" s="22" t="s">
        <v>160</v>
      </c>
      <c r="B13" s="22" t="s">
        <v>161</v>
      </c>
      <c r="C13" s="21">
        <v>4</v>
      </c>
      <c r="D13" s="21">
        <v>6</v>
      </c>
      <c r="E13" s="21">
        <v>8</v>
      </c>
      <c r="F13" s="21">
        <v>13</v>
      </c>
      <c r="G13" s="21">
        <v>24</v>
      </c>
      <c r="H13" s="21">
        <v>0</v>
      </c>
      <c r="I13" s="21">
        <v>0</v>
      </c>
      <c r="J13" s="21">
        <v>18</v>
      </c>
      <c r="K13" s="21">
        <v>13</v>
      </c>
      <c r="L13" s="21">
        <v>6</v>
      </c>
      <c r="M13" s="21"/>
      <c r="N13" s="21">
        <v>18</v>
      </c>
      <c r="O13" s="21">
        <v>6</v>
      </c>
      <c r="P13" s="21">
        <v>62</v>
      </c>
      <c r="Q13" s="21">
        <v>3</v>
      </c>
      <c r="R13" s="21">
        <v>12</v>
      </c>
      <c r="S13" s="21">
        <v>6</v>
      </c>
      <c r="T13" s="21">
        <v>17</v>
      </c>
      <c r="U13" s="21">
        <v>6</v>
      </c>
      <c r="V13" s="21">
        <v>4</v>
      </c>
      <c r="W13" s="21"/>
      <c r="X13" s="21">
        <v>31</v>
      </c>
      <c r="Y13" s="21"/>
      <c r="Z13" s="21">
        <v>4</v>
      </c>
      <c r="AA13" s="21">
        <v>24</v>
      </c>
      <c r="AB13" s="21">
        <v>14</v>
      </c>
      <c r="AC13" s="21">
        <v>8</v>
      </c>
      <c r="AD13" s="21"/>
      <c r="AE13" s="21">
        <v>10</v>
      </c>
      <c r="AF13" s="21"/>
      <c r="AG13" s="21">
        <v>10</v>
      </c>
      <c r="AH13" s="21"/>
      <c r="AI13" s="21"/>
      <c r="AJ13" s="21">
        <v>6</v>
      </c>
      <c r="AK13" s="21"/>
    </row>
    <row r="14" spans="1:37" x14ac:dyDescent="0.25">
      <c r="A14" s="22" t="s">
        <v>160</v>
      </c>
      <c r="B14" s="22" t="s">
        <v>162</v>
      </c>
      <c r="C14" s="21">
        <v>1</v>
      </c>
      <c r="D14" s="21">
        <v>2</v>
      </c>
      <c r="E14" s="21">
        <v>1</v>
      </c>
      <c r="F14" s="21">
        <v>2</v>
      </c>
      <c r="G14" s="21">
        <v>2</v>
      </c>
      <c r="H14" s="21">
        <v>0</v>
      </c>
      <c r="I14" s="21">
        <v>0</v>
      </c>
      <c r="J14" s="21">
        <v>2</v>
      </c>
      <c r="K14" s="21">
        <v>2</v>
      </c>
      <c r="L14" s="21">
        <v>2</v>
      </c>
      <c r="M14" s="21"/>
      <c r="N14" s="21">
        <v>3</v>
      </c>
      <c r="O14" s="21">
        <v>1</v>
      </c>
      <c r="P14" s="21">
        <v>17</v>
      </c>
      <c r="Q14" s="21">
        <v>1</v>
      </c>
      <c r="R14" s="21">
        <v>5</v>
      </c>
      <c r="S14" s="21">
        <v>2</v>
      </c>
      <c r="T14" s="21">
        <v>4</v>
      </c>
      <c r="U14" s="21">
        <v>2</v>
      </c>
      <c r="V14" s="21"/>
      <c r="W14" s="21"/>
      <c r="X14" s="21">
        <v>7</v>
      </c>
      <c r="Y14" s="21"/>
      <c r="Z14" s="21"/>
      <c r="AA14" s="21">
        <v>3</v>
      </c>
      <c r="AB14" s="21">
        <v>2</v>
      </c>
      <c r="AC14" s="21">
        <v>2</v>
      </c>
      <c r="AD14" s="21"/>
      <c r="AE14" s="21">
        <v>6</v>
      </c>
      <c r="AF14" s="21">
        <v>2</v>
      </c>
      <c r="AG14" s="21">
        <v>1</v>
      </c>
      <c r="AH14" s="21">
        <v>1</v>
      </c>
      <c r="AI14" s="21"/>
      <c r="AJ14" s="21">
        <v>1</v>
      </c>
      <c r="AK14" s="21">
        <v>1</v>
      </c>
    </row>
    <row r="15" spans="1:37" x14ac:dyDescent="0.25">
      <c r="A15" s="22" t="s">
        <v>160</v>
      </c>
      <c r="B15" s="22" t="s">
        <v>163</v>
      </c>
      <c r="C15" s="21">
        <v>0</v>
      </c>
      <c r="D15" s="21">
        <v>4</v>
      </c>
      <c r="E15" s="21">
        <v>0</v>
      </c>
      <c r="F15" s="21">
        <v>0</v>
      </c>
      <c r="G15" s="21">
        <v>0</v>
      </c>
      <c r="H15" s="21">
        <v>0</v>
      </c>
      <c r="I15" s="21">
        <v>0</v>
      </c>
      <c r="J15" s="21"/>
      <c r="K15" s="21"/>
      <c r="L15" s="21"/>
      <c r="M15" s="21"/>
      <c r="N15" s="21"/>
      <c r="O15" s="21"/>
      <c r="P15" s="21"/>
      <c r="Q15" s="21"/>
      <c r="R15" s="21"/>
      <c r="S15" s="21"/>
      <c r="T15" s="21"/>
      <c r="U15" s="21"/>
      <c r="V15" s="21"/>
      <c r="W15" s="21"/>
      <c r="X15" s="21"/>
      <c r="Y15" s="21"/>
      <c r="Z15" s="21"/>
      <c r="AA15" s="21"/>
      <c r="AB15" s="21"/>
      <c r="AC15" s="21"/>
      <c r="AD15" s="21"/>
      <c r="AE15" s="21"/>
      <c r="AF15" s="21">
        <v>12</v>
      </c>
      <c r="AG15" s="21"/>
      <c r="AH15" s="21">
        <v>5</v>
      </c>
      <c r="AI15" s="21"/>
      <c r="AJ15" s="21">
        <v>9</v>
      </c>
      <c r="AK15" s="21"/>
    </row>
    <row r="16" spans="1:37" x14ac:dyDescent="0.25">
      <c r="A16" s="22" t="s">
        <v>160</v>
      </c>
      <c r="B16" s="22" t="s">
        <v>164</v>
      </c>
      <c r="C16" s="21">
        <v>0</v>
      </c>
      <c r="D16" s="21">
        <v>0</v>
      </c>
      <c r="E16" s="21">
        <v>0</v>
      </c>
      <c r="F16" s="21">
        <v>0</v>
      </c>
      <c r="G16" s="21">
        <v>0</v>
      </c>
      <c r="H16" s="21">
        <v>0</v>
      </c>
      <c r="I16" s="21">
        <v>2</v>
      </c>
      <c r="J16" s="21"/>
      <c r="K16" s="21"/>
      <c r="L16" s="21"/>
      <c r="M16" s="21"/>
      <c r="N16" s="21"/>
      <c r="O16" s="21"/>
      <c r="P16" s="21"/>
      <c r="Q16" s="21"/>
      <c r="R16" s="21"/>
      <c r="S16" s="21"/>
      <c r="T16" s="21"/>
      <c r="U16" s="21"/>
      <c r="V16" s="21"/>
      <c r="W16" s="21"/>
      <c r="X16" s="21"/>
      <c r="Y16" s="21"/>
      <c r="Z16" s="21"/>
      <c r="AA16" s="21"/>
      <c r="AB16" s="21"/>
      <c r="AC16" s="21"/>
      <c r="AD16" s="21"/>
      <c r="AE16" s="21">
        <v>1</v>
      </c>
      <c r="AF16" s="21"/>
      <c r="AG16" s="21">
        <v>2</v>
      </c>
      <c r="AH16" s="21"/>
      <c r="AI16" s="21"/>
      <c r="AJ16" s="21"/>
      <c r="AK16" s="21">
        <v>1</v>
      </c>
    </row>
    <row r="17" spans="1:37" x14ac:dyDescent="0.25">
      <c r="A17" s="22" t="s">
        <v>160</v>
      </c>
      <c r="B17" s="22" t="s">
        <v>165</v>
      </c>
      <c r="C17" s="21">
        <v>0</v>
      </c>
      <c r="D17" s="21">
        <v>0</v>
      </c>
      <c r="E17" s="21">
        <v>0</v>
      </c>
      <c r="F17" s="21">
        <v>3</v>
      </c>
      <c r="G17" s="21">
        <v>3</v>
      </c>
      <c r="H17" s="21">
        <v>0</v>
      </c>
      <c r="I17" s="21">
        <v>0</v>
      </c>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row>
    <row r="18" spans="1:37" x14ac:dyDescent="0.25">
      <c r="A18" s="22" t="s">
        <v>160</v>
      </c>
      <c r="B18" s="22" t="s">
        <v>166</v>
      </c>
      <c r="C18" s="21">
        <v>0</v>
      </c>
      <c r="D18" s="21">
        <v>0</v>
      </c>
      <c r="E18" s="21">
        <v>0</v>
      </c>
      <c r="F18" s="21">
        <v>0</v>
      </c>
      <c r="G18" s="21">
        <v>2</v>
      </c>
      <c r="H18" s="21">
        <v>0</v>
      </c>
      <c r="I18" s="21">
        <v>0</v>
      </c>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row>
    <row r="19" spans="1:37" x14ac:dyDescent="0.25">
      <c r="A19" s="22" t="s">
        <v>160</v>
      </c>
      <c r="B19" s="22" t="s">
        <v>167</v>
      </c>
      <c r="C19" s="21">
        <v>36</v>
      </c>
      <c r="D19" s="21">
        <v>69</v>
      </c>
      <c r="E19" s="21">
        <v>19</v>
      </c>
      <c r="F19" s="21">
        <v>29</v>
      </c>
      <c r="G19" s="21">
        <v>115</v>
      </c>
      <c r="H19" s="21">
        <v>52</v>
      </c>
      <c r="I19" s="21">
        <v>68</v>
      </c>
      <c r="J19" s="21">
        <v>61</v>
      </c>
      <c r="K19" s="21">
        <v>44</v>
      </c>
      <c r="L19" s="21">
        <v>23</v>
      </c>
      <c r="M19" s="21">
        <v>2</v>
      </c>
      <c r="N19" s="21">
        <v>73</v>
      </c>
      <c r="O19" s="21">
        <v>42</v>
      </c>
      <c r="P19" s="21">
        <v>301</v>
      </c>
      <c r="Q19" s="21">
        <v>17</v>
      </c>
      <c r="R19" s="21">
        <v>76</v>
      </c>
      <c r="S19" s="21">
        <v>30</v>
      </c>
      <c r="T19" s="21">
        <v>69</v>
      </c>
      <c r="U19" s="21">
        <v>34</v>
      </c>
      <c r="V19" s="21">
        <v>8</v>
      </c>
      <c r="W19" s="21">
        <v>22</v>
      </c>
      <c r="X19" s="21">
        <v>100</v>
      </c>
      <c r="Y19" s="21">
        <v>1</v>
      </c>
      <c r="Z19" s="21">
        <v>14</v>
      </c>
      <c r="AA19" s="21">
        <v>87</v>
      </c>
      <c r="AB19" s="21">
        <v>33</v>
      </c>
      <c r="AC19" s="21">
        <v>24</v>
      </c>
      <c r="AD19" s="21">
        <v>37</v>
      </c>
      <c r="AE19" s="21">
        <v>72</v>
      </c>
      <c r="AF19" s="21">
        <v>50</v>
      </c>
      <c r="AG19" s="21">
        <v>32</v>
      </c>
      <c r="AH19" s="21">
        <v>30</v>
      </c>
      <c r="AI19" s="21">
        <v>11</v>
      </c>
      <c r="AJ19" s="21">
        <v>31</v>
      </c>
      <c r="AK19" s="21">
        <v>63</v>
      </c>
    </row>
    <row r="20" spans="1:37" s="25" customFormat="1" x14ac:dyDescent="0.25">
      <c r="A20" s="22" t="s">
        <v>160</v>
      </c>
      <c r="B20" s="23" t="s">
        <v>168</v>
      </c>
      <c r="C20" s="24"/>
      <c r="D20" s="24">
        <v>43</v>
      </c>
      <c r="E20" s="24">
        <v>18</v>
      </c>
      <c r="F20" s="24">
        <v>25</v>
      </c>
      <c r="G20" s="24">
        <v>57</v>
      </c>
      <c r="H20" s="24"/>
      <c r="I20" s="24"/>
      <c r="J20" s="24">
        <v>29</v>
      </c>
      <c r="K20" s="24">
        <v>36</v>
      </c>
      <c r="L20" s="24">
        <v>13</v>
      </c>
      <c r="M20" s="24"/>
      <c r="N20" s="24">
        <v>26</v>
      </c>
      <c r="O20" s="24">
        <v>24</v>
      </c>
      <c r="P20" s="24">
        <v>143</v>
      </c>
      <c r="Q20" s="24"/>
      <c r="R20" s="24">
        <v>25</v>
      </c>
      <c r="S20" s="24">
        <v>20</v>
      </c>
      <c r="T20" s="24">
        <v>40</v>
      </c>
      <c r="U20" s="24">
        <v>19</v>
      </c>
      <c r="V20" s="24"/>
      <c r="W20" s="24"/>
      <c r="X20" s="24">
        <v>64</v>
      </c>
      <c r="Y20" s="24"/>
      <c r="Z20" s="24">
        <v>9</v>
      </c>
      <c r="AA20" s="24">
        <v>52</v>
      </c>
      <c r="AB20" s="24">
        <v>25</v>
      </c>
      <c r="AC20" s="24">
        <v>16</v>
      </c>
      <c r="AD20" s="24"/>
      <c r="AE20" s="24">
        <v>46</v>
      </c>
      <c r="AF20" s="24">
        <v>44</v>
      </c>
      <c r="AG20" s="24">
        <v>26</v>
      </c>
      <c r="AH20" s="24">
        <v>17</v>
      </c>
      <c r="AI20" s="24"/>
      <c r="AJ20" s="24"/>
      <c r="AK20" s="24"/>
    </row>
    <row r="21" spans="1:37" s="25" customFormat="1" x14ac:dyDescent="0.25">
      <c r="A21" s="22" t="s">
        <v>160</v>
      </c>
      <c r="B21" s="23" t="s">
        <v>169</v>
      </c>
      <c r="C21" s="24"/>
      <c r="D21" s="24"/>
      <c r="E21" s="24"/>
      <c r="F21" s="24"/>
      <c r="G21" s="24"/>
      <c r="H21" s="24"/>
      <c r="I21" s="24"/>
      <c r="J21" s="24">
        <v>10</v>
      </c>
      <c r="K21" s="24">
        <v>1</v>
      </c>
      <c r="L21" s="24"/>
      <c r="M21" s="24"/>
      <c r="N21" s="24"/>
      <c r="O21" s="24"/>
      <c r="P21" s="24">
        <v>21</v>
      </c>
      <c r="Q21" s="24"/>
      <c r="R21" s="24">
        <v>13</v>
      </c>
      <c r="S21" s="24">
        <v>1</v>
      </c>
      <c r="T21" s="24">
        <v>8</v>
      </c>
      <c r="U21" s="24"/>
      <c r="V21" s="24"/>
      <c r="W21" s="24"/>
      <c r="X21" s="24"/>
      <c r="Y21" s="24"/>
      <c r="Z21" s="24"/>
      <c r="AA21" s="24">
        <v>5</v>
      </c>
      <c r="AB21" s="24">
        <v>1</v>
      </c>
      <c r="AC21" s="24"/>
      <c r="AD21" s="24"/>
      <c r="AE21" s="24">
        <v>2</v>
      </c>
      <c r="AF21" s="24">
        <v>45</v>
      </c>
      <c r="AG21" s="24"/>
      <c r="AH21" s="24">
        <v>2</v>
      </c>
      <c r="AI21" s="24"/>
      <c r="AJ21" s="24"/>
      <c r="AK21" s="24"/>
    </row>
    <row r="22" spans="1:37" s="25" customFormat="1" x14ac:dyDescent="0.25">
      <c r="A22" s="22" t="s">
        <v>160</v>
      </c>
      <c r="B22" s="23" t="s">
        <v>170</v>
      </c>
      <c r="C22" s="24"/>
      <c r="D22" s="24"/>
      <c r="E22" s="24"/>
      <c r="F22" s="24"/>
      <c r="G22" s="24"/>
      <c r="H22" s="24"/>
      <c r="I22" s="24"/>
      <c r="J22" s="24"/>
      <c r="K22" s="24"/>
      <c r="L22" s="24"/>
      <c r="M22" s="24"/>
      <c r="N22" s="24"/>
      <c r="O22" s="24"/>
      <c r="P22" s="24"/>
      <c r="Q22" s="24"/>
      <c r="R22" s="24">
        <v>1</v>
      </c>
      <c r="S22" s="24"/>
      <c r="T22" s="24"/>
      <c r="U22" s="24"/>
      <c r="V22" s="24"/>
      <c r="W22" s="24"/>
      <c r="X22" s="24"/>
      <c r="Y22" s="24"/>
      <c r="Z22" s="24"/>
      <c r="AA22" s="24"/>
      <c r="AB22" s="24"/>
      <c r="AC22" s="24"/>
      <c r="AD22" s="24"/>
      <c r="AE22" s="24"/>
      <c r="AF22" s="24">
        <v>3</v>
      </c>
      <c r="AG22" s="24"/>
      <c r="AH22" s="24"/>
      <c r="AI22" s="24"/>
      <c r="AJ22" s="24"/>
      <c r="AK22" s="24"/>
    </row>
    <row r="23" spans="1:37" s="25" customFormat="1" x14ac:dyDescent="0.25">
      <c r="A23" s="22" t="s">
        <v>160</v>
      </c>
      <c r="B23" s="23" t="s">
        <v>171</v>
      </c>
      <c r="C23" s="24">
        <v>26</v>
      </c>
      <c r="D23" s="24">
        <v>10</v>
      </c>
      <c r="E23" s="24"/>
      <c r="F23" s="24"/>
      <c r="G23" s="24">
        <v>7</v>
      </c>
      <c r="H23" s="24"/>
      <c r="I23" s="24"/>
      <c r="J23" s="24"/>
      <c r="K23" s="24">
        <v>5</v>
      </c>
      <c r="L23" s="24"/>
      <c r="M23" s="24"/>
      <c r="N23" s="24">
        <v>8</v>
      </c>
      <c r="O23" s="24"/>
      <c r="P23" s="24">
        <v>38</v>
      </c>
      <c r="Q23" s="24"/>
      <c r="R23" s="24">
        <v>2</v>
      </c>
      <c r="S23" s="24">
        <v>1</v>
      </c>
      <c r="T23" s="24"/>
      <c r="U23" s="24">
        <v>1</v>
      </c>
      <c r="V23" s="24"/>
      <c r="W23" s="24"/>
      <c r="X23" s="24"/>
      <c r="Y23" s="24"/>
      <c r="Z23" s="24"/>
      <c r="AA23" s="24">
        <v>2</v>
      </c>
      <c r="AB23" s="24"/>
      <c r="AC23" s="24"/>
      <c r="AD23" s="24"/>
      <c r="AE23" s="24"/>
      <c r="AF23" s="24"/>
      <c r="AG23" s="24"/>
      <c r="AH23" s="24"/>
      <c r="AI23" s="24"/>
      <c r="AJ23" s="24">
        <v>20</v>
      </c>
      <c r="AK23" s="24"/>
    </row>
    <row r="24" spans="1:37" s="25" customFormat="1" x14ac:dyDescent="0.25">
      <c r="A24" s="22" t="s">
        <v>160</v>
      </c>
      <c r="B24" s="23" t="s">
        <v>172</v>
      </c>
      <c r="C24" s="24"/>
      <c r="D24" s="24"/>
      <c r="E24" s="24"/>
      <c r="F24" s="24"/>
      <c r="G24" s="24">
        <v>9</v>
      </c>
      <c r="H24" s="24"/>
      <c r="I24" s="24"/>
      <c r="J24" s="24"/>
      <c r="K24" s="24"/>
      <c r="L24" s="24"/>
      <c r="M24" s="24"/>
      <c r="N24" s="24"/>
      <c r="O24" s="24"/>
      <c r="P24" s="24">
        <v>1</v>
      </c>
      <c r="Q24" s="24"/>
      <c r="R24" s="24"/>
      <c r="S24" s="24"/>
      <c r="T24" s="24"/>
      <c r="U24" s="24"/>
      <c r="V24" s="24"/>
      <c r="W24" s="24"/>
      <c r="X24" s="24"/>
      <c r="Y24" s="24"/>
      <c r="Z24" s="24"/>
      <c r="AA24" s="24"/>
      <c r="AB24" s="24"/>
      <c r="AC24" s="24"/>
      <c r="AD24" s="24"/>
      <c r="AE24" s="24"/>
      <c r="AF24" s="24"/>
      <c r="AG24" s="24"/>
      <c r="AH24" s="24"/>
      <c r="AI24" s="24"/>
      <c r="AJ24" s="24"/>
      <c r="AK24" s="24"/>
    </row>
    <row r="25" spans="1:37" s="25" customFormat="1" x14ac:dyDescent="0.25">
      <c r="A25" s="22" t="s">
        <v>160</v>
      </c>
      <c r="B25" s="23" t="s">
        <v>173</v>
      </c>
      <c r="C25" s="24">
        <v>10</v>
      </c>
      <c r="D25" s="24">
        <v>7</v>
      </c>
      <c r="E25" s="24"/>
      <c r="F25" s="24">
        <v>1</v>
      </c>
      <c r="G25" s="24">
        <v>3</v>
      </c>
      <c r="H25" s="24">
        <v>54</v>
      </c>
      <c r="I25" s="24"/>
      <c r="J25" s="24">
        <v>1</v>
      </c>
      <c r="K25" s="24">
        <v>5</v>
      </c>
      <c r="L25" s="24"/>
      <c r="M25" s="24"/>
      <c r="N25" s="24"/>
      <c r="O25" s="24"/>
      <c r="P25" s="24">
        <v>3</v>
      </c>
      <c r="Q25" s="24"/>
      <c r="R25" s="24">
        <v>2</v>
      </c>
      <c r="S25" s="24"/>
      <c r="T25" s="24">
        <v>1</v>
      </c>
      <c r="U25" s="24"/>
      <c r="V25" s="24"/>
      <c r="W25" s="24">
        <v>4</v>
      </c>
      <c r="X25" s="24">
        <v>10</v>
      </c>
      <c r="Y25" s="24"/>
      <c r="Z25" s="24">
        <v>3</v>
      </c>
      <c r="AA25" s="24">
        <v>4</v>
      </c>
      <c r="AB25" s="24">
        <v>2</v>
      </c>
      <c r="AC25" s="24">
        <v>8</v>
      </c>
      <c r="AD25" s="24">
        <v>4</v>
      </c>
      <c r="AE25" s="24">
        <v>10</v>
      </c>
      <c r="AF25" s="24"/>
      <c r="AG25" s="24">
        <v>5</v>
      </c>
      <c r="AH25" s="24"/>
      <c r="AI25" s="24"/>
      <c r="AJ25" s="24"/>
      <c r="AK25" s="24"/>
    </row>
    <row r="26" spans="1:37" s="25" customFormat="1" x14ac:dyDescent="0.25">
      <c r="A26" s="22" t="s">
        <v>160</v>
      </c>
      <c r="B26" s="23" t="s">
        <v>174</v>
      </c>
      <c r="C26" s="24"/>
      <c r="D26" s="24">
        <v>9</v>
      </c>
      <c r="E26" s="24">
        <v>2</v>
      </c>
      <c r="F26" s="24">
        <v>4</v>
      </c>
      <c r="G26" s="24">
        <v>36</v>
      </c>
      <c r="H26" s="24">
        <v>4</v>
      </c>
      <c r="I26" s="24"/>
      <c r="J26" s="24">
        <v>21</v>
      </c>
      <c r="K26" s="24">
        <v>16</v>
      </c>
      <c r="L26" s="24">
        <v>10</v>
      </c>
      <c r="M26" s="24"/>
      <c r="N26" s="24"/>
      <c r="O26" s="24"/>
      <c r="P26" s="24">
        <v>107</v>
      </c>
      <c r="Q26" s="24"/>
      <c r="R26" s="24">
        <v>31</v>
      </c>
      <c r="S26" s="24">
        <v>8</v>
      </c>
      <c r="T26" s="24">
        <v>20</v>
      </c>
      <c r="U26" s="24">
        <v>15</v>
      </c>
      <c r="V26" s="24"/>
      <c r="W26" s="24">
        <v>15</v>
      </c>
      <c r="X26" s="24">
        <v>26</v>
      </c>
      <c r="Y26" s="24"/>
      <c r="Z26" s="24">
        <v>2</v>
      </c>
      <c r="AA26" s="24">
        <v>23</v>
      </c>
      <c r="AB26" s="24">
        <v>5</v>
      </c>
      <c r="AC26" s="24"/>
      <c r="AD26" s="24">
        <v>31</v>
      </c>
      <c r="AE26" s="24">
        <v>15</v>
      </c>
      <c r="AF26" s="24">
        <v>2</v>
      </c>
      <c r="AG26" s="24">
        <v>6</v>
      </c>
      <c r="AH26" s="24">
        <v>10</v>
      </c>
      <c r="AI26" s="24"/>
      <c r="AJ26" s="24">
        <v>11</v>
      </c>
      <c r="AK26" s="24">
        <v>29</v>
      </c>
    </row>
    <row r="27" spans="1:37" x14ac:dyDescent="0.25">
      <c r="A27" s="22" t="s">
        <v>160</v>
      </c>
      <c r="B27" s="22" t="s">
        <v>175</v>
      </c>
      <c r="C27" s="21"/>
      <c r="D27" s="21"/>
      <c r="E27" s="21"/>
      <c r="F27" s="21"/>
      <c r="G27" s="21"/>
      <c r="H27" s="21"/>
      <c r="I27" s="21"/>
      <c r="J27" s="21"/>
      <c r="K27" s="21"/>
      <c r="L27" s="21"/>
      <c r="M27" s="21"/>
      <c r="N27" s="21">
        <v>1</v>
      </c>
      <c r="O27" s="21"/>
      <c r="P27" s="21">
        <v>4</v>
      </c>
      <c r="Q27" s="21"/>
      <c r="R27" s="21">
        <v>1</v>
      </c>
      <c r="S27" s="21"/>
      <c r="T27" s="21"/>
      <c r="U27" s="21"/>
      <c r="V27" s="21"/>
      <c r="W27" s="21"/>
      <c r="X27" s="21"/>
      <c r="Y27" s="21"/>
      <c r="Z27" s="21"/>
      <c r="AA27" s="21"/>
      <c r="AB27" s="21"/>
      <c r="AC27" s="21"/>
      <c r="AD27" s="21"/>
      <c r="AE27" s="21"/>
      <c r="AF27" s="21"/>
      <c r="AG27" s="21"/>
      <c r="AH27" s="21"/>
      <c r="AI27" s="21"/>
      <c r="AJ27" s="21"/>
      <c r="AK27" s="21"/>
    </row>
    <row r="28" spans="1:37" x14ac:dyDescent="0.25">
      <c r="A28" s="22" t="s">
        <v>40</v>
      </c>
      <c r="B28" s="22" t="s">
        <v>176</v>
      </c>
      <c r="C28" s="21">
        <v>3</v>
      </c>
      <c r="D28" s="21"/>
      <c r="E28" s="21"/>
      <c r="F28" s="21">
        <v>1</v>
      </c>
      <c r="G28" s="21"/>
      <c r="H28" s="21">
        <v>8</v>
      </c>
      <c r="I28" s="21"/>
      <c r="J28" s="21">
        <v>2</v>
      </c>
      <c r="K28" s="21">
        <v>3</v>
      </c>
      <c r="L28" s="21">
        <v>1</v>
      </c>
      <c r="M28" s="21"/>
      <c r="N28" s="21">
        <v>2</v>
      </c>
      <c r="O28" s="21"/>
      <c r="P28" s="21">
        <v>3</v>
      </c>
      <c r="Q28" s="21"/>
      <c r="R28" s="21">
        <v>4</v>
      </c>
      <c r="S28" s="21">
        <v>2</v>
      </c>
      <c r="T28" s="21">
        <v>1</v>
      </c>
      <c r="U28" s="21">
        <v>1</v>
      </c>
      <c r="V28" s="21"/>
      <c r="W28" s="21">
        <v>8</v>
      </c>
      <c r="X28" s="21">
        <v>4</v>
      </c>
      <c r="Y28" s="21"/>
      <c r="Z28" s="21"/>
      <c r="AA28" s="21">
        <v>7</v>
      </c>
      <c r="AB28" s="21"/>
      <c r="AC28" s="21"/>
      <c r="AD28" s="21">
        <v>9</v>
      </c>
      <c r="AE28" s="21">
        <v>4</v>
      </c>
      <c r="AF28" s="21">
        <v>2</v>
      </c>
      <c r="AG28" s="21">
        <v>2</v>
      </c>
      <c r="AH28" s="21"/>
      <c r="AI28" s="21"/>
      <c r="AJ28" s="21"/>
      <c r="AK28" s="21">
        <v>12</v>
      </c>
    </row>
    <row r="29" spans="1:37" x14ac:dyDescent="0.25">
      <c r="A29" s="22" t="s">
        <v>40</v>
      </c>
      <c r="B29" s="22" t="s">
        <v>177</v>
      </c>
      <c r="C29" s="21"/>
      <c r="D29" s="21"/>
      <c r="E29" s="21"/>
      <c r="F29" s="21"/>
      <c r="G29" s="21"/>
      <c r="H29" s="21"/>
      <c r="I29" s="21"/>
      <c r="J29" s="21"/>
      <c r="K29" s="21"/>
      <c r="L29" s="21"/>
      <c r="M29" s="21"/>
      <c r="N29" s="21">
        <v>2</v>
      </c>
      <c r="O29" s="21"/>
      <c r="P29" s="21">
        <v>11</v>
      </c>
      <c r="Q29" s="21"/>
      <c r="R29" s="21">
        <v>4</v>
      </c>
      <c r="S29" s="21">
        <v>2</v>
      </c>
      <c r="T29" s="21"/>
      <c r="U29" s="21"/>
      <c r="V29" s="21"/>
      <c r="W29" s="21">
        <v>5</v>
      </c>
      <c r="X29" s="21"/>
      <c r="Y29" s="21"/>
      <c r="Z29" s="21"/>
      <c r="AA29" s="21"/>
      <c r="AB29" s="21"/>
      <c r="AC29" s="21"/>
      <c r="AD29" s="21"/>
      <c r="AE29" s="21">
        <v>1</v>
      </c>
      <c r="AF29" s="21"/>
      <c r="AG29" s="21"/>
      <c r="AH29" s="21"/>
      <c r="AI29" s="21"/>
      <c r="AJ29" s="21"/>
      <c r="AK29" s="21"/>
    </row>
    <row r="30" spans="1:37" x14ac:dyDescent="0.25">
      <c r="A30" s="21" t="s">
        <v>34</v>
      </c>
      <c r="B30" s="21" t="s">
        <v>178</v>
      </c>
      <c r="C30" s="21">
        <v>26</v>
      </c>
      <c r="D30" s="21">
        <v>14</v>
      </c>
      <c r="E30" s="21">
        <v>32</v>
      </c>
      <c r="F30" s="21">
        <v>32</v>
      </c>
      <c r="G30" s="21">
        <v>10</v>
      </c>
      <c r="H30" s="21">
        <v>0</v>
      </c>
      <c r="I30" s="21">
        <v>0</v>
      </c>
      <c r="J30" s="21">
        <v>8</v>
      </c>
      <c r="K30" s="21">
        <v>32</v>
      </c>
      <c r="L30" s="21">
        <v>6</v>
      </c>
      <c r="M30" s="21"/>
      <c r="N30" s="21">
        <v>8</v>
      </c>
      <c r="O30" s="21"/>
      <c r="P30" s="21">
        <v>12</v>
      </c>
      <c r="Q30" s="21"/>
      <c r="R30" s="21">
        <v>24</v>
      </c>
      <c r="S30" s="21"/>
      <c r="T30" s="21">
        <v>29</v>
      </c>
      <c r="U30" s="21"/>
      <c r="V30" s="21"/>
      <c r="W30" s="21"/>
      <c r="X30" s="21">
        <v>48</v>
      </c>
      <c r="Y30" s="21"/>
      <c r="Z30" s="21"/>
      <c r="AA30" s="21">
        <v>24</v>
      </c>
      <c r="AB30" s="21">
        <v>31</v>
      </c>
      <c r="AC30" s="21">
        <v>16</v>
      </c>
      <c r="AD30" s="21"/>
      <c r="AE30" s="21"/>
      <c r="AF30" s="21"/>
      <c r="AG30" s="21"/>
      <c r="AH30" s="21"/>
      <c r="AI30" s="21"/>
      <c r="AJ30" s="21"/>
      <c r="AK30" s="21"/>
    </row>
    <row r="31" spans="1:37" x14ac:dyDescent="0.25">
      <c r="A31" s="21" t="s">
        <v>34</v>
      </c>
      <c r="B31" s="21" t="s">
        <v>179</v>
      </c>
      <c r="C31" s="21">
        <v>6</v>
      </c>
      <c r="D31" s="21">
        <v>4</v>
      </c>
      <c r="E31" s="21">
        <v>0</v>
      </c>
      <c r="F31" s="21">
        <v>0</v>
      </c>
      <c r="G31" s="21">
        <v>24</v>
      </c>
      <c r="H31" s="21">
        <v>0</v>
      </c>
      <c r="I31" s="21">
        <v>0</v>
      </c>
      <c r="J31" s="21">
        <v>6</v>
      </c>
      <c r="K31" s="21"/>
      <c r="L31" s="21"/>
      <c r="M31" s="21"/>
      <c r="N31" s="21">
        <v>22</v>
      </c>
      <c r="O31" s="21">
        <v>10</v>
      </c>
      <c r="P31" s="21">
        <v>115</v>
      </c>
      <c r="Q31" s="21"/>
      <c r="R31" s="21">
        <v>4</v>
      </c>
      <c r="S31" s="21">
        <v>4</v>
      </c>
      <c r="T31" s="21"/>
      <c r="U31" s="21">
        <v>2</v>
      </c>
      <c r="V31" s="21"/>
      <c r="W31" s="21"/>
      <c r="X31" s="21">
        <v>89</v>
      </c>
      <c r="Y31" s="21"/>
      <c r="Z31" s="21"/>
      <c r="AA31" s="21">
        <v>74</v>
      </c>
      <c r="AB31" s="21"/>
      <c r="AC31" s="21"/>
      <c r="AD31" s="21"/>
      <c r="AE31" s="21">
        <v>21</v>
      </c>
      <c r="AF31" s="21">
        <v>25</v>
      </c>
      <c r="AG31" s="21">
        <v>29</v>
      </c>
      <c r="AH31" s="21"/>
      <c r="AI31" s="21"/>
      <c r="AJ31" s="21">
        <v>3</v>
      </c>
      <c r="AK31" s="21"/>
    </row>
    <row r="32" spans="1:37" x14ac:dyDescent="0.25">
      <c r="A32" s="21" t="s">
        <v>34</v>
      </c>
      <c r="B32" s="21" t="s">
        <v>180</v>
      </c>
      <c r="C32" s="21">
        <v>0</v>
      </c>
      <c r="D32" s="21">
        <v>4</v>
      </c>
      <c r="E32" s="21">
        <v>4</v>
      </c>
      <c r="F32" s="21">
        <v>4</v>
      </c>
      <c r="G32" s="21">
        <v>2</v>
      </c>
      <c r="H32" s="21">
        <v>0</v>
      </c>
      <c r="I32" s="21">
        <v>0</v>
      </c>
      <c r="J32" s="21">
        <v>4</v>
      </c>
      <c r="K32" s="21">
        <v>8</v>
      </c>
      <c r="L32" s="21">
        <v>2</v>
      </c>
      <c r="M32" s="21"/>
      <c r="N32" s="21">
        <v>2</v>
      </c>
      <c r="O32" s="21"/>
      <c r="P32" s="21">
        <v>4</v>
      </c>
      <c r="Q32" s="21">
        <v>1</v>
      </c>
      <c r="R32" s="21">
        <v>4</v>
      </c>
      <c r="S32" s="21"/>
      <c r="T32" s="21">
        <v>11</v>
      </c>
      <c r="U32" s="21"/>
      <c r="V32" s="21"/>
      <c r="W32" s="21"/>
      <c r="X32" s="21">
        <v>12</v>
      </c>
      <c r="Y32" s="21"/>
      <c r="Z32" s="21"/>
      <c r="AA32" s="21">
        <v>4</v>
      </c>
      <c r="AB32" s="21">
        <v>7</v>
      </c>
      <c r="AC32" s="21">
        <v>4</v>
      </c>
      <c r="AD32" s="21"/>
      <c r="AE32" s="21"/>
      <c r="AF32" s="21"/>
      <c r="AG32" s="21"/>
      <c r="AH32" s="21"/>
      <c r="AI32" s="21"/>
      <c r="AJ32" s="21"/>
      <c r="AK32" s="21"/>
    </row>
    <row r="33" spans="1:37" x14ac:dyDescent="0.25">
      <c r="A33" s="21" t="s">
        <v>34</v>
      </c>
      <c r="B33" s="21" t="s">
        <v>181</v>
      </c>
      <c r="C33" s="21">
        <v>0</v>
      </c>
      <c r="D33" s="21">
        <v>6</v>
      </c>
      <c r="E33" s="21">
        <v>0</v>
      </c>
      <c r="F33" s="21">
        <v>0</v>
      </c>
      <c r="G33" s="21">
        <v>30</v>
      </c>
      <c r="H33" s="21">
        <v>0</v>
      </c>
      <c r="I33" s="21">
        <v>0</v>
      </c>
      <c r="J33" s="21">
        <v>6</v>
      </c>
      <c r="K33" s="21"/>
      <c r="L33" s="21"/>
      <c r="M33" s="21"/>
      <c r="N33" s="21">
        <v>22</v>
      </c>
      <c r="O33" s="21"/>
      <c r="P33" s="21">
        <v>117</v>
      </c>
      <c r="Q33" s="21"/>
      <c r="R33" s="21">
        <v>4</v>
      </c>
      <c r="S33" s="21">
        <v>4</v>
      </c>
      <c r="T33" s="21">
        <v>1</v>
      </c>
      <c r="U33" s="21">
        <v>6</v>
      </c>
      <c r="V33" s="21"/>
      <c r="W33" s="21"/>
      <c r="X33" s="21"/>
      <c r="Y33" s="21"/>
      <c r="Z33" s="21"/>
      <c r="AA33" s="21">
        <v>6</v>
      </c>
      <c r="AB33" s="21"/>
      <c r="AC33" s="21"/>
      <c r="AD33" s="21"/>
      <c r="AE33" s="21"/>
      <c r="AF33" s="21"/>
      <c r="AG33" s="21"/>
      <c r="AH33" s="21"/>
      <c r="AI33" s="21"/>
      <c r="AJ33" s="21">
        <v>3</v>
      </c>
      <c r="AK33" s="21"/>
    </row>
    <row r="34" spans="1:37" x14ac:dyDescent="0.25">
      <c r="A34" s="21" t="s">
        <v>34</v>
      </c>
      <c r="B34" s="21" t="s">
        <v>182</v>
      </c>
      <c r="C34" s="21">
        <v>0</v>
      </c>
      <c r="D34" s="21">
        <v>0</v>
      </c>
      <c r="E34" s="21">
        <v>0</v>
      </c>
      <c r="F34" s="21">
        <v>0</v>
      </c>
      <c r="G34" s="21">
        <v>1</v>
      </c>
      <c r="H34" s="21">
        <v>0</v>
      </c>
      <c r="I34" s="21">
        <v>0</v>
      </c>
      <c r="J34" s="21">
        <v>15</v>
      </c>
      <c r="K34" s="21"/>
      <c r="L34" s="21"/>
      <c r="M34" s="21"/>
      <c r="N34" s="21">
        <v>17</v>
      </c>
      <c r="O34" s="21">
        <v>10</v>
      </c>
      <c r="P34" s="21"/>
      <c r="Q34" s="21"/>
      <c r="R34" s="21"/>
      <c r="S34" s="21"/>
      <c r="T34" s="21">
        <v>13</v>
      </c>
      <c r="U34" s="21"/>
      <c r="V34" s="21"/>
      <c r="W34" s="21"/>
      <c r="X34" s="21"/>
      <c r="Y34" s="21"/>
      <c r="Z34" s="21"/>
      <c r="AA34" s="21"/>
      <c r="AB34" s="21"/>
      <c r="AC34" s="21"/>
      <c r="AD34" s="21"/>
      <c r="AE34" s="21">
        <v>11</v>
      </c>
      <c r="AF34" s="21"/>
      <c r="AG34" s="21">
        <v>29</v>
      </c>
      <c r="AH34" s="21"/>
      <c r="AI34" s="21"/>
      <c r="AJ34" s="21">
        <v>6</v>
      </c>
      <c r="AK34" s="21"/>
    </row>
    <row r="35" spans="1:37" x14ac:dyDescent="0.25">
      <c r="A35" s="21" t="s">
        <v>34</v>
      </c>
      <c r="B35" s="21" t="s">
        <v>121</v>
      </c>
      <c r="C35" s="21">
        <v>8</v>
      </c>
      <c r="D35" s="21">
        <v>4</v>
      </c>
      <c r="E35" s="21">
        <v>3</v>
      </c>
      <c r="F35" s="21">
        <v>6</v>
      </c>
      <c r="G35" s="21">
        <v>12</v>
      </c>
      <c r="H35" s="21">
        <v>0</v>
      </c>
      <c r="I35" s="21">
        <v>0</v>
      </c>
      <c r="J35" s="21">
        <v>15</v>
      </c>
      <c r="K35" s="21">
        <v>13</v>
      </c>
      <c r="L35" s="21"/>
      <c r="M35" s="21"/>
      <c r="N35" s="21">
        <v>13</v>
      </c>
      <c r="O35" s="21"/>
      <c r="P35" s="21">
        <v>50</v>
      </c>
      <c r="Q35" s="21"/>
      <c r="R35" s="21">
        <v>11</v>
      </c>
      <c r="S35" s="21">
        <v>2</v>
      </c>
      <c r="T35" s="21">
        <v>13</v>
      </c>
      <c r="U35" s="21">
        <v>4</v>
      </c>
      <c r="V35" s="21"/>
      <c r="W35" s="21"/>
      <c r="X35" s="21">
        <v>17</v>
      </c>
      <c r="Y35" s="21"/>
      <c r="Z35" s="21"/>
      <c r="AA35" s="21">
        <v>19</v>
      </c>
      <c r="AB35" s="21"/>
      <c r="AC35" s="21">
        <v>4</v>
      </c>
      <c r="AD35" s="21"/>
      <c r="AE35" s="21">
        <v>3</v>
      </c>
      <c r="AF35" s="21">
        <v>2</v>
      </c>
      <c r="AG35" s="21">
        <v>2</v>
      </c>
      <c r="AH35" s="21">
        <v>1</v>
      </c>
      <c r="AI35" s="21"/>
      <c r="AJ35" s="21">
        <v>2</v>
      </c>
      <c r="AK35" s="21"/>
    </row>
    <row r="36" spans="1:37" x14ac:dyDescent="0.25">
      <c r="A36" s="21" t="s">
        <v>34</v>
      </c>
      <c r="B36" s="21" t="s">
        <v>183</v>
      </c>
      <c r="C36" s="21"/>
      <c r="D36" s="21"/>
      <c r="E36" s="21"/>
      <c r="F36" s="21"/>
      <c r="G36" s="21"/>
      <c r="H36" s="21"/>
      <c r="I36" s="21"/>
      <c r="J36" s="21">
        <v>56</v>
      </c>
      <c r="K36" s="21"/>
      <c r="L36" s="21">
        <v>2</v>
      </c>
      <c r="M36" s="21"/>
      <c r="N36" s="21"/>
      <c r="O36" s="21"/>
      <c r="P36" s="21"/>
      <c r="Q36" s="21"/>
      <c r="R36" s="21"/>
      <c r="S36" s="21"/>
      <c r="T36" s="21"/>
      <c r="U36" s="21"/>
      <c r="V36" s="21"/>
      <c r="W36" s="21"/>
      <c r="X36" s="21"/>
      <c r="Y36" s="21"/>
      <c r="Z36" s="21">
        <v>12</v>
      </c>
      <c r="AA36" s="21"/>
      <c r="AB36" s="21"/>
      <c r="AC36" s="21"/>
      <c r="AD36" s="21"/>
      <c r="AE36" s="21"/>
      <c r="AF36" s="21"/>
      <c r="AG36" s="21"/>
      <c r="AH36" s="21"/>
      <c r="AI36" s="21"/>
      <c r="AJ36" s="21"/>
      <c r="AK36" s="21"/>
    </row>
    <row r="37" spans="1:37" x14ac:dyDescent="0.25">
      <c r="A37" s="21" t="s">
        <v>34</v>
      </c>
      <c r="B37" s="21" t="s">
        <v>184</v>
      </c>
      <c r="C37" s="21">
        <v>0</v>
      </c>
      <c r="D37" s="21">
        <v>0</v>
      </c>
      <c r="E37" s="21">
        <v>1</v>
      </c>
      <c r="F37" s="21">
        <v>2</v>
      </c>
      <c r="G37" s="21">
        <v>0</v>
      </c>
      <c r="H37" s="21" t="s">
        <v>185</v>
      </c>
      <c r="I37" s="21">
        <v>0</v>
      </c>
      <c r="J37" s="21">
        <v>4</v>
      </c>
      <c r="K37" s="21"/>
      <c r="L37" s="21"/>
      <c r="M37" s="21"/>
      <c r="N37" s="21"/>
      <c r="O37" s="21"/>
      <c r="P37" s="21">
        <v>2</v>
      </c>
      <c r="Q37" s="21"/>
      <c r="R37" s="21"/>
      <c r="S37" s="21"/>
      <c r="T37" s="21">
        <v>10</v>
      </c>
      <c r="U37" s="21">
        <v>1</v>
      </c>
      <c r="V37" s="21"/>
      <c r="W37" s="21">
        <v>2</v>
      </c>
      <c r="X37" s="21">
        <v>13</v>
      </c>
      <c r="Y37" s="21"/>
      <c r="Z37" s="21"/>
      <c r="AA37" s="21">
        <v>5</v>
      </c>
      <c r="AB37" s="21">
        <v>5</v>
      </c>
      <c r="AC37" s="21"/>
      <c r="AD37" s="21"/>
      <c r="AE37" s="21"/>
      <c r="AF37" s="21"/>
      <c r="AG37" s="21"/>
      <c r="AH37" s="21"/>
      <c r="AI37" s="21"/>
      <c r="AJ37" s="21">
        <v>10</v>
      </c>
      <c r="AK37" s="21"/>
    </row>
    <row r="38" spans="1:37" x14ac:dyDescent="0.25">
      <c r="A38" s="21" t="s">
        <v>34</v>
      </c>
      <c r="B38" s="21" t="s">
        <v>186</v>
      </c>
      <c r="C38" s="21">
        <v>10</v>
      </c>
      <c r="D38" s="21">
        <v>11</v>
      </c>
      <c r="E38" s="21">
        <v>2</v>
      </c>
      <c r="F38" s="21">
        <v>4</v>
      </c>
      <c r="G38" s="21">
        <v>24</v>
      </c>
      <c r="H38" s="21">
        <v>3</v>
      </c>
      <c r="I38" s="21">
        <v>0</v>
      </c>
      <c r="J38" s="21"/>
      <c r="K38" s="21"/>
      <c r="L38" s="21"/>
      <c r="M38" s="21"/>
      <c r="N38" s="21">
        <v>6</v>
      </c>
      <c r="O38" s="21">
        <v>5</v>
      </c>
      <c r="P38" s="21">
        <v>11</v>
      </c>
      <c r="Q38" s="21"/>
      <c r="R38" s="21">
        <v>4</v>
      </c>
      <c r="S38" s="21">
        <v>6</v>
      </c>
      <c r="T38" s="21"/>
      <c r="U38" s="21"/>
      <c r="V38" s="21"/>
      <c r="W38" s="21"/>
      <c r="X38" s="21">
        <v>5</v>
      </c>
      <c r="Y38" s="21"/>
      <c r="Z38" s="21"/>
      <c r="AA38" s="21"/>
      <c r="AB38" s="21">
        <v>2</v>
      </c>
      <c r="AC38" s="21"/>
      <c r="AD38" s="21">
        <v>1</v>
      </c>
      <c r="AE38" s="21">
        <v>7</v>
      </c>
      <c r="AF38" s="21">
        <v>4</v>
      </c>
      <c r="AG38" s="21">
        <v>2</v>
      </c>
      <c r="AH38" s="21">
        <v>1</v>
      </c>
      <c r="AI38" s="21"/>
      <c r="AJ38" s="21"/>
      <c r="AK38" s="21">
        <v>2</v>
      </c>
    </row>
    <row r="39" spans="1:37" x14ac:dyDescent="0.25">
      <c r="A39" s="21" t="s">
        <v>35</v>
      </c>
      <c r="B39" s="21" t="s">
        <v>187</v>
      </c>
      <c r="C39" s="21">
        <v>39</v>
      </c>
      <c r="D39" s="21">
        <v>65</v>
      </c>
      <c r="E39" s="21">
        <v>45</v>
      </c>
      <c r="F39" s="21">
        <v>54</v>
      </c>
      <c r="G39" s="21">
        <v>101</v>
      </c>
      <c r="H39" s="21">
        <v>0</v>
      </c>
      <c r="I39" s="21">
        <v>0</v>
      </c>
      <c r="J39" s="21">
        <v>60</v>
      </c>
      <c r="K39" s="21">
        <v>84</v>
      </c>
      <c r="L39" s="21">
        <v>30</v>
      </c>
      <c r="M39" s="21"/>
      <c r="N39" s="21">
        <v>71</v>
      </c>
      <c r="O39" s="21">
        <v>40</v>
      </c>
      <c r="P39" s="21">
        <v>224</v>
      </c>
      <c r="Q39" s="21"/>
      <c r="R39" s="21">
        <v>67</v>
      </c>
      <c r="S39" s="21">
        <v>40</v>
      </c>
      <c r="T39" s="21">
        <v>55</v>
      </c>
      <c r="U39" s="21">
        <v>36</v>
      </c>
      <c r="V39" s="21">
        <v>8</v>
      </c>
      <c r="W39" s="21"/>
      <c r="X39" s="21">
        <v>133</v>
      </c>
      <c r="Y39" s="21"/>
      <c r="Z39" s="21">
        <v>36</v>
      </c>
      <c r="AA39" s="21">
        <v>88</v>
      </c>
      <c r="AB39" s="21">
        <v>47</v>
      </c>
      <c r="AC39" s="21">
        <v>21</v>
      </c>
      <c r="AD39" s="21"/>
      <c r="AE39" s="21">
        <v>32</v>
      </c>
      <c r="AF39" s="21">
        <v>54</v>
      </c>
      <c r="AG39" s="21">
        <v>40</v>
      </c>
      <c r="AH39" s="21">
        <v>19</v>
      </c>
      <c r="AI39" s="21"/>
      <c r="AJ39" s="21">
        <v>37</v>
      </c>
      <c r="AK39" s="21"/>
    </row>
    <row r="40" spans="1:37" x14ac:dyDescent="0.25">
      <c r="A40" s="21" t="s">
        <v>35</v>
      </c>
      <c r="B40" s="21" t="s">
        <v>188</v>
      </c>
      <c r="C40" s="21">
        <v>0</v>
      </c>
      <c r="D40" s="21">
        <v>0</v>
      </c>
      <c r="E40" s="21">
        <v>7</v>
      </c>
      <c r="F40" s="21">
        <v>14</v>
      </c>
      <c r="G40" s="21">
        <v>0</v>
      </c>
      <c r="H40" s="21">
        <v>2</v>
      </c>
      <c r="I40" s="21">
        <v>0</v>
      </c>
      <c r="J40" s="21">
        <v>6</v>
      </c>
      <c r="K40" s="21"/>
      <c r="L40" s="21"/>
      <c r="M40" s="21"/>
      <c r="N40" s="21">
        <v>7</v>
      </c>
      <c r="O40" s="21"/>
      <c r="P40" s="21">
        <v>30</v>
      </c>
      <c r="Q40" s="21"/>
      <c r="R40" s="21">
        <v>10</v>
      </c>
      <c r="S40" s="21">
        <v>2</v>
      </c>
      <c r="T40" s="21">
        <v>11</v>
      </c>
      <c r="U40" s="21">
        <v>4</v>
      </c>
      <c r="V40" s="21"/>
      <c r="W40" s="21">
        <v>8</v>
      </c>
      <c r="X40" s="21">
        <v>38</v>
      </c>
      <c r="Y40" s="21"/>
      <c r="Z40" s="21">
        <v>2</v>
      </c>
      <c r="AA40" s="21">
        <v>35</v>
      </c>
      <c r="AB40" s="21">
        <v>4</v>
      </c>
      <c r="AC40" s="21">
        <v>2</v>
      </c>
      <c r="AD40" s="21">
        <v>5</v>
      </c>
      <c r="AE40" s="21">
        <v>11</v>
      </c>
      <c r="AF40" s="21">
        <v>2</v>
      </c>
      <c r="AG40" s="21">
        <v>3</v>
      </c>
      <c r="AH40" s="21">
        <v>5</v>
      </c>
      <c r="AI40" s="21"/>
      <c r="AJ40" s="21">
        <v>2</v>
      </c>
      <c r="AK40" s="21"/>
    </row>
    <row r="41" spans="1:37" x14ac:dyDescent="0.25">
      <c r="A41" s="21" t="s">
        <v>35</v>
      </c>
      <c r="B41" s="21" t="s">
        <v>189</v>
      </c>
      <c r="C41" s="21">
        <v>8</v>
      </c>
      <c r="D41" s="21">
        <v>11</v>
      </c>
      <c r="E41" s="21">
        <v>8</v>
      </c>
      <c r="F41" s="21">
        <v>14</v>
      </c>
      <c r="G41" s="21">
        <v>19</v>
      </c>
      <c r="H41" s="21">
        <v>0</v>
      </c>
      <c r="I41" s="21">
        <v>0</v>
      </c>
      <c r="J41" s="21">
        <v>7</v>
      </c>
      <c r="K41" s="21">
        <v>15</v>
      </c>
      <c r="L41" s="21">
        <v>2</v>
      </c>
      <c r="M41" s="21"/>
      <c r="N41" s="21">
        <v>15</v>
      </c>
      <c r="O41" s="21">
        <v>4</v>
      </c>
      <c r="P41" s="21">
        <v>46</v>
      </c>
      <c r="Q41" s="21"/>
      <c r="R41" s="21">
        <v>12</v>
      </c>
      <c r="S41" s="21">
        <v>4</v>
      </c>
      <c r="T41" s="21">
        <v>13</v>
      </c>
      <c r="U41" s="21">
        <v>4</v>
      </c>
      <c r="V41" s="21"/>
      <c r="W41" s="21"/>
      <c r="X41" s="21">
        <v>25</v>
      </c>
      <c r="Y41" s="21"/>
      <c r="Z41" s="21">
        <v>4</v>
      </c>
      <c r="AA41" s="21">
        <v>20</v>
      </c>
      <c r="AB41" s="21">
        <v>3</v>
      </c>
      <c r="AC41" s="21">
        <v>4</v>
      </c>
      <c r="AD41" s="21"/>
      <c r="AE41" s="21">
        <v>9</v>
      </c>
      <c r="AF41" s="21">
        <v>10</v>
      </c>
      <c r="AG41" s="21">
        <v>2</v>
      </c>
      <c r="AH41" s="21">
        <v>3</v>
      </c>
      <c r="AI41" s="21"/>
      <c r="AJ41" s="21">
        <v>2</v>
      </c>
      <c r="AK41" s="21"/>
    </row>
    <row r="42" spans="1:37" x14ac:dyDescent="0.25">
      <c r="A42" s="21" t="s">
        <v>35</v>
      </c>
      <c r="B42" s="21" t="s">
        <v>190</v>
      </c>
      <c r="C42" s="21">
        <v>3</v>
      </c>
      <c r="D42" s="21">
        <v>11</v>
      </c>
      <c r="E42" s="21">
        <v>2</v>
      </c>
      <c r="F42" s="21">
        <v>2</v>
      </c>
      <c r="G42" s="21">
        <v>11</v>
      </c>
      <c r="H42" s="21">
        <v>127</v>
      </c>
      <c r="I42" s="21">
        <v>0</v>
      </c>
      <c r="J42" s="21"/>
      <c r="K42" s="21">
        <v>5</v>
      </c>
      <c r="L42" s="21">
        <v>2</v>
      </c>
      <c r="M42" s="21"/>
      <c r="N42" s="21">
        <v>2</v>
      </c>
      <c r="O42" s="21">
        <v>2</v>
      </c>
      <c r="P42" s="21">
        <v>9</v>
      </c>
      <c r="Q42" s="21">
        <v>19</v>
      </c>
      <c r="R42" s="21">
        <v>3</v>
      </c>
      <c r="S42" s="21">
        <v>2</v>
      </c>
      <c r="T42" s="21">
        <v>2</v>
      </c>
      <c r="U42" s="21">
        <v>2</v>
      </c>
      <c r="V42" s="21"/>
      <c r="W42" s="21">
        <v>235</v>
      </c>
      <c r="X42" s="21">
        <v>4</v>
      </c>
      <c r="Y42" s="21"/>
      <c r="Z42" s="21">
        <v>6</v>
      </c>
      <c r="AA42" s="21">
        <v>2</v>
      </c>
      <c r="AB42" s="21">
        <v>14</v>
      </c>
      <c r="AC42" s="21">
        <v>2</v>
      </c>
      <c r="AD42" s="21">
        <v>143</v>
      </c>
      <c r="AE42" s="21">
        <v>2</v>
      </c>
      <c r="AF42" s="21">
        <v>2</v>
      </c>
      <c r="AG42" s="21">
        <v>5</v>
      </c>
      <c r="AH42" s="21">
        <v>2</v>
      </c>
      <c r="AI42" s="21">
        <v>3</v>
      </c>
      <c r="AJ42" s="21">
        <v>25</v>
      </c>
      <c r="AK42" s="21">
        <v>143</v>
      </c>
    </row>
    <row r="43" spans="1:37" x14ac:dyDescent="0.25">
      <c r="A43" s="21" t="s">
        <v>35</v>
      </c>
      <c r="B43" s="21" t="s">
        <v>191</v>
      </c>
      <c r="C43" s="21">
        <v>0</v>
      </c>
      <c r="D43" s="21">
        <v>0</v>
      </c>
      <c r="E43" s="21">
        <v>0</v>
      </c>
      <c r="F43" s="21">
        <v>0</v>
      </c>
      <c r="G43" s="21">
        <v>0</v>
      </c>
      <c r="H43" s="21">
        <v>9</v>
      </c>
      <c r="I43" s="21">
        <v>0</v>
      </c>
      <c r="J43" s="21"/>
      <c r="K43" s="21"/>
      <c r="L43" s="21"/>
      <c r="M43" s="21"/>
      <c r="N43" s="21"/>
      <c r="O43" s="21"/>
      <c r="P43" s="21"/>
      <c r="Q43" s="21"/>
      <c r="R43" s="21"/>
      <c r="S43" s="21"/>
      <c r="T43" s="21"/>
      <c r="U43" s="21"/>
      <c r="V43" s="21"/>
      <c r="W43" s="21">
        <v>20</v>
      </c>
      <c r="X43" s="21"/>
      <c r="Y43" s="21"/>
      <c r="Z43" s="21"/>
      <c r="AA43" s="21"/>
      <c r="AB43" s="21"/>
      <c r="AC43" s="21"/>
      <c r="AD43" s="21">
        <v>22</v>
      </c>
      <c r="AE43" s="21"/>
      <c r="AF43" s="21"/>
      <c r="AG43" s="21"/>
      <c r="AH43" s="21"/>
      <c r="AI43" s="21"/>
      <c r="AJ43" s="21"/>
      <c r="AK43" s="21">
        <v>9</v>
      </c>
    </row>
    <row r="44" spans="1:37" x14ac:dyDescent="0.25">
      <c r="A44" s="21" t="s">
        <v>35</v>
      </c>
      <c r="B44" s="21" t="s">
        <v>192</v>
      </c>
      <c r="C44" s="21">
        <v>0</v>
      </c>
      <c r="D44" s="21">
        <v>0</v>
      </c>
      <c r="E44" s="21">
        <v>0</v>
      </c>
      <c r="F44" s="21">
        <v>0</v>
      </c>
      <c r="G44" s="21">
        <v>0</v>
      </c>
      <c r="H44" s="21">
        <v>12</v>
      </c>
      <c r="I44" s="21">
        <v>0</v>
      </c>
      <c r="J44" s="21"/>
      <c r="K44" s="21"/>
      <c r="L44" s="21"/>
      <c r="M44" s="21"/>
      <c r="N44" s="21"/>
      <c r="O44" s="21"/>
      <c r="P44" s="21">
        <v>1</v>
      </c>
      <c r="Q44" s="21"/>
      <c r="R44" s="21"/>
      <c r="S44" s="21"/>
      <c r="T44" s="21"/>
      <c r="U44" s="21"/>
      <c r="V44" s="21"/>
      <c r="W44" s="21">
        <v>7</v>
      </c>
      <c r="X44" s="21"/>
      <c r="Y44" s="21"/>
      <c r="Z44" s="21"/>
      <c r="AA44" s="21"/>
      <c r="AB44" s="21"/>
      <c r="AC44" s="21"/>
      <c r="AD44" s="21">
        <v>21</v>
      </c>
      <c r="AE44" s="21"/>
      <c r="AF44" s="21"/>
      <c r="AG44" s="21"/>
      <c r="AH44" s="21"/>
      <c r="AI44" s="21"/>
      <c r="AJ44" s="21"/>
      <c r="AK44" s="21">
        <v>4</v>
      </c>
    </row>
    <row r="45" spans="1:37" x14ac:dyDescent="0.25">
      <c r="A45" s="21" t="s">
        <v>35</v>
      </c>
      <c r="B45" s="21" t="s">
        <v>193</v>
      </c>
      <c r="C45" s="21">
        <v>0</v>
      </c>
      <c r="D45" s="21">
        <v>0</v>
      </c>
      <c r="E45" s="21">
        <v>0</v>
      </c>
      <c r="F45" s="21">
        <v>0</v>
      </c>
      <c r="G45" s="21">
        <v>0</v>
      </c>
      <c r="H45" s="21">
        <v>1</v>
      </c>
      <c r="I45" s="21">
        <v>0</v>
      </c>
      <c r="J45" s="21"/>
      <c r="K45" s="21"/>
      <c r="L45" s="21"/>
      <c r="M45" s="21"/>
      <c r="N45" s="21"/>
      <c r="O45" s="21"/>
      <c r="P45" s="21"/>
      <c r="Q45" s="21"/>
      <c r="R45" s="21"/>
      <c r="S45" s="21"/>
      <c r="T45" s="21"/>
      <c r="U45" s="21"/>
      <c r="V45" s="21"/>
      <c r="W45" s="21">
        <v>1</v>
      </c>
      <c r="X45" s="21"/>
      <c r="Y45" s="21"/>
      <c r="Z45" s="21"/>
      <c r="AA45" s="21"/>
      <c r="AB45" s="21"/>
      <c r="AC45" s="21"/>
      <c r="AD45" s="21">
        <v>1</v>
      </c>
      <c r="AE45" s="21"/>
      <c r="AF45" s="21"/>
      <c r="AG45" s="21"/>
      <c r="AH45" s="21"/>
      <c r="AI45" s="21"/>
      <c r="AJ45" s="21"/>
      <c r="AK45" s="21">
        <v>1</v>
      </c>
    </row>
    <row r="46" spans="1:37" x14ac:dyDescent="0.25">
      <c r="A46" s="21" t="s">
        <v>35</v>
      </c>
      <c r="B46" s="21" t="s">
        <v>194</v>
      </c>
      <c r="C46" s="21">
        <v>0</v>
      </c>
      <c r="D46" s="21">
        <v>2</v>
      </c>
      <c r="E46" s="21">
        <v>8</v>
      </c>
      <c r="F46" s="21">
        <v>10</v>
      </c>
      <c r="G46" s="21">
        <v>19</v>
      </c>
      <c r="H46" s="21">
        <v>0</v>
      </c>
      <c r="I46" s="21">
        <v>0</v>
      </c>
      <c r="J46" s="21">
        <v>11</v>
      </c>
      <c r="K46" s="21">
        <v>16</v>
      </c>
      <c r="L46" s="21">
        <v>5</v>
      </c>
      <c r="M46" s="21"/>
      <c r="N46" s="21">
        <v>13</v>
      </c>
      <c r="O46" s="21">
        <v>6</v>
      </c>
      <c r="P46" s="21">
        <v>53</v>
      </c>
      <c r="Q46" s="21"/>
      <c r="R46" s="21">
        <v>11</v>
      </c>
      <c r="S46" s="21">
        <v>8</v>
      </c>
      <c r="T46" s="21">
        <v>13</v>
      </c>
      <c r="U46" s="21">
        <v>6</v>
      </c>
      <c r="V46" s="21"/>
      <c r="W46" s="21"/>
      <c r="X46" s="21">
        <v>25</v>
      </c>
      <c r="Y46" s="21"/>
      <c r="Z46" s="21">
        <v>6</v>
      </c>
      <c r="AA46" s="21">
        <v>19</v>
      </c>
      <c r="AB46" s="21">
        <v>8</v>
      </c>
      <c r="AC46" s="21">
        <v>6</v>
      </c>
      <c r="AD46" s="21">
        <v>15</v>
      </c>
      <c r="AE46" s="21">
        <v>6</v>
      </c>
      <c r="AF46" s="21">
        <v>10</v>
      </c>
      <c r="AG46" s="21">
        <v>7</v>
      </c>
      <c r="AH46" s="21">
        <v>4</v>
      </c>
      <c r="AI46" s="21"/>
      <c r="AJ46" s="21">
        <v>10</v>
      </c>
      <c r="AK46" s="21"/>
    </row>
    <row r="47" spans="1:37" x14ac:dyDescent="0.25">
      <c r="A47" s="21" t="s">
        <v>35</v>
      </c>
      <c r="B47" s="21" t="s">
        <v>195</v>
      </c>
      <c r="C47" s="21">
        <v>0</v>
      </c>
      <c r="D47" s="21">
        <v>35</v>
      </c>
      <c r="E47" s="21">
        <v>12</v>
      </c>
      <c r="F47" s="21">
        <v>17</v>
      </c>
      <c r="G47" s="21">
        <v>31</v>
      </c>
      <c r="H47" s="21">
        <v>22</v>
      </c>
      <c r="I47" s="21">
        <v>0</v>
      </c>
      <c r="J47" s="21">
        <v>11</v>
      </c>
      <c r="K47" s="21">
        <v>17</v>
      </c>
      <c r="L47" s="21">
        <v>5</v>
      </c>
      <c r="M47" s="21"/>
      <c r="N47" s="21">
        <v>14</v>
      </c>
      <c r="O47" s="21">
        <v>6</v>
      </c>
      <c r="P47" s="21">
        <v>53</v>
      </c>
      <c r="Q47" s="21">
        <v>2</v>
      </c>
      <c r="R47" s="21">
        <v>14</v>
      </c>
      <c r="S47" s="21">
        <v>8</v>
      </c>
      <c r="T47" s="21">
        <v>14</v>
      </c>
      <c r="U47" s="21">
        <v>6</v>
      </c>
      <c r="V47" s="21"/>
      <c r="W47" s="21">
        <v>10</v>
      </c>
      <c r="X47" s="21">
        <v>25</v>
      </c>
      <c r="Y47" s="21"/>
      <c r="Z47" s="21">
        <v>6</v>
      </c>
      <c r="AA47" s="21">
        <v>19</v>
      </c>
      <c r="AB47" s="21">
        <v>10</v>
      </c>
      <c r="AC47" s="21">
        <v>6</v>
      </c>
      <c r="AD47" s="21">
        <v>8</v>
      </c>
      <c r="AE47" s="21">
        <v>6</v>
      </c>
      <c r="AF47" s="21">
        <v>20</v>
      </c>
      <c r="AG47" s="21">
        <v>7</v>
      </c>
      <c r="AH47" s="21">
        <v>7</v>
      </c>
      <c r="AI47" s="21"/>
      <c r="AJ47" s="21">
        <v>10</v>
      </c>
      <c r="AK47" s="21">
        <v>27</v>
      </c>
    </row>
    <row r="48" spans="1:37" x14ac:dyDescent="0.25">
      <c r="A48" s="21" t="s">
        <v>35</v>
      </c>
      <c r="B48" s="21" t="s">
        <v>196</v>
      </c>
      <c r="C48" s="21"/>
      <c r="D48" s="21"/>
      <c r="E48" s="21"/>
      <c r="F48" s="21"/>
      <c r="G48" s="21"/>
      <c r="H48" s="21"/>
      <c r="I48" s="21"/>
      <c r="J48" s="21"/>
      <c r="K48" s="21"/>
      <c r="L48" s="21"/>
      <c r="M48" s="21"/>
      <c r="N48" s="21"/>
      <c r="O48" s="21"/>
      <c r="P48" s="21"/>
      <c r="Q48" s="21"/>
      <c r="R48" s="21"/>
      <c r="S48" s="21"/>
      <c r="T48" s="21"/>
      <c r="U48" s="21"/>
      <c r="V48" s="21"/>
      <c r="W48" s="21">
        <v>7</v>
      </c>
      <c r="X48" s="21"/>
      <c r="Y48" s="21"/>
      <c r="Z48" s="21"/>
      <c r="AA48" s="21"/>
      <c r="AB48" s="21"/>
      <c r="AC48" s="21"/>
      <c r="AD48" s="21"/>
      <c r="AE48" s="21"/>
      <c r="AF48" s="21"/>
      <c r="AG48" s="21"/>
      <c r="AH48" s="21"/>
      <c r="AI48" s="21"/>
      <c r="AJ48" s="21"/>
      <c r="AK48" s="21">
        <v>12</v>
      </c>
    </row>
    <row r="49" spans="1:37" x14ac:dyDescent="0.25">
      <c r="A49" s="21" t="s">
        <v>35</v>
      </c>
      <c r="B49" s="21" t="s">
        <v>197</v>
      </c>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v>18</v>
      </c>
      <c r="AE49" s="21"/>
      <c r="AF49" s="21"/>
      <c r="AG49" s="21"/>
      <c r="AH49" s="21"/>
      <c r="AI49" s="21"/>
      <c r="AJ49" s="21"/>
      <c r="AK49" s="21">
        <v>2</v>
      </c>
    </row>
    <row r="50" spans="1:37" x14ac:dyDescent="0.25">
      <c r="A50" s="21" t="s">
        <v>198</v>
      </c>
      <c r="B50" s="21" t="s">
        <v>199</v>
      </c>
      <c r="C50" s="21">
        <v>5</v>
      </c>
      <c r="D50" s="21">
        <v>5</v>
      </c>
      <c r="E50" s="21">
        <v>3</v>
      </c>
      <c r="F50" s="21">
        <v>3</v>
      </c>
      <c r="G50" s="21">
        <v>6</v>
      </c>
      <c r="H50" s="21"/>
      <c r="I50" s="21"/>
      <c r="J50" s="21">
        <v>4</v>
      </c>
      <c r="K50" s="21">
        <v>4</v>
      </c>
      <c r="L50" s="21"/>
      <c r="M50" s="21"/>
      <c r="N50" s="21">
        <v>6</v>
      </c>
      <c r="O50" s="21">
        <v>4</v>
      </c>
      <c r="P50" s="21">
        <v>7</v>
      </c>
      <c r="Q50" s="21">
        <v>3</v>
      </c>
      <c r="R50" s="21">
        <v>6</v>
      </c>
      <c r="S50" s="21"/>
      <c r="T50" s="21">
        <v>4</v>
      </c>
      <c r="U50" s="21"/>
      <c r="V50" s="21">
        <v>1</v>
      </c>
      <c r="W50" s="21"/>
      <c r="X50" s="21">
        <v>7</v>
      </c>
      <c r="Y50" s="21"/>
      <c r="Z50" s="21"/>
      <c r="AA50" s="21">
        <v>3</v>
      </c>
      <c r="AB50" s="21">
        <v>4</v>
      </c>
      <c r="AC50" s="21">
        <v>2</v>
      </c>
      <c r="AD50" s="21"/>
      <c r="AE50" s="21">
        <v>2</v>
      </c>
      <c r="AF50" s="21">
        <v>2</v>
      </c>
      <c r="AG50" s="21">
        <v>2</v>
      </c>
      <c r="AH50" s="21">
        <v>1</v>
      </c>
      <c r="AI50" s="21"/>
      <c r="AJ50" s="21">
        <v>2</v>
      </c>
      <c r="AK50" s="21">
        <v>126</v>
      </c>
    </row>
    <row r="51" spans="1:37" x14ac:dyDescent="0.25">
      <c r="A51" s="21" t="s">
        <v>200</v>
      </c>
      <c r="B51" s="21" t="s">
        <v>201</v>
      </c>
      <c r="C51" s="21"/>
      <c r="D51" s="21"/>
      <c r="E51" s="21"/>
      <c r="F51" s="21">
        <v>1</v>
      </c>
      <c r="G51" s="21">
        <v>15</v>
      </c>
      <c r="H51" s="21"/>
      <c r="I51" s="21"/>
      <c r="J51" s="21">
        <v>14</v>
      </c>
      <c r="K51" s="21">
        <v>2</v>
      </c>
      <c r="L51" s="21"/>
      <c r="M51" s="21"/>
      <c r="N51" s="21">
        <v>32</v>
      </c>
      <c r="O51" s="21"/>
      <c r="P51" s="21">
        <v>119</v>
      </c>
      <c r="Q51" s="21"/>
      <c r="R51" s="21">
        <v>9</v>
      </c>
      <c r="S51" s="21">
        <v>2</v>
      </c>
      <c r="T51" s="21">
        <v>2</v>
      </c>
      <c r="U51" s="21">
        <v>3</v>
      </c>
      <c r="V51" s="21"/>
      <c r="W51" s="21">
        <v>186</v>
      </c>
      <c r="X51" s="21">
        <v>7</v>
      </c>
      <c r="Y51" s="21"/>
      <c r="Z51" s="21"/>
      <c r="AA51" s="21">
        <v>1</v>
      </c>
      <c r="AB51" s="21"/>
      <c r="AC51" s="21"/>
      <c r="AD51" s="21"/>
      <c r="AE51" s="21">
        <v>4</v>
      </c>
      <c r="AF51" s="21"/>
      <c r="AG51" s="21">
        <v>1</v>
      </c>
      <c r="AH51" s="21"/>
      <c r="AI51" s="21"/>
      <c r="AJ51" s="21"/>
      <c r="AK51" s="21">
        <v>1</v>
      </c>
    </row>
    <row r="52" spans="1:37" x14ac:dyDescent="0.25">
      <c r="A52" s="21" t="s">
        <v>97</v>
      </c>
      <c r="B52" s="21" t="s">
        <v>125</v>
      </c>
      <c r="C52" s="21">
        <v>10</v>
      </c>
      <c r="D52" s="21">
        <v>16</v>
      </c>
      <c r="E52" s="21">
        <v>6</v>
      </c>
      <c r="F52" s="21">
        <v>8</v>
      </c>
      <c r="G52" s="21">
        <v>19</v>
      </c>
      <c r="H52" s="21"/>
      <c r="I52" s="21"/>
      <c r="J52" s="21">
        <v>16</v>
      </c>
      <c r="K52" s="21">
        <v>12</v>
      </c>
      <c r="L52" s="21">
        <v>4</v>
      </c>
      <c r="M52" s="21"/>
      <c r="N52" s="21">
        <v>15</v>
      </c>
      <c r="O52" s="21">
        <v>8</v>
      </c>
      <c r="P52" s="21">
        <v>54</v>
      </c>
      <c r="Q52" s="21">
        <v>2</v>
      </c>
      <c r="R52" s="21">
        <v>13</v>
      </c>
      <c r="S52" s="21">
        <v>6</v>
      </c>
      <c r="T52" s="21">
        <v>11</v>
      </c>
      <c r="U52" s="21">
        <v>2</v>
      </c>
      <c r="V52" s="21">
        <v>1</v>
      </c>
      <c r="W52" s="21"/>
      <c r="X52" s="21">
        <v>30</v>
      </c>
      <c r="Y52" s="21"/>
      <c r="Z52" s="21">
        <v>4</v>
      </c>
      <c r="AA52" s="21">
        <v>18</v>
      </c>
      <c r="AB52" s="21">
        <v>7</v>
      </c>
      <c r="AC52" s="21">
        <v>6</v>
      </c>
      <c r="AD52" s="21"/>
      <c r="AE52" s="21">
        <v>5</v>
      </c>
      <c r="AF52" s="21">
        <v>10</v>
      </c>
      <c r="AG52" s="21">
        <v>4</v>
      </c>
      <c r="AH52" s="21">
        <v>4</v>
      </c>
      <c r="AI52" s="21"/>
      <c r="AJ52" s="21">
        <v>8</v>
      </c>
      <c r="AK52" s="21"/>
    </row>
    <row r="53" spans="1:37" x14ac:dyDescent="0.25">
      <c r="A53" s="21" t="s">
        <v>97</v>
      </c>
      <c r="B53" s="21" t="s">
        <v>2474</v>
      </c>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row>
    <row r="54" spans="1:37" x14ac:dyDescent="0.25">
      <c r="A54" s="21" t="s">
        <v>57</v>
      </c>
      <c r="B54" s="21" t="s">
        <v>219</v>
      </c>
      <c r="C54" s="21">
        <v>2</v>
      </c>
      <c r="D54" s="21">
        <v>6</v>
      </c>
      <c r="E54" s="21">
        <v>2</v>
      </c>
      <c r="F54" s="21">
        <v>4</v>
      </c>
      <c r="G54" s="21">
        <v>10</v>
      </c>
      <c r="H54" s="21">
        <v>2</v>
      </c>
      <c r="I54" s="21">
        <v>1</v>
      </c>
      <c r="J54" s="21">
        <v>4</v>
      </c>
      <c r="K54" s="21">
        <v>6</v>
      </c>
      <c r="L54" s="21">
        <v>1</v>
      </c>
      <c r="M54" s="21">
        <v>1</v>
      </c>
      <c r="N54" s="21">
        <v>5</v>
      </c>
      <c r="O54" s="21">
        <v>2</v>
      </c>
      <c r="P54" s="21">
        <v>15</v>
      </c>
      <c r="Q54" s="21">
        <v>2</v>
      </c>
      <c r="R54" s="21">
        <v>7</v>
      </c>
      <c r="S54" s="21">
        <v>2</v>
      </c>
      <c r="T54" s="21">
        <v>5</v>
      </c>
      <c r="U54" s="21">
        <v>1</v>
      </c>
      <c r="V54" s="21"/>
      <c r="W54" s="21">
        <v>6</v>
      </c>
      <c r="X54" s="21">
        <v>8</v>
      </c>
      <c r="Y54" s="21"/>
      <c r="Z54" s="21">
        <v>1</v>
      </c>
      <c r="AA54" s="21">
        <v>5</v>
      </c>
      <c r="AB54" s="21">
        <v>2</v>
      </c>
      <c r="AC54" s="21">
        <v>2</v>
      </c>
      <c r="AD54" s="21">
        <v>3</v>
      </c>
      <c r="AE54" s="21">
        <v>4</v>
      </c>
      <c r="AF54" s="21">
        <v>2</v>
      </c>
      <c r="AG54" s="21">
        <v>1</v>
      </c>
      <c r="AH54" s="21">
        <v>1</v>
      </c>
      <c r="AI54" s="21">
        <v>1</v>
      </c>
      <c r="AJ54" s="21">
        <v>1</v>
      </c>
      <c r="AK54" s="21">
        <v>1</v>
      </c>
    </row>
    <row r="55" spans="1:37" x14ac:dyDescent="0.25">
      <c r="A55" s="21" t="s">
        <v>57</v>
      </c>
      <c r="B55" s="26" t="s">
        <v>222</v>
      </c>
      <c r="C55" s="21"/>
      <c r="D55" s="21"/>
      <c r="E55" s="21"/>
      <c r="F55" s="21"/>
      <c r="G55" s="21"/>
      <c r="H55" s="21">
        <v>1</v>
      </c>
      <c r="I55" s="21">
        <v>1</v>
      </c>
      <c r="J55" s="21"/>
      <c r="K55" s="21">
        <v>5</v>
      </c>
      <c r="L55" s="21"/>
      <c r="M55" s="21"/>
      <c r="N55" s="21">
        <v>1</v>
      </c>
      <c r="O55" s="21">
        <v>1</v>
      </c>
      <c r="P55" s="21">
        <v>4</v>
      </c>
      <c r="Q55" s="21"/>
      <c r="R55" s="21">
        <v>2</v>
      </c>
      <c r="S55" s="21"/>
      <c r="T55" s="21"/>
      <c r="U55" s="21"/>
      <c r="V55" s="21"/>
      <c r="W55" s="21">
        <v>1</v>
      </c>
      <c r="X55" s="21">
        <v>5</v>
      </c>
      <c r="Y55" s="21"/>
      <c r="Z55" s="21">
        <v>1</v>
      </c>
      <c r="AA55" s="21">
        <v>1</v>
      </c>
      <c r="AB55" s="21">
        <v>2</v>
      </c>
      <c r="AC55" s="21">
        <v>1</v>
      </c>
      <c r="AD55" s="21">
        <v>1</v>
      </c>
      <c r="AE55" s="21">
        <v>1</v>
      </c>
      <c r="AF55" s="21"/>
      <c r="AG55" s="21"/>
      <c r="AH55" s="21"/>
      <c r="AI55" s="21"/>
      <c r="AJ55" s="21"/>
      <c r="AK55" s="21">
        <v>1</v>
      </c>
    </row>
    <row r="56" spans="1:37" x14ac:dyDescent="0.25">
      <c r="A56" s="21" t="s">
        <v>57</v>
      </c>
      <c r="B56" s="26" t="s">
        <v>223</v>
      </c>
      <c r="C56" s="21"/>
      <c r="D56" s="21"/>
      <c r="E56" s="21"/>
      <c r="F56" s="21">
        <v>1</v>
      </c>
      <c r="G56" s="21"/>
      <c r="H56" s="21"/>
      <c r="I56" s="21"/>
      <c r="J56" s="21">
        <v>2</v>
      </c>
      <c r="K56" s="21"/>
      <c r="L56" s="21">
        <v>1</v>
      </c>
      <c r="M56" s="21"/>
      <c r="N56" s="21">
        <v>1</v>
      </c>
      <c r="O56" s="21"/>
      <c r="P56" s="21">
        <v>4</v>
      </c>
      <c r="Q56" s="21"/>
      <c r="R56" s="21">
        <v>1</v>
      </c>
      <c r="S56" s="21">
        <v>2</v>
      </c>
      <c r="T56" s="21">
        <v>3</v>
      </c>
      <c r="U56" s="21">
        <v>1</v>
      </c>
      <c r="V56" s="21"/>
      <c r="W56" s="21"/>
      <c r="X56" s="21"/>
      <c r="Y56" s="21"/>
      <c r="Z56" s="21"/>
      <c r="AA56" s="21">
        <v>2</v>
      </c>
      <c r="AB56" s="21"/>
      <c r="AC56" s="21"/>
      <c r="AD56" s="21"/>
      <c r="AE56" s="21">
        <v>1</v>
      </c>
      <c r="AF56" s="21">
        <v>2</v>
      </c>
      <c r="AG56" s="21">
        <v>1</v>
      </c>
      <c r="AH56" s="21">
        <v>1</v>
      </c>
      <c r="AI56" s="21"/>
      <c r="AJ56" s="21">
        <v>1</v>
      </c>
      <c r="AK56" s="21"/>
    </row>
    <row r="57" spans="1:37" x14ac:dyDescent="0.25">
      <c r="A57" s="21" t="s">
        <v>57</v>
      </c>
      <c r="B57" s="26" t="s">
        <v>220</v>
      </c>
      <c r="C57" s="21">
        <v>1</v>
      </c>
      <c r="D57" s="21">
        <v>2</v>
      </c>
      <c r="E57" s="21">
        <v>1</v>
      </c>
      <c r="F57" s="21">
        <v>1</v>
      </c>
      <c r="G57" s="21">
        <v>2</v>
      </c>
      <c r="H57" s="21"/>
      <c r="I57" s="21"/>
      <c r="J57" s="21"/>
      <c r="K57" s="21"/>
      <c r="L57" s="21"/>
      <c r="M57" s="21"/>
      <c r="N57" s="21">
        <v>1</v>
      </c>
      <c r="O57" s="21"/>
      <c r="P57" s="21">
        <v>7</v>
      </c>
      <c r="Q57" s="21"/>
      <c r="R57" s="21">
        <v>3</v>
      </c>
      <c r="S57" s="21"/>
      <c r="T57" s="21"/>
      <c r="U57" s="21"/>
      <c r="V57" s="21"/>
      <c r="W57" s="21"/>
      <c r="X57" s="21"/>
      <c r="Y57" s="21"/>
      <c r="Z57" s="21"/>
      <c r="AA57" s="21"/>
      <c r="AB57" s="21"/>
      <c r="AC57" s="21"/>
      <c r="AD57" s="21"/>
      <c r="AE57" s="21"/>
      <c r="AF57" s="21"/>
      <c r="AG57" s="21"/>
      <c r="AH57" s="21"/>
      <c r="AI57" s="21"/>
      <c r="AJ57" s="21"/>
      <c r="AK57" s="21"/>
    </row>
    <row r="58" spans="1:37" x14ac:dyDescent="0.25">
      <c r="A58" s="21" t="s">
        <v>57</v>
      </c>
      <c r="B58" s="26" t="s">
        <v>221</v>
      </c>
      <c r="C58" s="21">
        <v>1</v>
      </c>
      <c r="D58" s="21"/>
      <c r="E58" s="21"/>
      <c r="F58" s="21"/>
      <c r="G58" s="21"/>
      <c r="H58" s="21">
        <v>2</v>
      </c>
      <c r="I58" s="21">
        <v>1</v>
      </c>
      <c r="J58" s="21"/>
      <c r="K58" s="21"/>
      <c r="L58" s="21"/>
      <c r="M58" s="21"/>
      <c r="N58" s="21"/>
      <c r="O58" s="21"/>
      <c r="P58" s="21"/>
      <c r="Q58" s="21"/>
      <c r="R58" s="21"/>
      <c r="S58" s="21"/>
      <c r="T58" s="21"/>
      <c r="U58" s="21"/>
      <c r="V58" s="21"/>
      <c r="W58" s="21">
        <v>10</v>
      </c>
      <c r="X58" s="21"/>
      <c r="Y58" s="21"/>
      <c r="Z58" s="21"/>
      <c r="AA58" s="21"/>
      <c r="AB58" s="21"/>
      <c r="AC58" s="21"/>
      <c r="AD58" s="21">
        <v>7</v>
      </c>
      <c r="AE58" s="21">
        <v>4</v>
      </c>
      <c r="AF58" s="21"/>
      <c r="AG58" s="21"/>
      <c r="AH58" s="21"/>
      <c r="AI58" s="21"/>
      <c r="AJ58" s="21"/>
      <c r="AK58" s="21">
        <v>10</v>
      </c>
    </row>
    <row r="59" spans="1:37" x14ac:dyDescent="0.25">
      <c r="A59" s="21" t="s">
        <v>2485</v>
      </c>
      <c r="B59" s="67" t="s">
        <v>2494</v>
      </c>
      <c r="C59" s="21">
        <v>32</v>
      </c>
      <c r="D59" s="21">
        <v>18</v>
      </c>
      <c r="E59" s="21">
        <v>6</v>
      </c>
      <c r="F59" s="21">
        <v>8</v>
      </c>
      <c r="G59" s="21">
        <v>24</v>
      </c>
      <c r="H59" s="21"/>
      <c r="I59" s="21"/>
      <c r="J59" s="21">
        <v>32</v>
      </c>
      <c r="K59" s="21">
        <v>13</v>
      </c>
      <c r="L59" s="21">
        <v>6</v>
      </c>
      <c r="M59" s="21"/>
      <c r="N59" s="21">
        <v>22</v>
      </c>
      <c r="O59" s="21">
        <v>16</v>
      </c>
      <c r="P59" s="21">
        <v>67</v>
      </c>
      <c r="Q59" s="21">
        <v>6</v>
      </c>
      <c r="R59" s="21">
        <v>13</v>
      </c>
      <c r="S59" s="21">
        <v>6</v>
      </c>
      <c r="T59" s="21">
        <v>23</v>
      </c>
      <c r="U59" s="21">
        <v>6</v>
      </c>
      <c r="V59" s="21">
        <v>4</v>
      </c>
      <c r="W59" s="21"/>
      <c r="X59" s="21">
        <v>31</v>
      </c>
      <c r="Y59" s="21"/>
      <c r="Z59" s="21">
        <v>4</v>
      </c>
      <c r="AA59" s="21">
        <v>24</v>
      </c>
      <c r="AB59" s="21">
        <v>14</v>
      </c>
      <c r="AC59" s="21">
        <v>8</v>
      </c>
      <c r="AD59" s="21"/>
      <c r="AE59" s="21">
        <v>10</v>
      </c>
      <c r="AF59" s="21">
        <v>22</v>
      </c>
      <c r="AG59" s="21">
        <v>9</v>
      </c>
      <c r="AH59" s="21">
        <v>6</v>
      </c>
      <c r="AI59" s="21"/>
      <c r="AJ59" s="21">
        <v>12</v>
      </c>
      <c r="AK59" s="21"/>
    </row>
    <row r="60" spans="1:37" x14ac:dyDescent="0.25">
      <c r="A60" s="77" t="s">
        <v>2485</v>
      </c>
      <c r="B60" s="21" t="s">
        <v>2570</v>
      </c>
      <c r="C60" s="21">
        <v>8</v>
      </c>
      <c r="D60" s="21">
        <v>13</v>
      </c>
      <c r="E60" s="21">
        <v>10</v>
      </c>
      <c r="F60" s="21">
        <v>16</v>
      </c>
      <c r="G60" s="21">
        <v>19</v>
      </c>
      <c r="H60" s="21"/>
      <c r="I60" s="21"/>
      <c r="J60" s="21">
        <v>15</v>
      </c>
      <c r="K60" s="21">
        <v>15</v>
      </c>
      <c r="L60" s="21">
        <v>2</v>
      </c>
      <c r="M60" s="21"/>
      <c r="N60" s="21">
        <v>17</v>
      </c>
      <c r="O60" s="21">
        <v>8</v>
      </c>
      <c r="P60" s="21">
        <v>46</v>
      </c>
      <c r="Q60" s="21"/>
      <c r="R60" s="21">
        <v>12</v>
      </c>
      <c r="S60" s="21">
        <v>4</v>
      </c>
      <c r="T60" s="21">
        <v>13</v>
      </c>
      <c r="U60" s="21">
        <v>6</v>
      </c>
      <c r="V60" s="21"/>
      <c r="W60" s="21"/>
      <c r="X60" s="21">
        <v>25</v>
      </c>
      <c r="Y60" s="21">
        <v>2</v>
      </c>
      <c r="Z60" s="21">
        <v>4</v>
      </c>
      <c r="AA60" s="21">
        <v>20</v>
      </c>
      <c r="AB60" s="21">
        <v>4</v>
      </c>
      <c r="AC60" s="21">
        <v>6</v>
      </c>
      <c r="AD60" s="21"/>
      <c r="AE60" s="21">
        <v>10</v>
      </c>
      <c r="AF60" s="21">
        <v>10</v>
      </c>
      <c r="AG60" s="21">
        <v>2</v>
      </c>
      <c r="AH60" s="21">
        <v>3</v>
      </c>
      <c r="AI60" s="21"/>
      <c r="AJ60" s="21">
        <v>2</v>
      </c>
      <c r="AK60" s="21"/>
    </row>
    <row r="122" spans="2:2" x14ac:dyDescent="0.25">
      <c r="B122" t="s">
        <v>202</v>
      </c>
    </row>
    <row r="123" spans="2:2" x14ac:dyDescent="0.25">
      <c r="B123" t="s">
        <v>203</v>
      </c>
    </row>
    <row r="124" spans="2:2" x14ac:dyDescent="0.25">
      <c r="B124" t="s">
        <v>76</v>
      </c>
    </row>
    <row r="125" spans="2:2" x14ac:dyDescent="0.25">
      <c r="B125" t="s">
        <v>204</v>
      </c>
    </row>
    <row r="126" spans="2:2" x14ac:dyDescent="0.25">
      <c r="B126" t="s">
        <v>68</v>
      </c>
    </row>
    <row r="127" spans="2:2" x14ac:dyDescent="0.25">
      <c r="B127" t="s">
        <v>205</v>
      </c>
    </row>
    <row r="128" spans="2:2" x14ac:dyDescent="0.25">
      <c r="B128" t="s">
        <v>206</v>
      </c>
    </row>
    <row r="130" spans="2:2" x14ac:dyDescent="0.25">
      <c r="B130" t="s">
        <v>66</v>
      </c>
    </row>
    <row r="132" spans="2:2" x14ac:dyDescent="0.25">
      <c r="B132" t="s">
        <v>139</v>
      </c>
    </row>
    <row r="133" spans="2:2" x14ac:dyDescent="0.25">
      <c r="B133" t="s">
        <v>207</v>
      </c>
    </row>
    <row r="134" spans="2:2" x14ac:dyDescent="0.25">
      <c r="B134" t="s">
        <v>67</v>
      </c>
    </row>
    <row r="135" spans="2:2" x14ac:dyDescent="0.25">
      <c r="B135" t="s">
        <v>72</v>
      </c>
    </row>
    <row r="136" spans="2:2" x14ac:dyDescent="0.25">
      <c r="B136" t="s">
        <v>71</v>
      </c>
    </row>
    <row r="137" spans="2:2" x14ac:dyDescent="0.25">
      <c r="B137" t="s">
        <v>208</v>
      </c>
    </row>
    <row r="138" spans="2:2" x14ac:dyDescent="0.25">
      <c r="B138" t="s">
        <v>62</v>
      </c>
    </row>
    <row r="139" spans="2:2" x14ac:dyDescent="0.25">
      <c r="B139" t="s">
        <v>65</v>
      </c>
    </row>
    <row r="140" spans="2:2" x14ac:dyDescent="0.25">
      <c r="B140" t="s">
        <v>73</v>
      </c>
    </row>
    <row r="142" spans="2:2" x14ac:dyDescent="0.25">
      <c r="B142" t="s">
        <v>209</v>
      </c>
    </row>
    <row r="143" spans="2:2" x14ac:dyDescent="0.25">
      <c r="B143" t="s">
        <v>63</v>
      </c>
    </row>
    <row r="144" spans="2:2" x14ac:dyDescent="0.25">
      <c r="B144" t="s">
        <v>210</v>
      </c>
    </row>
    <row r="145" spans="2:2" x14ac:dyDescent="0.25">
      <c r="B145" t="s">
        <v>211</v>
      </c>
    </row>
    <row r="146" spans="2:2" x14ac:dyDescent="0.25">
      <c r="B146" t="s">
        <v>64</v>
      </c>
    </row>
    <row r="147" spans="2:2" x14ac:dyDescent="0.25">
      <c r="B147" t="s">
        <v>212</v>
      </c>
    </row>
    <row r="149" spans="2:2" x14ac:dyDescent="0.25">
      <c r="B149" t="s">
        <v>213</v>
      </c>
    </row>
  </sheetData>
  <sheetProtection algorithmName="SHA-512" hashValue="s9cE1N9uYt/xd3kIDpPdx5MsOm64bzXJWpu53ZMCEwEeg1q6CNlEgsqC2XiFVGdJuFQmSwRiQ4HNi2h9QPld4g==" saltValue="fNfc6Tp+vwEEiSpHnfz5MA==" spinCount="100000" sheet="1" objects="1" scenarios="1"/>
  <protectedRanges>
    <protectedRange algorithmName="SHA-512" hashValue="KAJeTJI9hzHNw95242JBoP6/yyd+XDE+o+zPDbtN3x4sIiTwVrX0h8odm/96pmQwybNEl//VyXuKGpgSzjfXyg==" saltValue="MtO1qA12rwvLyuFdduZchg==" spinCount="100000" sqref="AE1:AK1048576" name="Sud"/>
    <protectedRange algorithmName="SHA-512" hashValue="qhdCDqLjQ1iqCzg7/O/y1QkCzSoS6nvP3GmoaqRNQqrRpVZ/9JhQN4lcvQFtSc9APV9TF7+tcWdcKGqDMHBpug==" saltValue="ta+HivvnHLNSVulD4dr26g==" spinCount="100000" sqref="C1:I1048576" name="Est"/>
    <protectedRange algorithmName="SHA-512" hashValue="5DJ6pQQ0lRepC4OlgSb1c+xl0pi4EIZ5wB60F/bo6ZjtqhorTXt/ohYx6JIOCb/Gaq0vKh0A4oDzbKgKLSfyJQ==" saltValue="liHzdTCac2v/PufZDRCXOA==" spinCount="100000" sqref="J1:W1048576" name="Ouest"/>
    <protectedRange algorithmName="SHA-512" hashValue="BVgyOAaPYv2ANNW1PIblidEPND+w8aeKKqZaHlpw4iWIJTKmF+9cXB477XMGsuWpFm7nGHgXHVRJ077VmWYddw==" saltValue="54n/2PE7+uNfecryWpipiA==" spinCount="100000" sqref="X1:AD1048576" name="Nord"/>
  </protectedRanges>
  <mergeCells count="4">
    <mergeCell ref="C1:I1"/>
    <mergeCell ref="J1:W1"/>
    <mergeCell ref="X1:AD1"/>
    <mergeCell ref="AE1:A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0CF-DA15-42B1-ABD4-C812463FB923}">
  <sheetPr>
    <tabColor theme="0" tint="-0.249977111117893"/>
    <pageSetUpPr fitToPage="1"/>
  </sheetPr>
  <dimension ref="A1:G72"/>
  <sheetViews>
    <sheetView workbookViewId="0">
      <pane ySplit="1" topLeftCell="A2" activePane="bottomLeft" state="frozen"/>
      <selection pane="bottomLeft" activeCell="D71" sqref="D71"/>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7" width="16" style="74" customWidth="1"/>
    <col min="8" max="16384" width="9.140625" style="2"/>
  </cols>
  <sheetData>
    <row r="1" spans="1:7" ht="30" customHeight="1" x14ac:dyDescent="0.25">
      <c r="A1" s="5" t="s">
        <v>0</v>
      </c>
      <c r="B1" s="5" t="s">
        <v>1</v>
      </c>
      <c r="C1" s="6" t="s">
        <v>2564</v>
      </c>
      <c r="D1" s="6" t="s">
        <v>2565</v>
      </c>
      <c r="E1" s="6" t="s">
        <v>2566</v>
      </c>
      <c r="F1" s="6" t="s">
        <v>2567</v>
      </c>
      <c r="G1" s="75" t="s">
        <v>2563</v>
      </c>
    </row>
    <row r="2" spans="1:7" ht="15" customHeight="1" x14ac:dyDescent="0.25">
      <c r="A2" s="1" t="s">
        <v>12</v>
      </c>
      <c r="B2" s="1" t="s">
        <v>111</v>
      </c>
      <c r="C2" s="78">
        <f>Boissy!H3+Champigny!H3+'Guy Môquet'!H3+Moulin!H3+Nogent!H3</f>
        <v>48684</v>
      </c>
      <c r="D2" s="78">
        <f>'Ambroise Paré'!H3+'Belle-Rive'!H3+Chennevières!H3+Fontenay!H3+'La Défense'!H3+'Nanterre Centre'!H3+'Nanterre échangeur'!H3+Neuilly!H3+'Saint-Cloud'!H3+Sévines!H3</f>
        <v>136926</v>
      </c>
      <c r="E2" s="78">
        <f>Bobigny!H3+'La Courneuve'!H3+Landy!H3+'Lumen-Norton'!H3+Taverny!H3</f>
        <v>42600</v>
      </c>
      <c r="F2" s="78">
        <f>Antony!H3+Fresnes!H3+Bicêtre!H3+Italie!H3+Orly!H3</f>
        <v>24336</v>
      </c>
      <c r="G2" s="79">
        <f>C2+D2+E2+F2</f>
        <v>252546</v>
      </c>
    </row>
    <row r="3" spans="1:7" ht="15" customHeight="1" x14ac:dyDescent="0.25">
      <c r="A3" s="1" t="s">
        <v>12</v>
      </c>
      <c r="B3" s="1" t="s">
        <v>112</v>
      </c>
      <c r="C3" s="78">
        <f>Boissy!H4+Champigny!H4+'Guy Môquet'!H4+Moulin!H4+Nogent!H4</f>
        <v>93996</v>
      </c>
      <c r="D3" s="78">
        <f>'Ambroise Paré'!H4+'Belle-Rive'!H4+Chennevières!H4+Fontenay!H4+'La Défense'!H4+'Nanterre Centre'!H4+'Nanterre échangeur'!H4+Neuilly!H4+'Saint-Cloud'!H4+Sévines!H4</f>
        <v>237602.4</v>
      </c>
      <c r="E3" s="78">
        <f>Bobigny!H4+'La Courneuve'!H4+Landy!H4+'Lumen-Norton'!H4+Taverny!H4</f>
        <v>78336</v>
      </c>
      <c r="F3" s="78">
        <f>Antony!H4+Fresnes!H4+Bicêtre!H4+Italie!H4+Orly!H4</f>
        <v>62688</v>
      </c>
      <c r="G3" s="79">
        <f t="shared" ref="G3:G66" si="0">C3+D3+E3+F3</f>
        <v>472622.4</v>
      </c>
    </row>
    <row r="4" spans="1:7" ht="15" customHeight="1" x14ac:dyDescent="0.25">
      <c r="A4" s="1" t="s">
        <v>12</v>
      </c>
      <c r="B4" s="1" t="s">
        <v>4</v>
      </c>
      <c r="C4" s="78">
        <f>Boissy!H5+Champigny!H5+'Guy Môquet'!H5+Moulin!H5+Nogent!H5</f>
        <v>16888</v>
      </c>
      <c r="D4" s="78">
        <f>'Ambroise Paré'!H5+'Belle-Rive'!H5+Chennevières!H5+Fontenay!H5+'La Défense'!H5+'Nanterre Centre'!H5+'Nanterre échangeur'!H5+Neuilly!H5+'Saint-Cloud'!H5+Sévines!H5</f>
        <v>44332</v>
      </c>
      <c r="E4" s="78">
        <f>Bobigny!H5+'La Courneuve'!H5+Landy!H5+'Lumen-Norton'!H5+Taverny!H5</f>
        <v>14074</v>
      </c>
      <c r="F4" s="78">
        <f>Antony!H5+Fresnes!H5+Bicêtre!H5+Italie!H5+Orly!H5</f>
        <v>11256</v>
      </c>
      <c r="G4" s="79">
        <f t="shared" si="0"/>
        <v>86550</v>
      </c>
    </row>
    <row r="5" spans="1:7" ht="15" customHeight="1" x14ac:dyDescent="0.25">
      <c r="A5" s="1" t="s">
        <v>5</v>
      </c>
      <c r="B5" s="1" t="s">
        <v>6</v>
      </c>
      <c r="C5" s="78">
        <f>Boissy!H6+Champigny!H6+'Guy Môquet'!H6+Moulin!H6+Nogent!H6</f>
        <v>231889.84</v>
      </c>
      <c r="D5" s="78">
        <f>'Ambroise Paré'!H6+'Belle-Rive'!H6+Chennevières!H6+Fontenay!H6+'La Défense'!H6+'Nanterre Centre'!H6+'Nanterre échangeur'!H6+Neuilly!H6+'Saint-Cloud'!H6+Sévines!H6</f>
        <v>452361.76</v>
      </c>
      <c r="E5" s="78">
        <f>Bobigny!H6+'La Courneuve'!H6+Landy!H6+'Lumen-Norton'!H6+Taverny!H6</f>
        <v>192422</v>
      </c>
      <c r="F5" s="78">
        <f>Antony!H6+Fresnes!H6+Bicêtre!H6+Italie!H6+Orly!H6</f>
        <v>127513.23999999999</v>
      </c>
      <c r="G5" s="79">
        <f t="shared" si="0"/>
        <v>1004186.84</v>
      </c>
    </row>
    <row r="6" spans="1:7" ht="15" customHeight="1" x14ac:dyDescent="0.25">
      <c r="A6" s="1" t="s">
        <v>96</v>
      </c>
      <c r="B6" s="1" t="s">
        <v>2185</v>
      </c>
      <c r="C6" s="78">
        <f>Boissy!H7+Champigny!H7+'Guy Môquet'!H7+Moulin!H7+Nogent!H7</f>
        <v>2432.25</v>
      </c>
      <c r="D6" s="78">
        <f>'Ambroise Paré'!H7+'Belle-Rive'!H7+Chennevières!H7+Fontenay!H7+'La Défense'!H7+'Nanterre Centre'!H7+'Nanterre échangeur'!H7+Neuilly!H7+'Saint-Cloud'!H7+Sévines!H7</f>
        <v>4864.4999999999991</v>
      </c>
      <c r="E6" s="78">
        <f>Bobigny!H7+'La Courneuve'!H7+Landy!H7+'Lumen-Norton'!H7+Taverny!H7</f>
        <v>2432.25</v>
      </c>
      <c r="F6" s="78">
        <f>Antony!H7+Fresnes!H7+Bicêtre!H7+Italie!H7+Orly!H7</f>
        <v>2432.25</v>
      </c>
      <c r="G6" s="79">
        <f t="shared" si="0"/>
        <v>12161.25</v>
      </c>
    </row>
    <row r="7" spans="1:7" ht="15" customHeight="1" x14ac:dyDescent="0.25">
      <c r="A7" s="1" t="s">
        <v>96</v>
      </c>
      <c r="B7" s="1" t="s">
        <v>2183</v>
      </c>
      <c r="C7" s="78">
        <f>Boissy!H8+Champigny!H8+'Guy Môquet'!H8+Moulin!H8+Nogent!H8</f>
        <v>2162</v>
      </c>
      <c r="D7" s="78">
        <f>'Ambroise Paré'!H8+'Belle-Rive'!H8+Chennevières!H8+Fontenay!H8+'La Défense'!H8+'Nanterre Centre'!H8+'Nanterre échangeur'!H8+Neuilly!H8+'Saint-Cloud'!H8+Sévines!H8</f>
        <v>4324</v>
      </c>
      <c r="E7" s="78">
        <f>Bobigny!H8+'La Courneuve'!H8+Landy!H8+'Lumen-Norton'!H8+Taverny!H8</f>
        <v>2162</v>
      </c>
      <c r="F7" s="78">
        <f>Antony!H8+Fresnes!H8+Bicêtre!H8+Italie!H8+Orly!H8</f>
        <v>2162</v>
      </c>
      <c r="G7" s="79">
        <f t="shared" si="0"/>
        <v>10810</v>
      </c>
    </row>
    <row r="8" spans="1:7" ht="15" customHeight="1" x14ac:dyDescent="0.25">
      <c r="A8" s="1" t="s">
        <v>96</v>
      </c>
      <c r="B8" s="1" t="s">
        <v>2435</v>
      </c>
      <c r="C8" s="78">
        <f>Boissy!H9+Champigny!H9+'Guy Môquet'!H9+Moulin!H9+Nogent!H9</f>
        <v>9080.4</v>
      </c>
      <c r="D8" s="78">
        <f>'Ambroise Paré'!H9+'Belle-Rive'!H9+Chennevières!H9+Fontenay!H9+'La Défense'!H9+'Nanterre Centre'!H9+'Nanterre échangeur'!H9+Neuilly!H9+'Saint-Cloud'!H9+Sévines!H9</f>
        <v>14269.2</v>
      </c>
      <c r="E8" s="78">
        <f>Bobigny!H9+'La Courneuve'!H9+Landy!H9+'Lumen-Norton'!H9+Taverny!H9</f>
        <v>4540.2</v>
      </c>
      <c r="F8" s="78">
        <f>Antony!H9+Fresnes!H9+Bicêtre!H9+Italie!H9+Orly!H9</f>
        <v>6702.2</v>
      </c>
      <c r="G8" s="79">
        <f t="shared" si="0"/>
        <v>34592</v>
      </c>
    </row>
    <row r="9" spans="1:7" ht="15" customHeight="1" x14ac:dyDescent="0.25">
      <c r="A9" s="1" t="s">
        <v>96</v>
      </c>
      <c r="B9" s="1" t="s">
        <v>99</v>
      </c>
      <c r="C9" s="78">
        <f>Boissy!H10+Champigny!H10+'Guy Môquet'!H10+Moulin!H10+Nogent!H10</f>
        <v>0</v>
      </c>
      <c r="D9" s="78">
        <f>'Ambroise Paré'!H10+'Belle-Rive'!H10+Chennevières!H10+Fontenay!H10+'La Défense'!H10+'Nanterre Centre'!H10+'Nanterre échangeur'!H10+Neuilly!H10+'Saint-Cloud'!H10+Sévines!H10</f>
        <v>0</v>
      </c>
      <c r="E9" s="78">
        <f>Bobigny!H10+'La Courneuve'!H10+Landy!H10+'Lumen-Norton'!H10+Taverny!H10</f>
        <v>0</v>
      </c>
      <c r="F9" s="78">
        <f>Antony!H10+Fresnes!H10+Bicêtre!H10+Italie!H10+Orly!H10</f>
        <v>0</v>
      </c>
      <c r="G9" s="79">
        <f t="shared" si="0"/>
        <v>0</v>
      </c>
    </row>
    <row r="10" spans="1:7" ht="15" customHeight="1" x14ac:dyDescent="0.25">
      <c r="A10" s="1" t="s">
        <v>96</v>
      </c>
      <c r="B10" s="1" t="s">
        <v>100</v>
      </c>
      <c r="C10" s="78">
        <f>Boissy!H11+Champigny!H11+'Guy Môquet'!H11+Moulin!H11+Nogent!H11</f>
        <v>13836.8</v>
      </c>
      <c r="D10" s="78">
        <f>'Ambroise Paré'!H11+'Belle-Rive'!H11+Chennevières!H11+Fontenay!H11+'La Défense'!H11+'Nanterre Centre'!H11+'Nanterre échangeur'!H11+Neuilly!H11+'Saint-Cloud'!H11+Sévines!H11</f>
        <v>178148.80000000002</v>
      </c>
      <c r="E10" s="78">
        <f>Bobigny!H11+'La Courneuve'!H11+Landy!H11+'Lumen-Norton'!H11+Taverny!H11</f>
        <v>6918.4</v>
      </c>
      <c r="F10" s="78">
        <f>Antony!H11+Fresnes!H11+Bicêtre!H11+Italie!H11+Orly!H11</f>
        <v>4324</v>
      </c>
      <c r="G10" s="79">
        <f t="shared" si="0"/>
        <v>203228</v>
      </c>
    </row>
    <row r="11" spans="1:7" ht="15" customHeight="1" x14ac:dyDescent="0.25">
      <c r="A11" s="1" t="s">
        <v>96</v>
      </c>
      <c r="B11" s="1" t="s">
        <v>101</v>
      </c>
      <c r="C11" s="78">
        <f>Boissy!H12+Champigny!H12+'Guy Môquet'!H12+Moulin!H12+Nogent!H12</f>
        <v>0</v>
      </c>
      <c r="D11" s="78">
        <f>'Ambroise Paré'!H12+'Belle-Rive'!H12+Chennevières!H12+Fontenay!H12+'La Défense'!H12+'Nanterre Centre'!H12+'Nanterre échangeur'!H12+Neuilly!H12+'Saint-Cloud'!H12+Sévines!H12</f>
        <v>0</v>
      </c>
      <c r="E11" s="78">
        <f>Bobigny!H12+'La Courneuve'!H12+Landy!H12+'Lumen-Norton'!H12+Taverny!H12</f>
        <v>0</v>
      </c>
      <c r="F11" s="78">
        <f>Antony!H12+Fresnes!H12+Bicêtre!H12+Italie!H12+Orly!H12</f>
        <v>0</v>
      </c>
      <c r="G11" s="79">
        <f t="shared" si="0"/>
        <v>0</v>
      </c>
    </row>
    <row r="12" spans="1:7" ht="15" customHeight="1" x14ac:dyDescent="0.25">
      <c r="A12" s="1" t="s">
        <v>14</v>
      </c>
      <c r="B12" s="1" t="s">
        <v>10</v>
      </c>
      <c r="C12" s="78">
        <f>Boissy!H13+Champigny!H13+'Guy Môquet'!H13+Moulin!H13+Nogent!H13</f>
        <v>9773.84</v>
      </c>
      <c r="D12" s="78">
        <f>'Ambroise Paré'!H13+'Belle-Rive'!H13+Chennevières!H13+Fontenay!H13+'La Défense'!H13+'Nanterre Centre'!H13+'Nanterre échangeur'!H13+Neuilly!H13+'Saint-Cloud'!H13+Sévines!H13</f>
        <v>41276.159999999996</v>
      </c>
      <c r="E12" s="78">
        <f>Bobigny!H13+'La Courneuve'!H13+Landy!H13+'Lumen-Norton'!H13+Taverny!H13</f>
        <v>9285.2000000000007</v>
      </c>
      <c r="F12" s="78">
        <f>Antony!H13+Fresnes!H13+Bicêtre!H13+Italie!H13+Orly!H13</f>
        <v>6160.72</v>
      </c>
      <c r="G12" s="79">
        <f t="shared" si="0"/>
        <v>66495.92</v>
      </c>
    </row>
    <row r="13" spans="1:7" ht="15" customHeight="1" x14ac:dyDescent="0.25">
      <c r="A13" s="1" t="s">
        <v>14</v>
      </c>
      <c r="B13" s="1" t="s">
        <v>11</v>
      </c>
      <c r="C13" s="78">
        <f>Boissy!H14+Champigny!H14+'Guy Môquet'!H14+Moulin!H14+Nogent!H14</f>
        <v>208625.52000000002</v>
      </c>
      <c r="D13" s="78">
        <f>'Ambroise Paré'!H14+'Belle-Rive'!H14+Chennevières!H14+Fontenay!H14+'La Défense'!H14+'Nanterre Centre'!H14+'Nanterre échangeur'!H14+Neuilly!H14+'Saint-Cloud'!H14+Sévines!H14</f>
        <v>542478.30000000005</v>
      </c>
      <c r="E13" s="78">
        <f>Bobigny!H14+'La Courneuve'!H14+Landy!H14+'Lumen-Norton'!H14+Taverny!H14</f>
        <v>131007.00000000001</v>
      </c>
      <c r="F13" s="78">
        <f>Antony!H14+Fresnes!H14+Bicêtre!H14+Italie!H14+Orly!H14</f>
        <v>69870.44</v>
      </c>
      <c r="G13" s="79">
        <f t="shared" si="0"/>
        <v>951981.26</v>
      </c>
    </row>
    <row r="14" spans="1:7" ht="15" customHeight="1" x14ac:dyDescent="0.25">
      <c r="A14" s="1" t="s">
        <v>14</v>
      </c>
      <c r="B14" s="1" t="s">
        <v>15</v>
      </c>
      <c r="C14" s="78">
        <f>Boissy!H15+Champigny!H15+'Guy Môquet'!H15+Moulin!H15+Nogent!H15</f>
        <v>174043.70400000003</v>
      </c>
      <c r="D14" s="78">
        <f>'Ambroise Paré'!H15+'Belle-Rive'!H15+Chennevières!H15+Fontenay!H15+'La Défense'!H15+'Nanterre Centre'!H15+'Nanterre échangeur'!H15+Neuilly!H15+'Saint-Cloud'!H15+Sévines!H15</f>
        <v>447938.56266666669</v>
      </c>
      <c r="E14" s="78">
        <f>Bobigny!H15+'La Courneuve'!H15+Landy!H15+'Lumen-Norton'!H15+Taverny!H15</f>
        <v>109767.88</v>
      </c>
      <c r="F14" s="78">
        <f>Antony!H15+Fresnes!H15+Bicêtre!H15+Italie!H15+Orly!H15</f>
        <v>87341.248000000021</v>
      </c>
      <c r="G14" s="79">
        <f t="shared" si="0"/>
        <v>819091.39466666675</v>
      </c>
    </row>
    <row r="15" spans="1:7" ht="15" customHeight="1" x14ac:dyDescent="0.25">
      <c r="A15" s="1" t="s">
        <v>95</v>
      </c>
      <c r="B15" s="1" t="s">
        <v>17</v>
      </c>
      <c r="C15" s="78">
        <f>Boissy!H16+Champigny!H16+'Guy Môquet'!H16+Moulin!H16+Nogent!H16</f>
        <v>100486.64</v>
      </c>
      <c r="D15" s="78">
        <f>'Ambroise Paré'!H16+'Belle-Rive'!H16+Chennevières!H16+Fontenay!H16+'La Défense'!H16+'Nanterre Centre'!H16+'Nanterre échangeur'!H16+Neuilly!H16+'Saint-Cloud'!H16+Sévines!H16</f>
        <v>53340.479999999996</v>
      </c>
      <c r="E15" s="78">
        <f>Bobigny!H16+'La Courneuve'!H16+Landy!H16+'Lumen-Norton'!H16+Taverny!H16</f>
        <v>14047.08</v>
      </c>
      <c r="F15" s="78">
        <f>Antony!H16+Fresnes!H16+Bicêtre!H16+Italie!H16+Orly!H16</f>
        <v>30216.240000000002</v>
      </c>
      <c r="G15" s="79">
        <f t="shared" si="0"/>
        <v>198090.43999999997</v>
      </c>
    </row>
    <row r="16" spans="1:7" ht="15" customHeight="1" x14ac:dyDescent="0.25">
      <c r="A16" s="1" t="s">
        <v>95</v>
      </c>
      <c r="B16" s="1" t="s">
        <v>18</v>
      </c>
      <c r="C16" s="78">
        <f>Boissy!H17+Champigny!H17+'Guy Môquet'!H17+Moulin!H17+Nogent!H17</f>
        <v>46601.479999999996</v>
      </c>
      <c r="D16" s="78">
        <f>'Ambroise Paré'!H17+'Belle-Rive'!H17+Chennevières!H17+Fontenay!H17+'La Défense'!H17+'Nanterre Centre'!H17+'Nanterre échangeur'!H17+Neuilly!H17+'Saint-Cloud'!H17+Sévines!H17</f>
        <v>167095.1</v>
      </c>
      <c r="E16" s="78">
        <f>Bobigny!H17+'La Courneuve'!H17+Landy!H17+'Lumen-Norton'!H17+Taverny!H17</f>
        <v>41522.520000000004</v>
      </c>
      <c r="F16" s="78">
        <f>Antony!H17+Fresnes!H17+Bicêtre!H17+Italie!H17+Orly!H17</f>
        <v>28398.04</v>
      </c>
      <c r="G16" s="79">
        <f t="shared" si="0"/>
        <v>283617.14</v>
      </c>
    </row>
    <row r="17" spans="1:7" ht="15" customHeight="1" x14ac:dyDescent="0.25">
      <c r="A17" s="1" t="s">
        <v>95</v>
      </c>
      <c r="B17" s="1" t="s">
        <v>94</v>
      </c>
      <c r="C17" s="78">
        <f>Boissy!H18+Champigny!H18+'Guy Môquet'!H18+Moulin!H18+Nogent!H18</f>
        <v>5429.6</v>
      </c>
      <c r="D17" s="78">
        <f>'Ambroise Paré'!H18+'Belle-Rive'!H18+Chennevières!H18+Fontenay!H18+'La Défense'!H18+'Nanterre Centre'!H18+'Nanterre échangeur'!H18+Neuilly!H18+'Saint-Cloud'!H18+Sévines!H18</f>
        <v>13142.1</v>
      </c>
      <c r="E17" s="78">
        <f>Bobigny!H18+'La Courneuve'!H18+Landy!H18+'Lumen-Norton'!H18+Taverny!H18</f>
        <v>4997.7000000000007</v>
      </c>
      <c r="F17" s="78">
        <f>Antony!H18+Fresnes!H18+Bicêtre!H18+Italie!H18+Orly!H18</f>
        <v>3640.3000000000006</v>
      </c>
      <c r="G17" s="79">
        <f t="shared" si="0"/>
        <v>27209.7</v>
      </c>
    </row>
    <row r="18" spans="1:7" ht="15" customHeight="1" x14ac:dyDescent="0.25">
      <c r="A18" s="1" t="s">
        <v>19</v>
      </c>
      <c r="B18" s="1" t="s">
        <v>116</v>
      </c>
      <c r="C18" s="78">
        <f>Boissy!H19+Champigny!H19+'Guy Môquet'!H19+Moulin!H19+Nogent!H19</f>
        <v>2528.15</v>
      </c>
      <c r="D18" s="78">
        <f>'Ambroise Paré'!H19+'Belle-Rive'!H19+Chennevières!H19+Fontenay!H19+'La Défense'!H19+'Nanterre Centre'!H19+'Nanterre échangeur'!H19+Neuilly!H19+'Saint-Cloud'!H19+Sévines!H19</f>
        <v>3903.2950000000005</v>
      </c>
      <c r="E18" s="78">
        <f>Bobigny!H19+'La Courneuve'!H19+Landy!H19+'Lumen-Norton'!H19+Taverny!H19</f>
        <v>2895.0299999999997</v>
      </c>
      <c r="F18" s="78">
        <f>Antony!H19+Fresnes!H19+Bicêtre!H19+Italie!H19+Orly!H19</f>
        <v>928.5</v>
      </c>
      <c r="G18" s="79">
        <f t="shared" si="0"/>
        <v>10254.975</v>
      </c>
    </row>
    <row r="19" spans="1:7" ht="15" customHeight="1" x14ac:dyDescent="0.25">
      <c r="A19" s="1" t="s">
        <v>19</v>
      </c>
      <c r="B19" s="1" t="s">
        <v>117</v>
      </c>
      <c r="C19" s="78">
        <f>Boissy!H20+Champigny!H20+'Guy Môquet'!H20+Moulin!H20+Nogent!H20</f>
        <v>4908.99</v>
      </c>
      <c r="D19" s="78">
        <f>'Ambroise Paré'!H20+'Belle-Rive'!H20+Chennevières!H20+Fontenay!H20+'La Défense'!H20+'Nanterre Centre'!H20+'Nanterre échangeur'!H20+Neuilly!H20+'Saint-Cloud'!H20+Sévines!H20</f>
        <v>9115.0249999999978</v>
      </c>
      <c r="E19" s="78">
        <f>Bobigny!H20+'La Courneuve'!H20+Landy!H20+'Lumen-Norton'!H20+Taverny!H20</f>
        <v>5206.0199999999995</v>
      </c>
      <c r="F19" s="78">
        <f>Antony!H20+Fresnes!H20+Bicêtre!H20+Italie!H20+Orly!H20</f>
        <v>3746.5000000000005</v>
      </c>
      <c r="G19" s="79">
        <f t="shared" si="0"/>
        <v>22976.534999999996</v>
      </c>
    </row>
    <row r="20" spans="1:7" ht="15" customHeight="1" x14ac:dyDescent="0.25">
      <c r="A20" s="1" t="s">
        <v>19</v>
      </c>
      <c r="B20" s="1" t="s">
        <v>2442</v>
      </c>
      <c r="C20" s="78">
        <f>Boissy!H21+Champigny!H21+'Guy Môquet'!H21+Moulin!H21+Nogent!H21</f>
        <v>4297.7</v>
      </c>
      <c r="D20" s="78">
        <f>'Ambroise Paré'!H21+'Belle-Rive'!H21+Chennevières!H21+Fontenay!H21+'La Défense'!H21+'Nanterre Centre'!H21+'Nanterre échangeur'!H21+Neuilly!H21+'Saint-Cloud'!H21+Sévines!H21</f>
        <v>4297.7000000000007</v>
      </c>
      <c r="E20" s="78">
        <f>Bobigny!H21+'La Courneuve'!H21+Landy!H21+'Lumen-Norton'!H21+Taverny!H21</f>
        <v>8986.1</v>
      </c>
      <c r="F20" s="78">
        <f>Antony!H21+Fresnes!H21+Bicêtre!H21+Italie!H21+Orly!H21</f>
        <v>2148.85</v>
      </c>
      <c r="G20" s="79">
        <f t="shared" si="0"/>
        <v>19730.349999999999</v>
      </c>
    </row>
    <row r="21" spans="1:7" ht="15" customHeight="1" x14ac:dyDescent="0.25">
      <c r="A21" s="1" t="s">
        <v>19</v>
      </c>
      <c r="B21" s="1" t="s">
        <v>2443</v>
      </c>
      <c r="C21" s="78">
        <f>Boissy!H22+Champigny!H22+'Guy Môquet'!H22+Moulin!H22+Nogent!H22</f>
        <v>2204.75</v>
      </c>
      <c r="D21" s="78">
        <f>'Ambroise Paré'!H22+'Belle-Rive'!H22+Chennevières!H22+Fontenay!H22+'La Défense'!H22+'Nanterre Centre'!H22+'Nanterre échangeur'!H22+Neuilly!H22+'Saint-Cloud'!H22+Sévines!H22</f>
        <v>0</v>
      </c>
      <c r="E21" s="78">
        <f>Bobigny!H22+'La Courneuve'!H22+Landy!H22+'Lumen-Norton'!H22+Taverny!H22</f>
        <v>0</v>
      </c>
      <c r="F21" s="78">
        <f>Antony!H22+Fresnes!H22+Bicêtre!H22+Italie!H22+Orly!H22</f>
        <v>793.70999999999992</v>
      </c>
      <c r="G21" s="79">
        <f t="shared" si="0"/>
        <v>2998.46</v>
      </c>
    </row>
    <row r="22" spans="1:7" ht="15" customHeight="1" x14ac:dyDescent="0.25">
      <c r="A22" s="3" t="s">
        <v>61</v>
      </c>
      <c r="B22" s="1" t="s">
        <v>42</v>
      </c>
      <c r="C22" s="78">
        <f>Boissy!H23+Champigny!H23+'Guy Môquet'!H23+Moulin!H23+Nogent!H23</f>
        <v>5801.32</v>
      </c>
      <c r="D22" s="78">
        <f>'Ambroise Paré'!H23+'Belle-Rive'!H23+Chennevières!H23+Fontenay!H23+'La Défense'!H23+'Nanterre Centre'!H23+'Nanterre échangeur'!H23+Neuilly!H23+'Saint-Cloud'!H23+Sévines!H23</f>
        <v>13672.919999999998</v>
      </c>
      <c r="E22" s="78">
        <f>Bobigny!H23+'La Courneuve'!H23+Landy!H23+'Lumen-Norton'!H23+Taverny!H23</f>
        <v>7457.2199999999993</v>
      </c>
      <c r="F22" s="78">
        <f>Antony!H23+Fresnes!H23+Bicêtre!H23+Italie!H23+Orly!H23</f>
        <v>4598.58</v>
      </c>
      <c r="G22" s="79">
        <f t="shared" si="0"/>
        <v>31530.04</v>
      </c>
    </row>
    <row r="23" spans="1:7" ht="15" customHeight="1" x14ac:dyDescent="0.25">
      <c r="A23" s="3" t="s">
        <v>61</v>
      </c>
      <c r="B23" s="1" t="s">
        <v>43</v>
      </c>
      <c r="C23" s="78">
        <f>Boissy!H24+Champigny!H24+'Guy Môquet'!H24+Moulin!H24+Nogent!H24</f>
        <v>2654.06</v>
      </c>
      <c r="D23" s="78">
        <f>'Ambroise Paré'!H24+'Belle-Rive'!H24+Chennevières!H24+Fontenay!H24+'La Défense'!H24+'Nanterre Centre'!H24+'Nanterre échangeur'!H24+Neuilly!H24+'Saint-Cloud'!H24+Sévines!H24</f>
        <v>5578.0099999999993</v>
      </c>
      <c r="E23" s="78">
        <f>Bobigny!H24+'La Courneuve'!H24+Landy!H24+'Lumen-Norton'!H24+Taverny!H24</f>
        <v>3733.64</v>
      </c>
      <c r="F23" s="78">
        <f>Antony!H24+Fresnes!H24+Bicêtre!H24+Italie!H24+Orly!H24</f>
        <v>1124.5899999999999</v>
      </c>
      <c r="G23" s="79">
        <f t="shared" si="0"/>
        <v>13090.3</v>
      </c>
    </row>
    <row r="24" spans="1:7" ht="15" customHeight="1" x14ac:dyDescent="0.25">
      <c r="A24" s="1" t="s">
        <v>97</v>
      </c>
      <c r="B24" s="1" t="s">
        <v>44</v>
      </c>
      <c r="C24" s="78">
        <f>Boissy!H25+Champigny!H25+'Guy Môquet'!H25+Moulin!H25+Nogent!H25</f>
        <v>7503.4549999999999</v>
      </c>
      <c r="D24" s="78">
        <f>'Ambroise Paré'!H25+'Belle-Rive'!H25+Chennevières!H25+Fontenay!H25+'La Défense'!H25+'Nanterre Centre'!H25+'Nanterre échangeur'!H25+Neuilly!H25+'Saint-Cloud'!H25+Sévines!H25</f>
        <v>32437.197499999998</v>
      </c>
      <c r="E24" s="78">
        <f>Bobigny!H25+'La Courneuve'!H25+Landy!H25+'Lumen-Norton'!H25+Taverny!H25</f>
        <v>7360.3700000000008</v>
      </c>
      <c r="F24" s="78">
        <f>Antony!H25+Fresnes!H25+Bicêtre!H25+Italie!H25+Orly!H25</f>
        <v>5958.5599999999995</v>
      </c>
      <c r="G24" s="79">
        <f t="shared" si="0"/>
        <v>53259.582499999997</v>
      </c>
    </row>
    <row r="25" spans="1:7" ht="15" customHeight="1" x14ac:dyDescent="0.25">
      <c r="A25" s="1" t="s">
        <v>97</v>
      </c>
      <c r="B25" s="1" t="s">
        <v>46</v>
      </c>
      <c r="C25" s="78">
        <f>Boissy!H26+Champigny!H26+'Guy Môquet'!H26+Moulin!H26+Nogent!H26</f>
        <v>12347.689999999999</v>
      </c>
      <c r="D25" s="78">
        <f>'Ambroise Paré'!H26+'Belle-Rive'!H26+Chennevières!H26+Fontenay!H26+'La Défense'!H26+'Nanterre Centre'!H26+'Nanterre échangeur'!H26+Neuilly!H26+'Saint-Cloud'!H26+Sévines!H26</f>
        <v>45563.962500000001</v>
      </c>
      <c r="E25" s="78">
        <f>Bobigny!H26+'La Courneuve'!H26+Landy!H26+'Lumen-Norton'!H26+Taverny!H26</f>
        <v>12093.875</v>
      </c>
      <c r="F25" s="78">
        <f>Antony!H26+Fresnes!H26+Bicêtre!H26+Italie!H26+Orly!H26</f>
        <v>8613.57</v>
      </c>
      <c r="G25" s="79">
        <f t="shared" si="0"/>
        <v>78619.097500000003</v>
      </c>
    </row>
    <row r="26" spans="1:7" ht="15" customHeight="1" x14ac:dyDescent="0.25">
      <c r="A26" s="1" t="s">
        <v>97</v>
      </c>
      <c r="B26" s="1" t="s">
        <v>47</v>
      </c>
      <c r="C26" s="78">
        <f>Boissy!H27+Champigny!H27+'Guy Môquet'!H27+Moulin!H27+Nogent!H27</f>
        <v>0</v>
      </c>
      <c r="D26" s="78">
        <f>'Ambroise Paré'!H27+'Belle-Rive'!H27+Chennevières!H27+Fontenay!H27+'La Défense'!H27+'Nanterre Centre'!H27+'Nanterre échangeur'!H27+Neuilly!H27+'Saint-Cloud'!H27+Sévines!H27</f>
        <v>0</v>
      </c>
      <c r="E26" s="78">
        <f>Bobigny!H27+'La Courneuve'!H27+Landy!H27+'Lumen-Norton'!H27+Taverny!H27</f>
        <v>0</v>
      </c>
      <c r="F26" s="78">
        <f>Antony!H27+Fresnes!H27+Bicêtre!H27+Italie!H27+Orly!H27</f>
        <v>0</v>
      </c>
      <c r="G26" s="79">
        <f t="shared" si="0"/>
        <v>0</v>
      </c>
    </row>
    <row r="27" spans="1:7" ht="15" customHeight="1" x14ac:dyDescent="0.25">
      <c r="A27" s="1" t="s">
        <v>97</v>
      </c>
      <c r="B27" s="1" t="s">
        <v>26</v>
      </c>
      <c r="C27" s="78">
        <f>Boissy!H28+Champigny!H28+'Guy Môquet'!H28+Moulin!H28+Nogent!H28</f>
        <v>4972.5</v>
      </c>
      <c r="D27" s="78">
        <f>'Ambroise Paré'!H28+'Belle-Rive'!H28+Chennevières!H28+Fontenay!H28+'La Défense'!H28+'Nanterre Centre'!H28+'Nanterre échangeur'!H28+Neuilly!H28+'Saint-Cloud'!H28+Sévines!H28</f>
        <v>21666.695</v>
      </c>
      <c r="E27" s="78">
        <f>Bobigny!H28+'La Courneuve'!H28+Landy!H28+'Lumen-Norton'!H28+Taverny!H28</f>
        <v>6908.6900000000005</v>
      </c>
      <c r="F27" s="78">
        <f>Antony!H28+Fresnes!H28+Bicêtre!H28+Italie!H28+Orly!H28</f>
        <v>4718.55</v>
      </c>
      <c r="G27" s="79">
        <f t="shared" si="0"/>
        <v>38266.435000000005</v>
      </c>
    </row>
    <row r="28" spans="1:7" ht="15" customHeight="1" x14ac:dyDescent="0.25">
      <c r="A28" s="1" t="s">
        <v>97</v>
      </c>
      <c r="B28" s="1" t="s">
        <v>27</v>
      </c>
      <c r="C28" s="78">
        <f>Boissy!H29+Champigny!H29+'Guy Môquet'!H29+Moulin!H29+Nogent!H29</f>
        <v>10084.27</v>
      </c>
      <c r="D28" s="78">
        <f>'Ambroise Paré'!H29+'Belle-Rive'!H29+Chennevières!H29+Fontenay!H29+'La Défense'!H29+'Nanterre Centre'!H29+'Nanterre échangeur'!H29+Neuilly!H29+'Saint-Cloud'!H29+Sévines!H29</f>
        <v>27027.750000000004</v>
      </c>
      <c r="E28" s="78">
        <f>Bobigny!H29+'La Courneuve'!H29+Landy!H29+'Lumen-Norton'!H29+Taverny!H29</f>
        <v>9014.3249999999989</v>
      </c>
      <c r="F28" s="78">
        <f>Antony!H29+Fresnes!H29+Bicêtre!H29+Italie!H29+Orly!H29</f>
        <v>8979.5</v>
      </c>
      <c r="G28" s="79">
        <f t="shared" si="0"/>
        <v>55105.845000000001</v>
      </c>
    </row>
    <row r="29" spans="1:7" ht="15" customHeight="1" x14ac:dyDescent="0.25">
      <c r="A29" s="1" t="s">
        <v>97</v>
      </c>
      <c r="B29" s="1" t="s">
        <v>28</v>
      </c>
      <c r="C29" s="78">
        <f>Boissy!H30+Champigny!H30+'Guy Môquet'!H30+Moulin!H30+Nogent!H30</f>
        <v>0</v>
      </c>
      <c r="D29" s="78">
        <f>'Ambroise Paré'!H30+'Belle-Rive'!H30+Chennevières!H30+Fontenay!H30+'La Défense'!H30+'Nanterre Centre'!H30+'Nanterre échangeur'!H30+Neuilly!H30+'Saint-Cloud'!H30+Sévines!H30</f>
        <v>0</v>
      </c>
      <c r="E29" s="78">
        <f>Bobigny!H30+'La Courneuve'!H30+Landy!H30+'Lumen-Norton'!H30+Taverny!H30</f>
        <v>0</v>
      </c>
      <c r="F29" s="78">
        <f>Antony!H30+Fresnes!H30+Bicêtre!H30+Italie!H30+Orly!H30</f>
        <v>0</v>
      </c>
      <c r="G29" s="79">
        <f t="shared" si="0"/>
        <v>0</v>
      </c>
    </row>
    <row r="30" spans="1:7" ht="15" customHeight="1" x14ac:dyDescent="0.25">
      <c r="A30" s="1" t="s">
        <v>97</v>
      </c>
      <c r="B30" s="1" t="s">
        <v>48</v>
      </c>
      <c r="C30" s="78">
        <f>Boissy!H31+Champigny!H31+'Guy Môquet'!H31+Moulin!H31+Nogent!H31</f>
        <v>8899.2000000000007</v>
      </c>
      <c r="D30" s="78">
        <f>'Ambroise Paré'!H31+'Belle-Rive'!H31+Chennevières!H31+Fontenay!H31+'La Défense'!H31+'Nanterre Centre'!H31+'Nanterre échangeur'!H31+Neuilly!H31+'Saint-Cloud'!H31+Sévines!H31</f>
        <v>44531.275000000001</v>
      </c>
      <c r="E30" s="78">
        <f>Bobigny!H31+'La Courneuve'!H31+Landy!H31+'Lumen-Norton'!H31+Taverny!H31</f>
        <v>8960.06</v>
      </c>
      <c r="F30" s="78">
        <f>Antony!H31+Fresnes!H31+Bicêtre!H31+Italie!H31+Orly!H31</f>
        <v>8614.9050000000007</v>
      </c>
      <c r="G30" s="79">
        <f t="shared" si="0"/>
        <v>71005.440000000002</v>
      </c>
    </row>
    <row r="31" spans="1:7" ht="15" customHeight="1" x14ac:dyDescent="0.25">
      <c r="A31" s="1" t="s">
        <v>97</v>
      </c>
      <c r="B31" s="1" t="s">
        <v>49</v>
      </c>
      <c r="C31" s="78">
        <f>Boissy!H32+Champigny!H32+'Guy Môquet'!H32+Moulin!H32+Nogent!H32</f>
        <v>10072.314999999999</v>
      </c>
      <c r="D31" s="78">
        <f>'Ambroise Paré'!H32+'Belle-Rive'!H32+Chennevières!H32+Fontenay!H32+'La Défense'!H32+'Nanterre Centre'!H32+'Nanterre échangeur'!H32+Neuilly!H32+'Saint-Cloud'!H32+Sévines!H32</f>
        <v>56164.217500000006</v>
      </c>
      <c r="E31" s="78">
        <f>Bobigny!H32+'La Courneuve'!H32+Landy!H32+'Lumen-Norton'!H32+Taverny!H32</f>
        <v>11127.41</v>
      </c>
      <c r="F31" s="78">
        <f>Antony!H32+Fresnes!H32+Bicêtre!H32+Italie!H32+Orly!H32</f>
        <v>11038.205</v>
      </c>
      <c r="G31" s="79">
        <f t="shared" si="0"/>
        <v>88402.147500000006</v>
      </c>
    </row>
    <row r="32" spans="1:7" ht="15" customHeight="1" x14ac:dyDescent="0.25">
      <c r="A32" s="1" t="s">
        <v>97</v>
      </c>
      <c r="B32" s="1" t="s">
        <v>50</v>
      </c>
      <c r="C32" s="78">
        <f>Boissy!H33+Champigny!H33+'Guy Môquet'!H33+Moulin!H33+Nogent!H33</f>
        <v>0</v>
      </c>
      <c r="D32" s="78">
        <f>'Ambroise Paré'!H33+'Belle-Rive'!H33+Chennevières!H33+Fontenay!H33+'La Défense'!H33+'Nanterre Centre'!H33+'Nanterre échangeur'!H33+Neuilly!H33+'Saint-Cloud'!H33+Sévines!H33</f>
        <v>0</v>
      </c>
      <c r="E32" s="78">
        <f>Bobigny!H33+'La Courneuve'!H33+Landy!H33+'Lumen-Norton'!H33+Taverny!H33</f>
        <v>0</v>
      </c>
      <c r="F32" s="78">
        <f>Antony!H33+Fresnes!H33+Bicêtre!H33+Italie!H33+Orly!H33</f>
        <v>0</v>
      </c>
      <c r="G32" s="79">
        <f t="shared" si="0"/>
        <v>0</v>
      </c>
    </row>
    <row r="33" spans="1:7" ht="15" customHeight="1" x14ac:dyDescent="0.25">
      <c r="A33" s="1" t="s">
        <v>97</v>
      </c>
      <c r="B33" s="1" t="s">
        <v>30</v>
      </c>
      <c r="C33" s="78">
        <f>Boissy!H34+Champigny!H34+'Guy Môquet'!H34+Moulin!H34+Nogent!H34</f>
        <v>9973.82</v>
      </c>
      <c r="D33" s="78">
        <f>'Ambroise Paré'!H34+'Belle-Rive'!H34+Chennevières!H34+Fontenay!H34+'La Défense'!H34+'Nanterre Centre'!H34+'Nanterre échangeur'!H34+Neuilly!H34+'Saint-Cloud'!H34+Sévines!H34</f>
        <v>41486.830000000009</v>
      </c>
      <c r="E33" s="78">
        <f>Bobigny!H34+'La Courneuve'!H34+Landy!H34+'Lumen-Norton'!H34+Taverny!H34</f>
        <v>19482.86</v>
      </c>
      <c r="F33" s="78">
        <f>Antony!H34+Fresnes!H34+Bicêtre!H34+Italie!H34+Orly!H34</f>
        <v>8846.4500000000007</v>
      </c>
      <c r="G33" s="79">
        <f t="shared" si="0"/>
        <v>79789.960000000006</v>
      </c>
    </row>
    <row r="34" spans="1:7" ht="15" customHeight="1" x14ac:dyDescent="0.25">
      <c r="A34" s="1" t="s">
        <v>97</v>
      </c>
      <c r="B34" s="1" t="s">
        <v>92</v>
      </c>
      <c r="C34" s="78">
        <f>Boissy!H35+Champigny!H35+'Guy Môquet'!H35+Moulin!H35+Nogent!H35</f>
        <v>5166.37</v>
      </c>
      <c r="D34" s="78">
        <f>'Ambroise Paré'!H35+'Belle-Rive'!H35+Chennevières!H35+Fontenay!H35+'La Défense'!H35+'Nanterre Centre'!H35+'Nanterre échangeur'!H35+Neuilly!H35+'Saint-Cloud'!H35+Sévines!H35</f>
        <v>8219.2250000000004</v>
      </c>
      <c r="E34" s="78">
        <f>Bobigny!H35+'La Courneuve'!H35+Landy!H35+'Lumen-Norton'!H35+Taverny!H35</f>
        <v>3757.36</v>
      </c>
      <c r="F34" s="78">
        <f>Antony!H35+Fresnes!H35+Bicêtre!H35+Italie!H35+Orly!H35</f>
        <v>2113.5149999999999</v>
      </c>
      <c r="G34" s="79">
        <f t="shared" si="0"/>
        <v>19256.47</v>
      </c>
    </row>
    <row r="35" spans="1:7" ht="15" customHeight="1" x14ac:dyDescent="0.25">
      <c r="A35" s="1" t="s">
        <v>97</v>
      </c>
      <c r="B35" s="1" t="s">
        <v>93</v>
      </c>
      <c r="C35" s="78">
        <f>Boissy!H36+Champigny!H36+'Guy Môquet'!H36+Moulin!H36+Nogent!H36</f>
        <v>6788.21</v>
      </c>
      <c r="D35" s="78">
        <f>'Ambroise Paré'!H36+'Belle-Rive'!H36+Chennevières!H36+Fontenay!H36+'La Défense'!H36+'Nanterre Centre'!H36+'Nanterre échangeur'!H36+Neuilly!H36+'Saint-Cloud'!H36+Sévines!H36</f>
        <v>10799.424999999999</v>
      </c>
      <c r="E35" s="78">
        <f>Bobigny!H36+'La Courneuve'!H36+Landy!H36+'Lumen-Norton'!H36+Taverny!H36</f>
        <v>4936.88</v>
      </c>
      <c r="F35" s="78">
        <f>Antony!H36+Fresnes!H36+Bicêtre!H36+Italie!H36+Orly!H36</f>
        <v>2776.9949999999999</v>
      </c>
      <c r="G35" s="79">
        <f t="shared" si="0"/>
        <v>25301.51</v>
      </c>
    </row>
    <row r="36" spans="1:7" ht="15" customHeight="1" x14ac:dyDescent="0.25">
      <c r="A36" s="1" t="s">
        <v>57</v>
      </c>
      <c r="B36" s="1" t="s">
        <v>214</v>
      </c>
      <c r="C36" s="78">
        <f>Boissy!H37+Champigny!H37+'Guy Môquet'!H37+Moulin!H37+Nogent!H37</f>
        <v>0</v>
      </c>
      <c r="D36" s="78">
        <f>'Ambroise Paré'!H37+'Belle-Rive'!H37+Chennevières!H37+Fontenay!H37+'La Défense'!H37+'Nanterre Centre'!H37+'Nanterre échangeur'!H37+Neuilly!H37+'Saint-Cloud'!H37+Sévines!H37</f>
        <v>3648.12</v>
      </c>
      <c r="E36" s="78">
        <f>Bobigny!H37+'La Courneuve'!H37+Landy!H37+'Lumen-Norton'!H37+Taverny!H37</f>
        <v>3040.0999999999995</v>
      </c>
      <c r="F36" s="78">
        <f>Antony!H37+Fresnes!H37+Bicêtre!H37+Italie!H37+Orly!H37</f>
        <v>304.01</v>
      </c>
      <c r="G36" s="79">
        <f t="shared" si="0"/>
        <v>6992.23</v>
      </c>
    </row>
    <row r="37" spans="1:7" ht="15" customHeight="1" x14ac:dyDescent="0.25">
      <c r="A37" s="1" t="s">
        <v>57</v>
      </c>
      <c r="B37" s="1" t="s">
        <v>215</v>
      </c>
      <c r="C37" s="78">
        <f>Boissy!H38+Champigny!H38+'Guy Môquet'!H38+Moulin!H38+Nogent!H38</f>
        <v>337.95</v>
      </c>
      <c r="D37" s="78">
        <f>'Ambroise Paré'!H38+'Belle-Rive'!H38+Chennevières!H38+Fontenay!H38+'La Défense'!H38+'Nanterre Centre'!H38+'Nanterre échangeur'!H38+Neuilly!H38+'Saint-Cloud'!H38+Sévines!H38</f>
        <v>5069.2499999999991</v>
      </c>
      <c r="E37" s="78">
        <f>Bobigny!H38+'La Courneuve'!H38+Landy!H38+'Lumen-Norton'!H38+Taverny!H38</f>
        <v>675.9</v>
      </c>
      <c r="F37" s="78">
        <f>Antony!H38+Fresnes!H38+Bicêtre!H38+Italie!H38+Orly!H38</f>
        <v>2027.7</v>
      </c>
      <c r="G37" s="79">
        <f t="shared" si="0"/>
        <v>8110.7999999999984</v>
      </c>
    </row>
    <row r="38" spans="1:7" ht="15" customHeight="1" x14ac:dyDescent="0.25">
      <c r="A38" s="1" t="s">
        <v>57</v>
      </c>
      <c r="B38" s="1" t="s">
        <v>216</v>
      </c>
      <c r="C38" s="78">
        <f>Boissy!H39+Champigny!H39+'Guy Môquet'!H39+Moulin!H39+Nogent!H39</f>
        <v>2603.16</v>
      </c>
      <c r="D38" s="78">
        <f>'Ambroise Paré'!H39+'Belle-Rive'!H39+Chennevières!H39+Fontenay!H39+'La Défense'!H39+'Nanterre Centre'!H39+'Nanterre échangeur'!H39+Neuilly!H39+'Saint-Cloud'!H39+Sévines!H39</f>
        <v>3346.92</v>
      </c>
      <c r="E38" s="78">
        <f>Bobigny!H39+'La Courneuve'!H39+Landy!H39+'Lumen-Norton'!H39+Taverny!H39</f>
        <v>0</v>
      </c>
      <c r="F38" s="78">
        <f>Antony!H39+Fresnes!H39+Bicêtre!H39+Italie!H39+Orly!H39</f>
        <v>0</v>
      </c>
      <c r="G38" s="79">
        <f t="shared" si="0"/>
        <v>5950.08</v>
      </c>
    </row>
    <row r="39" spans="1:7" ht="15" customHeight="1" x14ac:dyDescent="0.25">
      <c r="A39" s="1" t="s">
        <v>57</v>
      </c>
      <c r="B39" s="1" t="s">
        <v>217</v>
      </c>
      <c r="C39" s="78">
        <f>Boissy!H40+Champigny!H40+'Guy Môquet'!H40+Moulin!H40+Nogent!H40</f>
        <v>185.94</v>
      </c>
      <c r="D39" s="78">
        <f>'Ambroise Paré'!H40+'Belle-Rive'!H40+Chennevières!H40+Fontenay!H40+'La Défense'!H40+'Nanterre Centre'!H40+'Nanterre échangeur'!H40+Neuilly!H40+'Saint-Cloud'!H40+Sévines!H40</f>
        <v>0</v>
      </c>
      <c r="E39" s="78">
        <f>Bobigny!H40+'La Courneuve'!H40+Landy!H40+'Lumen-Norton'!H40+Taverny!H40</f>
        <v>0</v>
      </c>
      <c r="F39" s="78">
        <f>Antony!H40+Fresnes!H40+Bicêtre!H40+Italie!H40+Orly!H40</f>
        <v>743.76</v>
      </c>
      <c r="G39" s="79">
        <f t="shared" si="0"/>
        <v>929.7</v>
      </c>
    </row>
    <row r="40" spans="1:7" ht="15" customHeight="1" x14ac:dyDescent="0.25">
      <c r="A40" s="1" t="s">
        <v>57</v>
      </c>
      <c r="B40" s="1" t="s">
        <v>218</v>
      </c>
      <c r="C40" s="78">
        <f>Boissy!H41+Champigny!H41+'Guy Môquet'!H41+Moulin!H41+Nogent!H41</f>
        <v>1657.2</v>
      </c>
      <c r="D40" s="78">
        <f>'Ambroise Paré'!H41+'Belle-Rive'!H41+Chennevières!H41+Fontenay!H41+'La Défense'!H41+'Nanterre Centre'!H41+'Nanterre échangeur'!H41+Neuilly!H41+'Saint-Cloud'!H41+Sévines!H41</f>
        <v>7457.4</v>
      </c>
      <c r="E40" s="78">
        <f>Bobigny!H41+'La Courneuve'!H41+Landy!H41+'Lumen-Norton'!H41+Taverny!H41</f>
        <v>2485.8000000000002</v>
      </c>
      <c r="F40" s="78">
        <f>Antony!H41+Fresnes!H41+Bicêtre!H41+Italie!H41+Orly!H41</f>
        <v>1450.0500000000002</v>
      </c>
      <c r="G40" s="79">
        <f t="shared" si="0"/>
        <v>13050.45</v>
      </c>
    </row>
    <row r="41" spans="1:7" ht="15" customHeight="1" x14ac:dyDescent="0.25">
      <c r="A41" s="1" t="s">
        <v>31</v>
      </c>
      <c r="B41" s="1" t="s">
        <v>32</v>
      </c>
      <c r="C41" s="78">
        <f>Boissy!H42+Champigny!H42+'Guy Môquet'!H42+Moulin!H42+Nogent!H42</f>
        <v>142951.20000000001</v>
      </c>
      <c r="D41" s="78">
        <f>'Ambroise Paré'!H42+'Belle-Rive'!H42+Chennevières!H42+Fontenay!H42+'La Défense'!H42+'Nanterre Centre'!H42+'Nanterre échangeur'!H42+Neuilly!H42+'Saint-Cloud'!H42+Sévines!H42</f>
        <v>319158</v>
      </c>
      <c r="E41" s="78">
        <f>Bobigny!H42+'La Courneuve'!H42+Landy!H42+'Lumen-Norton'!H42+Taverny!H42</f>
        <v>120506.4</v>
      </c>
      <c r="F41" s="78">
        <f>Antony!H42+Fresnes!H42+Bicêtre!H42+Italie!H42+Orly!H42</f>
        <v>118339.20000000001</v>
      </c>
      <c r="G41" s="79">
        <f t="shared" si="0"/>
        <v>700954.8</v>
      </c>
    </row>
    <row r="42" spans="1:7" ht="15" customHeight="1" x14ac:dyDescent="0.25">
      <c r="A42" s="1" t="s">
        <v>31</v>
      </c>
      <c r="B42" s="1" t="s">
        <v>2454</v>
      </c>
      <c r="C42" s="78">
        <f>Boissy!H43+Champigny!H43+'Guy Môquet'!H43+Moulin!H43+Nogent!H43</f>
        <v>265.64999999999998</v>
      </c>
      <c r="D42" s="78">
        <f>'Ambroise Paré'!H43+'Belle-Rive'!H43+Chennevières!H43+Fontenay!H43+'La Défense'!H43+'Nanterre Centre'!H43+'Nanterre échangeur'!H43+Neuilly!H43+'Saint-Cloud'!H43+Sévines!H43</f>
        <v>482.99999999999994</v>
      </c>
      <c r="E42" s="78">
        <f>Bobigny!H43+'La Courneuve'!H43+Landy!H43+'Lumen-Norton'!H43+Taverny!H43</f>
        <v>289.79999999999995</v>
      </c>
      <c r="F42" s="78">
        <f>Antony!H43+Fresnes!H43+Bicêtre!H43+Italie!H43+Orly!H43</f>
        <v>386.39999999999992</v>
      </c>
      <c r="G42" s="79">
        <f t="shared" si="0"/>
        <v>1424.8499999999997</v>
      </c>
    </row>
    <row r="43" spans="1:7" ht="15" customHeight="1" x14ac:dyDescent="0.25">
      <c r="A43" s="1" t="s">
        <v>31</v>
      </c>
      <c r="B43" s="1" t="s">
        <v>127</v>
      </c>
      <c r="C43" s="78">
        <f>Boissy!H44+Champigny!H44+'Guy Môquet'!H44+Moulin!H44+Nogent!H44</f>
        <v>1737.75</v>
      </c>
      <c r="D43" s="78">
        <f>'Ambroise Paré'!H44+'Belle-Rive'!H44+Chennevières!H44+Fontenay!H44+'La Défense'!H44+'Nanterre Centre'!H44+'Nanterre échangeur'!H44+Neuilly!H44+'Saint-Cloud'!H44+Sévines!H44</f>
        <v>5032.6500000000005</v>
      </c>
      <c r="E43" s="78">
        <f>Bobigny!H44+'La Courneuve'!H44+Landy!H44+'Lumen-Norton'!H44+Taverny!H44</f>
        <v>2088.4499999999998</v>
      </c>
      <c r="F43" s="78">
        <f>Antony!H44+Fresnes!H44+Bicêtre!H44+Italie!H44+Orly!H44</f>
        <v>2088.4499999999998</v>
      </c>
      <c r="G43" s="79">
        <f t="shared" si="0"/>
        <v>10947.3</v>
      </c>
    </row>
    <row r="44" spans="1:7" ht="15" customHeight="1" x14ac:dyDescent="0.25">
      <c r="A44" s="1" t="s">
        <v>31</v>
      </c>
      <c r="B44" s="1" t="s">
        <v>84</v>
      </c>
      <c r="C44" s="78">
        <f>Boissy!H45+Champigny!H45+'Guy Môquet'!H45+Moulin!H45+Nogent!H45</f>
        <v>4804.8</v>
      </c>
      <c r="D44" s="78">
        <f>'Ambroise Paré'!H45+'Belle-Rive'!H45+Chennevières!H45+Fontenay!H45+'La Défense'!H45+'Nanterre Centre'!H45+'Nanterre échangeur'!H45+Neuilly!H45+'Saint-Cloud'!H45+Sévines!H45</f>
        <v>12633.6</v>
      </c>
      <c r="E44" s="78">
        <f>Bobigny!H45+'La Courneuve'!H45+Landy!H45+'Lumen-Norton'!H45+Taverny!H45</f>
        <v>5577.6</v>
      </c>
      <c r="F44" s="78">
        <f>Antony!H45+Fresnes!H45+Bicêtre!H45+Italie!H45+Orly!H45</f>
        <v>4468.8</v>
      </c>
      <c r="G44" s="79">
        <f t="shared" si="0"/>
        <v>27484.799999999999</v>
      </c>
    </row>
    <row r="45" spans="1:7" ht="15" customHeight="1" x14ac:dyDescent="0.25">
      <c r="A45" s="1" t="s">
        <v>31</v>
      </c>
      <c r="B45" s="1" t="s">
        <v>85</v>
      </c>
      <c r="C45" s="78">
        <f>Boissy!H46+Champigny!H46+'Guy Môquet'!H46+Moulin!H46+Nogent!H46</f>
        <v>0</v>
      </c>
      <c r="D45" s="78">
        <f>'Ambroise Paré'!H46+'Belle-Rive'!H46+Chennevières!H46+Fontenay!H46+'La Défense'!H46+'Nanterre Centre'!H46+'Nanterre échangeur'!H46+Neuilly!H46+'Saint-Cloud'!H46+Sévines!H46</f>
        <v>861</v>
      </c>
      <c r="E45" s="78">
        <f>Bobigny!H46+'La Courneuve'!H46+Landy!H46+'Lumen-Norton'!H46+Taverny!H46</f>
        <v>126</v>
      </c>
      <c r="F45" s="78">
        <f>Antony!H46+Fresnes!H46+Bicêtre!H46+Italie!H46+Orly!H46</f>
        <v>1029</v>
      </c>
      <c r="G45" s="79">
        <f t="shared" si="0"/>
        <v>2016</v>
      </c>
    </row>
    <row r="46" spans="1:7" ht="15" customHeight="1" x14ac:dyDescent="0.25">
      <c r="A46" s="1" t="s">
        <v>31</v>
      </c>
      <c r="B46" s="1" t="s">
        <v>86</v>
      </c>
      <c r="C46" s="78">
        <f>Boissy!H47+Champigny!H47+'Guy Môquet'!H47+Moulin!H47+Nogent!H47</f>
        <v>0</v>
      </c>
      <c r="D46" s="78">
        <f>'Ambroise Paré'!H47+'Belle-Rive'!H47+Chennevières!H47+Fontenay!H47+'La Défense'!H47+'Nanterre Centre'!H47+'Nanterre échangeur'!H47+Neuilly!H47+'Saint-Cloud'!H47+Sévines!H47</f>
        <v>0</v>
      </c>
      <c r="E46" s="78">
        <f>Bobigny!H47+'La Courneuve'!H47+Landy!H47+'Lumen-Norton'!H47+Taverny!H47</f>
        <v>0</v>
      </c>
      <c r="F46" s="78">
        <f>Antony!H47+Fresnes!H47+Bicêtre!H47+Italie!H47+Orly!H47</f>
        <v>110.25</v>
      </c>
      <c r="G46" s="79">
        <f t="shared" si="0"/>
        <v>110.25</v>
      </c>
    </row>
    <row r="47" spans="1:7" ht="15" customHeight="1" x14ac:dyDescent="0.25">
      <c r="A47" s="1" t="s">
        <v>31</v>
      </c>
      <c r="B47" s="1" t="s">
        <v>87</v>
      </c>
      <c r="C47" s="78">
        <f>Boissy!H48+Champigny!H48+'Guy Môquet'!H48+Moulin!H48+Nogent!H48</f>
        <v>677.25</v>
      </c>
      <c r="D47" s="78">
        <f>'Ambroise Paré'!H48+'Belle-Rive'!H48+Chennevières!H48+Fontenay!H48+'La Défense'!H48+'Nanterre Centre'!H48+'Nanterre échangeur'!H48+Neuilly!H48+'Saint-Cloud'!H48+Sévines!H48</f>
        <v>960.75</v>
      </c>
      <c r="E47" s="78">
        <f>Bobigny!H48+'La Courneuve'!H48+Landy!H48+'Lumen-Norton'!H48+Taverny!H48</f>
        <v>31.5</v>
      </c>
      <c r="F47" s="78">
        <f>Antony!H48+Fresnes!H48+Bicêtre!H48+Italie!H48+Orly!H48</f>
        <v>315</v>
      </c>
      <c r="G47" s="79">
        <f t="shared" si="0"/>
        <v>1984.5</v>
      </c>
    </row>
    <row r="48" spans="1:7" ht="15" customHeight="1" x14ac:dyDescent="0.25">
      <c r="A48" s="1" t="s">
        <v>31</v>
      </c>
      <c r="B48" s="1" t="s">
        <v>88</v>
      </c>
      <c r="C48" s="78">
        <f>Boissy!H49+Champigny!H49+'Guy Môquet'!H49+Moulin!H49+Nogent!H49</f>
        <v>207.9</v>
      </c>
      <c r="D48" s="78">
        <f>'Ambroise Paré'!H49+'Belle-Rive'!H49+Chennevières!H49+Fontenay!H49+'La Défense'!H49+'Nanterre Centre'!H49+'Nanterre échangeur'!H49+Neuilly!H49+'Saint-Cloud'!H49+Sévines!H49</f>
        <v>23.1</v>
      </c>
      <c r="E48" s="78">
        <f>Bobigny!H49+'La Courneuve'!H49+Landy!H49+'Lumen-Norton'!H49+Taverny!H49</f>
        <v>0</v>
      </c>
      <c r="F48" s="78">
        <f>Antony!H49+Fresnes!H49+Bicêtre!H49+Italie!H49+Orly!H49</f>
        <v>0</v>
      </c>
      <c r="G48" s="79">
        <f t="shared" si="0"/>
        <v>231</v>
      </c>
    </row>
    <row r="49" spans="1:7" ht="15" customHeight="1" x14ac:dyDescent="0.25">
      <c r="A49" s="1" t="s">
        <v>31</v>
      </c>
      <c r="B49" s="1" t="s">
        <v>89</v>
      </c>
      <c r="C49" s="78">
        <f>Boissy!H50+Champigny!H50+'Guy Môquet'!H50+Moulin!H50+Nogent!H50</f>
        <v>551.25</v>
      </c>
      <c r="D49" s="78">
        <f>'Ambroise Paré'!H50+'Belle-Rive'!H50+Chennevières!H50+Fontenay!H50+'La Défense'!H50+'Nanterre Centre'!H50+'Nanterre échangeur'!H50+Neuilly!H50+'Saint-Cloud'!H50+Sévines!H50</f>
        <v>262.5</v>
      </c>
      <c r="E49" s="78">
        <f>Bobigny!H50+'La Courneuve'!H50+Landy!H50+'Lumen-Norton'!H50+Taverny!H50</f>
        <v>708.75</v>
      </c>
      <c r="F49" s="78">
        <f>Antony!H50+Fresnes!H50+Bicêtre!H50+Italie!H50+Orly!H50</f>
        <v>393.75</v>
      </c>
      <c r="G49" s="79">
        <f t="shared" si="0"/>
        <v>1916.25</v>
      </c>
    </row>
    <row r="50" spans="1:7" ht="15" customHeight="1" x14ac:dyDescent="0.25">
      <c r="A50" s="1" t="s">
        <v>31</v>
      </c>
      <c r="B50" s="1" t="s">
        <v>90</v>
      </c>
      <c r="C50" s="78">
        <f>Boissy!H51+Champigny!H51+'Guy Môquet'!H51+Moulin!H51+Nogent!H51</f>
        <v>803.25</v>
      </c>
      <c r="D50" s="78">
        <f>'Ambroise Paré'!H51+'Belle-Rive'!H51+Chennevières!H51+Fontenay!H51+'La Défense'!H51+'Nanterre Centre'!H51+'Nanterre échangeur'!H51+Neuilly!H51+'Saint-Cloud'!H51+Sévines!H51</f>
        <v>3102.75</v>
      </c>
      <c r="E50" s="78">
        <f>Bobigny!H51+'La Courneuve'!H51+Landy!H51+'Lumen-Norton'!H51+Taverny!H51</f>
        <v>882</v>
      </c>
      <c r="F50" s="78">
        <f>Antony!H51+Fresnes!H51+Bicêtre!H51+Italie!H51+Orly!H51</f>
        <v>693</v>
      </c>
      <c r="G50" s="79">
        <f t="shared" si="0"/>
        <v>5481</v>
      </c>
    </row>
    <row r="51" spans="1:7" ht="15" customHeight="1" x14ac:dyDescent="0.25">
      <c r="A51" s="1" t="s">
        <v>34</v>
      </c>
      <c r="B51" s="1" t="s">
        <v>83</v>
      </c>
      <c r="C51" s="78">
        <f>Boissy!H52+Champigny!H52+'Guy Môquet'!H52+Moulin!H52+Nogent!H52</f>
        <v>45066.33</v>
      </c>
      <c r="D51" s="78">
        <f>'Ambroise Paré'!H52+'Belle-Rive'!H52+Chennevières!H52+Fontenay!H52+'La Défense'!H52+'Nanterre Centre'!H52+'Nanterre échangeur'!H52+Neuilly!H52+'Saint-Cloud'!H52+Sévines!H52</f>
        <v>70834.430000000008</v>
      </c>
      <c r="E51" s="78">
        <f>Bobigny!H52+'La Courneuve'!H52+Landy!H52+'Lumen-Norton'!H52+Taverny!H52</f>
        <v>76544.100000000006</v>
      </c>
      <c r="F51" s="78">
        <f>Antony!H52+Fresnes!H52+Bicêtre!H52+Italie!H52+Orly!H52</f>
        <v>22339.39</v>
      </c>
      <c r="G51" s="79">
        <f t="shared" si="0"/>
        <v>214784.25</v>
      </c>
    </row>
    <row r="52" spans="1:7" ht="15" customHeight="1" x14ac:dyDescent="0.25">
      <c r="A52" s="1" t="s">
        <v>34</v>
      </c>
      <c r="B52" s="1" t="s">
        <v>122</v>
      </c>
      <c r="C52" s="78">
        <f>Boissy!H53+Champigny!H53+'Guy Môquet'!H53+Moulin!H53+Nogent!H53</f>
        <v>2838.6</v>
      </c>
      <c r="D52" s="78">
        <f>'Ambroise Paré'!H53+'Belle-Rive'!H53+Chennevières!H53+Fontenay!H53+'La Défense'!H53+'Nanterre Centre'!H53+'Nanterre échangeur'!H53+Neuilly!H53+'Saint-Cloud'!H53+Sévines!H53</f>
        <v>11039</v>
      </c>
      <c r="E52" s="78">
        <f>Bobigny!H53+'La Courneuve'!H53+Landy!H53+'Lumen-Norton'!H53+Taverny!H53</f>
        <v>4967.5499999999993</v>
      </c>
      <c r="F52" s="78">
        <f>Antony!H53+Fresnes!H53+Bicêtre!H53+Italie!H53+Orly!H53</f>
        <v>1577</v>
      </c>
      <c r="G52" s="79">
        <f t="shared" si="0"/>
        <v>20422.150000000001</v>
      </c>
    </row>
    <row r="53" spans="1:7" ht="15" customHeight="1" x14ac:dyDescent="0.25">
      <c r="A53" s="1" t="s">
        <v>34</v>
      </c>
      <c r="B53" s="1" t="s">
        <v>123</v>
      </c>
      <c r="C53" s="78">
        <f>Boissy!H54+Champigny!H54+'Guy Môquet'!H54+Moulin!H54+Nogent!H54</f>
        <v>4745.9900000000007</v>
      </c>
      <c r="D53" s="78">
        <f>'Ambroise Paré'!H54+'Belle-Rive'!H54+Chennevières!H54+Fontenay!H54+'La Défense'!H54+'Nanterre Centre'!H54+'Nanterre échangeur'!H54+Neuilly!H54+'Saint-Cloud'!H54+Sévines!H54</f>
        <v>32067.500000000004</v>
      </c>
      <c r="E53" s="78">
        <f>Bobigny!H54+'La Courneuve'!H54+Landy!H54+'Lumen-Norton'!H54+Taverny!H54</f>
        <v>769.62000000000012</v>
      </c>
      <c r="F53" s="78">
        <f>Antony!H54+Fresnes!H54+Bicêtre!H54+Italie!H54+Orly!H54</f>
        <v>6285.2300000000005</v>
      </c>
      <c r="G53" s="79">
        <f t="shared" si="0"/>
        <v>43868.340000000011</v>
      </c>
    </row>
    <row r="54" spans="1:7" ht="15" customHeight="1" x14ac:dyDescent="0.25">
      <c r="A54" s="1" t="s">
        <v>34</v>
      </c>
      <c r="B54" s="1" t="s">
        <v>80</v>
      </c>
      <c r="C54" s="78">
        <f>Boissy!H55+Champigny!H55+'Guy Môquet'!H55+Moulin!H55+Nogent!H55</f>
        <v>0</v>
      </c>
      <c r="D54" s="78">
        <f>'Ambroise Paré'!H55+'Belle-Rive'!H55+Chennevières!H55+Fontenay!H55+'La Défense'!H55+'Nanterre Centre'!H55+'Nanterre échangeur'!H55+Neuilly!H55+'Saint-Cloud'!H55+Sévines!H55</f>
        <v>0</v>
      </c>
      <c r="E54" s="78">
        <f>Bobigny!H55+'La Courneuve'!H55+Landy!H55+'Lumen-Norton'!H55+Taverny!H55</f>
        <v>0</v>
      </c>
      <c r="F54" s="78">
        <f>Antony!H55+Fresnes!H55+Bicêtre!H55+Italie!H55+Orly!H55</f>
        <v>0</v>
      </c>
      <c r="G54" s="79">
        <f t="shared" si="0"/>
        <v>0</v>
      </c>
    </row>
    <row r="55" spans="1:7" ht="15" customHeight="1" x14ac:dyDescent="0.25">
      <c r="A55" s="1" t="s">
        <v>34</v>
      </c>
      <c r="B55" s="1" t="s">
        <v>81</v>
      </c>
      <c r="C55" s="78">
        <f>Boissy!H56+Champigny!H56+'Guy Môquet'!H56+Moulin!H56+Nogent!H56</f>
        <v>0</v>
      </c>
      <c r="D55" s="78">
        <f>'Ambroise Paré'!H56+'Belle-Rive'!H56+Chennevières!H56+Fontenay!H56+'La Défense'!H56+'Nanterre Centre'!H56+'Nanterre échangeur'!H56+Neuilly!H56+'Saint-Cloud'!H56+Sévines!H56</f>
        <v>0</v>
      </c>
      <c r="E55" s="78">
        <f>Bobigny!H56+'La Courneuve'!H56+Landy!H56+'Lumen-Norton'!H56+Taverny!H56</f>
        <v>0</v>
      </c>
      <c r="F55" s="78">
        <f>Antony!H56+Fresnes!H56+Bicêtre!H56+Italie!H56+Orly!H56</f>
        <v>0</v>
      </c>
      <c r="G55" s="79">
        <f t="shared" si="0"/>
        <v>0</v>
      </c>
    </row>
    <row r="56" spans="1:7" ht="15" customHeight="1" x14ac:dyDescent="0.25">
      <c r="A56" s="1" t="s">
        <v>34</v>
      </c>
      <c r="B56" s="1" t="s">
        <v>82</v>
      </c>
      <c r="C56" s="78">
        <f>Boissy!H57+Champigny!H57+'Guy Môquet'!H57+Moulin!H57+Nogent!H57</f>
        <v>0</v>
      </c>
      <c r="D56" s="78">
        <f>'Ambroise Paré'!H57+'Belle-Rive'!H57+Chennevières!H57+Fontenay!H57+'La Défense'!H57+'Nanterre Centre'!H57+'Nanterre échangeur'!H57+Neuilly!H57+'Saint-Cloud'!H57+Sévines!H57</f>
        <v>0</v>
      </c>
      <c r="E56" s="78">
        <f>Bobigny!H57+'La Courneuve'!H57+Landy!H57+'Lumen-Norton'!H57+Taverny!H57</f>
        <v>0</v>
      </c>
      <c r="F56" s="78">
        <f>Antony!H57+Fresnes!H57+Bicêtre!H57+Italie!H57+Orly!H57</f>
        <v>0</v>
      </c>
      <c r="G56" s="79">
        <f t="shared" si="0"/>
        <v>0</v>
      </c>
    </row>
    <row r="57" spans="1:7" ht="15" customHeight="1" x14ac:dyDescent="0.25">
      <c r="A57" s="1" t="s">
        <v>35</v>
      </c>
      <c r="B57" s="1" t="s">
        <v>36</v>
      </c>
      <c r="C57" s="78">
        <f>Boissy!H58+Champigny!H58+'Guy Môquet'!H58+Moulin!H58+Nogent!H58</f>
        <v>11313.699999999999</v>
      </c>
      <c r="D57" s="78">
        <f>'Ambroise Paré'!H58+'Belle-Rive'!H58+Chennevières!H58+Fontenay!H58+'La Défense'!H58+'Nanterre Centre'!H58+'Nanterre échangeur'!H58+Neuilly!H58+'Saint-Cloud'!H58+Sévines!H58</f>
        <v>31297.5</v>
      </c>
      <c r="E57" s="78">
        <f>Bobigny!H58+'La Courneuve'!H58+Landy!H58+'Lumen-Norton'!H58+Taverny!H58</f>
        <v>13877.900000000001</v>
      </c>
      <c r="F57" s="78">
        <f>Antony!H58+Fresnes!H58+Bicêtre!H58+Italie!H58+Orly!H58</f>
        <v>9480</v>
      </c>
      <c r="G57" s="79">
        <f t="shared" si="0"/>
        <v>65969.100000000006</v>
      </c>
    </row>
    <row r="58" spans="1:7" ht="15" customHeight="1" x14ac:dyDescent="0.25">
      <c r="A58" s="1" t="s">
        <v>35</v>
      </c>
      <c r="B58" s="1" t="s">
        <v>37</v>
      </c>
      <c r="C58" s="78">
        <f>Boissy!H59+Champigny!H59+'Guy Môquet'!H59+Moulin!H59+Nogent!H59</f>
        <v>12915.1</v>
      </c>
      <c r="D58" s="78">
        <f>'Ambroise Paré'!H59+'Belle-Rive'!H59+Chennevières!H59+Fontenay!H59+'La Défense'!H59+'Nanterre Centre'!H59+'Nanterre échangeur'!H59+Neuilly!H59+'Saint-Cloud'!H59+Sévines!H59</f>
        <v>29356.3</v>
      </c>
      <c r="E58" s="78">
        <f>Bobigny!H59+'La Courneuve'!H59+Landy!H59+'Lumen-Norton'!H59+Taverny!H59</f>
        <v>13877.900000000001</v>
      </c>
      <c r="F58" s="78">
        <f>Antony!H59+Fresnes!H59+Bicêtre!H59+Italie!H59+Orly!H59</f>
        <v>9331</v>
      </c>
      <c r="G58" s="79">
        <f t="shared" si="0"/>
        <v>65480.3</v>
      </c>
    </row>
    <row r="59" spans="1:7" ht="15" customHeight="1" x14ac:dyDescent="0.25">
      <c r="A59" s="1" t="s">
        <v>35</v>
      </c>
      <c r="B59" s="1" t="s">
        <v>38</v>
      </c>
      <c r="C59" s="78">
        <f>Boissy!H60+Champigny!H60+'Guy Môquet'!H60+Moulin!H60+Nogent!H60</f>
        <v>18662</v>
      </c>
      <c r="D59" s="78">
        <f>'Ambroise Paré'!H60+'Belle-Rive'!H60+Chennevières!H60+Fontenay!H60+'La Défense'!H60+'Nanterre Centre'!H60+'Nanterre échangeur'!H60+Neuilly!H60+'Saint-Cloud'!H60+Sévines!H60</f>
        <v>50113</v>
      </c>
      <c r="E59" s="78">
        <f>Bobigny!H60+'La Courneuve'!H60+Landy!H60+'Lumen-Norton'!H60+Taverny!H60</f>
        <v>20286.8</v>
      </c>
      <c r="F59" s="78">
        <f>Antony!H60+Fresnes!H60+Bicêtre!H60+Italie!H60+Orly!H60</f>
        <v>11372.8</v>
      </c>
      <c r="G59" s="79">
        <f t="shared" si="0"/>
        <v>100434.6</v>
      </c>
    </row>
    <row r="60" spans="1:7" ht="15" customHeight="1" x14ac:dyDescent="0.25">
      <c r="A60" s="1" t="s">
        <v>35</v>
      </c>
      <c r="B60" s="1" t="s">
        <v>39</v>
      </c>
      <c r="C60" s="78">
        <f>Boissy!H61+Champigny!H61+'Guy Môquet'!H61+Moulin!H61+Nogent!H61</f>
        <v>21494.199999999997</v>
      </c>
      <c r="D60" s="78">
        <f>'Ambroise Paré'!H61+'Belle-Rive'!H61+Chennevières!H61+Fontenay!H61+'La Défense'!H61+'Nanterre Centre'!H61+'Nanterre échangeur'!H61+Neuilly!H61+'Saint-Cloud'!H61+Sévines!H61</f>
        <v>41199.200000000004</v>
      </c>
      <c r="E60" s="78">
        <f>Bobigny!H61+'La Courneuve'!H61+Landy!H61+'Lumen-Norton'!H61+Taverny!H61</f>
        <v>20286.8</v>
      </c>
      <c r="F60" s="78">
        <f>Antony!H61+Fresnes!H61+Bicêtre!H61+Italie!H61+Orly!H61</f>
        <v>12997.6</v>
      </c>
      <c r="G60" s="79">
        <f t="shared" si="0"/>
        <v>95977.8</v>
      </c>
    </row>
    <row r="61" spans="1:7" ht="15" customHeight="1" x14ac:dyDescent="0.25">
      <c r="A61" s="1" t="s">
        <v>35</v>
      </c>
      <c r="B61" s="1" t="s">
        <v>54</v>
      </c>
      <c r="C61" s="78">
        <f>Boissy!H62+Champigny!H62+'Guy Môquet'!H62+Moulin!H62+Nogent!H62</f>
        <v>832.7</v>
      </c>
      <c r="D61" s="78">
        <f>'Ambroise Paré'!H62+'Belle-Rive'!H62+Chennevières!H62+Fontenay!H62+'La Défense'!H62+'Nanterre Centre'!H62+'Nanterre échangeur'!H62+Neuilly!H62+'Saint-Cloud'!H62+Sévines!H62</f>
        <v>1784.3</v>
      </c>
      <c r="E61" s="78">
        <f>Bobigny!H62+'La Courneuve'!H62+Landy!H62+'Lumen-Norton'!H62+Taverny!H62</f>
        <v>713.8</v>
      </c>
      <c r="F61" s="78">
        <f>Antony!H62+Fresnes!H62+Bicêtre!H62+Italie!H62+Orly!H62</f>
        <v>386.49999999999994</v>
      </c>
      <c r="G61" s="79">
        <f t="shared" si="0"/>
        <v>3717.3</v>
      </c>
    </row>
    <row r="62" spans="1:7" ht="15" customHeight="1" x14ac:dyDescent="0.25">
      <c r="A62" s="1" t="s">
        <v>40</v>
      </c>
      <c r="B62" s="1" t="s">
        <v>41</v>
      </c>
      <c r="C62" s="78">
        <f>Boissy!H63+Champigny!H63+'Guy Môquet'!H63+Moulin!H63+Nogent!H63</f>
        <v>10360</v>
      </c>
      <c r="D62" s="78">
        <f>'Ambroise Paré'!H63+'Belle-Rive'!H63+Chennevières!H63+Fontenay!H63+'La Défense'!H63+'Nanterre Centre'!H63+'Nanterre échangeur'!H63+Neuilly!H63+'Saint-Cloud'!H63+Sévines!H63</f>
        <v>24501</v>
      </c>
      <c r="E62" s="78">
        <f>Bobigny!H63+'La Courneuve'!H63+Landy!H63+'Lumen-Norton'!H63+Taverny!H63</f>
        <v>9265</v>
      </c>
      <c r="F62" s="78">
        <f>Antony!H63+Fresnes!H63+Bicêtre!H63+Italie!H63+Orly!H63</f>
        <v>8167</v>
      </c>
      <c r="G62" s="79">
        <f t="shared" si="0"/>
        <v>52293</v>
      </c>
    </row>
    <row r="63" spans="1:7" ht="15" customHeight="1" x14ac:dyDescent="0.25">
      <c r="A63" s="1" t="s">
        <v>40</v>
      </c>
      <c r="B63" s="1" t="s">
        <v>102</v>
      </c>
      <c r="C63" s="78">
        <f>Boissy!H64+Champigny!H64+'Guy Môquet'!H64+Moulin!H64+Nogent!H64</f>
        <v>2769</v>
      </c>
      <c r="D63" s="78">
        <f>'Ambroise Paré'!H64+'Belle-Rive'!H64+Chennevières!H64+Fontenay!H64+'La Défense'!H64+'Nanterre Centre'!H64+'Nanterre échangeur'!H64+Neuilly!H64+'Saint-Cloud'!H64+Sévines!H64</f>
        <v>19082.28</v>
      </c>
      <c r="E63" s="78">
        <f>Bobigny!H64+'La Courneuve'!H64+Landy!H64+'Lumen-Norton'!H64+Taverny!H64</f>
        <v>1390.17</v>
      </c>
      <c r="F63" s="78">
        <f>Antony!H64+Fresnes!H64+Bicêtre!H64+Italie!H64+Orly!H64</f>
        <v>22588.920000000002</v>
      </c>
      <c r="G63" s="79">
        <f t="shared" si="0"/>
        <v>45830.369999999995</v>
      </c>
    </row>
    <row r="64" spans="1:7" ht="15" customHeight="1" x14ac:dyDescent="0.25">
      <c r="A64" s="1" t="s">
        <v>40</v>
      </c>
      <c r="B64" s="1" t="s">
        <v>353</v>
      </c>
      <c r="C64" s="78">
        <f>Boissy!H65+Champigny!H65+'Guy Môquet'!H65+Moulin!H65+Nogent!H65</f>
        <v>0</v>
      </c>
      <c r="D64" s="78">
        <f>'Ambroise Paré'!H65+'Belle-Rive'!H65+Chennevières!H65+Fontenay!H65+'La Défense'!H65+'Nanterre Centre'!H65+'Nanterre échangeur'!H65+Neuilly!H65+'Saint-Cloud'!H65+Sévines!H65</f>
        <v>0</v>
      </c>
      <c r="E64" s="78">
        <f>Bobigny!H65+'La Courneuve'!H65+Landy!H65+'Lumen-Norton'!H65+Taverny!H65</f>
        <v>0</v>
      </c>
      <c r="F64" s="78">
        <f>Antony!H65+Fresnes!H65+Bicêtre!H65+Italie!H65+Orly!H65</f>
        <v>0</v>
      </c>
      <c r="G64" s="79">
        <f t="shared" si="0"/>
        <v>0</v>
      </c>
    </row>
    <row r="65" spans="1:7" ht="15" customHeight="1" x14ac:dyDescent="0.25">
      <c r="A65" s="1" t="s">
        <v>40</v>
      </c>
      <c r="B65" s="1" t="s">
        <v>2475</v>
      </c>
      <c r="C65" s="78">
        <f>Boissy!H66+Champigny!H66+'Guy Môquet'!H66+Moulin!H66+Nogent!H66</f>
        <v>4506</v>
      </c>
      <c r="D65" s="78">
        <f>'Ambroise Paré'!H66+'Belle-Rive'!H66+Chennevières!H66+Fontenay!H66+'La Défense'!H66+'Nanterre Centre'!H66+'Nanterre échangeur'!H66+Neuilly!H66+'Saint-Cloud'!H66+Sévines!H66</f>
        <v>24048.739999999998</v>
      </c>
      <c r="E65" s="78">
        <f>Bobigny!H66+'La Courneuve'!H66+Landy!H66+'Lumen-Norton'!H66+Taverny!H66</f>
        <v>1622.94</v>
      </c>
      <c r="F65" s="78">
        <f>Antony!H66+Fresnes!H66+Bicêtre!H66+Italie!H66+Orly!H66</f>
        <v>8675.66</v>
      </c>
      <c r="G65" s="79">
        <f t="shared" si="0"/>
        <v>38853.339999999997</v>
      </c>
    </row>
    <row r="66" spans="1:7" ht="15" customHeight="1" x14ac:dyDescent="0.25">
      <c r="A66" s="1" t="s">
        <v>40</v>
      </c>
      <c r="B66" s="1" t="s">
        <v>104</v>
      </c>
      <c r="C66" s="78">
        <f>Boissy!H67+Champigny!H67+'Guy Môquet'!H67+Moulin!H67+Nogent!H67</f>
        <v>0</v>
      </c>
      <c r="D66" s="78">
        <f>'Ambroise Paré'!H67+'Belle-Rive'!H67+Chennevières!H67+Fontenay!H67+'La Défense'!H67+'Nanterre Centre'!H67+'Nanterre échangeur'!H67+Neuilly!H67+'Saint-Cloud'!H67+Sévines!H67</f>
        <v>4944</v>
      </c>
      <c r="E66" s="78">
        <f>Bobigny!H67+'La Courneuve'!H67+Landy!H67+'Lumen-Norton'!H67+Taverny!H67</f>
        <v>0</v>
      </c>
      <c r="F66" s="78">
        <f>Antony!H67+Fresnes!H67+Bicêtre!H67+Italie!H67+Orly!H67</f>
        <v>0</v>
      </c>
      <c r="G66" s="79">
        <f t="shared" si="0"/>
        <v>4944</v>
      </c>
    </row>
    <row r="67" spans="1:7" ht="15" customHeight="1" x14ac:dyDescent="0.25">
      <c r="A67" s="1" t="s">
        <v>40</v>
      </c>
      <c r="B67" s="1" t="s">
        <v>105</v>
      </c>
      <c r="C67" s="78">
        <f>Boissy!H68+Champigny!H68+'Guy Môquet'!H68+Moulin!H68+Nogent!H68</f>
        <v>0</v>
      </c>
      <c r="D67" s="78">
        <f>'Ambroise Paré'!H68+'Belle-Rive'!H68+Chennevières!H68+Fontenay!H68+'La Défense'!H68+'Nanterre Centre'!H68+'Nanterre échangeur'!H68+Neuilly!H68+'Saint-Cloud'!H68+Sévines!H68</f>
        <v>0</v>
      </c>
      <c r="E67" s="78">
        <f>Bobigny!H68+'La Courneuve'!H68+Landy!H68+'Lumen-Norton'!H68+Taverny!H68</f>
        <v>0</v>
      </c>
      <c r="F67" s="78">
        <f>Antony!H68+Fresnes!H68+Bicêtre!H68+Italie!H68+Orly!H68</f>
        <v>0</v>
      </c>
      <c r="G67" s="79">
        <f t="shared" ref="G67:G71" si="1">C67+D67+E67+F67</f>
        <v>0</v>
      </c>
    </row>
    <row r="68" spans="1:7" ht="15" customHeight="1" x14ac:dyDescent="0.25">
      <c r="A68" s="1" t="s">
        <v>40</v>
      </c>
      <c r="B68" s="1" t="s">
        <v>106</v>
      </c>
      <c r="C68" s="78">
        <f>Boissy!H69+Champigny!H69+'Guy Môquet'!H69+Moulin!H69+Nogent!H69</f>
        <v>824</v>
      </c>
      <c r="D68" s="78">
        <f>'Ambroise Paré'!H69+'Belle-Rive'!H69+Chennevières!H69+Fontenay!H69+'La Défense'!H69+'Nanterre Centre'!H69+'Nanterre échangeur'!H69+Neuilly!H69+'Saint-Cloud'!H69+Sévines!H69</f>
        <v>0</v>
      </c>
      <c r="E68" s="78">
        <f>Bobigny!H69+'La Courneuve'!H69+Landy!H69+'Lumen-Norton'!H69+Taverny!H69</f>
        <v>0</v>
      </c>
      <c r="F68" s="78">
        <f>Antony!H69+Fresnes!H69+Bicêtre!H69+Italie!H69+Orly!H69</f>
        <v>5356</v>
      </c>
      <c r="G68" s="79">
        <f t="shared" si="1"/>
        <v>6180</v>
      </c>
    </row>
    <row r="69" spans="1:7" ht="15" customHeight="1" x14ac:dyDescent="0.25">
      <c r="A69" s="1" t="s">
        <v>40</v>
      </c>
      <c r="B69" s="1" t="s">
        <v>107</v>
      </c>
      <c r="C69" s="78">
        <f>Boissy!H70+Champigny!H70+'Guy Môquet'!H70+Moulin!H70+Nogent!H70</f>
        <v>0</v>
      </c>
      <c r="D69" s="78">
        <f>'Ambroise Paré'!H70+'Belle-Rive'!H70+Chennevières!H70+Fontenay!H70+'La Défense'!H70+'Nanterre Centre'!H70+'Nanterre échangeur'!H70+Neuilly!H70+'Saint-Cloud'!H70+Sévines!H70</f>
        <v>0</v>
      </c>
      <c r="E69" s="78">
        <f>Bobigny!H70+'La Courneuve'!H70+Landy!H70+'Lumen-Norton'!H70+Taverny!H70</f>
        <v>0</v>
      </c>
      <c r="F69" s="78">
        <f>Antony!H70+Fresnes!H70+Bicêtre!H70+Italie!H70+Orly!H70</f>
        <v>0</v>
      </c>
      <c r="G69" s="79">
        <f t="shared" si="1"/>
        <v>0</v>
      </c>
    </row>
    <row r="70" spans="1:7" ht="15" customHeight="1" x14ac:dyDescent="0.25">
      <c r="A70" s="1" t="s">
        <v>40</v>
      </c>
      <c r="B70" s="1" t="s">
        <v>108</v>
      </c>
      <c r="C70" s="78">
        <f>Boissy!H71+Champigny!H71+'Guy Môquet'!H71+Moulin!H71+Nogent!H71</f>
        <v>0</v>
      </c>
      <c r="D70" s="78">
        <f>'Ambroise Paré'!H71+'Belle-Rive'!H71+Chennevières!H71+Fontenay!H71+'La Défense'!H71+'Nanterre Centre'!H71+'Nanterre échangeur'!H71+Neuilly!H71+'Saint-Cloud'!H71+Sévines!H71</f>
        <v>0</v>
      </c>
      <c r="E70" s="78">
        <f>Bobigny!H71+'La Courneuve'!H71+Landy!H71+'Lumen-Norton'!H71+Taverny!H71</f>
        <v>0</v>
      </c>
      <c r="F70" s="78">
        <f>Antony!H71+Fresnes!H71+Bicêtre!H71+Italie!H71+Orly!H71</f>
        <v>0</v>
      </c>
      <c r="G70" s="79">
        <f t="shared" si="1"/>
        <v>0</v>
      </c>
    </row>
    <row r="71" spans="1:7" ht="15" customHeight="1" x14ac:dyDescent="0.25">
      <c r="A71" s="1" t="s">
        <v>40</v>
      </c>
      <c r="B71" s="1" t="s">
        <v>109</v>
      </c>
      <c r="C71" s="78">
        <f>Boissy!H72+Champigny!H72+'Guy Môquet'!H72+Moulin!H72+Nogent!H72</f>
        <v>0</v>
      </c>
      <c r="D71" s="78">
        <f>'Ambroise Paré'!H72+'Belle-Rive'!H72+Chennevières!H72+Fontenay!H72+'La Défense'!H72+'Nanterre Centre'!H72+'Nanterre échangeur'!H72+Neuilly!H72+'Saint-Cloud'!H72+Sévines!H72</f>
        <v>11662</v>
      </c>
      <c r="E71" s="78">
        <f>Bobigny!H72+'La Courneuve'!H72+Landy!H72+'Lumen-Norton'!H72+Taverny!H72</f>
        <v>0</v>
      </c>
      <c r="F71" s="78">
        <f>Antony!H72+Fresnes!H72+Bicêtre!H72+Italie!H72+Orly!H72</f>
        <v>686</v>
      </c>
      <c r="G71" s="79">
        <f t="shared" si="1"/>
        <v>12348</v>
      </c>
    </row>
    <row r="72" spans="1:7" s="76" customFormat="1" ht="30" customHeight="1" x14ac:dyDescent="0.25">
      <c r="B72" s="73" t="s">
        <v>2568</v>
      </c>
      <c r="C72" s="80">
        <f>SUM(C2:C71)</f>
        <v>1355243.7939999995</v>
      </c>
      <c r="D72" s="80">
        <f t="shared" ref="D72:F72" si="2">SUM(D2:D71)</f>
        <v>3376531.1801666659</v>
      </c>
      <c r="E72" s="80">
        <f t="shared" si="2"/>
        <v>1066046.95</v>
      </c>
      <c r="F72" s="80">
        <f t="shared" si="2"/>
        <v>793634.12800000014</v>
      </c>
      <c r="G72" s="81">
        <f>SUM(G2:G71)</f>
        <v>6591456.0521666631</v>
      </c>
    </row>
  </sheetData>
  <sheetProtection algorithmName="SHA-512" hashValue="4iAyFBShip4t1v61j4XmOL8AuOiCae1aQoOm8FsysA3h1Qos9OYnXGxjVaGxG6QEIeAQ1ne4GR1mmAN1TD8iGg==" saltValue="Ipd1PyXSBShkNvyA1wkPVg==" spinCount="100000" sheet="1" objects="1" scenarios="1"/>
  <pageMargins left="0.7" right="0.7" top="0.75" bottom="0.75" header="0.3" footer="0.3"/>
  <pageSetup paperSize="9" fitToWidth="0"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C774A-A091-4742-8972-E30348BA7B53}">
  <dimension ref="A1:Q1106"/>
  <sheetViews>
    <sheetView tabSelected="1" topLeftCell="C1" zoomScaleNormal="100" workbookViewId="0">
      <pane ySplit="1" topLeftCell="A47" activePane="bottomLeft" state="frozen"/>
      <selection pane="bottomLeft" activeCell="G32" sqref="G32"/>
    </sheetView>
  </sheetViews>
  <sheetFormatPr baseColWidth="10" defaultRowHeight="12.75" x14ac:dyDescent="0.2"/>
  <cols>
    <col min="1" max="1" width="10.140625" style="58" bestFit="1" customWidth="1"/>
    <col min="2" max="2" width="11" style="27" customWidth="1"/>
    <col min="3" max="3" width="52.140625" style="27" customWidth="1"/>
    <col min="4" max="4" width="13.5703125" style="31" customWidth="1"/>
    <col min="5" max="5" width="103.7109375" style="27" customWidth="1"/>
    <col min="6" max="6" width="22.7109375" style="27" bestFit="1" customWidth="1"/>
    <col min="7" max="7" width="9.28515625" style="29" customWidth="1"/>
    <col min="8" max="8" width="11.85546875" style="30" customWidth="1"/>
    <col min="9" max="9" width="10.85546875" style="28" customWidth="1"/>
    <col min="10" max="10" width="11.85546875" style="29" customWidth="1"/>
    <col min="11" max="11" width="10.85546875" style="28" customWidth="1"/>
    <col min="12" max="12" width="11.85546875" style="29" customWidth="1"/>
    <col min="13" max="13" width="10.85546875" style="28" customWidth="1"/>
    <col min="14" max="14" width="11.85546875" style="29" customWidth="1"/>
    <col min="15" max="15" width="10.85546875" style="28" customWidth="1"/>
    <col min="16" max="16" width="9.140625" style="27" bestFit="1" customWidth="1"/>
    <col min="17" max="17" width="14.85546875" style="27" bestFit="1" customWidth="1"/>
    <col min="18" max="16384" width="11.42578125" style="27"/>
  </cols>
  <sheetData>
    <row r="1" spans="1:17" s="31" customFormat="1" ht="43.5" customHeight="1" x14ac:dyDescent="0.25">
      <c r="A1" s="53" t="s">
        <v>2433</v>
      </c>
      <c r="B1" s="54" t="s">
        <v>0</v>
      </c>
      <c r="C1" s="54" t="s">
        <v>2432</v>
      </c>
      <c r="D1" s="53" t="s">
        <v>2431</v>
      </c>
      <c r="E1" s="54" t="s">
        <v>2430</v>
      </c>
      <c r="F1" s="53" t="s">
        <v>2429</v>
      </c>
      <c r="G1" s="51" t="s">
        <v>2428</v>
      </c>
      <c r="H1" s="51" t="s">
        <v>2427</v>
      </c>
      <c r="I1" s="52" t="s">
        <v>2426</v>
      </c>
      <c r="J1" s="51" t="s">
        <v>2425</v>
      </c>
      <c r="K1" s="52" t="s">
        <v>2424</v>
      </c>
      <c r="L1" s="51" t="s">
        <v>2423</v>
      </c>
      <c r="M1" s="52" t="s">
        <v>2422</v>
      </c>
      <c r="N1" s="51" t="s">
        <v>2421</v>
      </c>
      <c r="O1" s="50" t="s">
        <v>2420</v>
      </c>
      <c r="P1" s="49" t="s">
        <v>2419</v>
      </c>
      <c r="Q1" s="48"/>
    </row>
    <row r="2" spans="1:17" x14ac:dyDescent="0.2">
      <c r="A2" s="56">
        <v>2033090</v>
      </c>
      <c r="B2" s="32" t="s">
        <v>12</v>
      </c>
      <c r="C2" s="32" t="s">
        <v>2360</v>
      </c>
      <c r="D2" s="47" t="s">
        <v>2418</v>
      </c>
      <c r="E2" s="32" t="s">
        <v>2417</v>
      </c>
      <c r="F2" s="32" t="s">
        <v>75</v>
      </c>
      <c r="G2" s="36">
        <v>1407</v>
      </c>
      <c r="H2" s="37">
        <v>1407</v>
      </c>
      <c r="I2" s="35"/>
      <c r="J2" s="36"/>
      <c r="K2" s="35"/>
      <c r="L2" s="36"/>
      <c r="M2" s="35"/>
      <c r="N2" s="36"/>
      <c r="O2" s="33">
        <v>1</v>
      </c>
      <c r="P2" s="32">
        <v>1</v>
      </c>
      <c r="Q2" s="32"/>
    </row>
    <row r="3" spans="1:17" x14ac:dyDescent="0.2">
      <c r="A3" s="56">
        <v>2033090</v>
      </c>
      <c r="B3" s="32" t="s">
        <v>12</v>
      </c>
      <c r="C3" s="32" t="s">
        <v>2360</v>
      </c>
      <c r="D3" s="47" t="s">
        <v>2416</v>
      </c>
      <c r="E3" s="32" t="s">
        <v>2415</v>
      </c>
      <c r="F3" s="32" t="s">
        <v>75</v>
      </c>
      <c r="G3" s="36">
        <v>1407</v>
      </c>
      <c r="H3" s="37">
        <v>1407</v>
      </c>
      <c r="I3" s="35"/>
      <c r="J3" s="36"/>
      <c r="K3" s="35"/>
      <c r="L3" s="36"/>
      <c r="M3" s="35"/>
      <c r="N3" s="36"/>
      <c r="O3" s="33">
        <v>1</v>
      </c>
      <c r="P3" s="32">
        <v>1</v>
      </c>
      <c r="Q3" s="32"/>
    </row>
    <row r="4" spans="1:17" x14ac:dyDescent="0.2">
      <c r="A4" s="56">
        <v>2033090</v>
      </c>
      <c r="B4" s="32" t="s">
        <v>12</v>
      </c>
      <c r="C4" s="32" t="s">
        <v>2360</v>
      </c>
      <c r="D4" s="47" t="s">
        <v>2414</v>
      </c>
      <c r="E4" s="32" t="s">
        <v>2413</v>
      </c>
      <c r="F4" s="32" t="s">
        <v>66</v>
      </c>
      <c r="G4" s="36">
        <v>2111</v>
      </c>
      <c r="H4" s="37">
        <v>2111</v>
      </c>
      <c r="I4" s="35"/>
      <c r="J4" s="36"/>
      <c r="K4" s="35"/>
      <c r="L4" s="36"/>
      <c r="M4" s="35"/>
      <c r="N4" s="36"/>
      <c r="O4" s="33">
        <v>1</v>
      </c>
      <c r="P4" s="32">
        <v>1</v>
      </c>
      <c r="Q4" s="32"/>
    </row>
    <row r="5" spans="1:17" x14ac:dyDescent="0.2">
      <c r="A5" s="56">
        <v>2033090</v>
      </c>
      <c r="B5" s="32" t="s">
        <v>12</v>
      </c>
      <c r="C5" s="32" t="s">
        <v>2360</v>
      </c>
      <c r="D5" s="47" t="s">
        <v>2412</v>
      </c>
      <c r="E5" s="32" t="s">
        <v>2411</v>
      </c>
      <c r="F5" s="32" t="s">
        <v>66</v>
      </c>
      <c r="G5" s="36">
        <v>2111</v>
      </c>
      <c r="H5" s="37">
        <v>2111</v>
      </c>
      <c r="I5" s="35"/>
      <c r="J5" s="36"/>
      <c r="K5" s="35"/>
      <c r="L5" s="36"/>
      <c r="M5" s="35"/>
      <c r="N5" s="36"/>
      <c r="O5" s="33">
        <v>1</v>
      </c>
      <c r="P5" s="32">
        <v>1</v>
      </c>
      <c r="Q5" s="32"/>
    </row>
    <row r="6" spans="1:17" x14ac:dyDescent="0.2">
      <c r="A6" s="56">
        <v>2033090</v>
      </c>
      <c r="B6" s="32" t="s">
        <v>12</v>
      </c>
      <c r="C6" s="32" t="s">
        <v>2360</v>
      </c>
      <c r="D6" s="47" t="s">
        <v>2410</v>
      </c>
      <c r="E6" s="32" t="s">
        <v>2409</v>
      </c>
      <c r="F6" s="32" t="s">
        <v>581</v>
      </c>
      <c r="G6" s="36">
        <v>2815</v>
      </c>
      <c r="H6" s="37">
        <v>2815</v>
      </c>
      <c r="I6" s="35"/>
      <c r="J6" s="36"/>
      <c r="K6" s="35"/>
      <c r="L6" s="36"/>
      <c r="M6" s="35"/>
      <c r="N6" s="36"/>
      <c r="O6" s="33">
        <v>1</v>
      </c>
      <c r="P6" s="32">
        <v>1</v>
      </c>
      <c r="Q6" s="32"/>
    </row>
    <row r="7" spans="1:17" x14ac:dyDescent="0.2">
      <c r="A7" s="56">
        <v>2033090</v>
      </c>
      <c r="B7" s="32" t="s">
        <v>12</v>
      </c>
      <c r="C7" s="32" t="s">
        <v>2360</v>
      </c>
      <c r="D7" s="47" t="s">
        <v>2408</v>
      </c>
      <c r="E7" s="32" t="s">
        <v>2407</v>
      </c>
      <c r="F7" s="32" t="s">
        <v>581</v>
      </c>
      <c r="G7" s="36">
        <v>2815</v>
      </c>
      <c r="H7" s="37">
        <v>2815</v>
      </c>
      <c r="I7" s="35"/>
      <c r="J7" s="36"/>
      <c r="K7" s="35"/>
      <c r="L7" s="36"/>
      <c r="M7" s="35"/>
      <c r="N7" s="36"/>
      <c r="O7" s="33">
        <v>1</v>
      </c>
      <c r="P7" s="32">
        <v>1</v>
      </c>
      <c r="Q7" s="32"/>
    </row>
    <row r="8" spans="1:17" x14ac:dyDescent="0.2">
      <c r="A8" s="56">
        <v>2033090</v>
      </c>
      <c r="B8" s="32" t="s">
        <v>12</v>
      </c>
      <c r="C8" s="32" t="s">
        <v>2360</v>
      </c>
      <c r="D8" s="47" t="s">
        <v>2406</v>
      </c>
      <c r="E8" s="32" t="s">
        <v>2405</v>
      </c>
      <c r="F8" s="32" t="s">
        <v>65</v>
      </c>
      <c r="G8" s="36">
        <v>2111</v>
      </c>
      <c r="H8" s="37">
        <v>2111</v>
      </c>
      <c r="I8" s="35"/>
      <c r="J8" s="36"/>
      <c r="K8" s="35"/>
      <c r="L8" s="36"/>
      <c r="M8" s="35"/>
      <c r="N8" s="36"/>
      <c r="O8" s="33">
        <v>1</v>
      </c>
      <c r="P8" s="32">
        <v>1</v>
      </c>
      <c r="Q8" s="32"/>
    </row>
    <row r="9" spans="1:17" x14ac:dyDescent="0.2">
      <c r="A9" s="56">
        <v>2033090</v>
      </c>
      <c r="B9" s="32" t="s">
        <v>12</v>
      </c>
      <c r="C9" s="32" t="s">
        <v>2360</v>
      </c>
      <c r="D9" s="47" t="s">
        <v>2404</v>
      </c>
      <c r="E9" s="32" t="s">
        <v>2403</v>
      </c>
      <c r="F9" s="32" t="s">
        <v>65</v>
      </c>
      <c r="G9" s="36">
        <v>2111</v>
      </c>
      <c r="H9" s="37">
        <v>2111</v>
      </c>
      <c r="I9" s="35"/>
      <c r="J9" s="36"/>
      <c r="K9" s="35"/>
      <c r="L9" s="36"/>
      <c r="M9" s="35"/>
      <c r="N9" s="36"/>
      <c r="O9" s="33">
        <v>1</v>
      </c>
      <c r="P9" s="32">
        <v>1</v>
      </c>
      <c r="Q9" s="32"/>
    </row>
    <row r="10" spans="1:17" x14ac:dyDescent="0.2">
      <c r="A10" s="56">
        <v>2033090</v>
      </c>
      <c r="B10" s="32" t="s">
        <v>12</v>
      </c>
      <c r="C10" s="32" t="s">
        <v>2360</v>
      </c>
      <c r="D10" s="47" t="s">
        <v>2402</v>
      </c>
      <c r="E10" s="32" t="s">
        <v>2401</v>
      </c>
      <c r="F10" s="32" t="s">
        <v>2276</v>
      </c>
      <c r="G10" s="36">
        <v>3519</v>
      </c>
      <c r="H10" s="37">
        <v>3519</v>
      </c>
      <c r="I10" s="35"/>
      <c r="J10" s="36"/>
      <c r="K10" s="35"/>
      <c r="L10" s="36"/>
      <c r="M10" s="35"/>
      <c r="N10" s="36"/>
      <c r="O10" s="33">
        <v>1</v>
      </c>
      <c r="P10" s="32">
        <v>1</v>
      </c>
      <c r="Q10" s="32"/>
    </row>
    <row r="11" spans="1:17" x14ac:dyDescent="0.2">
      <c r="A11" s="56">
        <v>2033090</v>
      </c>
      <c r="B11" s="32" t="s">
        <v>12</v>
      </c>
      <c r="C11" s="32" t="s">
        <v>2360</v>
      </c>
      <c r="D11" s="47" t="s">
        <v>2400</v>
      </c>
      <c r="E11" s="32" t="s">
        <v>2399</v>
      </c>
      <c r="F11" s="32" t="s">
        <v>2276</v>
      </c>
      <c r="G11" s="36">
        <v>3519</v>
      </c>
      <c r="H11" s="37">
        <v>3519</v>
      </c>
      <c r="I11" s="35"/>
      <c r="J11" s="36"/>
      <c r="K11" s="35"/>
      <c r="L11" s="36"/>
      <c r="M11" s="35"/>
      <c r="N11" s="36"/>
      <c r="O11" s="33">
        <v>1</v>
      </c>
      <c r="P11" s="32">
        <v>1</v>
      </c>
      <c r="Q11" s="32"/>
    </row>
    <row r="12" spans="1:17" x14ac:dyDescent="0.2">
      <c r="A12" s="56">
        <v>2033090</v>
      </c>
      <c r="B12" s="32" t="s">
        <v>12</v>
      </c>
      <c r="C12" s="32" t="s">
        <v>2360</v>
      </c>
      <c r="D12" s="47" t="s">
        <v>2398</v>
      </c>
      <c r="E12" s="32" t="s">
        <v>2397</v>
      </c>
      <c r="F12" s="32" t="s">
        <v>71</v>
      </c>
      <c r="G12" s="36">
        <v>2111</v>
      </c>
      <c r="H12" s="37">
        <v>2111</v>
      </c>
      <c r="I12" s="35"/>
      <c r="J12" s="36"/>
      <c r="K12" s="35"/>
      <c r="L12" s="36"/>
      <c r="M12" s="35"/>
      <c r="N12" s="36"/>
      <c r="O12" s="33">
        <v>1</v>
      </c>
      <c r="P12" s="32">
        <v>1</v>
      </c>
      <c r="Q12" s="32"/>
    </row>
    <row r="13" spans="1:17" x14ac:dyDescent="0.2">
      <c r="A13" s="56">
        <v>2033090</v>
      </c>
      <c r="B13" s="32" t="s">
        <v>12</v>
      </c>
      <c r="C13" s="32" t="s">
        <v>2360</v>
      </c>
      <c r="D13" s="47" t="s">
        <v>2396</v>
      </c>
      <c r="E13" s="32" t="s">
        <v>2395</v>
      </c>
      <c r="F13" s="32" t="s">
        <v>71</v>
      </c>
      <c r="G13" s="36">
        <v>2111</v>
      </c>
      <c r="H13" s="37">
        <v>2111</v>
      </c>
      <c r="I13" s="35"/>
      <c r="J13" s="36"/>
      <c r="K13" s="35"/>
      <c r="L13" s="36"/>
      <c r="M13" s="35"/>
      <c r="N13" s="36"/>
      <c r="O13" s="33">
        <v>1</v>
      </c>
      <c r="P13" s="32">
        <v>1</v>
      </c>
      <c r="Q13" s="32"/>
    </row>
    <row r="14" spans="1:17" x14ac:dyDescent="0.2">
      <c r="A14" s="56">
        <v>2033090</v>
      </c>
      <c r="B14" s="32" t="s">
        <v>12</v>
      </c>
      <c r="C14" s="32" t="s">
        <v>2360</v>
      </c>
      <c r="D14" s="47" t="s">
        <v>2394</v>
      </c>
      <c r="E14" s="32" t="s">
        <v>2393</v>
      </c>
      <c r="F14" s="32" t="s">
        <v>64</v>
      </c>
      <c r="G14" s="36">
        <v>1407</v>
      </c>
      <c r="H14" s="37">
        <v>1407</v>
      </c>
      <c r="I14" s="35"/>
      <c r="J14" s="36"/>
      <c r="K14" s="35"/>
      <c r="L14" s="36"/>
      <c r="M14" s="35"/>
      <c r="N14" s="36"/>
      <c r="O14" s="33">
        <v>1</v>
      </c>
      <c r="P14" s="32">
        <v>1</v>
      </c>
      <c r="Q14" s="32"/>
    </row>
    <row r="15" spans="1:17" x14ac:dyDescent="0.2">
      <c r="A15" s="56">
        <v>2033090</v>
      </c>
      <c r="B15" s="32" t="s">
        <v>12</v>
      </c>
      <c r="C15" s="32" t="s">
        <v>2360</v>
      </c>
      <c r="D15" s="47" t="s">
        <v>2392</v>
      </c>
      <c r="E15" s="32" t="s">
        <v>2391</v>
      </c>
      <c r="F15" s="32" t="s">
        <v>2265</v>
      </c>
      <c r="G15" s="36">
        <v>3519</v>
      </c>
      <c r="H15" s="37">
        <v>3519</v>
      </c>
      <c r="I15" s="35"/>
      <c r="J15" s="36"/>
      <c r="K15" s="35"/>
      <c r="L15" s="36"/>
      <c r="M15" s="35"/>
      <c r="N15" s="36"/>
      <c r="O15" s="33">
        <v>1</v>
      </c>
      <c r="P15" s="32">
        <v>1</v>
      </c>
      <c r="Q15" s="32"/>
    </row>
    <row r="16" spans="1:17" x14ac:dyDescent="0.2">
      <c r="A16" s="56">
        <v>2033090</v>
      </c>
      <c r="B16" s="32" t="s">
        <v>12</v>
      </c>
      <c r="C16" s="32" t="s">
        <v>2360</v>
      </c>
      <c r="D16" s="47" t="s">
        <v>2390</v>
      </c>
      <c r="E16" s="32" t="s">
        <v>2389</v>
      </c>
      <c r="F16" s="32" t="s">
        <v>2265</v>
      </c>
      <c r="G16" s="36">
        <v>2815</v>
      </c>
      <c r="H16" s="37">
        <v>2815</v>
      </c>
      <c r="I16" s="35"/>
      <c r="J16" s="36"/>
      <c r="K16" s="35"/>
      <c r="L16" s="36"/>
      <c r="M16" s="35"/>
      <c r="N16" s="36"/>
      <c r="O16" s="33">
        <v>1</v>
      </c>
      <c r="P16" s="32">
        <v>1</v>
      </c>
      <c r="Q16" s="32"/>
    </row>
    <row r="17" spans="1:17" x14ac:dyDescent="0.2">
      <c r="A17" s="56">
        <v>2033090</v>
      </c>
      <c r="B17" s="32" t="s">
        <v>12</v>
      </c>
      <c r="C17" s="32" t="s">
        <v>2360</v>
      </c>
      <c r="D17" s="47" t="s">
        <v>2388</v>
      </c>
      <c r="E17" s="32" t="s">
        <v>2387</v>
      </c>
      <c r="F17" s="32" t="s">
        <v>139</v>
      </c>
      <c r="G17" s="36">
        <v>1407</v>
      </c>
      <c r="H17" s="37">
        <v>1407</v>
      </c>
      <c r="I17" s="35"/>
      <c r="J17" s="36"/>
      <c r="K17" s="35"/>
      <c r="L17" s="36"/>
      <c r="M17" s="35"/>
      <c r="N17" s="36"/>
      <c r="O17" s="33">
        <v>1</v>
      </c>
      <c r="P17" s="32">
        <v>1</v>
      </c>
      <c r="Q17" s="32"/>
    </row>
    <row r="18" spans="1:17" x14ac:dyDescent="0.2">
      <c r="A18" s="56">
        <v>2033090</v>
      </c>
      <c r="B18" s="32" t="s">
        <v>12</v>
      </c>
      <c r="C18" s="32" t="s">
        <v>2360</v>
      </c>
      <c r="D18" s="47" t="s">
        <v>2386</v>
      </c>
      <c r="E18" s="32" t="s">
        <v>2385</v>
      </c>
      <c r="F18" s="32" t="s">
        <v>496</v>
      </c>
      <c r="G18" s="36">
        <v>1407</v>
      </c>
      <c r="H18" s="37">
        <v>1407</v>
      </c>
      <c r="I18" s="35"/>
      <c r="J18" s="36"/>
      <c r="K18" s="35"/>
      <c r="L18" s="36"/>
      <c r="M18" s="35"/>
      <c r="N18" s="36"/>
      <c r="O18" s="33">
        <v>1</v>
      </c>
      <c r="P18" s="32">
        <v>1</v>
      </c>
      <c r="Q18" s="32"/>
    </row>
    <row r="19" spans="1:17" x14ac:dyDescent="0.2">
      <c r="A19" s="56">
        <v>2033090</v>
      </c>
      <c r="B19" s="32" t="s">
        <v>12</v>
      </c>
      <c r="C19" s="32" t="s">
        <v>2360</v>
      </c>
      <c r="D19" s="47" t="s">
        <v>2384</v>
      </c>
      <c r="E19" s="32" t="s">
        <v>2383</v>
      </c>
      <c r="F19" s="32" t="s">
        <v>496</v>
      </c>
      <c r="G19" s="36">
        <v>1407</v>
      </c>
      <c r="H19" s="37">
        <v>1407</v>
      </c>
      <c r="I19" s="35"/>
      <c r="J19" s="36"/>
      <c r="K19" s="35"/>
      <c r="L19" s="36"/>
      <c r="M19" s="35"/>
      <c r="N19" s="36"/>
      <c r="O19" s="33">
        <v>1</v>
      </c>
      <c r="P19" s="32">
        <v>1</v>
      </c>
      <c r="Q19" s="32"/>
    </row>
    <row r="20" spans="1:17" x14ac:dyDescent="0.2">
      <c r="A20" s="56">
        <v>2033090</v>
      </c>
      <c r="B20" s="32" t="s">
        <v>12</v>
      </c>
      <c r="C20" s="32" t="s">
        <v>2360</v>
      </c>
      <c r="D20" s="47" t="s">
        <v>2382</v>
      </c>
      <c r="E20" s="32" t="s">
        <v>2381</v>
      </c>
      <c r="F20" s="32" t="s">
        <v>851</v>
      </c>
      <c r="G20" s="36">
        <v>2111</v>
      </c>
      <c r="H20" s="37">
        <v>2111</v>
      </c>
      <c r="I20" s="35"/>
      <c r="J20" s="36"/>
      <c r="K20" s="35"/>
      <c r="L20" s="36"/>
      <c r="M20" s="35"/>
      <c r="N20" s="36"/>
      <c r="O20" s="33">
        <v>1</v>
      </c>
      <c r="P20" s="32">
        <v>1</v>
      </c>
      <c r="Q20" s="32"/>
    </row>
    <row r="21" spans="1:17" x14ac:dyDescent="0.2">
      <c r="A21" s="56">
        <v>2033090</v>
      </c>
      <c r="B21" s="32" t="s">
        <v>12</v>
      </c>
      <c r="C21" s="32" t="s">
        <v>2360</v>
      </c>
      <c r="D21" s="47" t="s">
        <v>2380</v>
      </c>
      <c r="E21" s="32" t="s">
        <v>2379</v>
      </c>
      <c r="F21" s="32" t="s">
        <v>851</v>
      </c>
      <c r="G21" s="36">
        <v>2111</v>
      </c>
      <c r="H21" s="37">
        <v>2111</v>
      </c>
      <c r="I21" s="35"/>
      <c r="J21" s="36"/>
      <c r="K21" s="35"/>
      <c r="L21" s="36"/>
      <c r="M21" s="35"/>
      <c r="N21" s="36"/>
      <c r="O21" s="33">
        <v>1</v>
      </c>
      <c r="P21" s="32">
        <v>1</v>
      </c>
      <c r="Q21" s="32"/>
    </row>
    <row r="22" spans="1:17" x14ac:dyDescent="0.2">
      <c r="A22" s="56">
        <v>2033090</v>
      </c>
      <c r="B22" s="32" t="s">
        <v>12</v>
      </c>
      <c r="C22" s="32" t="s">
        <v>2360</v>
      </c>
      <c r="D22" s="47" t="s">
        <v>2378</v>
      </c>
      <c r="E22" s="32" t="s">
        <v>2377</v>
      </c>
      <c r="F22" s="32" t="s">
        <v>2250</v>
      </c>
      <c r="G22" s="36">
        <v>2111</v>
      </c>
      <c r="H22" s="37">
        <v>2111</v>
      </c>
      <c r="I22" s="35"/>
      <c r="J22" s="36"/>
      <c r="K22" s="35"/>
      <c r="L22" s="36"/>
      <c r="M22" s="35"/>
      <c r="N22" s="36"/>
      <c r="O22" s="33">
        <v>1</v>
      </c>
      <c r="P22" s="32">
        <v>1</v>
      </c>
      <c r="Q22" s="32"/>
    </row>
    <row r="23" spans="1:17" x14ac:dyDescent="0.2">
      <c r="A23" s="56">
        <v>2033090</v>
      </c>
      <c r="B23" s="32" t="s">
        <v>12</v>
      </c>
      <c r="C23" s="32" t="s">
        <v>2360</v>
      </c>
      <c r="D23" s="47" t="s">
        <v>2376</v>
      </c>
      <c r="E23" s="32" t="s">
        <v>2375</v>
      </c>
      <c r="F23" s="32" t="s">
        <v>2250</v>
      </c>
      <c r="G23" s="36">
        <v>2111</v>
      </c>
      <c r="H23" s="37">
        <v>2111</v>
      </c>
      <c r="I23" s="35"/>
      <c r="J23" s="36"/>
      <c r="K23" s="35"/>
      <c r="L23" s="36"/>
      <c r="M23" s="35"/>
      <c r="N23" s="36"/>
      <c r="O23" s="33">
        <v>1</v>
      </c>
      <c r="P23" s="32">
        <v>1</v>
      </c>
      <c r="Q23" s="32"/>
    </row>
    <row r="24" spans="1:17" x14ac:dyDescent="0.2">
      <c r="A24" s="56">
        <v>2033090</v>
      </c>
      <c r="B24" s="32" t="s">
        <v>12</v>
      </c>
      <c r="C24" s="32" t="s">
        <v>2360</v>
      </c>
      <c r="D24" s="47" t="s">
        <v>2374</v>
      </c>
      <c r="E24" s="32" t="s">
        <v>2373</v>
      </c>
      <c r="F24" s="32" t="s">
        <v>62</v>
      </c>
      <c r="G24" s="36">
        <v>4926</v>
      </c>
      <c r="H24" s="37">
        <v>4926</v>
      </c>
      <c r="I24" s="35"/>
      <c r="J24" s="36"/>
      <c r="K24" s="35"/>
      <c r="L24" s="36"/>
      <c r="M24" s="35"/>
      <c r="N24" s="36"/>
      <c r="O24" s="33">
        <v>1</v>
      </c>
      <c r="P24" s="32">
        <v>1</v>
      </c>
      <c r="Q24" s="32"/>
    </row>
    <row r="25" spans="1:17" x14ac:dyDescent="0.2">
      <c r="A25" s="56">
        <v>2033090</v>
      </c>
      <c r="B25" s="32" t="s">
        <v>12</v>
      </c>
      <c r="C25" s="32" t="s">
        <v>2360</v>
      </c>
      <c r="D25" s="47" t="s">
        <v>2372</v>
      </c>
      <c r="E25" s="32" t="s">
        <v>2371</v>
      </c>
      <c r="F25" s="32" t="s">
        <v>62</v>
      </c>
      <c r="G25" s="36">
        <v>4926</v>
      </c>
      <c r="H25" s="37">
        <v>4926</v>
      </c>
      <c r="I25" s="35"/>
      <c r="J25" s="36"/>
      <c r="K25" s="35"/>
      <c r="L25" s="36"/>
      <c r="M25" s="35"/>
      <c r="N25" s="36"/>
      <c r="O25" s="33">
        <v>1</v>
      </c>
      <c r="P25" s="32">
        <v>1</v>
      </c>
      <c r="Q25" s="32"/>
    </row>
    <row r="26" spans="1:17" x14ac:dyDescent="0.2">
      <c r="A26" s="56">
        <v>2033090</v>
      </c>
      <c r="B26" s="32" t="s">
        <v>12</v>
      </c>
      <c r="C26" s="32" t="s">
        <v>2360</v>
      </c>
      <c r="D26" s="47" t="s">
        <v>2370</v>
      </c>
      <c r="E26" s="32" t="s">
        <v>2369</v>
      </c>
      <c r="F26" s="32" t="s">
        <v>63</v>
      </c>
      <c r="G26" s="36">
        <v>2111</v>
      </c>
      <c r="H26" s="37">
        <v>2111</v>
      </c>
      <c r="I26" s="35"/>
      <c r="J26" s="36"/>
      <c r="K26" s="35"/>
      <c r="L26" s="36"/>
      <c r="M26" s="35"/>
      <c r="N26" s="36"/>
      <c r="O26" s="33">
        <v>1</v>
      </c>
      <c r="P26" s="32">
        <v>1</v>
      </c>
      <c r="Q26" s="32"/>
    </row>
    <row r="27" spans="1:17" x14ac:dyDescent="0.2">
      <c r="A27" s="56">
        <v>2033090</v>
      </c>
      <c r="B27" s="32" t="s">
        <v>12</v>
      </c>
      <c r="C27" s="32" t="s">
        <v>2360</v>
      </c>
      <c r="D27" s="47" t="s">
        <v>2368</v>
      </c>
      <c r="E27" s="32" t="s">
        <v>2367</v>
      </c>
      <c r="F27" s="32" t="s">
        <v>539</v>
      </c>
      <c r="G27" s="36">
        <v>1407</v>
      </c>
      <c r="H27" s="37">
        <v>1407</v>
      </c>
      <c r="I27" s="35"/>
      <c r="J27" s="36"/>
      <c r="K27" s="35"/>
      <c r="L27" s="36"/>
      <c r="M27" s="35"/>
      <c r="N27" s="36"/>
      <c r="O27" s="33">
        <v>1</v>
      </c>
      <c r="P27" s="32">
        <v>1</v>
      </c>
      <c r="Q27" s="32"/>
    </row>
    <row r="28" spans="1:17" x14ac:dyDescent="0.2">
      <c r="A28" s="56">
        <v>2033090</v>
      </c>
      <c r="B28" s="32" t="s">
        <v>12</v>
      </c>
      <c r="C28" s="32" t="s">
        <v>2360</v>
      </c>
      <c r="D28" s="47" t="s">
        <v>2366</v>
      </c>
      <c r="E28" s="32" t="s">
        <v>2365</v>
      </c>
      <c r="F28" s="32" t="s">
        <v>539</v>
      </c>
      <c r="G28" s="36">
        <v>1407</v>
      </c>
      <c r="H28" s="37">
        <v>1407</v>
      </c>
      <c r="I28" s="35"/>
      <c r="J28" s="36"/>
      <c r="K28" s="35"/>
      <c r="L28" s="36"/>
      <c r="M28" s="35"/>
      <c r="N28" s="36"/>
      <c r="O28" s="33">
        <v>1</v>
      </c>
      <c r="P28" s="32">
        <v>1</v>
      </c>
      <c r="Q28" s="32"/>
    </row>
    <row r="29" spans="1:17" x14ac:dyDescent="0.2">
      <c r="A29" s="56">
        <v>2033090</v>
      </c>
      <c r="B29" s="32" t="s">
        <v>12</v>
      </c>
      <c r="C29" s="32" t="s">
        <v>2360</v>
      </c>
      <c r="D29" s="47" t="s">
        <v>2364</v>
      </c>
      <c r="E29" s="32" t="s">
        <v>2363</v>
      </c>
      <c r="F29" s="32" t="s">
        <v>830</v>
      </c>
      <c r="G29" s="36">
        <v>1407</v>
      </c>
      <c r="H29" s="37">
        <v>1407</v>
      </c>
      <c r="I29" s="35"/>
      <c r="J29" s="36"/>
      <c r="K29" s="35"/>
      <c r="L29" s="36"/>
      <c r="M29" s="35"/>
      <c r="N29" s="36"/>
      <c r="O29" s="33">
        <v>1</v>
      </c>
      <c r="P29" s="32">
        <v>1</v>
      </c>
      <c r="Q29" s="32"/>
    </row>
    <row r="30" spans="1:17" x14ac:dyDescent="0.2">
      <c r="A30" s="56">
        <v>2033090</v>
      </c>
      <c r="B30" s="32" t="s">
        <v>12</v>
      </c>
      <c r="C30" s="32" t="s">
        <v>2360</v>
      </c>
      <c r="D30" s="47" t="s">
        <v>2362</v>
      </c>
      <c r="E30" s="32" t="s">
        <v>2361</v>
      </c>
      <c r="F30" s="32" t="s">
        <v>830</v>
      </c>
      <c r="G30" s="36">
        <v>1407</v>
      </c>
      <c r="H30" s="37">
        <v>1407</v>
      </c>
      <c r="I30" s="35"/>
      <c r="J30" s="36"/>
      <c r="K30" s="35"/>
      <c r="L30" s="36"/>
      <c r="M30" s="35"/>
      <c r="N30" s="36"/>
      <c r="O30" s="33">
        <v>1</v>
      </c>
      <c r="P30" s="32">
        <v>1</v>
      </c>
      <c r="Q30" s="32"/>
    </row>
    <row r="31" spans="1:17" x14ac:dyDescent="0.2">
      <c r="A31" s="56">
        <v>2033090</v>
      </c>
      <c r="B31" s="32" t="s">
        <v>12</v>
      </c>
      <c r="C31" s="32" t="s">
        <v>2360</v>
      </c>
      <c r="D31" s="47" t="s">
        <v>2359</v>
      </c>
      <c r="E31" s="32" t="s">
        <v>2358</v>
      </c>
      <c r="F31" s="32" t="s">
        <v>73</v>
      </c>
      <c r="G31" s="36">
        <v>1407</v>
      </c>
      <c r="H31" s="37">
        <v>1407</v>
      </c>
      <c r="I31" s="35"/>
      <c r="J31" s="36"/>
      <c r="K31" s="35"/>
      <c r="L31" s="36"/>
      <c r="M31" s="35"/>
      <c r="N31" s="36"/>
      <c r="O31" s="33">
        <v>1</v>
      </c>
      <c r="P31" s="32">
        <v>1</v>
      </c>
      <c r="Q31" s="32"/>
    </row>
    <row r="32" spans="1:17" x14ac:dyDescent="0.2">
      <c r="A32" s="56">
        <v>2033090</v>
      </c>
      <c r="B32" s="32" t="s">
        <v>12</v>
      </c>
      <c r="C32" s="32" t="s">
        <v>2299</v>
      </c>
      <c r="D32" s="47" t="s">
        <v>2357</v>
      </c>
      <c r="E32" s="32" t="s">
        <v>2356</v>
      </c>
      <c r="F32" s="32" t="s">
        <v>75</v>
      </c>
      <c r="G32" s="36">
        <v>507</v>
      </c>
      <c r="H32" s="37">
        <v>507</v>
      </c>
      <c r="I32" s="35"/>
      <c r="J32" s="36"/>
      <c r="K32" s="35"/>
      <c r="L32" s="36"/>
      <c r="M32" s="35"/>
      <c r="N32" s="36"/>
      <c r="O32" s="33">
        <v>1</v>
      </c>
      <c r="P32" s="32">
        <v>5</v>
      </c>
      <c r="Q32" s="32"/>
    </row>
    <row r="33" spans="1:17" x14ac:dyDescent="0.2">
      <c r="A33" s="56">
        <v>2033090</v>
      </c>
      <c r="B33" s="32" t="s">
        <v>12</v>
      </c>
      <c r="C33" s="32" t="s">
        <v>2299</v>
      </c>
      <c r="D33" s="47" t="s">
        <v>2355</v>
      </c>
      <c r="E33" s="32" t="s">
        <v>2354</v>
      </c>
      <c r="F33" s="32" t="s">
        <v>75</v>
      </c>
      <c r="G33" s="36">
        <v>507</v>
      </c>
      <c r="H33" s="37">
        <v>507</v>
      </c>
      <c r="I33" s="35"/>
      <c r="J33" s="36"/>
      <c r="K33" s="35"/>
      <c r="L33" s="36"/>
      <c r="M33" s="35"/>
      <c r="N33" s="36"/>
      <c r="O33" s="33">
        <v>1</v>
      </c>
      <c r="P33" s="32">
        <v>5</v>
      </c>
      <c r="Q33" s="32"/>
    </row>
    <row r="34" spans="1:17" x14ac:dyDescent="0.2">
      <c r="A34" s="56">
        <v>2033090</v>
      </c>
      <c r="B34" s="32" t="s">
        <v>12</v>
      </c>
      <c r="C34" s="32" t="s">
        <v>2299</v>
      </c>
      <c r="D34" s="47" t="s">
        <v>2353</v>
      </c>
      <c r="E34" s="32" t="s">
        <v>2352</v>
      </c>
      <c r="F34" s="32" t="s">
        <v>66</v>
      </c>
      <c r="G34" s="36">
        <v>1014</v>
      </c>
      <c r="H34" s="37">
        <v>1014</v>
      </c>
      <c r="I34" s="35"/>
      <c r="J34" s="36"/>
      <c r="K34" s="35"/>
      <c r="L34" s="36"/>
      <c r="M34" s="35"/>
      <c r="N34" s="36"/>
      <c r="O34" s="33">
        <v>1</v>
      </c>
      <c r="P34" s="32">
        <v>5</v>
      </c>
      <c r="Q34" s="32"/>
    </row>
    <row r="35" spans="1:17" x14ac:dyDescent="0.2">
      <c r="A35" s="56">
        <v>2033090</v>
      </c>
      <c r="B35" s="32" t="s">
        <v>12</v>
      </c>
      <c r="C35" s="32" t="s">
        <v>2299</v>
      </c>
      <c r="D35" s="47" t="s">
        <v>2351</v>
      </c>
      <c r="E35" s="32" t="s">
        <v>2350</v>
      </c>
      <c r="F35" s="32" t="s">
        <v>66</v>
      </c>
      <c r="G35" s="36">
        <v>1014</v>
      </c>
      <c r="H35" s="37">
        <v>1014</v>
      </c>
      <c r="I35" s="35"/>
      <c r="J35" s="36"/>
      <c r="K35" s="35"/>
      <c r="L35" s="36"/>
      <c r="M35" s="35"/>
      <c r="N35" s="36"/>
      <c r="O35" s="33">
        <v>1</v>
      </c>
      <c r="P35" s="32">
        <v>5</v>
      </c>
      <c r="Q35" s="32"/>
    </row>
    <row r="36" spans="1:17" x14ac:dyDescent="0.2">
      <c r="A36" s="56">
        <v>2033090</v>
      </c>
      <c r="B36" s="32" t="s">
        <v>12</v>
      </c>
      <c r="C36" s="32" t="s">
        <v>2299</v>
      </c>
      <c r="D36" s="47" t="s">
        <v>2349</v>
      </c>
      <c r="E36" s="32" t="s">
        <v>2348</v>
      </c>
      <c r="F36" s="32" t="s">
        <v>581</v>
      </c>
      <c r="G36" s="36">
        <v>1522</v>
      </c>
      <c r="H36" s="37">
        <v>1522</v>
      </c>
      <c r="I36" s="35"/>
      <c r="J36" s="36"/>
      <c r="K36" s="35"/>
      <c r="L36" s="36"/>
      <c r="M36" s="35"/>
      <c r="N36" s="36"/>
      <c r="O36" s="33">
        <v>1</v>
      </c>
      <c r="P36" s="32">
        <v>5</v>
      </c>
      <c r="Q36" s="32"/>
    </row>
    <row r="37" spans="1:17" x14ac:dyDescent="0.2">
      <c r="A37" s="56">
        <v>2033090</v>
      </c>
      <c r="B37" s="32" t="s">
        <v>12</v>
      </c>
      <c r="C37" s="32" t="s">
        <v>2299</v>
      </c>
      <c r="D37" s="47" t="s">
        <v>2347</v>
      </c>
      <c r="E37" s="32" t="s">
        <v>2346</v>
      </c>
      <c r="F37" s="32" t="s">
        <v>581</v>
      </c>
      <c r="G37" s="36">
        <v>1522</v>
      </c>
      <c r="H37" s="37">
        <v>1522</v>
      </c>
      <c r="I37" s="35"/>
      <c r="J37" s="36"/>
      <c r="K37" s="35"/>
      <c r="L37" s="36"/>
      <c r="M37" s="35"/>
      <c r="N37" s="36"/>
      <c r="O37" s="33">
        <v>1</v>
      </c>
      <c r="P37" s="32">
        <v>5</v>
      </c>
      <c r="Q37" s="32"/>
    </row>
    <row r="38" spans="1:17" x14ac:dyDescent="0.2">
      <c r="A38" s="56">
        <v>2033090</v>
      </c>
      <c r="B38" s="32" t="s">
        <v>12</v>
      </c>
      <c r="C38" s="32" t="s">
        <v>2299</v>
      </c>
      <c r="D38" s="47" t="s">
        <v>2345</v>
      </c>
      <c r="E38" s="32" t="s">
        <v>2344</v>
      </c>
      <c r="F38" s="32" t="s">
        <v>65</v>
      </c>
      <c r="G38" s="36">
        <v>1014</v>
      </c>
      <c r="H38" s="37">
        <v>1014</v>
      </c>
      <c r="I38" s="35"/>
      <c r="J38" s="36"/>
      <c r="K38" s="35"/>
      <c r="L38" s="36"/>
      <c r="M38" s="35"/>
      <c r="N38" s="36"/>
      <c r="O38" s="33">
        <v>1</v>
      </c>
      <c r="P38" s="32">
        <v>5</v>
      </c>
      <c r="Q38" s="32"/>
    </row>
    <row r="39" spans="1:17" x14ac:dyDescent="0.2">
      <c r="A39" s="56">
        <v>2033090</v>
      </c>
      <c r="B39" s="32" t="s">
        <v>12</v>
      </c>
      <c r="C39" s="32" t="s">
        <v>2299</v>
      </c>
      <c r="D39" s="47" t="s">
        <v>2343</v>
      </c>
      <c r="E39" s="32" t="s">
        <v>2342</v>
      </c>
      <c r="F39" s="32" t="s">
        <v>65</v>
      </c>
      <c r="G39" s="36">
        <v>1014</v>
      </c>
      <c r="H39" s="37">
        <v>1014</v>
      </c>
      <c r="I39" s="35"/>
      <c r="J39" s="36"/>
      <c r="K39" s="35"/>
      <c r="L39" s="36"/>
      <c r="M39" s="35"/>
      <c r="N39" s="36"/>
      <c r="O39" s="33">
        <v>1</v>
      </c>
      <c r="P39" s="32">
        <v>5</v>
      </c>
      <c r="Q39" s="32"/>
    </row>
    <row r="40" spans="1:17" x14ac:dyDescent="0.2">
      <c r="A40" s="56">
        <v>2033090</v>
      </c>
      <c r="B40" s="32" t="s">
        <v>12</v>
      </c>
      <c r="C40" s="32" t="s">
        <v>2299</v>
      </c>
      <c r="D40" s="47" t="s">
        <v>2341</v>
      </c>
      <c r="E40" s="32" t="s">
        <v>2340</v>
      </c>
      <c r="F40" s="32" t="s">
        <v>2276</v>
      </c>
      <c r="G40" s="36">
        <v>2029</v>
      </c>
      <c r="H40" s="37">
        <v>2029</v>
      </c>
      <c r="I40" s="35"/>
      <c r="J40" s="36"/>
      <c r="K40" s="35"/>
      <c r="L40" s="36"/>
      <c r="M40" s="35"/>
      <c r="N40" s="36"/>
      <c r="O40" s="33">
        <v>1</v>
      </c>
      <c r="P40" s="32">
        <v>5</v>
      </c>
      <c r="Q40" s="32"/>
    </row>
    <row r="41" spans="1:17" x14ac:dyDescent="0.2">
      <c r="A41" s="56">
        <v>2033090</v>
      </c>
      <c r="B41" s="32" t="s">
        <v>12</v>
      </c>
      <c r="C41" s="32" t="s">
        <v>2299</v>
      </c>
      <c r="D41" s="47" t="s">
        <v>2339</v>
      </c>
      <c r="E41" s="32" t="s">
        <v>2338</v>
      </c>
      <c r="F41" s="32" t="s">
        <v>2276</v>
      </c>
      <c r="G41" s="36">
        <v>2029</v>
      </c>
      <c r="H41" s="37">
        <v>2029</v>
      </c>
      <c r="I41" s="35"/>
      <c r="J41" s="36"/>
      <c r="K41" s="35"/>
      <c r="L41" s="36"/>
      <c r="M41" s="35"/>
      <c r="N41" s="36"/>
      <c r="O41" s="33">
        <v>1</v>
      </c>
      <c r="P41" s="32">
        <v>5</v>
      </c>
      <c r="Q41" s="32"/>
    </row>
    <row r="42" spans="1:17" x14ac:dyDescent="0.2">
      <c r="A42" s="56">
        <v>2033090</v>
      </c>
      <c r="B42" s="32" t="s">
        <v>12</v>
      </c>
      <c r="C42" s="32" t="s">
        <v>2299</v>
      </c>
      <c r="D42" s="47" t="s">
        <v>2337</v>
      </c>
      <c r="E42" s="32" t="s">
        <v>2336</v>
      </c>
      <c r="F42" s="32" t="s">
        <v>71</v>
      </c>
      <c r="G42" s="36">
        <v>1014</v>
      </c>
      <c r="H42" s="37">
        <v>1014</v>
      </c>
      <c r="I42" s="35"/>
      <c r="J42" s="36"/>
      <c r="K42" s="35"/>
      <c r="L42" s="36"/>
      <c r="M42" s="35"/>
      <c r="N42" s="36"/>
      <c r="O42" s="33">
        <v>1</v>
      </c>
      <c r="P42" s="32">
        <v>5</v>
      </c>
      <c r="Q42" s="32"/>
    </row>
    <row r="43" spans="1:17" x14ac:dyDescent="0.2">
      <c r="A43" s="56">
        <v>2033090</v>
      </c>
      <c r="B43" s="32" t="s">
        <v>12</v>
      </c>
      <c r="C43" s="32" t="s">
        <v>2299</v>
      </c>
      <c r="D43" s="47" t="s">
        <v>2335</v>
      </c>
      <c r="E43" s="32" t="s">
        <v>2334</v>
      </c>
      <c r="F43" s="32" t="s">
        <v>71</v>
      </c>
      <c r="G43" s="36">
        <v>1014</v>
      </c>
      <c r="H43" s="37">
        <v>1014</v>
      </c>
      <c r="I43" s="35"/>
      <c r="J43" s="36"/>
      <c r="K43" s="35"/>
      <c r="L43" s="36"/>
      <c r="M43" s="35"/>
      <c r="N43" s="36"/>
      <c r="O43" s="33">
        <v>1</v>
      </c>
      <c r="P43" s="32">
        <v>5</v>
      </c>
      <c r="Q43" s="32"/>
    </row>
    <row r="44" spans="1:17" x14ac:dyDescent="0.2">
      <c r="A44" s="56">
        <v>2033090</v>
      </c>
      <c r="B44" s="32" t="s">
        <v>12</v>
      </c>
      <c r="C44" s="32" t="s">
        <v>2299</v>
      </c>
      <c r="D44" s="47" t="s">
        <v>2333</v>
      </c>
      <c r="E44" s="32" t="s">
        <v>2332</v>
      </c>
      <c r="F44" s="32" t="s">
        <v>64</v>
      </c>
      <c r="G44" s="36">
        <v>507</v>
      </c>
      <c r="H44" s="37">
        <v>507</v>
      </c>
      <c r="I44" s="35"/>
      <c r="J44" s="36"/>
      <c r="K44" s="35"/>
      <c r="L44" s="36"/>
      <c r="M44" s="35"/>
      <c r="N44" s="36"/>
      <c r="O44" s="33">
        <v>1</v>
      </c>
      <c r="P44" s="32">
        <v>5</v>
      </c>
      <c r="Q44" s="32"/>
    </row>
    <row r="45" spans="1:17" x14ac:dyDescent="0.2">
      <c r="A45" s="56">
        <v>2033090</v>
      </c>
      <c r="B45" s="32" t="s">
        <v>12</v>
      </c>
      <c r="C45" s="32" t="s">
        <v>2299</v>
      </c>
      <c r="D45" s="47" t="s">
        <v>2331</v>
      </c>
      <c r="E45" s="32" t="s">
        <v>2330</v>
      </c>
      <c r="F45" s="32" t="s">
        <v>2265</v>
      </c>
      <c r="G45" s="36">
        <v>2029</v>
      </c>
      <c r="H45" s="37">
        <v>2029</v>
      </c>
      <c r="I45" s="35"/>
      <c r="J45" s="36"/>
      <c r="K45" s="35"/>
      <c r="L45" s="36"/>
      <c r="M45" s="35"/>
      <c r="N45" s="36"/>
      <c r="O45" s="33">
        <v>1</v>
      </c>
      <c r="P45" s="32">
        <v>5</v>
      </c>
      <c r="Q45" s="32"/>
    </row>
    <row r="46" spans="1:17" x14ac:dyDescent="0.2">
      <c r="A46" s="56">
        <v>2033090</v>
      </c>
      <c r="B46" s="32" t="s">
        <v>12</v>
      </c>
      <c r="C46" s="32" t="s">
        <v>2299</v>
      </c>
      <c r="D46" s="47" t="s">
        <v>2329</v>
      </c>
      <c r="E46" s="32" t="s">
        <v>2328</v>
      </c>
      <c r="F46" s="32" t="s">
        <v>2265</v>
      </c>
      <c r="G46" s="36">
        <v>1522</v>
      </c>
      <c r="H46" s="37">
        <v>1522</v>
      </c>
      <c r="I46" s="35"/>
      <c r="J46" s="36"/>
      <c r="K46" s="35"/>
      <c r="L46" s="36"/>
      <c r="M46" s="35"/>
      <c r="N46" s="36"/>
      <c r="O46" s="33">
        <v>1</v>
      </c>
      <c r="P46" s="32">
        <v>5</v>
      </c>
      <c r="Q46" s="32"/>
    </row>
    <row r="47" spans="1:17" x14ac:dyDescent="0.2">
      <c r="A47" s="56">
        <v>2033090</v>
      </c>
      <c r="B47" s="32" t="s">
        <v>12</v>
      </c>
      <c r="C47" s="32" t="s">
        <v>2299</v>
      </c>
      <c r="D47" s="47" t="s">
        <v>2327</v>
      </c>
      <c r="E47" s="32" t="s">
        <v>2326</v>
      </c>
      <c r="F47" s="32" t="s">
        <v>139</v>
      </c>
      <c r="G47" s="36">
        <v>507</v>
      </c>
      <c r="H47" s="37">
        <v>507</v>
      </c>
      <c r="I47" s="35"/>
      <c r="J47" s="36"/>
      <c r="K47" s="35"/>
      <c r="L47" s="36"/>
      <c r="M47" s="35"/>
      <c r="N47" s="36"/>
      <c r="O47" s="33">
        <v>1</v>
      </c>
      <c r="P47" s="32">
        <v>5</v>
      </c>
      <c r="Q47" s="32"/>
    </row>
    <row r="48" spans="1:17" x14ac:dyDescent="0.2">
      <c r="A48" s="56">
        <v>2033090</v>
      </c>
      <c r="B48" s="32" t="s">
        <v>12</v>
      </c>
      <c r="C48" s="32" t="s">
        <v>2299</v>
      </c>
      <c r="D48" s="47" t="s">
        <v>2325</v>
      </c>
      <c r="E48" s="32" t="s">
        <v>2324</v>
      </c>
      <c r="F48" s="32" t="s">
        <v>496</v>
      </c>
      <c r="G48" s="36">
        <v>507</v>
      </c>
      <c r="H48" s="37">
        <v>507</v>
      </c>
      <c r="I48" s="35"/>
      <c r="J48" s="36"/>
      <c r="K48" s="35"/>
      <c r="L48" s="36"/>
      <c r="M48" s="35"/>
      <c r="N48" s="36"/>
      <c r="O48" s="33">
        <v>1</v>
      </c>
      <c r="P48" s="32">
        <v>5</v>
      </c>
      <c r="Q48" s="32"/>
    </row>
    <row r="49" spans="1:17" x14ac:dyDescent="0.2">
      <c r="A49" s="56">
        <v>2033090</v>
      </c>
      <c r="B49" s="32" t="s">
        <v>12</v>
      </c>
      <c r="C49" s="32" t="s">
        <v>2299</v>
      </c>
      <c r="D49" s="47" t="s">
        <v>2323</v>
      </c>
      <c r="E49" s="32" t="s">
        <v>2322</v>
      </c>
      <c r="F49" s="32" t="s">
        <v>496</v>
      </c>
      <c r="G49" s="36">
        <v>507</v>
      </c>
      <c r="H49" s="37">
        <v>507</v>
      </c>
      <c r="I49" s="35"/>
      <c r="J49" s="36"/>
      <c r="K49" s="35"/>
      <c r="L49" s="36"/>
      <c r="M49" s="35"/>
      <c r="N49" s="36"/>
      <c r="O49" s="33">
        <v>1</v>
      </c>
      <c r="P49" s="32">
        <v>5</v>
      </c>
      <c r="Q49" s="32"/>
    </row>
    <row r="50" spans="1:17" x14ac:dyDescent="0.2">
      <c r="A50" s="56">
        <v>2033090</v>
      </c>
      <c r="B50" s="32" t="s">
        <v>12</v>
      </c>
      <c r="C50" s="32" t="s">
        <v>2299</v>
      </c>
      <c r="D50" s="47" t="s">
        <v>2321</v>
      </c>
      <c r="E50" s="32" t="s">
        <v>2320</v>
      </c>
      <c r="F50" s="32" t="s">
        <v>851</v>
      </c>
      <c r="G50" s="36">
        <v>1014</v>
      </c>
      <c r="H50" s="37">
        <v>1014</v>
      </c>
      <c r="I50" s="35"/>
      <c r="J50" s="36"/>
      <c r="K50" s="35"/>
      <c r="L50" s="36"/>
      <c r="M50" s="35"/>
      <c r="N50" s="36"/>
      <c r="O50" s="33">
        <v>1</v>
      </c>
      <c r="P50" s="32">
        <v>5</v>
      </c>
      <c r="Q50" s="32"/>
    </row>
    <row r="51" spans="1:17" x14ac:dyDescent="0.2">
      <c r="A51" s="56">
        <v>2033090</v>
      </c>
      <c r="B51" s="32" t="s">
        <v>12</v>
      </c>
      <c r="C51" s="32" t="s">
        <v>2299</v>
      </c>
      <c r="D51" s="47" t="s">
        <v>2319</v>
      </c>
      <c r="E51" s="32" t="s">
        <v>2318</v>
      </c>
      <c r="F51" s="32" t="s">
        <v>851</v>
      </c>
      <c r="G51" s="36">
        <v>1014</v>
      </c>
      <c r="H51" s="37">
        <v>1014</v>
      </c>
      <c r="I51" s="35"/>
      <c r="J51" s="36"/>
      <c r="K51" s="35"/>
      <c r="L51" s="36"/>
      <c r="M51" s="35"/>
      <c r="N51" s="36"/>
      <c r="O51" s="33">
        <v>1</v>
      </c>
      <c r="P51" s="32">
        <v>5</v>
      </c>
      <c r="Q51" s="32"/>
    </row>
    <row r="52" spans="1:17" x14ac:dyDescent="0.2">
      <c r="A52" s="56">
        <v>2033090</v>
      </c>
      <c r="B52" s="32" t="s">
        <v>12</v>
      </c>
      <c r="C52" s="32" t="s">
        <v>2299</v>
      </c>
      <c r="D52" s="47" t="s">
        <v>2317</v>
      </c>
      <c r="E52" s="32" t="s">
        <v>2316</v>
      </c>
      <c r="F52" s="32" t="s">
        <v>2250</v>
      </c>
      <c r="G52" s="36">
        <v>1014</v>
      </c>
      <c r="H52" s="37">
        <v>1014</v>
      </c>
      <c r="I52" s="35"/>
      <c r="J52" s="36"/>
      <c r="K52" s="35"/>
      <c r="L52" s="36"/>
      <c r="M52" s="35"/>
      <c r="N52" s="36"/>
      <c r="O52" s="33">
        <v>1</v>
      </c>
      <c r="P52" s="32">
        <v>5</v>
      </c>
      <c r="Q52" s="32"/>
    </row>
    <row r="53" spans="1:17" x14ac:dyDescent="0.2">
      <c r="A53" s="56">
        <v>2033090</v>
      </c>
      <c r="B53" s="32" t="s">
        <v>12</v>
      </c>
      <c r="C53" s="32" t="s">
        <v>2299</v>
      </c>
      <c r="D53" s="47" t="s">
        <v>2315</v>
      </c>
      <c r="E53" s="32" t="s">
        <v>2314</v>
      </c>
      <c r="F53" s="32" t="s">
        <v>2250</v>
      </c>
      <c r="G53" s="36">
        <v>1014</v>
      </c>
      <c r="H53" s="37">
        <v>1014</v>
      </c>
      <c r="I53" s="35"/>
      <c r="J53" s="36"/>
      <c r="K53" s="35"/>
      <c r="L53" s="36"/>
      <c r="M53" s="35"/>
      <c r="N53" s="36"/>
      <c r="O53" s="33">
        <v>1</v>
      </c>
      <c r="P53" s="32">
        <v>5</v>
      </c>
      <c r="Q53" s="32"/>
    </row>
    <row r="54" spans="1:17" x14ac:dyDescent="0.2">
      <c r="A54" s="56">
        <v>2033090</v>
      </c>
      <c r="B54" s="32" t="s">
        <v>12</v>
      </c>
      <c r="C54" s="32" t="s">
        <v>2299</v>
      </c>
      <c r="D54" s="47" t="s">
        <v>2313</v>
      </c>
      <c r="E54" s="32" t="s">
        <v>2312</v>
      </c>
      <c r="F54" s="32" t="s">
        <v>62</v>
      </c>
      <c r="G54" s="36">
        <v>3043</v>
      </c>
      <c r="H54" s="37">
        <v>3043</v>
      </c>
      <c r="I54" s="35"/>
      <c r="J54" s="36"/>
      <c r="K54" s="35"/>
      <c r="L54" s="36"/>
      <c r="M54" s="35"/>
      <c r="N54" s="36"/>
      <c r="O54" s="33">
        <v>1</v>
      </c>
      <c r="P54" s="32">
        <v>5</v>
      </c>
      <c r="Q54" s="32"/>
    </row>
    <row r="55" spans="1:17" x14ac:dyDescent="0.2">
      <c r="A55" s="56">
        <v>2033090</v>
      </c>
      <c r="B55" s="32" t="s">
        <v>12</v>
      </c>
      <c r="C55" s="32" t="s">
        <v>2299</v>
      </c>
      <c r="D55" s="47" t="s">
        <v>2311</v>
      </c>
      <c r="E55" s="32" t="s">
        <v>2310</v>
      </c>
      <c r="F55" s="32" t="s">
        <v>62</v>
      </c>
      <c r="G55" s="36">
        <v>3043</v>
      </c>
      <c r="H55" s="37">
        <v>3043</v>
      </c>
      <c r="I55" s="35"/>
      <c r="J55" s="36"/>
      <c r="K55" s="35"/>
      <c r="L55" s="36"/>
      <c r="M55" s="35"/>
      <c r="N55" s="36"/>
      <c r="O55" s="33">
        <v>1</v>
      </c>
      <c r="P55" s="32">
        <v>5</v>
      </c>
      <c r="Q55" s="32"/>
    </row>
    <row r="56" spans="1:17" x14ac:dyDescent="0.2">
      <c r="A56" s="56">
        <v>2033090</v>
      </c>
      <c r="B56" s="32" t="s">
        <v>12</v>
      </c>
      <c r="C56" s="32" t="s">
        <v>2299</v>
      </c>
      <c r="D56" s="47" t="s">
        <v>2309</v>
      </c>
      <c r="E56" s="32" t="s">
        <v>2308</v>
      </c>
      <c r="F56" s="32" t="s">
        <v>63</v>
      </c>
      <c r="G56" s="36">
        <v>1014</v>
      </c>
      <c r="H56" s="37">
        <v>1014</v>
      </c>
      <c r="I56" s="35"/>
      <c r="J56" s="36"/>
      <c r="K56" s="35"/>
      <c r="L56" s="36"/>
      <c r="M56" s="35"/>
      <c r="N56" s="36"/>
      <c r="O56" s="33">
        <v>1</v>
      </c>
      <c r="P56" s="32">
        <v>5</v>
      </c>
      <c r="Q56" s="32"/>
    </row>
    <row r="57" spans="1:17" x14ac:dyDescent="0.2">
      <c r="A57" s="56">
        <v>2033090</v>
      </c>
      <c r="B57" s="32" t="s">
        <v>12</v>
      </c>
      <c r="C57" s="32" t="s">
        <v>2299</v>
      </c>
      <c r="D57" s="47" t="s">
        <v>2307</v>
      </c>
      <c r="E57" s="32" t="s">
        <v>2306</v>
      </c>
      <c r="F57" s="32" t="s">
        <v>539</v>
      </c>
      <c r="G57" s="36">
        <v>507</v>
      </c>
      <c r="H57" s="37">
        <v>507</v>
      </c>
      <c r="I57" s="35"/>
      <c r="J57" s="36"/>
      <c r="K57" s="35"/>
      <c r="L57" s="36"/>
      <c r="M57" s="35"/>
      <c r="N57" s="36"/>
      <c r="O57" s="33">
        <v>1</v>
      </c>
      <c r="P57" s="32">
        <v>5</v>
      </c>
      <c r="Q57" s="32"/>
    </row>
    <row r="58" spans="1:17" x14ac:dyDescent="0.2">
      <c r="A58" s="56">
        <v>2033090</v>
      </c>
      <c r="B58" s="32" t="s">
        <v>12</v>
      </c>
      <c r="C58" s="32" t="s">
        <v>2299</v>
      </c>
      <c r="D58" s="47" t="s">
        <v>2305</v>
      </c>
      <c r="E58" s="32" t="s">
        <v>2304</v>
      </c>
      <c r="F58" s="32" t="s">
        <v>539</v>
      </c>
      <c r="G58" s="36">
        <v>507</v>
      </c>
      <c r="H58" s="37">
        <v>507</v>
      </c>
      <c r="I58" s="35"/>
      <c r="J58" s="36"/>
      <c r="K58" s="35"/>
      <c r="L58" s="36"/>
      <c r="M58" s="35"/>
      <c r="N58" s="36"/>
      <c r="O58" s="33">
        <v>1</v>
      </c>
      <c r="P58" s="32">
        <v>5</v>
      </c>
      <c r="Q58" s="32"/>
    </row>
    <row r="59" spans="1:17" x14ac:dyDescent="0.2">
      <c r="A59" s="56">
        <v>2033090</v>
      </c>
      <c r="B59" s="32" t="s">
        <v>12</v>
      </c>
      <c r="C59" s="32" t="s">
        <v>2299</v>
      </c>
      <c r="D59" s="47" t="s">
        <v>2303</v>
      </c>
      <c r="E59" s="32" t="s">
        <v>2302</v>
      </c>
      <c r="F59" s="32" t="s">
        <v>830</v>
      </c>
      <c r="G59" s="36">
        <v>507</v>
      </c>
      <c r="H59" s="37">
        <v>507</v>
      </c>
      <c r="I59" s="35"/>
      <c r="J59" s="36"/>
      <c r="K59" s="35"/>
      <c r="L59" s="36"/>
      <c r="M59" s="35"/>
      <c r="N59" s="36"/>
      <c r="O59" s="33">
        <v>1</v>
      </c>
      <c r="P59" s="32">
        <v>5</v>
      </c>
      <c r="Q59" s="32"/>
    </row>
    <row r="60" spans="1:17" x14ac:dyDescent="0.2">
      <c r="A60" s="56">
        <v>2033090</v>
      </c>
      <c r="B60" s="32" t="s">
        <v>12</v>
      </c>
      <c r="C60" s="32" t="s">
        <v>2299</v>
      </c>
      <c r="D60" s="47" t="s">
        <v>2301</v>
      </c>
      <c r="E60" s="32" t="s">
        <v>2300</v>
      </c>
      <c r="F60" s="32" t="s">
        <v>830</v>
      </c>
      <c r="G60" s="36">
        <v>507</v>
      </c>
      <c r="H60" s="37">
        <v>507</v>
      </c>
      <c r="I60" s="35"/>
      <c r="J60" s="36"/>
      <c r="K60" s="35"/>
      <c r="L60" s="36"/>
      <c r="M60" s="35"/>
      <c r="N60" s="36"/>
      <c r="O60" s="33">
        <v>1</v>
      </c>
      <c r="P60" s="32">
        <v>5</v>
      </c>
      <c r="Q60" s="32"/>
    </row>
    <row r="61" spans="1:17" x14ac:dyDescent="0.2">
      <c r="A61" s="56">
        <v>2033090</v>
      </c>
      <c r="B61" s="32" t="s">
        <v>12</v>
      </c>
      <c r="C61" s="32" t="s">
        <v>2299</v>
      </c>
      <c r="D61" s="47" t="s">
        <v>2298</v>
      </c>
      <c r="E61" s="32" t="s">
        <v>2297</v>
      </c>
      <c r="F61" s="32" t="s">
        <v>73</v>
      </c>
      <c r="G61" s="36">
        <v>507</v>
      </c>
      <c r="H61" s="37">
        <v>507</v>
      </c>
      <c r="I61" s="35"/>
      <c r="J61" s="36"/>
      <c r="K61" s="35"/>
      <c r="L61" s="36"/>
      <c r="M61" s="35"/>
      <c r="N61" s="36"/>
      <c r="O61" s="33">
        <v>1</v>
      </c>
      <c r="P61" s="32">
        <v>5</v>
      </c>
      <c r="Q61" s="32"/>
    </row>
    <row r="62" spans="1:17" x14ac:dyDescent="0.2">
      <c r="A62" s="56">
        <v>2033090</v>
      </c>
      <c r="B62" s="32" t="s">
        <v>12</v>
      </c>
      <c r="C62" s="32" t="s">
        <v>2235</v>
      </c>
      <c r="D62" s="47" t="s">
        <v>2296</v>
      </c>
      <c r="E62" s="32" t="s">
        <v>2295</v>
      </c>
      <c r="F62" s="32" t="s">
        <v>75</v>
      </c>
      <c r="G62" s="36">
        <v>1306</v>
      </c>
      <c r="H62" s="37">
        <v>1306</v>
      </c>
      <c r="I62" s="35"/>
      <c r="J62" s="36"/>
      <c r="K62" s="35"/>
      <c r="L62" s="36"/>
      <c r="M62" s="35"/>
      <c r="N62" s="36"/>
      <c r="O62" s="33">
        <v>1</v>
      </c>
      <c r="P62" s="32">
        <v>5</v>
      </c>
      <c r="Q62" s="32"/>
    </row>
    <row r="63" spans="1:17" x14ac:dyDescent="0.2">
      <c r="A63" s="56">
        <v>2033090</v>
      </c>
      <c r="B63" s="32" t="s">
        <v>12</v>
      </c>
      <c r="C63" s="32" t="s">
        <v>2235</v>
      </c>
      <c r="D63" s="47" t="s">
        <v>2294</v>
      </c>
      <c r="E63" s="32" t="s">
        <v>2293</v>
      </c>
      <c r="F63" s="32" t="s">
        <v>75</v>
      </c>
      <c r="G63" s="36">
        <v>1306</v>
      </c>
      <c r="H63" s="37">
        <v>1306</v>
      </c>
      <c r="I63" s="35"/>
      <c r="J63" s="36"/>
      <c r="K63" s="35"/>
      <c r="L63" s="36"/>
      <c r="M63" s="35"/>
      <c r="N63" s="36"/>
      <c r="O63" s="33">
        <v>1</v>
      </c>
      <c r="P63" s="32">
        <v>5</v>
      </c>
      <c r="Q63" s="32"/>
    </row>
    <row r="64" spans="1:17" x14ac:dyDescent="0.2">
      <c r="A64" s="56">
        <v>2033090</v>
      </c>
      <c r="B64" s="32" t="s">
        <v>12</v>
      </c>
      <c r="C64" s="32" t="s">
        <v>2235</v>
      </c>
      <c r="D64" s="47" t="s">
        <v>2292</v>
      </c>
      <c r="E64" s="32" t="s">
        <v>2291</v>
      </c>
      <c r="F64" s="32" t="s">
        <v>66</v>
      </c>
      <c r="G64" s="36">
        <v>1958</v>
      </c>
      <c r="H64" s="37">
        <v>1958</v>
      </c>
      <c r="I64" s="35"/>
      <c r="J64" s="36"/>
      <c r="K64" s="35"/>
      <c r="L64" s="36"/>
      <c r="M64" s="35"/>
      <c r="N64" s="36"/>
      <c r="O64" s="33">
        <v>1</v>
      </c>
      <c r="P64" s="32">
        <v>5</v>
      </c>
      <c r="Q64" s="32"/>
    </row>
    <row r="65" spans="1:17" x14ac:dyDescent="0.2">
      <c r="A65" s="56">
        <v>2033090</v>
      </c>
      <c r="B65" s="32" t="s">
        <v>12</v>
      </c>
      <c r="C65" s="32" t="s">
        <v>2235</v>
      </c>
      <c r="D65" s="47" t="s">
        <v>2290</v>
      </c>
      <c r="E65" s="32" t="s">
        <v>2289</v>
      </c>
      <c r="F65" s="32" t="s">
        <v>66</v>
      </c>
      <c r="G65" s="36">
        <v>1958</v>
      </c>
      <c r="H65" s="37">
        <v>1958</v>
      </c>
      <c r="I65" s="35"/>
      <c r="J65" s="36"/>
      <c r="K65" s="35"/>
      <c r="L65" s="36"/>
      <c r="M65" s="35"/>
      <c r="N65" s="36"/>
      <c r="O65" s="33">
        <v>1</v>
      </c>
      <c r="P65" s="32">
        <v>5</v>
      </c>
      <c r="Q65" s="32"/>
    </row>
    <row r="66" spans="1:17" x14ac:dyDescent="0.2">
      <c r="A66" s="56">
        <v>2033090</v>
      </c>
      <c r="B66" s="32" t="s">
        <v>12</v>
      </c>
      <c r="C66" s="32" t="s">
        <v>2235</v>
      </c>
      <c r="D66" s="47" t="s">
        <v>2288</v>
      </c>
      <c r="E66" s="32" t="s">
        <v>2287</v>
      </c>
      <c r="F66" s="32" t="s">
        <v>581</v>
      </c>
      <c r="G66" s="36">
        <v>2611</v>
      </c>
      <c r="H66" s="37">
        <v>2611</v>
      </c>
      <c r="I66" s="35"/>
      <c r="J66" s="36"/>
      <c r="K66" s="35"/>
      <c r="L66" s="36"/>
      <c r="M66" s="35"/>
      <c r="N66" s="36"/>
      <c r="O66" s="33">
        <v>1</v>
      </c>
      <c r="P66" s="32">
        <v>5</v>
      </c>
      <c r="Q66" s="32"/>
    </row>
    <row r="67" spans="1:17" x14ac:dyDescent="0.2">
      <c r="A67" s="56">
        <v>2033090</v>
      </c>
      <c r="B67" s="32" t="s">
        <v>12</v>
      </c>
      <c r="C67" s="32" t="s">
        <v>2235</v>
      </c>
      <c r="D67" s="47" t="s">
        <v>2286</v>
      </c>
      <c r="E67" s="32" t="s">
        <v>2285</v>
      </c>
      <c r="F67" s="32" t="s">
        <v>581</v>
      </c>
      <c r="G67" s="36">
        <v>2611</v>
      </c>
      <c r="H67" s="37">
        <v>2611</v>
      </c>
      <c r="I67" s="35"/>
      <c r="J67" s="36"/>
      <c r="K67" s="35"/>
      <c r="L67" s="36"/>
      <c r="M67" s="35"/>
      <c r="N67" s="36"/>
      <c r="O67" s="33">
        <v>1</v>
      </c>
      <c r="P67" s="32">
        <v>5</v>
      </c>
      <c r="Q67" s="32"/>
    </row>
    <row r="68" spans="1:17" x14ac:dyDescent="0.2">
      <c r="A68" s="56">
        <v>2033090</v>
      </c>
      <c r="B68" s="32" t="s">
        <v>12</v>
      </c>
      <c r="C68" s="32" t="s">
        <v>2235</v>
      </c>
      <c r="D68" s="47" t="s">
        <v>2284</v>
      </c>
      <c r="E68" s="32" t="s">
        <v>2283</v>
      </c>
      <c r="F68" s="32" t="s">
        <v>65</v>
      </c>
      <c r="G68" s="36">
        <v>1958</v>
      </c>
      <c r="H68" s="37">
        <v>1958</v>
      </c>
      <c r="I68" s="35"/>
      <c r="J68" s="36"/>
      <c r="K68" s="35"/>
      <c r="L68" s="36"/>
      <c r="M68" s="35"/>
      <c r="N68" s="36"/>
      <c r="O68" s="33">
        <v>1</v>
      </c>
      <c r="P68" s="32">
        <v>5</v>
      </c>
      <c r="Q68" s="32"/>
    </row>
    <row r="69" spans="1:17" x14ac:dyDescent="0.2">
      <c r="A69" s="56">
        <v>2033090</v>
      </c>
      <c r="B69" s="32" t="s">
        <v>12</v>
      </c>
      <c r="C69" s="32" t="s">
        <v>2235</v>
      </c>
      <c r="D69" s="47" t="s">
        <v>2282</v>
      </c>
      <c r="E69" s="32" t="s">
        <v>2281</v>
      </c>
      <c r="F69" s="32" t="s">
        <v>65</v>
      </c>
      <c r="G69" s="36">
        <v>1958</v>
      </c>
      <c r="H69" s="37">
        <v>1958</v>
      </c>
      <c r="I69" s="35"/>
      <c r="J69" s="36"/>
      <c r="K69" s="35"/>
      <c r="L69" s="36"/>
      <c r="M69" s="35"/>
      <c r="N69" s="36"/>
      <c r="O69" s="33">
        <v>1</v>
      </c>
      <c r="P69" s="32">
        <v>5</v>
      </c>
      <c r="Q69" s="32"/>
    </row>
    <row r="70" spans="1:17" x14ac:dyDescent="0.2">
      <c r="A70" s="56">
        <v>2033090</v>
      </c>
      <c r="B70" s="32" t="s">
        <v>12</v>
      </c>
      <c r="C70" s="32" t="s">
        <v>2235</v>
      </c>
      <c r="D70" s="47" t="s">
        <v>2280</v>
      </c>
      <c r="E70" s="32" t="s">
        <v>2279</v>
      </c>
      <c r="F70" s="32" t="s">
        <v>2276</v>
      </c>
      <c r="G70" s="36">
        <v>3264</v>
      </c>
      <c r="H70" s="37">
        <v>3264</v>
      </c>
      <c r="I70" s="35"/>
      <c r="J70" s="36"/>
      <c r="K70" s="35"/>
      <c r="L70" s="36"/>
      <c r="M70" s="35"/>
      <c r="N70" s="36"/>
      <c r="O70" s="33">
        <v>1</v>
      </c>
      <c r="P70" s="32">
        <v>5</v>
      </c>
      <c r="Q70" s="32"/>
    </row>
    <row r="71" spans="1:17" x14ac:dyDescent="0.2">
      <c r="A71" s="56">
        <v>2033090</v>
      </c>
      <c r="B71" s="32" t="s">
        <v>12</v>
      </c>
      <c r="C71" s="32" t="s">
        <v>2235</v>
      </c>
      <c r="D71" s="47" t="s">
        <v>2278</v>
      </c>
      <c r="E71" s="32" t="s">
        <v>2277</v>
      </c>
      <c r="F71" s="32" t="s">
        <v>2276</v>
      </c>
      <c r="G71" s="36">
        <v>3264</v>
      </c>
      <c r="H71" s="37">
        <v>3264</v>
      </c>
      <c r="I71" s="35"/>
      <c r="J71" s="36"/>
      <c r="K71" s="35"/>
      <c r="L71" s="36"/>
      <c r="M71" s="35"/>
      <c r="N71" s="36"/>
      <c r="O71" s="33">
        <v>1</v>
      </c>
      <c r="P71" s="32">
        <v>5</v>
      </c>
      <c r="Q71" s="32"/>
    </row>
    <row r="72" spans="1:17" x14ac:dyDescent="0.2">
      <c r="A72" s="56">
        <v>2033090</v>
      </c>
      <c r="B72" s="32" t="s">
        <v>12</v>
      </c>
      <c r="C72" s="32" t="s">
        <v>2235</v>
      </c>
      <c r="D72" s="47" t="s">
        <v>2275</v>
      </c>
      <c r="E72" s="32" t="s">
        <v>2274</v>
      </c>
      <c r="F72" s="32" t="s">
        <v>71</v>
      </c>
      <c r="G72" s="36">
        <v>1958</v>
      </c>
      <c r="H72" s="37">
        <v>1958</v>
      </c>
      <c r="I72" s="35"/>
      <c r="J72" s="36"/>
      <c r="K72" s="35"/>
      <c r="L72" s="36"/>
      <c r="M72" s="35"/>
      <c r="N72" s="36"/>
      <c r="O72" s="33">
        <v>1</v>
      </c>
      <c r="P72" s="32">
        <v>5</v>
      </c>
      <c r="Q72" s="32"/>
    </row>
    <row r="73" spans="1:17" x14ac:dyDescent="0.2">
      <c r="A73" s="56">
        <v>2033090</v>
      </c>
      <c r="B73" s="32" t="s">
        <v>12</v>
      </c>
      <c r="C73" s="32" t="s">
        <v>2235</v>
      </c>
      <c r="D73" s="47" t="s">
        <v>2273</v>
      </c>
      <c r="E73" s="32" t="s">
        <v>2272</v>
      </c>
      <c r="F73" s="32" t="s">
        <v>71</v>
      </c>
      <c r="G73" s="36">
        <v>1958</v>
      </c>
      <c r="H73" s="37">
        <v>1958</v>
      </c>
      <c r="I73" s="35"/>
      <c r="J73" s="36"/>
      <c r="K73" s="35"/>
      <c r="L73" s="36"/>
      <c r="M73" s="35"/>
      <c r="N73" s="36"/>
      <c r="O73" s="33">
        <v>1</v>
      </c>
      <c r="P73" s="32">
        <v>5</v>
      </c>
      <c r="Q73" s="32"/>
    </row>
    <row r="74" spans="1:17" x14ac:dyDescent="0.2">
      <c r="A74" s="56">
        <v>2033090</v>
      </c>
      <c r="B74" s="32" t="s">
        <v>12</v>
      </c>
      <c r="C74" s="32" t="s">
        <v>2235</v>
      </c>
      <c r="D74" s="47" t="s">
        <v>2271</v>
      </c>
      <c r="E74" s="32" t="s">
        <v>2270</v>
      </c>
      <c r="F74" s="32" t="s">
        <v>64</v>
      </c>
      <c r="G74" s="36">
        <v>1306</v>
      </c>
      <c r="H74" s="37">
        <v>1306</v>
      </c>
      <c r="I74" s="35"/>
      <c r="J74" s="36"/>
      <c r="K74" s="35"/>
      <c r="L74" s="36"/>
      <c r="M74" s="35"/>
      <c r="N74" s="36"/>
      <c r="O74" s="33">
        <v>1</v>
      </c>
      <c r="P74" s="32">
        <v>5</v>
      </c>
      <c r="Q74" s="32"/>
    </row>
    <row r="75" spans="1:17" x14ac:dyDescent="0.2">
      <c r="A75" s="56">
        <v>2033090</v>
      </c>
      <c r="B75" s="32" t="s">
        <v>12</v>
      </c>
      <c r="C75" s="32" t="s">
        <v>2235</v>
      </c>
      <c r="D75" s="47" t="s">
        <v>2269</v>
      </c>
      <c r="E75" s="32" t="s">
        <v>2268</v>
      </c>
      <c r="F75" s="32" t="s">
        <v>2265</v>
      </c>
      <c r="G75" s="36">
        <v>3264</v>
      </c>
      <c r="H75" s="37">
        <v>3264</v>
      </c>
      <c r="I75" s="35"/>
      <c r="J75" s="36"/>
      <c r="K75" s="35"/>
      <c r="L75" s="36"/>
      <c r="M75" s="35"/>
      <c r="N75" s="36"/>
      <c r="O75" s="33">
        <v>1</v>
      </c>
      <c r="P75" s="32">
        <v>5</v>
      </c>
      <c r="Q75" s="32"/>
    </row>
    <row r="76" spans="1:17" x14ac:dyDescent="0.2">
      <c r="A76" s="56">
        <v>2033090</v>
      </c>
      <c r="B76" s="32" t="s">
        <v>12</v>
      </c>
      <c r="C76" s="32" t="s">
        <v>2235</v>
      </c>
      <c r="D76" s="47" t="s">
        <v>2267</v>
      </c>
      <c r="E76" s="32" t="s">
        <v>2266</v>
      </c>
      <c r="F76" s="32" t="s">
        <v>2265</v>
      </c>
      <c r="G76" s="36">
        <v>2611</v>
      </c>
      <c r="H76" s="37">
        <v>2611</v>
      </c>
      <c r="I76" s="35"/>
      <c r="J76" s="36"/>
      <c r="K76" s="35"/>
      <c r="L76" s="36"/>
      <c r="M76" s="35"/>
      <c r="N76" s="36"/>
      <c r="O76" s="33">
        <v>1</v>
      </c>
      <c r="P76" s="32">
        <v>5</v>
      </c>
      <c r="Q76" s="32"/>
    </row>
    <row r="77" spans="1:17" x14ac:dyDescent="0.2">
      <c r="A77" s="56">
        <v>2033090</v>
      </c>
      <c r="B77" s="32" t="s">
        <v>12</v>
      </c>
      <c r="C77" s="32" t="s">
        <v>2235</v>
      </c>
      <c r="D77" s="47" t="s">
        <v>2264</v>
      </c>
      <c r="E77" s="32" t="s">
        <v>2263</v>
      </c>
      <c r="F77" s="32" t="s">
        <v>139</v>
      </c>
      <c r="G77" s="36">
        <v>1306</v>
      </c>
      <c r="H77" s="37">
        <v>1306</v>
      </c>
      <c r="I77" s="35"/>
      <c r="J77" s="36"/>
      <c r="K77" s="35"/>
      <c r="L77" s="36"/>
      <c r="M77" s="35"/>
      <c r="N77" s="36"/>
      <c r="O77" s="33">
        <v>1</v>
      </c>
      <c r="P77" s="32">
        <v>5</v>
      </c>
      <c r="Q77" s="32"/>
    </row>
    <row r="78" spans="1:17" x14ac:dyDescent="0.2">
      <c r="A78" s="56">
        <v>2033090</v>
      </c>
      <c r="B78" s="32" t="s">
        <v>12</v>
      </c>
      <c r="C78" s="32" t="s">
        <v>2235</v>
      </c>
      <c r="D78" s="47" t="s">
        <v>2262</v>
      </c>
      <c r="E78" s="32" t="s">
        <v>2261</v>
      </c>
      <c r="F78" s="32" t="s">
        <v>496</v>
      </c>
      <c r="G78" s="36">
        <v>1306</v>
      </c>
      <c r="H78" s="37">
        <v>1306</v>
      </c>
      <c r="I78" s="35"/>
      <c r="J78" s="36"/>
      <c r="K78" s="35"/>
      <c r="L78" s="36"/>
      <c r="M78" s="35"/>
      <c r="N78" s="36"/>
      <c r="O78" s="33">
        <v>1</v>
      </c>
      <c r="P78" s="32">
        <v>5</v>
      </c>
      <c r="Q78" s="32"/>
    </row>
    <row r="79" spans="1:17" x14ac:dyDescent="0.2">
      <c r="A79" s="56">
        <v>2033090</v>
      </c>
      <c r="B79" s="32" t="s">
        <v>12</v>
      </c>
      <c r="C79" s="32" t="s">
        <v>2235</v>
      </c>
      <c r="D79" s="47" t="s">
        <v>2260</v>
      </c>
      <c r="E79" s="32" t="s">
        <v>2259</v>
      </c>
      <c r="F79" s="32" t="s">
        <v>496</v>
      </c>
      <c r="G79" s="36">
        <v>1306</v>
      </c>
      <c r="H79" s="37">
        <v>1306</v>
      </c>
      <c r="I79" s="35"/>
      <c r="J79" s="36"/>
      <c r="K79" s="35"/>
      <c r="L79" s="36"/>
      <c r="M79" s="35"/>
      <c r="N79" s="36"/>
      <c r="O79" s="33">
        <v>1</v>
      </c>
      <c r="P79" s="32">
        <v>5</v>
      </c>
      <c r="Q79" s="32"/>
    </row>
    <row r="80" spans="1:17" x14ac:dyDescent="0.2">
      <c r="A80" s="56">
        <v>2033090</v>
      </c>
      <c r="B80" s="32" t="s">
        <v>12</v>
      </c>
      <c r="C80" s="32" t="s">
        <v>2235</v>
      </c>
      <c r="D80" s="47" t="s">
        <v>2258</v>
      </c>
      <c r="E80" s="32" t="s">
        <v>2257</v>
      </c>
      <c r="F80" s="32" t="s">
        <v>851</v>
      </c>
      <c r="G80" s="36">
        <v>1958</v>
      </c>
      <c r="H80" s="37">
        <v>1958</v>
      </c>
      <c r="I80" s="35"/>
      <c r="J80" s="36"/>
      <c r="K80" s="35"/>
      <c r="L80" s="36"/>
      <c r="M80" s="35"/>
      <c r="N80" s="36"/>
      <c r="O80" s="33">
        <v>1</v>
      </c>
      <c r="P80" s="32">
        <v>5</v>
      </c>
      <c r="Q80" s="32"/>
    </row>
    <row r="81" spans="1:17" x14ac:dyDescent="0.2">
      <c r="A81" s="56">
        <v>2033090</v>
      </c>
      <c r="B81" s="32" t="s">
        <v>12</v>
      </c>
      <c r="C81" s="32" t="s">
        <v>2235</v>
      </c>
      <c r="D81" s="47" t="s">
        <v>2256</v>
      </c>
      <c r="E81" s="32" t="s">
        <v>2255</v>
      </c>
      <c r="F81" s="32" t="s">
        <v>851</v>
      </c>
      <c r="G81" s="36">
        <v>1958</v>
      </c>
      <c r="H81" s="37">
        <v>1958</v>
      </c>
      <c r="I81" s="35"/>
      <c r="J81" s="36"/>
      <c r="K81" s="35"/>
      <c r="L81" s="36"/>
      <c r="M81" s="35"/>
      <c r="N81" s="36"/>
      <c r="O81" s="33">
        <v>1</v>
      </c>
      <c r="P81" s="32">
        <v>5</v>
      </c>
      <c r="Q81" s="32"/>
    </row>
    <row r="82" spans="1:17" x14ac:dyDescent="0.2">
      <c r="A82" s="56">
        <v>2033090</v>
      </c>
      <c r="B82" s="32" t="s">
        <v>12</v>
      </c>
      <c r="C82" s="32" t="s">
        <v>2235</v>
      </c>
      <c r="D82" s="47" t="s">
        <v>2254</v>
      </c>
      <c r="E82" s="32" t="s">
        <v>2253</v>
      </c>
      <c r="F82" s="32" t="s">
        <v>2250</v>
      </c>
      <c r="G82" s="36">
        <v>1958</v>
      </c>
      <c r="H82" s="37">
        <v>1958</v>
      </c>
      <c r="I82" s="35"/>
      <c r="J82" s="36"/>
      <c r="K82" s="35"/>
      <c r="L82" s="36"/>
      <c r="M82" s="35"/>
      <c r="N82" s="36"/>
      <c r="O82" s="33">
        <v>1</v>
      </c>
      <c r="P82" s="32">
        <v>5</v>
      </c>
      <c r="Q82" s="32"/>
    </row>
    <row r="83" spans="1:17" x14ac:dyDescent="0.2">
      <c r="A83" s="56">
        <v>2033090</v>
      </c>
      <c r="B83" s="32" t="s">
        <v>12</v>
      </c>
      <c r="C83" s="32" t="s">
        <v>2235</v>
      </c>
      <c r="D83" s="47" t="s">
        <v>2252</v>
      </c>
      <c r="E83" s="32" t="s">
        <v>2251</v>
      </c>
      <c r="F83" s="32" t="s">
        <v>2250</v>
      </c>
      <c r="G83" s="36">
        <v>1958</v>
      </c>
      <c r="H83" s="37">
        <v>1958</v>
      </c>
      <c r="I83" s="35"/>
      <c r="J83" s="36"/>
      <c r="K83" s="35"/>
      <c r="L83" s="36"/>
      <c r="M83" s="35"/>
      <c r="N83" s="36"/>
      <c r="O83" s="33">
        <v>1</v>
      </c>
      <c r="P83" s="32">
        <v>5</v>
      </c>
      <c r="Q83" s="32"/>
    </row>
    <row r="84" spans="1:17" x14ac:dyDescent="0.2">
      <c r="A84" s="56">
        <v>2033090</v>
      </c>
      <c r="B84" s="32" t="s">
        <v>12</v>
      </c>
      <c r="C84" s="32" t="s">
        <v>2235</v>
      </c>
      <c r="D84" s="47" t="s">
        <v>2249</v>
      </c>
      <c r="E84" s="32" t="s">
        <v>2248</v>
      </c>
      <c r="F84" s="32" t="s">
        <v>62</v>
      </c>
      <c r="G84" s="36">
        <v>4570</v>
      </c>
      <c r="H84" s="37">
        <v>4570</v>
      </c>
      <c r="I84" s="35"/>
      <c r="J84" s="36"/>
      <c r="K84" s="35"/>
      <c r="L84" s="36"/>
      <c r="M84" s="35"/>
      <c r="N84" s="36"/>
      <c r="O84" s="33">
        <v>1</v>
      </c>
      <c r="P84" s="32">
        <v>5</v>
      </c>
      <c r="Q84" s="32"/>
    </row>
    <row r="85" spans="1:17" x14ac:dyDescent="0.2">
      <c r="A85" s="56">
        <v>2033090</v>
      </c>
      <c r="B85" s="32" t="s">
        <v>12</v>
      </c>
      <c r="C85" s="32" t="s">
        <v>2235</v>
      </c>
      <c r="D85" s="47" t="s">
        <v>2247</v>
      </c>
      <c r="E85" s="32" t="s">
        <v>2246</v>
      </c>
      <c r="F85" s="32" t="s">
        <v>62</v>
      </c>
      <c r="G85" s="36">
        <v>4570</v>
      </c>
      <c r="H85" s="37">
        <v>4570</v>
      </c>
      <c r="I85" s="35"/>
      <c r="J85" s="36"/>
      <c r="K85" s="35"/>
      <c r="L85" s="36"/>
      <c r="M85" s="35"/>
      <c r="N85" s="36"/>
      <c r="O85" s="33">
        <v>1</v>
      </c>
      <c r="P85" s="32">
        <v>5</v>
      </c>
      <c r="Q85" s="32"/>
    </row>
    <row r="86" spans="1:17" x14ac:dyDescent="0.2">
      <c r="A86" s="56">
        <v>2033090</v>
      </c>
      <c r="B86" s="32" t="s">
        <v>12</v>
      </c>
      <c r="C86" s="32" t="s">
        <v>2235</v>
      </c>
      <c r="D86" s="47" t="s">
        <v>2245</v>
      </c>
      <c r="E86" s="32" t="s">
        <v>2244</v>
      </c>
      <c r="F86" s="32" t="s">
        <v>63</v>
      </c>
      <c r="G86" s="36">
        <v>1958</v>
      </c>
      <c r="H86" s="37">
        <v>1958</v>
      </c>
      <c r="I86" s="35"/>
      <c r="J86" s="36"/>
      <c r="K86" s="35"/>
      <c r="L86" s="36"/>
      <c r="M86" s="35"/>
      <c r="N86" s="36"/>
      <c r="O86" s="33">
        <v>1</v>
      </c>
      <c r="P86" s="32">
        <v>5</v>
      </c>
      <c r="Q86" s="32"/>
    </row>
    <row r="87" spans="1:17" x14ac:dyDescent="0.2">
      <c r="A87" s="56">
        <v>2033090</v>
      </c>
      <c r="B87" s="32" t="s">
        <v>12</v>
      </c>
      <c r="C87" s="32" t="s">
        <v>2235</v>
      </c>
      <c r="D87" s="47" t="s">
        <v>2243</v>
      </c>
      <c r="E87" s="32" t="s">
        <v>2242</v>
      </c>
      <c r="F87" s="32" t="s">
        <v>539</v>
      </c>
      <c r="G87" s="36">
        <v>1306</v>
      </c>
      <c r="H87" s="37">
        <v>1306</v>
      </c>
      <c r="I87" s="35"/>
      <c r="J87" s="36"/>
      <c r="K87" s="35"/>
      <c r="L87" s="36"/>
      <c r="M87" s="35"/>
      <c r="N87" s="36"/>
      <c r="O87" s="33">
        <v>1</v>
      </c>
      <c r="P87" s="32">
        <v>5</v>
      </c>
      <c r="Q87" s="32"/>
    </row>
    <row r="88" spans="1:17" x14ac:dyDescent="0.2">
      <c r="A88" s="56">
        <v>2033090</v>
      </c>
      <c r="B88" s="32" t="s">
        <v>12</v>
      </c>
      <c r="C88" s="32" t="s">
        <v>2235</v>
      </c>
      <c r="D88" s="47" t="s">
        <v>2241</v>
      </c>
      <c r="E88" s="32" t="s">
        <v>2240</v>
      </c>
      <c r="F88" s="32" t="s">
        <v>539</v>
      </c>
      <c r="G88" s="36">
        <v>1306</v>
      </c>
      <c r="H88" s="37">
        <v>1306</v>
      </c>
      <c r="I88" s="35"/>
      <c r="J88" s="36"/>
      <c r="K88" s="35"/>
      <c r="L88" s="36"/>
      <c r="M88" s="35"/>
      <c r="N88" s="36"/>
      <c r="O88" s="33">
        <v>1</v>
      </c>
      <c r="P88" s="32">
        <v>5</v>
      </c>
      <c r="Q88" s="32"/>
    </row>
    <row r="89" spans="1:17" x14ac:dyDescent="0.2">
      <c r="A89" s="56">
        <v>2033090</v>
      </c>
      <c r="B89" s="32" t="s">
        <v>12</v>
      </c>
      <c r="C89" s="32" t="s">
        <v>2235</v>
      </c>
      <c r="D89" s="47" t="s">
        <v>2239</v>
      </c>
      <c r="E89" s="32" t="s">
        <v>2238</v>
      </c>
      <c r="F89" s="32" t="s">
        <v>830</v>
      </c>
      <c r="G89" s="36">
        <v>1306</v>
      </c>
      <c r="H89" s="37">
        <v>1306</v>
      </c>
      <c r="I89" s="35"/>
      <c r="J89" s="36"/>
      <c r="K89" s="35"/>
      <c r="L89" s="36"/>
      <c r="M89" s="35"/>
      <c r="N89" s="36"/>
      <c r="O89" s="33">
        <v>1</v>
      </c>
      <c r="P89" s="32">
        <v>5</v>
      </c>
      <c r="Q89" s="32"/>
    </row>
    <row r="90" spans="1:17" x14ac:dyDescent="0.2">
      <c r="A90" s="56">
        <v>2033090</v>
      </c>
      <c r="B90" s="32" t="s">
        <v>12</v>
      </c>
      <c r="C90" s="32" t="s">
        <v>2235</v>
      </c>
      <c r="D90" s="47" t="s">
        <v>2237</v>
      </c>
      <c r="E90" s="32" t="s">
        <v>2236</v>
      </c>
      <c r="F90" s="32" t="s">
        <v>830</v>
      </c>
      <c r="G90" s="36">
        <v>1306</v>
      </c>
      <c r="H90" s="37">
        <v>1306</v>
      </c>
      <c r="I90" s="35"/>
      <c r="J90" s="36"/>
      <c r="K90" s="35"/>
      <c r="L90" s="36"/>
      <c r="M90" s="35"/>
      <c r="N90" s="36"/>
      <c r="O90" s="33">
        <v>1</v>
      </c>
      <c r="P90" s="32">
        <v>5</v>
      </c>
      <c r="Q90" s="32"/>
    </row>
    <row r="91" spans="1:17" x14ac:dyDescent="0.2">
      <c r="A91" s="56">
        <v>2033090</v>
      </c>
      <c r="B91" s="32" t="s">
        <v>12</v>
      </c>
      <c r="C91" s="32" t="s">
        <v>2235</v>
      </c>
      <c r="D91" s="47" t="s">
        <v>2234</v>
      </c>
      <c r="E91" s="32" t="s">
        <v>2233</v>
      </c>
      <c r="F91" s="32" t="s">
        <v>73</v>
      </c>
      <c r="G91" s="36">
        <v>1306</v>
      </c>
      <c r="H91" s="37">
        <v>1306</v>
      </c>
      <c r="I91" s="35"/>
      <c r="J91" s="36"/>
      <c r="K91" s="35"/>
      <c r="L91" s="36"/>
      <c r="M91" s="35"/>
      <c r="N91" s="36"/>
      <c r="O91" s="33">
        <v>1</v>
      </c>
      <c r="P91" s="32">
        <v>5</v>
      </c>
      <c r="Q91" s="32"/>
    </row>
    <row r="92" spans="1:17" x14ac:dyDescent="0.2">
      <c r="A92" s="56">
        <v>2133005</v>
      </c>
      <c r="B92" s="32" t="s">
        <v>5</v>
      </c>
      <c r="C92" s="32" t="s">
        <v>6</v>
      </c>
      <c r="D92" s="38" t="s">
        <v>2232</v>
      </c>
      <c r="E92" s="32" t="s">
        <v>2231</v>
      </c>
      <c r="F92" s="32" t="s">
        <v>139</v>
      </c>
      <c r="G92" s="36">
        <v>7456.6</v>
      </c>
      <c r="H92" s="37"/>
      <c r="I92" s="35"/>
      <c r="J92" s="36"/>
      <c r="K92" s="35"/>
      <c r="L92" s="36"/>
      <c r="M92" s="35"/>
      <c r="N92" s="36"/>
      <c r="O92" s="33">
        <v>1</v>
      </c>
      <c r="P92" s="32">
        <v>2</v>
      </c>
      <c r="Q92" s="32"/>
    </row>
    <row r="93" spans="1:17" x14ac:dyDescent="0.2">
      <c r="A93" s="56">
        <v>2133005</v>
      </c>
      <c r="B93" s="32" t="s">
        <v>5</v>
      </c>
      <c r="C93" s="32" t="s">
        <v>6</v>
      </c>
      <c r="D93" s="38" t="s">
        <v>2230</v>
      </c>
      <c r="E93" s="32" t="s">
        <v>2229</v>
      </c>
      <c r="F93" s="32" t="s">
        <v>496</v>
      </c>
      <c r="G93" s="36">
        <v>7700.59</v>
      </c>
      <c r="H93" s="37"/>
      <c r="I93" s="35"/>
      <c r="J93" s="36"/>
      <c r="K93" s="35"/>
      <c r="L93" s="36"/>
      <c r="M93" s="35"/>
      <c r="N93" s="36"/>
      <c r="O93" s="33">
        <v>1</v>
      </c>
      <c r="P93" s="32">
        <v>2</v>
      </c>
      <c r="Q93" s="32"/>
    </row>
    <row r="94" spans="1:17" x14ac:dyDescent="0.2">
      <c r="A94" s="56">
        <v>2133005</v>
      </c>
      <c r="B94" s="32" t="s">
        <v>5</v>
      </c>
      <c r="C94" s="32" t="s">
        <v>6</v>
      </c>
      <c r="D94" s="38" t="s">
        <v>2228</v>
      </c>
      <c r="E94" s="32" t="s">
        <v>2227</v>
      </c>
      <c r="F94" s="32" t="s">
        <v>69</v>
      </c>
      <c r="G94" s="36">
        <v>10734.42</v>
      </c>
      <c r="H94" s="37"/>
      <c r="I94" s="35"/>
      <c r="J94" s="36"/>
      <c r="K94" s="35"/>
      <c r="L94" s="36"/>
      <c r="M94" s="35"/>
      <c r="N94" s="36"/>
      <c r="O94" s="33">
        <v>1</v>
      </c>
      <c r="P94" s="32">
        <v>2</v>
      </c>
      <c r="Q94" s="32"/>
    </row>
    <row r="95" spans="1:17" x14ac:dyDescent="0.2">
      <c r="A95" s="56">
        <v>2133005</v>
      </c>
      <c r="B95" s="32" t="s">
        <v>5</v>
      </c>
      <c r="C95" s="32" t="s">
        <v>6</v>
      </c>
      <c r="D95" s="38" t="s">
        <v>2226</v>
      </c>
      <c r="E95" s="32" t="s">
        <v>2225</v>
      </c>
      <c r="F95" s="32" t="s">
        <v>137</v>
      </c>
      <c r="G95" s="36">
        <v>10734.42</v>
      </c>
      <c r="H95" s="37"/>
      <c r="I95" s="35"/>
      <c r="J95" s="36"/>
      <c r="K95" s="35"/>
      <c r="L95" s="36"/>
      <c r="M95" s="35"/>
      <c r="N95" s="36"/>
      <c r="O95" s="33">
        <v>1</v>
      </c>
      <c r="P95" s="32">
        <v>2</v>
      </c>
      <c r="Q95" s="32"/>
    </row>
    <row r="96" spans="1:17" x14ac:dyDescent="0.2">
      <c r="A96" s="56">
        <v>2133005</v>
      </c>
      <c r="B96" s="32" t="s">
        <v>5</v>
      </c>
      <c r="C96" s="32" t="s">
        <v>6</v>
      </c>
      <c r="D96" s="38" t="s">
        <v>2224</v>
      </c>
      <c r="E96" s="32" t="s">
        <v>2223</v>
      </c>
      <c r="F96" s="32" t="s">
        <v>204</v>
      </c>
      <c r="G96" s="36">
        <v>10734.42</v>
      </c>
      <c r="H96" s="37"/>
      <c r="I96" s="35"/>
      <c r="J96" s="36"/>
      <c r="K96" s="35"/>
      <c r="L96" s="36"/>
      <c r="M96" s="35"/>
      <c r="N96" s="36"/>
      <c r="O96" s="33">
        <v>1</v>
      </c>
      <c r="P96" s="32">
        <v>2</v>
      </c>
      <c r="Q96" s="32"/>
    </row>
    <row r="97" spans="1:17" x14ac:dyDescent="0.2">
      <c r="A97" s="56">
        <v>2133005</v>
      </c>
      <c r="B97" s="32" t="s">
        <v>5</v>
      </c>
      <c r="C97" s="32" t="s">
        <v>6</v>
      </c>
      <c r="D97" s="38" t="s">
        <v>2222</v>
      </c>
      <c r="E97" s="32" t="s">
        <v>2221</v>
      </c>
      <c r="F97" s="32" t="s">
        <v>1015</v>
      </c>
      <c r="G97" s="36">
        <v>10734.42</v>
      </c>
      <c r="H97" s="37"/>
      <c r="I97" s="35"/>
      <c r="J97" s="36"/>
      <c r="K97" s="35"/>
      <c r="L97" s="36"/>
      <c r="M97" s="35"/>
      <c r="N97" s="36"/>
      <c r="O97" s="33">
        <v>1</v>
      </c>
      <c r="P97" s="32">
        <v>2</v>
      </c>
      <c r="Q97" s="32"/>
    </row>
    <row r="98" spans="1:17" x14ac:dyDescent="0.2">
      <c r="A98" s="56">
        <v>2133005</v>
      </c>
      <c r="B98" s="32" t="s">
        <v>5</v>
      </c>
      <c r="C98" s="32" t="s">
        <v>6</v>
      </c>
      <c r="D98" s="38" t="s">
        <v>2220</v>
      </c>
      <c r="E98" s="32" t="s">
        <v>2219</v>
      </c>
      <c r="F98" s="32" t="s">
        <v>1006</v>
      </c>
      <c r="G98" s="36">
        <v>45421.61</v>
      </c>
      <c r="H98" s="37"/>
      <c r="I98" s="35"/>
      <c r="J98" s="36"/>
      <c r="K98" s="35"/>
      <c r="L98" s="36"/>
      <c r="M98" s="35"/>
      <c r="N98" s="36"/>
      <c r="O98" s="33">
        <v>1</v>
      </c>
      <c r="P98" s="32">
        <v>2</v>
      </c>
      <c r="Q98" s="32"/>
    </row>
    <row r="99" spans="1:17" x14ac:dyDescent="0.2">
      <c r="A99" s="56">
        <v>2133005</v>
      </c>
      <c r="B99" s="32" t="s">
        <v>5</v>
      </c>
      <c r="C99" s="32" t="s">
        <v>6</v>
      </c>
      <c r="D99" s="38" t="s">
        <v>2218</v>
      </c>
      <c r="E99" s="32" t="s">
        <v>2217</v>
      </c>
      <c r="F99" s="32" t="s">
        <v>62</v>
      </c>
      <c r="G99" s="36">
        <v>4786.9799999999996</v>
      </c>
      <c r="H99" s="37"/>
      <c r="I99" s="35"/>
      <c r="J99" s="36"/>
      <c r="K99" s="35"/>
      <c r="L99" s="36"/>
      <c r="M99" s="35"/>
      <c r="N99" s="36"/>
      <c r="O99" s="33">
        <v>1</v>
      </c>
      <c r="P99" s="32">
        <v>2</v>
      </c>
      <c r="Q99" s="32"/>
    </row>
    <row r="100" spans="1:17" x14ac:dyDescent="0.2">
      <c r="A100" s="56">
        <v>2133005</v>
      </c>
      <c r="B100" s="32" t="s">
        <v>5</v>
      </c>
      <c r="C100" s="32" t="s">
        <v>6</v>
      </c>
      <c r="D100" s="38" t="s">
        <v>2216</v>
      </c>
      <c r="E100" s="32" t="s">
        <v>2215</v>
      </c>
      <c r="F100" s="32" t="s">
        <v>63</v>
      </c>
      <c r="G100" s="36">
        <v>4786.9799999999996</v>
      </c>
      <c r="H100" s="37"/>
      <c r="I100" s="35"/>
      <c r="J100" s="36"/>
      <c r="K100" s="35"/>
      <c r="L100" s="36"/>
      <c r="M100" s="35"/>
      <c r="N100" s="36"/>
      <c r="O100" s="33">
        <v>1</v>
      </c>
      <c r="P100" s="32">
        <v>2</v>
      </c>
      <c r="Q100" s="32"/>
    </row>
    <row r="101" spans="1:17" x14ac:dyDescent="0.2">
      <c r="A101" s="56">
        <v>2133005</v>
      </c>
      <c r="B101" s="32" t="s">
        <v>5</v>
      </c>
      <c r="C101" s="32" t="s">
        <v>6</v>
      </c>
      <c r="D101" s="38" t="s">
        <v>2214</v>
      </c>
      <c r="E101" s="32" t="s">
        <v>2213</v>
      </c>
      <c r="F101" s="32" t="s">
        <v>64</v>
      </c>
      <c r="G101" s="36">
        <v>4786.9799999999996</v>
      </c>
      <c r="H101" s="37"/>
      <c r="I101" s="35"/>
      <c r="J101" s="36"/>
      <c r="K101" s="35"/>
      <c r="L101" s="36"/>
      <c r="M101" s="35"/>
      <c r="N101" s="36"/>
      <c r="O101" s="33">
        <v>1</v>
      </c>
      <c r="P101" s="32">
        <v>2</v>
      </c>
      <c r="Q101" s="32"/>
    </row>
    <row r="102" spans="1:17" x14ac:dyDescent="0.2">
      <c r="A102" s="56">
        <v>2133005</v>
      </c>
      <c r="B102" s="32" t="s">
        <v>5</v>
      </c>
      <c r="C102" s="32" t="s">
        <v>6</v>
      </c>
      <c r="D102" s="38" t="s">
        <v>2212</v>
      </c>
      <c r="E102" s="32" t="s">
        <v>2211</v>
      </c>
      <c r="F102" s="32" t="s">
        <v>71</v>
      </c>
      <c r="G102" s="36">
        <v>10734.42</v>
      </c>
      <c r="H102" s="37"/>
      <c r="I102" s="35"/>
      <c r="J102" s="36"/>
      <c r="K102" s="35"/>
      <c r="L102" s="36"/>
      <c r="M102" s="35"/>
      <c r="N102" s="36"/>
      <c r="O102" s="33">
        <v>1</v>
      </c>
      <c r="P102" s="32">
        <v>2</v>
      </c>
      <c r="Q102" s="32"/>
    </row>
    <row r="103" spans="1:17" x14ac:dyDescent="0.2">
      <c r="A103" s="56">
        <v>2133005</v>
      </c>
      <c r="B103" s="32" t="s">
        <v>5</v>
      </c>
      <c r="C103" s="32" t="s">
        <v>6</v>
      </c>
      <c r="D103" s="38" t="s">
        <v>2210</v>
      </c>
      <c r="E103" s="32" t="s">
        <v>2209</v>
      </c>
      <c r="F103" s="32" t="s">
        <v>766</v>
      </c>
      <c r="G103" s="36">
        <v>25661.9</v>
      </c>
      <c r="H103" s="37"/>
      <c r="I103" s="35"/>
      <c r="J103" s="36"/>
      <c r="K103" s="35"/>
      <c r="L103" s="36"/>
      <c r="M103" s="35"/>
      <c r="N103" s="36"/>
      <c r="O103" s="33">
        <v>1</v>
      </c>
      <c r="P103" s="32">
        <v>2</v>
      </c>
      <c r="Q103" s="32"/>
    </row>
    <row r="104" spans="1:17" x14ac:dyDescent="0.2">
      <c r="A104" s="56">
        <v>2133005</v>
      </c>
      <c r="B104" s="32" t="s">
        <v>5</v>
      </c>
      <c r="C104" s="32" t="s">
        <v>6</v>
      </c>
      <c r="D104" s="38" t="s">
        <v>2208</v>
      </c>
      <c r="E104" s="32" t="s">
        <v>2207</v>
      </c>
      <c r="F104" s="32" t="s">
        <v>70</v>
      </c>
      <c r="G104" s="36">
        <v>6922.2</v>
      </c>
      <c r="H104" s="37"/>
      <c r="I104" s="35"/>
      <c r="J104" s="36"/>
      <c r="K104" s="35"/>
      <c r="L104" s="36"/>
      <c r="M104" s="35"/>
      <c r="N104" s="36"/>
      <c r="O104" s="33">
        <v>1</v>
      </c>
      <c r="P104" s="32">
        <v>2</v>
      </c>
      <c r="Q104" s="32"/>
    </row>
    <row r="105" spans="1:17" x14ac:dyDescent="0.2">
      <c r="A105" s="56">
        <v>2133005</v>
      </c>
      <c r="B105" s="32" t="s">
        <v>5</v>
      </c>
      <c r="C105" s="32" t="s">
        <v>6</v>
      </c>
      <c r="D105" s="38" t="s">
        <v>2206</v>
      </c>
      <c r="E105" s="32" t="s">
        <v>2205</v>
      </c>
      <c r="F105" s="32" t="s">
        <v>65</v>
      </c>
      <c r="G105" s="36">
        <v>25661.9</v>
      </c>
      <c r="H105" s="37"/>
      <c r="I105" s="35"/>
      <c r="J105" s="36"/>
      <c r="K105" s="35"/>
      <c r="L105" s="36"/>
      <c r="M105" s="35"/>
      <c r="N105" s="36"/>
      <c r="O105" s="33">
        <v>1</v>
      </c>
      <c r="P105" s="32">
        <v>2</v>
      </c>
      <c r="Q105" s="32"/>
    </row>
    <row r="106" spans="1:17" x14ac:dyDescent="0.2">
      <c r="A106" s="56">
        <v>2133005</v>
      </c>
      <c r="B106" s="32" t="s">
        <v>5</v>
      </c>
      <c r="C106" s="32" t="s">
        <v>6</v>
      </c>
      <c r="D106" s="38" t="s">
        <v>2204</v>
      </c>
      <c r="E106" s="32" t="s">
        <v>2203</v>
      </c>
      <c r="F106" s="32" t="s">
        <v>66</v>
      </c>
      <c r="G106" s="36">
        <v>12869.64</v>
      </c>
      <c r="H106" s="37"/>
      <c r="I106" s="35"/>
      <c r="J106" s="36"/>
      <c r="K106" s="35"/>
      <c r="L106" s="36"/>
      <c r="M106" s="35"/>
      <c r="N106" s="36"/>
      <c r="O106" s="33">
        <v>1</v>
      </c>
      <c r="P106" s="32">
        <v>2</v>
      </c>
      <c r="Q106" s="32"/>
    </row>
    <row r="107" spans="1:17" x14ac:dyDescent="0.2">
      <c r="A107" s="56">
        <v>2133005</v>
      </c>
      <c r="B107" s="32" t="s">
        <v>5</v>
      </c>
      <c r="C107" s="32" t="s">
        <v>6</v>
      </c>
      <c r="D107" s="38" t="s">
        <v>2202</v>
      </c>
      <c r="E107" s="32" t="s">
        <v>2201</v>
      </c>
      <c r="F107" s="32" t="s">
        <v>581</v>
      </c>
      <c r="G107" s="36">
        <v>10734.42</v>
      </c>
      <c r="H107" s="37"/>
      <c r="I107" s="35"/>
      <c r="J107" s="36"/>
      <c r="K107" s="35"/>
      <c r="L107" s="36"/>
      <c r="M107" s="35"/>
      <c r="N107" s="36"/>
      <c r="O107" s="33">
        <v>1</v>
      </c>
      <c r="P107" s="32">
        <v>2</v>
      </c>
      <c r="Q107" s="32"/>
    </row>
    <row r="108" spans="1:17" x14ac:dyDescent="0.2">
      <c r="A108" s="56">
        <v>2133005</v>
      </c>
      <c r="B108" s="32" t="s">
        <v>5</v>
      </c>
      <c r="C108" s="32" t="s">
        <v>6</v>
      </c>
      <c r="D108" s="38" t="s">
        <v>2200</v>
      </c>
      <c r="E108" s="32" t="s">
        <v>2199</v>
      </c>
      <c r="F108" s="32" t="s">
        <v>830</v>
      </c>
      <c r="G108" s="36">
        <v>13633.74</v>
      </c>
      <c r="H108" s="37"/>
      <c r="I108" s="35"/>
      <c r="J108" s="36"/>
      <c r="K108" s="35"/>
      <c r="L108" s="36"/>
      <c r="M108" s="35"/>
      <c r="N108" s="36"/>
      <c r="O108" s="33">
        <v>1</v>
      </c>
      <c r="P108" s="32">
        <v>2</v>
      </c>
      <c r="Q108" s="32"/>
    </row>
    <row r="109" spans="1:17" x14ac:dyDescent="0.2">
      <c r="A109" s="56">
        <v>2133005</v>
      </c>
      <c r="B109" s="32" t="s">
        <v>5</v>
      </c>
      <c r="C109" s="32" t="s">
        <v>6</v>
      </c>
      <c r="D109" s="38" t="s">
        <v>2198</v>
      </c>
      <c r="E109" s="32" t="s">
        <v>2197</v>
      </c>
      <c r="F109" s="32" t="s">
        <v>68</v>
      </c>
      <c r="G109" s="36">
        <v>8670.61</v>
      </c>
      <c r="H109" s="37"/>
      <c r="I109" s="35"/>
      <c r="J109" s="36"/>
      <c r="K109" s="35"/>
      <c r="L109" s="36"/>
      <c r="M109" s="35"/>
      <c r="N109" s="36"/>
      <c r="O109" s="33">
        <v>1</v>
      </c>
      <c r="P109" s="32">
        <v>2</v>
      </c>
      <c r="Q109" s="32"/>
    </row>
    <row r="110" spans="1:17" x14ac:dyDescent="0.2">
      <c r="A110" s="56">
        <v>2133005</v>
      </c>
      <c r="B110" s="32" t="s">
        <v>5</v>
      </c>
      <c r="C110" s="32" t="s">
        <v>6</v>
      </c>
      <c r="D110" s="38" t="s">
        <v>2196</v>
      </c>
      <c r="E110" s="32" t="s">
        <v>2195</v>
      </c>
      <c r="F110" s="32" t="s">
        <v>72</v>
      </c>
      <c r="G110" s="36">
        <v>4786.9799999999996</v>
      </c>
      <c r="H110" s="37"/>
      <c r="I110" s="35"/>
      <c r="J110" s="36"/>
      <c r="K110" s="35"/>
      <c r="L110" s="36"/>
      <c r="M110" s="35"/>
      <c r="N110" s="36"/>
      <c r="O110" s="33">
        <v>1</v>
      </c>
      <c r="P110" s="32">
        <v>2</v>
      </c>
      <c r="Q110" s="32"/>
    </row>
    <row r="111" spans="1:17" x14ac:dyDescent="0.2">
      <c r="A111" s="56">
        <v>2133005</v>
      </c>
      <c r="B111" s="32" t="s">
        <v>5</v>
      </c>
      <c r="C111" s="32" t="s">
        <v>6</v>
      </c>
      <c r="D111" s="38" t="s">
        <v>2194</v>
      </c>
      <c r="E111" s="32" t="s">
        <v>2193</v>
      </c>
      <c r="F111" s="32" t="s">
        <v>73</v>
      </c>
      <c r="G111" s="36">
        <v>4786.9799999999996</v>
      </c>
      <c r="H111" s="37"/>
      <c r="I111" s="35"/>
      <c r="J111" s="36"/>
      <c r="K111" s="35"/>
      <c r="L111" s="36"/>
      <c r="M111" s="35"/>
      <c r="N111" s="36"/>
      <c r="O111" s="33">
        <v>1</v>
      </c>
      <c r="P111" s="32">
        <v>2</v>
      </c>
      <c r="Q111" s="32"/>
    </row>
    <row r="112" spans="1:17" x14ac:dyDescent="0.2">
      <c r="A112" s="56">
        <v>2133005</v>
      </c>
      <c r="B112" s="32" t="s">
        <v>5</v>
      </c>
      <c r="C112" s="32" t="s">
        <v>6</v>
      </c>
      <c r="D112" s="38" t="s">
        <v>2192</v>
      </c>
      <c r="E112" s="32" t="s">
        <v>2191</v>
      </c>
      <c r="F112" s="32" t="s">
        <v>75</v>
      </c>
      <c r="G112" s="36">
        <v>8706.5</v>
      </c>
      <c r="H112" s="32"/>
      <c r="I112" s="35"/>
      <c r="J112" s="36"/>
      <c r="K112" s="35"/>
      <c r="L112" s="36"/>
      <c r="M112" s="35"/>
      <c r="N112" s="36"/>
      <c r="O112" s="33">
        <v>1</v>
      </c>
      <c r="P112" s="32">
        <v>2</v>
      </c>
      <c r="Q112" s="32"/>
    </row>
    <row r="113" spans="1:17" x14ac:dyDescent="0.2">
      <c r="A113" s="56">
        <v>2133006</v>
      </c>
      <c r="B113" s="32" t="s">
        <v>96</v>
      </c>
      <c r="C113" s="32" t="s">
        <v>2188</v>
      </c>
      <c r="D113" s="38" t="s">
        <v>2190</v>
      </c>
      <c r="E113" s="32" t="s">
        <v>99</v>
      </c>
      <c r="F113" s="32" t="s">
        <v>213</v>
      </c>
      <c r="G113" s="36">
        <v>648.6</v>
      </c>
      <c r="H113" s="37"/>
      <c r="I113" s="35"/>
      <c r="J113" s="36"/>
      <c r="K113" s="35"/>
      <c r="L113" s="36"/>
      <c r="M113" s="35"/>
      <c r="N113" s="36"/>
      <c r="O113" s="33">
        <v>1</v>
      </c>
      <c r="P113" s="32">
        <v>10</v>
      </c>
      <c r="Q113" s="32"/>
    </row>
    <row r="114" spans="1:17" x14ac:dyDescent="0.2">
      <c r="A114" s="56">
        <v>2133006</v>
      </c>
      <c r="B114" s="32" t="s">
        <v>96</v>
      </c>
      <c r="C114" s="32" t="s">
        <v>2188</v>
      </c>
      <c r="D114" s="38" t="s">
        <v>2189</v>
      </c>
      <c r="E114" s="32" t="s">
        <v>100</v>
      </c>
      <c r="F114" s="32" t="s">
        <v>213</v>
      </c>
      <c r="G114" s="36">
        <v>864.8</v>
      </c>
      <c r="H114" s="37"/>
      <c r="I114" s="35"/>
      <c r="J114" s="36"/>
      <c r="K114" s="35"/>
      <c r="L114" s="36"/>
      <c r="M114" s="35"/>
      <c r="N114" s="36"/>
      <c r="O114" s="33">
        <v>1</v>
      </c>
      <c r="P114" s="32">
        <v>5</v>
      </c>
      <c r="Q114" s="32"/>
    </row>
    <row r="115" spans="1:17" x14ac:dyDescent="0.2">
      <c r="A115" s="56">
        <v>2133006</v>
      </c>
      <c r="B115" s="32" t="s">
        <v>96</v>
      </c>
      <c r="C115" s="32" t="s">
        <v>2188</v>
      </c>
      <c r="D115" s="38" t="s">
        <v>2187</v>
      </c>
      <c r="E115" s="32" t="s">
        <v>101</v>
      </c>
      <c r="F115" s="32" t="s">
        <v>213</v>
      </c>
      <c r="G115" s="36">
        <v>1081</v>
      </c>
      <c r="H115" s="37"/>
      <c r="I115" s="35"/>
      <c r="J115" s="36"/>
      <c r="K115" s="35"/>
      <c r="L115" s="36"/>
      <c r="M115" s="35"/>
      <c r="N115" s="36"/>
      <c r="O115" s="33">
        <v>1</v>
      </c>
      <c r="P115" s="32">
        <v>1</v>
      </c>
      <c r="Q115" s="32"/>
    </row>
    <row r="116" spans="1:17" x14ac:dyDescent="0.2">
      <c r="A116" s="56">
        <v>2133006</v>
      </c>
      <c r="B116" s="32" t="s">
        <v>96</v>
      </c>
      <c r="C116" s="32" t="s">
        <v>7</v>
      </c>
      <c r="D116" s="38" t="s">
        <v>2186</v>
      </c>
      <c r="E116" s="32" t="s">
        <v>2185</v>
      </c>
      <c r="F116" s="32" t="s">
        <v>213</v>
      </c>
      <c r="G116" s="36">
        <v>486.45</v>
      </c>
      <c r="H116" s="37"/>
      <c r="I116" s="35"/>
      <c r="J116" s="36"/>
      <c r="K116" s="35"/>
      <c r="L116" s="36"/>
      <c r="M116" s="35"/>
      <c r="N116" s="36"/>
      <c r="O116" s="33">
        <v>1</v>
      </c>
      <c r="P116" s="32">
        <v>1</v>
      </c>
      <c r="Q116" s="32"/>
    </row>
    <row r="117" spans="1:17" x14ac:dyDescent="0.2">
      <c r="A117" s="56">
        <v>2133006</v>
      </c>
      <c r="B117" s="32" t="s">
        <v>96</v>
      </c>
      <c r="C117" s="32" t="s">
        <v>7</v>
      </c>
      <c r="D117" s="38" t="s">
        <v>2184</v>
      </c>
      <c r="E117" s="32" t="s">
        <v>2183</v>
      </c>
      <c r="F117" s="32" t="s">
        <v>213</v>
      </c>
      <c r="G117" s="36">
        <v>864.8</v>
      </c>
      <c r="H117" s="37"/>
      <c r="I117" s="35"/>
      <c r="J117" s="36"/>
      <c r="K117" s="35"/>
      <c r="L117" s="36"/>
      <c r="M117" s="35"/>
      <c r="N117" s="36"/>
      <c r="O117" s="33">
        <v>1</v>
      </c>
      <c r="P117" s="32">
        <v>46</v>
      </c>
      <c r="Q117" s="32"/>
    </row>
    <row r="118" spans="1:17" x14ac:dyDescent="0.2">
      <c r="A118" s="56">
        <v>2133006</v>
      </c>
      <c r="B118" s="32" t="s">
        <v>96</v>
      </c>
      <c r="C118" s="32" t="s">
        <v>7</v>
      </c>
      <c r="D118" s="38" t="s">
        <v>2182</v>
      </c>
      <c r="E118" s="40" t="s">
        <v>2181</v>
      </c>
      <c r="F118" s="32" t="s">
        <v>65</v>
      </c>
      <c r="G118" s="55">
        <v>1297.2</v>
      </c>
      <c r="H118" s="37"/>
      <c r="I118" s="35"/>
      <c r="J118" s="36"/>
      <c r="K118" s="35"/>
      <c r="L118" s="36"/>
      <c r="M118" s="35"/>
      <c r="N118" s="36"/>
      <c r="O118" s="33">
        <v>1</v>
      </c>
      <c r="P118" s="32">
        <v>1</v>
      </c>
      <c r="Q118" s="32"/>
    </row>
    <row r="119" spans="1:17" x14ac:dyDescent="0.2">
      <c r="A119" s="56">
        <v>2133006</v>
      </c>
      <c r="B119" s="32" t="s">
        <v>96</v>
      </c>
      <c r="C119" s="32" t="s">
        <v>7</v>
      </c>
      <c r="D119" s="38" t="s">
        <v>2180</v>
      </c>
      <c r="E119" s="40" t="s">
        <v>2179</v>
      </c>
      <c r="F119" s="32" t="s">
        <v>65</v>
      </c>
      <c r="G119" s="55">
        <v>1297.2</v>
      </c>
      <c r="H119" s="37"/>
      <c r="I119" s="35"/>
      <c r="J119" s="36"/>
      <c r="K119" s="35"/>
      <c r="L119" s="36"/>
      <c r="M119" s="35"/>
      <c r="N119" s="36"/>
      <c r="O119" s="33">
        <v>1</v>
      </c>
      <c r="P119" s="32">
        <v>1</v>
      </c>
      <c r="Q119" s="32"/>
    </row>
    <row r="120" spans="1:17" x14ac:dyDescent="0.2">
      <c r="A120" s="56">
        <v>2133006</v>
      </c>
      <c r="B120" s="32" t="s">
        <v>96</v>
      </c>
      <c r="C120" s="32" t="s">
        <v>7</v>
      </c>
      <c r="D120" s="38" t="s">
        <v>2178</v>
      </c>
      <c r="E120" s="40" t="s">
        <v>2177</v>
      </c>
      <c r="F120" s="32" t="s">
        <v>66</v>
      </c>
      <c r="G120" s="55">
        <v>1081</v>
      </c>
      <c r="H120" s="37"/>
      <c r="I120" s="35"/>
      <c r="J120" s="36"/>
      <c r="K120" s="35"/>
      <c r="L120" s="36"/>
      <c r="M120" s="35"/>
      <c r="N120" s="36"/>
      <c r="O120" s="33">
        <v>1</v>
      </c>
      <c r="P120" s="32">
        <v>1</v>
      </c>
      <c r="Q120" s="32"/>
    </row>
    <row r="121" spans="1:17" x14ac:dyDescent="0.2">
      <c r="A121" s="56">
        <v>2133006</v>
      </c>
      <c r="B121" s="32" t="s">
        <v>96</v>
      </c>
      <c r="C121" s="32" t="s">
        <v>7</v>
      </c>
      <c r="D121" s="38" t="s">
        <v>2176</v>
      </c>
      <c r="E121" s="40" t="s">
        <v>2175</v>
      </c>
      <c r="F121" s="32" t="s">
        <v>66</v>
      </c>
      <c r="G121" s="55">
        <v>1081</v>
      </c>
      <c r="H121" s="37"/>
      <c r="I121" s="35"/>
      <c r="J121" s="36"/>
      <c r="K121" s="35"/>
      <c r="L121" s="36"/>
      <c r="M121" s="35"/>
      <c r="N121" s="36"/>
      <c r="O121" s="33">
        <v>1</v>
      </c>
      <c r="P121" s="32">
        <v>1</v>
      </c>
      <c r="Q121" s="32"/>
    </row>
    <row r="122" spans="1:17" x14ac:dyDescent="0.2">
      <c r="A122" s="56">
        <v>2133006</v>
      </c>
      <c r="B122" s="32" t="s">
        <v>96</v>
      </c>
      <c r="C122" s="32" t="s">
        <v>7</v>
      </c>
      <c r="D122" s="38" t="s">
        <v>2174</v>
      </c>
      <c r="E122" s="40" t="s">
        <v>2173</v>
      </c>
      <c r="F122" s="32" t="s">
        <v>581</v>
      </c>
      <c r="G122" s="55">
        <v>864.8</v>
      </c>
      <c r="H122" s="37"/>
      <c r="I122" s="35"/>
      <c r="J122" s="36"/>
      <c r="K122" s="35"/>
      <c r="L122" s="36"/>
      <c r="M122" s="35"/>
      <c r="N122" s="36"/>
      <c r="O122" s="33">
        <v>1</v>
      </c>
      <c r="P122" s="32">
        <v>1</v>
      </c>
      <c r="Q122" s="32"/>
    </row>
    <row r="123" spans="1:17" x14ac:dyDescent="0.2">
      <c r="A123" s="56">
        <v>2133006</v>
      </c>
      <c r="B123" s="32" t="s">
        <v>96</v>
      </c>
      <c r="C123" s="32" t="s">
        <v>7</v>
      </c>
      <c r="D123" s="38" t="s">
        <v>2172</v>
      </c>
      <c r="E123" s="40" t="s">
        <v>2171</v>
      </c>
      <c r="F123" s="32" t="s">
        <v>581</v>
      </c>
      <c r="G123" s="55">
        <v>864.8</v>
      </c>
      <c r="H123" s="37"/>
      <c r="I123" s="35"/>
      <c r="J123" s="36"/>
      <c r="K123" s="35"/>
      <c r="L123" s="36"/>
      <c r="M123" s="35"/>
      <c r="N123" s="36"/>
      <c r="O123" s="33">
        <v>1</v>
      </c>
      <c r="P123" s="32">
        <v>1</v>
      </c>
      <c r="Q123" s="32"/>
    </row>
    <row r="124" spans="1:17" x14ac:dyDescent="0.2">
      <c r="A124" s="56">
        <v>2133006</v>
      </c>
      <c r="B124" s="32" t="s">
        <v>96</v>
      </c>
      <c r="C124" s="32" t="s">
        <v>7</v>
      </c>
      <c r="D124" s="38" t="s">
        <v>2170</v>
      </c>
      <c r="E124" s="40" t="s">
        <v>2169</v>
      </c>
      <c r="F124" s="32" t="s">
        <v>2168</v>
      </c>
      <c r="G124" s="55">
        <v>864.8</v>
      </c>
      <c r="H124" s="37"/>
      <c r="I124" s="35"/>
      <c r="J124" s="36"/>
      <c r="K124" s="35"/>
      <c r="L124" s="36"/>
      <c r="M124" s="35"/>
      <c r="N124" s="36"/>
      <c r="O124" s="33">
        <v>1</v>
      </c>
      <c r="P124" s="32">
        <v>1</v>
      </c>
      <c r="Q124" s="32"/>
    </row>
    <row r="125" spans="1:17" x14ac:dyDescent="0.2">
      <c r="A125" s="56">
        <v>2133006</v>
      </c>
      <c r="B125" s="32" t="s">
        <v>96</v>
      </c>
      <c r="C125" s="32" t="s">
        <v>7</v>
      </c>
      <c r="D125" s="38" t="s">
        <v>2167</v>
      </c>
      <c r="E125" s="40" t="s">
        <v>2166</v>
      </c>
      <c r="F125" s="32" t="s">
        <v>879</v>
      </c>
      <c r="G125" s="55">
        <v>2594.4</v>
      </c>
      <c r="H125" s="37"/>
      <c r="I125" s="35"/>
      <c r="J125" s="36"/>
      <c r="K125" s="35"/>
      <c r="L125" s="36"/>
      <c r="M125" s="35"/>
      <c r="N125" s="36"/>
      <c r="O125" s="33">
        <v>1</v>
      </c>
      <c r="P125" s="32">
        <v>1</v>
      </c>
      <c r="Q125" s="32"/>
    </row>
    <row r="126" spans="1:17" x14ac:dyDescent="0.2">
      <c r="A126" s="56">
        <v>2133006</v>
      </c>
      <c r="B126" s="32" t="s">
        <v>96</v>
      </c>
      <c r="C126" s="32" t="s">
        <v>7</v>
      </c>
      <c r="D126" s="38" t="s">
        <v>2165</v>
      </c>
      <c r="E126" s="40" t="s">
        <v>2164</v>
      </c>
      <c r="F126" s="32" t="s">
        <v>213</v>
      </c>
      <c r="G126" s="55">
        <v>324.3</v>
      </c>
      <c r="H126" s="37"/>
      <c r="I126" s="35"/>
      <c r="J126" s="36"/>
      <c r="K126" s="35"/>
      <c r="L126" s="36"/>
      <c r="M126" s="35"/>
      <c r="N126" s="36"/>
      <c r="O126" s="33">
        <v>1</v>
      </c>
      <c r="P126" s="32">
        <v>21</v>
      </c>
      <c r="Q126" s="32"/>
    </row>
    <row r="127" spans="1:17" x14ac:dyDescent="0.2">
      <c r="A127" s="56">
        <v>2133006</v>
      </c>
      <c r="B127" s="32" t="s">
        <v>96</v>
      </c>
      <c r="C127" s="32" t="s">
        <v>7</v>
      </c>
      <c r="D127" s="38" t="s">
        <v>2163</v>
      </c>
      <c r="E127" s="40" t="s">
        <v>2162</v>
      </c>
      <c r="F127" s="32" t="s">
        <v>75</v>
      </c>
      <c r="G127" s="55">
        <v>2594.4</v>
      </c>
      <c r="H127" s="37"/>
      <c r="I127" s="35"/>
      <c r="J127" s="36"/>
      <c r="K127" s="35"/>
      <c r="L127" s="36"/>
      <c r="M127" s="35"/>
      <c r="N127" s="36"/>
      <c r="O127" s="33">
        <v>1</v>
      </c>
      <c r="P127" s="32">
        <v>1</v>
      </c>
      <c r="Q127" s="32"/>
    </row>
    <row r="128" spans="1:17" x14ac:dyDescent="0.2">
      <c r="A128" s="56">
        <v>2133006</v>
      </c>
      <c r="B128" s="32" t="s">
        <v>96</v>
      </c>
      <c r="C128" s="32" t="s">
        <v>7</v>
      </c>
      <c r="D128" s="38" t="s">
        <v>2161</v>
      </c>
      <c r="E128" s="40" t="s">
        <v>2160</v>
      </c>
      <c r="F128" s="32" t="s">
        <v>71</v>
      </c>
      <c r="G128" s="55">
        <v>324.3</v>
      </c>
      <c r="H128" s="37"/>
      <c r="I128" s="35"/>
      <c r="J128" s="36"/>
      <c r="K128" s="35"/>
      <c r="L128" s="36"/>
      <c r="M128" s="35"/>
      <c r="N128" s="36"/>
      <c r="O128" s="33">
        <v>1</v>
      </c>
      <c r="P128" s="32">
        <v>1</v>
      </c>
      <c r="Q128" s="32"/>
    </row>
    <row r="129" spans="1:17" x14ac:dyDescent="0.2">
      <c r="A129" s="56">
        <v>2133006</v>
      </c>
      <c r="B129" s="32" t="s">
        <v>96</v>
      </c>
      <c r="C129" s="32" t="s">
        <v>7</v>
      </c>
      <c r="D129" s="38" t="s">
        <v>2159</v>
      </c>
      <c r="E129" s="40" t="s">
        <v>2158</v>
      </c>
      <c r="F129" s="32" t="s">
        <v>71</v>
      </c>
      <c r="G129" s="55">
        <v>324.3</v>
      </c>
      <c r="H129" s="37"/>
      <c r="I129" s="35"/>
      <c r="J129" s="36"/>
      <c r="K129" s="35"/>
      <c r="L129" s="36"/>
      <c r="M129" s="35"/>
      <c r="N129" s="36"/>
      <c r="O129" s="33">
        <v>1</v>
      </c>
      <c r="P129" s="32">
        <v>1</v>
      </c>
      <c r="Q129" s="32"/>
    </row>
    <row r="130" spans="1:17" x14ac:dyDescent="0.2">
      <c r="A130" s="56">
        <v>2133006</v>
      </c>
      <c r="B130" s="32" t="s">
        <v>96</v>
      </c>
      <c r="C130" s="32" t="s">
        <v>7</v>
      </c>
      <c r="D130" s="38" t="s">
        <v>2157</v>
      </c>
      <c r="E130" s="40" t="s">
        <v>2156</v>
      </c>
      <c r="F130" s="32" t="s">
        <v>71</v>
      </c>
      <c r="G130" s="55">
        <v>324.3</v>
      </c>
      <c r="H130" s="37"/>
      <c r="I130" s="35"/>
      <c r="J130" s="36"/>
      <c r="K130" s="35"/>
      <c r="L130" s="36"/>
      <c r="M130" s="35"/>
      <c r="N130" s="36"/>
      <c r="O130" s="33">
        <v>1</v>
      </c>
      <c r="P130" s="32">
        <v>1</v>
      </c>
      <c r="Q130" s="32"/>
    </row>
    <row r="131" spans="1:17" x14ac:dyDescent="0.2">
      <c r="A131" s="56">
        <v>2133006</v>
      </c>
      <c r="B131" s="32" t="s">
        <v>96</v>
      </c>
      <c r="C131" s="32" t="s">
        <v>7</v>
      </c>
      <c r="D131" s="38" t="s">
        <v>2155</v>
      </c>
      <c r="E131" s="40" t="s">
        <v>2154</v>
      </c>
      <c r="F131" s="32" t="s">
        <v>71</v>
      </c>
      <c r="G131" s="55">
        <v>216.2</v>
      </c>
      <c r="H131" s="37"/>
      <c r="I131" s="35"/>
      <c r="J131" s="36"/>
      <c r="K131" s="35"/>
      <c r="L131" s="36"/>
      <c r="M131" s="35"/>
      <c r="N131" s="36"/>
      <c r="O131" s="33">
        <v>1</v>
      </c>
      <c r="P131" s="32">
        <v>1</v>
      </c>
      <c r="Q131" s="32"/>
    </row>
    <row r="132" spans="1:17" x14ac:dyDescent="0.2">
      <c r="A132" s="56">
        <v>2133006</v>
      </c>
      <c r="B132" s="32" t="s">
        <v>96</v>
      </c>
      <c r="C132" s="32" t="s">
        <v>7</v>
      </c>
      <c r="D132" s="38" t="s">
        <v>2153</v>
      </c>
      <c r="E132" s="40" t="s">
        <v>2152</v>
      </c>
      <c r="F132" s="32" t="s">
        <v>71</v>
      </c>
      <c r="G132" s="55">
        <v>216.2</v>
      </c>
      <c r="H132" s="37"/>
      <c r="I132" s="35"/>
      <c r="J132" s="36"/>
      <c r="K132" s="35"/>
      <c r="L132" s="36"/>
      <c r="M132" s="35"/>
      <c r="N132" s="36"/>
      <c r="O132" s="33">
        <v>1</v>
      </c>
      <c r="P132" s="32">
        <v>1</v>
      </c>
      <c r="Q132" s="32"/>
    </row>
    <row r="133" spans="1:17" x14ac:dyDescent="0.2">
      <c r="A133" s="56">
        <v>2133006</v>
      </c>
      <c r="B133" s="32" t="s">
        <v>96</v>
      </c>
      <c r="C133" s="32" t="s">
        <v>7</v>
      </c>
      <c r="D133" s="38" t="s">
        <v>2151</v>
      </c>
      <c r="E133" s="40" t="s">
        <v>2150</v>
      </c>
      <c r="F133" s="32" t="s">
        <v>70</v>
      </c>
      <c r="G133" s="55">
        <v>324.3</v>
      </c>
      <c r="H133" s="37"/>
      <c r="I133" s="35"/>
      <c r="J133" s="36"/>
      <c r="K133" s="35"/>
      <c r="L133" s="36"/>
      <c r="M133" s="35"/>
      <c r="N133" s="36"/>
      <c r="O133" s="33">
        <v>1</v>
      </c>
      <c r="P133" s="32">
        <v>1</v>
      </c>
      <c r="Q133" s="32"/>
    </row>
    <row r="134" spans="1:17" x14ac:dyDescent="0.2">
      <c r="A134" s="56">
        <v>2133006</v>
      </c>
      <c r="B134" s="32" t="s">
        <v>96</v>
      </c>
      <c r="C134" s="32" t="s">
        <v>7</v>
      </c>
      <c r="D134" s="38" t="s">
        <v>2149</v>
      </c>
      <c r="E134" s="40" t="s">
        <v>2148</v>
      </c>
      <c r="F134" s="32" t="s">
        <v>2147</v>
      </c>
      <c r="G134" s="55">
        <v>432.4</v>
      </c>
      <c r="H134" s="37"/>
      <c r="I134" s="35"/>
      <c r="J134" s="36"/>
      <c r="K134" s="35"/>
      <c r="L134" s="36"/>
      <c r="M134" s="35"/>
      <c r="N134" s="36"/>
      <c r="O134" s="33">
        <v>1</v>
      </c>
      <c r="P134" s="32">
        <v>1</v>
      </c>
      <c r="Q134" s="32"/>
    </row>
    <row r="135" spans="1:17" x14ac:dyDescent="0.2">
      <c r="A135" s="56">
        <v>2133006</v>
      </c>
      <c r="B135" s="32" t="s">
        <v>96</v>
      </c>
      <c r="C135" s="32" t="s">
        <v>7</v>
      </c>
      <c r="D135" s="38" t="s">
        <v>2146</v>
      </c>
      <c r="E135" s="40" t="s">
        <v>2145</v>
      </c>
      <c r="F135" s="32" t="s">
        <v>2144</v>
      </c>
      <c r="G135" s="55">
        <v>324.3</v>
      </c>
      <c r="H135" s="37"/>
      <c r="I135" s="35"/>
      <c r="J135" s="36"/>
      <c r="K135" s="35"/>
      <c r="L135" s="36"/>
      <c r="M135" s="35"/>
      <c r="N135" s="36"/>
      <c r="O135" s="33">
        <v>1</v>
      </c>
      <c r="P135" s="32">
        <v>1</v>
      </c>
      <c r="Q135" s="32"/>
    </row>
    <row r="136" spans="1:17" x14ac:dyDescent="0.2">
      <c r="A136" s="56">
        <v>2133006</v>
      </c>
      <c r="B136" s="32" t="s">
        <v>96</v>
      </c>
      <c r="C136" s="32" t="s">
        <v>7</v>
      </c>
      <c r="D136" s="38" t="s">
        <v>2143</v>
      </c>
      <c r="E136" s="40" t="s">
        <v>2142</v>
      </c>
      <c r="F136" s="32" t="s">
        <v>74</v>
      </c>
      <c r="G136" s="55">
        <v>216.2</v>
      </c>
      <c r="H136" s="37"/>
      <c r="I136" s="35"/>
      <c r="J136" s="36"/>
      <c r="K136" s="35"/>
      <c r="L136" s="36"/>
      <c r="M136" s="35"/>
      <c r="N136" s="36"/>
      <c r="O136" s="33">
        <v>1</v>
      </c>
      <c r="P136" s="32">
        <v>1</v>
      </c>
      <c r="Q136" s="32"/>
    </row>
    <row r="137" spans="1:17" x14ac:dyDescent="0.2">
      <c r="A137" s="56">
        <v>2133006</v>
      </c>
      <c r="B137" s="32" t="s">
        <v>96</v>
      </c>
      <c r="C137" s="32" t="s">
        <v>7</v>
      </c>
      <c r="D137" s="38" t="s">
        <v>2141</v>
      </c>
      <c r="E137" s="40" t="s">
        <v>2140</v>
      </c>
      <c r="F137" s="32" t="s">
        <v>74</v>
      </c>
      <c r="G137" s="55">
        <v>432.4</v>
      </c>
      <c r="H137" s="37"/>
      <c r="I137" s="35"/>
      <c r="J137" s="36"/>
      <c r="K137" s="35"/>
      <c r="L137" s="36"/>
      <c r="M137" s="35"/>
      <c r="N137" s="36"/>
      <c r="O137" s="33">
        <v>1</v>
      </c>
      <c r="P137" s="32">
        <v>1</v>
      </c>
      <c r="Q137" s="32"/>
    </row>
    <row r="138" spans="1:17" x14ac:dyDescent="0.2">
      <c r="A138" s="56">
        <v>2133006</v>
      </c>
      <c r="B138" s="32" t="s">
        <v>96</v>
      </c>
      <c r="C138" s="32" t="s">
        <v>7</v>
      </c>
      <c r="D138" s="38" t="s">
        <v>2139</v>
      </c>
      <c r="E138" s="40" t="s">
        <v>2138</v>
      </c>
      <c r="F138" s="32" t="s">
        <v>74</v>
      </c>
      <c r="G138" s="55">
        <v>324.3</v>
      </c>
      <c r="H138" s="37"/>
      <c r="I138" s="35"/>
      <c r="J138" s="36"/>
      <c r="K138" s="35"/>
      <c r="L138" s="36"/>
      <c r="M138" s="35"/>
      <c r="N138" s="36"/>
      <c r="O138" s="33">
        <v>1</v>
      </c>
      <c r="P138" s="32">
        <v>1</v>
      </c>
      <c r="Q138" s="32"/>
    </row>
    <row r="139" spans="1:17" x14ac:dyDescent="0.2">
      <c r="A139" s="56">
        <v>2133006</v>
      </c>
      <c r="B139" s="32" t="s">
        <v>96</v>
      </c>
      <c r="C139" s="32" t="s">
        <v>7</v>
      </c>
      <c r="D139" s="38" t="s">
        <v>2137</v>
      </c>
      <c r="E139" s="40" t="s">
        <v>2136</v>
      </c>
      <c r="F139" s="32" t="s">
        <v>74</v>
      </c>
      <c r="G139" s="55">
        <v>432.4</v>
      </c>
      <c r="H139" s="37"/>
      <c r="I139" s="35"/>
      <c r="J139" s="36"/>
      <c r="K139" s="35"/>
      <c r="L139" s="36"/>
      <c r="M139" s="35"/>
      <c r="N139" s="36"/>
      <c r="O139" s="33">
        <v>1</v>
      </c>
      <c r="P139" s="32">
        <v>1</v>
      </c>
      <c r="Q139" s="32"/>
    </row>
    <row r="140" spans="1:17" x14ac:dyDescent="0.2">
      <c r="A140" s="56">
        <v>2133006</v>
      </c>
      <c r="B140" s="32" t="s">
        <v>96</v>
      </c>
      <c r="C140" s="32" t="s">
        <v>7</v>
      </c>
      <c r="D140" s="38" t="s">
        <v>2135</v>
      </c>
      <c r="E140" s="40" t="s">
        <v>2134</v>
      </c>
      <c r="F140" s="32" t="s">
        <v>74</v>
      </c>
      <c r="G140" s="55">
        <v>216.2</v>
      </c>
      <c r="H140" s="37"/>
      <c r="I140" s="35"/>
      <c r="J140" s="36"/>
      <c r="K140" s="35"/>
      <c r="L140" s="36"/>
      <c r="M140" s="35"/>
      <c r="N140" s="36"/>
      <c r="O140" s="33">
        <v>1</v>
      </c>
      <c r="P140" s="32">
        <v>1</v>
      </c>
      <c r="Q140" s="32"/>
    </row>
    <row r="141" spans="1:17" x14ac:dyDescent="0.2">
      <c r="A141" s="56">
        <v>2133006</v>
      </c>
      <c r="B141" s="32" t="s">
        <v>96</v>
      </c>
      <c r="C141" s="32" t="s">
        <v>7</v>
      </c>
      <c r="D141" s="38" t="s">
        <v>2133</v>
      </c>
      <c r="E141" s="40" t="s">
        <v>2132</v>
      </c>
      <c r="F141" s="32" t="s">
        <v>64</v>
      </c>
      <c r="G141" s="55">
        <v>432.4</v>
      </c>
      <c r="H141" s="37"/>
      <c r="I141" s="35"/>
      <c r="J141" s="36"/>
      <c r="K141" s="35"/>
      <c r="L141" s="36"/>
      <c r="M141" s="35"/>
      <c r="N141" s="36"/>
      <c r="O141" s="33">
        <v>1</v>
      </c>
      <c r="P141" s="32">
        <v>1</v>
      </c>
      <c r="Q141" s="32"/>
    </row>
    <row r="142" spans="1:17" x14ac:dyDescent="0.2">
      <c r="A142" s="56">
        <v>2133006</v>
      </c>
      <c r="B142" s="32" t="s">
        <v>96</v>
      </c>
      <c r="C142" s="32" t="s">
        <v>7</v>
      </c>
      <c r="D142" s="38" t="s">
        <v>2131</v>
      </c>
      <c r="E142" s="40" t="s">
        <v>2130</v>
      </c>
      <c r="F142" s="32" t="s">
        <v>130</v>
      </c>
      <c r="G142" s="55">
        <v>216.2</v>
      </c>
      <c r="H142" s="37"/>
      <c r="I142" s="35"/>
      <c r="J142" s="36"/>
      <c r="K142" s="35"/>
      <c r="L142" s="36"/>
      <c r="M142" s="35"/>
      <c r="N142" s="36"/>
      <c r="O142" s="33">
        <v>1</v>
      </c>
      <c r="P142" s="32">
        <v>1</v>
      </c>
      <c r="Q142" s="32"/>
    </row>
    <row r="143" spans="1:17" x14ac:dyDescent="0.2">
      <c r="A143" s="56">
        <v>2133006</v>
      </c>
      <c r="B143" s="32" t="s">
        <v>96</v>
      </c>
      <c r="C143" s="32" t="s">
        <v>7</v>
      </c>
      <c r="D143" s="38" t="s">
        <v>2129</v>
      </c>
      <c r="E143" s="40" t="s">
        <v>2128</v>
      </c>
      <c r="F143" s="32" t="s">
        <v>330</v>
      </c>
      <c r="G143" s="55">
        <v>2594.4</v>
      </c>
      <c r="H143" s="37"/>
      <c r="I143" s="35"/>
      <c r="J143" s="36"/>
      <c r="K143" s="35"/>
      <c r="L143" s="36"/>
      <c r="M143" s="35"/>
      <c r="N143" s="36"/>
      <c r="O143" s="33">
        <v>1</v>
      </c>
      <c r="P143" s="32">
        <v>1</v>
      </c>
      <c r="Q143" s="32"/>
    </row>
    <row r="144" spans="1:17" x14ac:dyDescent="0.2">
      <c r="A144" s="56">
        <v>2133006</v>
      </c>
      <c r="B144" s="32" t="s">
        <v>96</v>
      </c>
      <c r="C144" s="32" t="s">
        <v>7</v>
      </c>
      <c r="D144" s="38" t="s">
        <v>2127</v>
      </c>
      <c r="E144" s="40" t="s">
        <v>2126</v>
      </c>
      <c r="F144" s="32" t="s">
        <v>63</v>
      </c>
      <c r="G144" s="55">
        <v>648.6</v>
      </c>
      <c r="H144" s="37"/>
      <c r="I144" s="35"/>
      <c r="J144" s="36"/>
      <c r="K144" s="35"/>
      <c r="L144" s="36"/>
      <c r="M144" s="35"/>
      <c r="N144" s="36"/>
      <c r="O144" s="33">
        <v>1</v>
      </c>
      <c r="P144" s="32">
        <v>1</v>
      </c>
      <c r="Q144" s="32"/>
    </row>
    <row r="145" spans="1:17" x14ac:dyDescent="0.2">
      <c r="A145" s="56">
        <v>2133006</v>
      </c>
      <c r="B145" s="32" t="s">
        <v>96</v>
      </c>
      <c r="C145" s="32" t="s">
        <v>7</v>
      </c>
      <c r="D145" s="38" t="s">
        <v>2125</v>
      </c>
      <c r="E145" s="40" t="s">
        <v>2124</v>
      </c>
      <c r="F145" s="32" t="s">
        <v>62</v>
      </c>
      <c r="G145" s="55">
        <v>648.6</v>
      </c>
      <c r="H145" s="37"/>
      <c r="I145" s="35"/>
      <c r="J145" s="36"/>
      <c r="K145" s="35"/>
      <c r="L145" s="36"/>
      <c r="M145" s="35"/>
      <c r="N145" s="36"/>
      <c r="O145" s="33">
        <v>1</v>
      </c>
      <c r="P145" s="32">
        <v>1</v>
      </c>
      <c r="Q145" s="32"/>
    </row>
    <row r="146" spans="1:17" x14ac:dyDescent="0.2">
      <c r="A146" s="56">
        <v>2133006</v>
      </c>
      <c r="B146" s="32" t="s">
        <v>96</v>
      </c>
      <c r="C146" s="32" t="s">
        <v>7</v>
      </c>
      <c r="D146" s="38" t="s">
        <v>2123</v>
      </c>
      <c r="E146" s="40" t="s">
        <v>2122</v>
      </c>
      <c r="F146" s="32" t="s">
        <v>1523</v>
      </c>
      <c r="G146" s="55">
        <v>864.8</v>
      </c>
      <c r="H146" s="37"/>
      <c r="I146" s="35"/>
      <c r="J146" s="36"/>
      <c r="K146" s="35"/>
      <c r="L146" s="36"/>
      <c r="M146" s="35"/>
      <c r="N146" s="36"/>
      <c r="O146" s="33">
        <v>1</v>
      </c>
      <c r="P146" s="32">
        <v>1</v>
      </c>
      <c r="Q146" s="32"/>
    </row>
    <row r="147" spans="1:17" x14ac:dyDescent="0.2">
      <c r="A147" s="56">
        <v>2133006</v>
      </c>
      <c r="B147" s="32" t="s">
        <v>96</v>
      </c>
      <c r="C147" s="32" t="s">
        <v>7</v>
      </c>
      <c r="D147" s="38" t="s">
        <v>2121</v>
      </c>
      <c r="E147" s="40" t="s">
        <v>2120</v>
      </c>
      <c r="F147" s="32" t="s">
        <v>1523</v>
      </c>
      <c r="G147" s="55">
        <v>648.6</v>
      </c>
      <c r="H147" s="37"/>
      <c r="I147" s="35"/>
      <c r="J147" s="36"/>
      <c r="K147" s="35"/>
      <c r="L147" s="36"/>
      <c r="M147" s="35"/>
      <c r="N147" s="36"/>
      <c r="O147" s="33">
        <v>1</v>
      </c>
      <c r="P147" s="32">
        <v>8</v>
      </c>
      <c r="Q147" s="32"/>
    </row>
    <row r="148" spans="1:17" x14ac:dyDescent="0.2">
      <c r="A148" s="56">
        <v>2133006</v>
      </c>
      <c r="B148" s="32" t="s">
        <v>96</v>
      </c>
      <c r="C148" s="32" t="s">
        <v>7</v>
      </c>
      <c r="D148" s="38" t="s">
        <v>2119</v>
      </c>
      <c r="E148" s="40" t="s">
        <v>2118</v>
      </c>
      <c r="F148" s="32" t="s">
        <v>1523</v>
      </c>
      <c r="G148" s="55">
        <v>648.6</v>
      </c>
      <c r="H148" s="37"/>
      <c r="I148" s="35"/>
      <c r="J148" s="36"/>
      <c r="K148" s="35"/>
      <c r="L148" s="36"/>
      <c r="M148" s="35"/>
      <c r="N148" s="36"/>
      <c r="O148" s="33">
        <v>1</v>
      </c>
      <c r="P148" s="32">
        <v>2</v>
      </c>
      <c r="Q148" s="32"/>
    </row>
    <row r="149" spans="1:17" x14ac:dyDescent="0.2">
      <c r="A149" s="56">
        <v>2133006</v>
      </c>
      <c r="B149" s="32" t="s">
        <v>96</v>
      </c>
      <c r="C149" s="32" t="s">
        <v>7</v>
      </c>
      <c r="D149" s="38" t="s">
        <v>2117</v>
      </c>
      <c r="E149" s="40" t="s">
        <v>2116</v>
      </c>
      <c r="F149" s="32" t="s">
        <v>1523</v>
      </c>
      <c r="G149" s="55">
        <v>864.8</v>
      </c>
      <c r="H149" s="37"/>
      <c r="I149" s="35"/>
      <c r="J149" s="36"/>
      <c r="K149" s="35"/>
      <c r="L149" s="36"/>
      <c r="M149" s="35"/>
      <c r="N149" s="36"/>
      <c r="O149" s="33">
        <v>1</v>
      </c>
      <c r="P149" s="32">
        <v>5</v>
      </c>
      <c r="Q149" s="32"/>
    </row>
    <row r="150" spans="1:17" x14ac:dyDescent="0.2">
      <c r="A150" s="56">
        <v>2133006</v>
      </c>
      <c r="B150" s="32" t="s">
        <v>96</v>
      </c>
      <c r="C150" s="32" t="s">
        <v>7</v>
      </c>
      <c r="D150" s="38" t="s">
        <v>2115</v>
      </c>
      <c r="E150" s="40" t="s">
        <v>2114</v>
      </c>
      <c r="F150" s="32" t="s">
        <v>1523</v>
      </c>
      <c r="G150" s="55">
        <v>432.4</v>
      </c>
      <c r="H150" s="37"/>
      <c r="I150" s="35"/>
      <c r="J150" s="36"/>
      <c r="K150" s="35"/>
      <c r="L150" s="36"/>
      <c r="M150" s="35"/>
      <c r="N150" s="36"/>
      <c r="O150" s="33">
        <v>1</v>
      </c>
      <c r="P150" s="32">
        <v>2</v>
      </c>
      <c r="Q150" s="32"/>
    </row>
    <row r="151" spans="1:17" x14ac:dyDescent="0.2">
      <c r="A151" s="56">
        <v>2133006</v>
      </c>
      <c r="B151" s="32" t="s">
        <v>96</v>
      </c>
      <c r="C151" s="32" t="s">
        <v>7</v>
      </c>
      <c r="D151" s="38" t="s">
        <v>2113</v>
      </c>
      <c r="E151" s="40" t="s">
        <v>2112</v>
      </c>
      <c r="F151" s="32" t="s">
        <v>1523</v>
      </c>
      <c r="G151" s="55">
        <v>864.8</v>
      </c>
      <c r="H151" s="37"/>
      <c r="I151" s="35"/>
      <c r="J151" s="36"/>
      <c r="K151" s="35"/>
      <c r="L151" s="36"/>
      <c r="M151" s="35"/>
      <c r="N151" s="36"/>
      <c r="O151" s="33">
        <v>1</v>
      </c>
      <c r="P151" s="32">
        <v>1</v>
      </c>
      <c r="Q151" s="32"/>
    </row>
    <row r="152" spans="1:17" x14ac:dyDescent="0.2">
      <c r="A152" s="56">
        <v>2133006</v>
      </c>
      <c r="B152" s="32" t="s">
        <v>96</v>
      </c>
      <c r="C152" s="32" t="s">
        <v>7</v>
      </c>
      <c r="D152" s="38" t="s">
        <v>2111</v>
      </c>
      <c r="E152" s="40" t="s">
        <v>2110</v>
      </c>
      <c r="F152" s="32" t="s">
        <v>129</v>
      </c>
      <c r="G152" s="55">
        <v>864.8</v>
      </c>
      <c r="H152" s="37"/>
      <c r="I152" s="35"/>
      <c r="J152" s="36"/>
      <c r="K152" s="35"/>
      <c r="L152" s="36"/>
      <c r="M152" s="35"/>
      <c r="N152" s="36"/>
      <c r="O152" s="33">
        <v>1</v>
      </c>
      <c r="P152" s="32">
        <v>1</v>
      </c>
      <c r="Q152" s="32"/>
    </row>
    <row r="153" spans="1:17" x14ac:dyDescent="0.2">
      <c r="A153" s="56">
        <v>2133006</v>
      </c>
      <c r="B153" s="32" t="s">
        <v>96</v>
      </c>
      <c r="C153" s="32" t="s">
        <v>7</v>
      </c>
      <c r="D153" s="38" t="s">
        <v>2109</v>
      </c>
      <c r="E153" s="40" t="s">
        <v>2108</v>
      </c>
      <c r="F153" s="32" t="s">
        <v>1523</v>
      </c>
      <c r="G153" s="55">
        <v>432.4</v>
      </c>
      <c r="H153" s="37"/>
      <c r="I153" s="35"/>
      <c r="J153" s="36"/>
      <c r="K153" s="35"/>
      <c r="L153" s="36"/>
      <c r="M153" s="35"/>
      <c r="N153" s="36"/>
      <c r="O153" s="33">
        <v>1</v>
      </c>
      <c r="P153" s="32">
        <v>2</v>
      </c>
      <c r="Q153" s="32"/>
    </row>
    <row r="154" spans="1:17" x14ac:dyDescent="0.2">
      <c r="A154" s="56">
        <v>2133006</v>
      </c>
      <c r="B154" s="32" t="s">
        <v>96</v>
      </c>
      <c r="C154" s="32" t="s">
        <v>7</v>
      </c>
      <c r="D154" s="38" t="s">
        <v>2107</v>
      </c>
      <c r="E154" s="40" t="s">
        <v>2106</v>
      </c>
      <c r="F154" s="32" t="s">
        <v>1523</v>
      </c>
      <c r="G154" s="55">
        <v>432.4</v>
      </c>
      <c r="H154" s="37"/>
      <c r="I154" s="35"/>
      <c r="J154" s="36"/>
      <c r="K154" s="35"/>
      <c r="L154" s="36"/>
      <c r="M154" s="35"/>
      <c r="N154" s="36"/>
      <c r="O154" s="33">
        <v>1</v>
      </c>
      <c r="P154" s="32">
        <v>1</v>
      </c>
      <c r="Q154" s="32"/>
    </row>
    <row r="155" spans="1:17" x14ac:dyDescent="0.2">
      <c r="A155" s="56">
        <v>2133006</v>
      </c>
      <c r="B155" s="32" t="s">
        <v>96</v>
      </c>
      <c r="C155" s="32" t="s">
        <v>7</v>
      </c>
      <c r="D155" s="38" t="s">
        <v>2105</v>
      </c>
      <c r="E155" s="40" t="s">
        <v>2104</v>
      </c>
      <c r="F155" s="32" t="s">
        <v>1523</v>
      </c>
      <c r="G155" s="55">
        <v>648.6</v>
      </c>
      <c r="H155" s="37"/>
      <c r="I155" s="35"/>
      <c r="J155" s="36"/>
      <c r="K155" s="35"/>
      <c r="L155" s="36"/>
      <c r="M155" s="35"/>
      <c r="N155" s="36"/>
      <c r="O155" s="33">
        <v>1</v>
      </c>
      <c r="P155" s="32">
        <v>1</v>
      </c>
      <c r="Q155" s="32"/>
    </row>
    <row r="156" spans="1:17" x14ac:dyDescent="0.2">
      <c r="A156" s="56">
        <v>2133006</v>
      </c>
      <c r="B156" s="32" t="s">
        <v>96</v>
      </c>
      <c r="C156" s="32" t="s">
        <v>7</v>
      </c>
      <c r="D156" s="38" t="s">
        <v>2103</v>
      </c>
      <c r="E156" s="40" t="s">
        <v>2102</v>
      </c>
      <c r="F156" s="32" t="s">
        <v>204</v>
      </c>
      <c r="G156" s="55">
        <v>648.6</v>
      </c>
      <c r="H156" s="37"/>
      <c r="I156" s="35"/>
      <c r="J156" s="36"/>
      <c r="K156" s="35"/>
      <c r="L156" s="36"/>
      <c r="M156" s="35"/>
      <c r="N156" s="36"/>
      <c r="O156" s="33">
        <v>1</v>
      </c>
      <c r="P156" s="32">
        <v>1</v>
      </c>
      <c r="Q156" s="32"/>
    </row>
    <row r="157" spans="1:17" x14ac:dyDescent="0.2">
      <c r="A157" s="56">
        <v>2133006</v>
      </c>
      <c r="B157" s="32" t="s">
        <v>96</v>
      </c>
      <c r="C157" s="32" t="s">
        <v>7</v>
      </c>
      <c r="D157" s="38" t="s">
        <v>2101</v>
      </c>
      <c r="E157" s="40" t="s">
        <v>2100</v>
      </c>
      <c r="F157" s="32" t="s">
        <v>204</v>
      </c>
      <c r="G157" s="55">
        <v>540.5</v>
      </c>
      <c r="H157" s="37"/>
      <c r="I157" s="35"/>
      <c r="J157" s="36"/>
      <c r="K157" s="35"/>
      <c r="L157" s="36"/>
      <c r="M157" s="35"/>
      <c r="N157" s="36"/>
      <c r="O157" s="33">
        <v>1</v>
      </c>
      <c r="P157" s="32">
        <v>1</v>
      </c>
      <c r="Q157" s="32"/>
    </row>
    <row r="158" spans="1:17" x14ac:dyDescent="0.2">
      <c r="A158" s="56">
        <v>2133006</v>
      </c>
      <c r="B158" s="32" t="s">
        <v>96</v>
      </c>
      <c r="C158" s="32" t="s">
        <v>7</v>
      </c>
      <c r="D158" s="38" t="s">
        <v>2099</v>
      </c>
      <c r="E158" s="40" t="s">
        <v>2098</v>
      </c>
      <c r="F158" s="32" t="s">
        <v>204</v>
      </c>
      <c r="G158" s="55">
        <v>648.6</v>
      </c>
      <c r="H158" s="37"/>
      <c r="I158" s="35"/>
      <c r="J158" s="36"/>
      <c r="K158" s="35"/>
      <c r="L158" s="36"/>
      <c r="M158" s="35"/>
      <c r="N158" s="36"/>
      <c r="O158" s="33">
        <v>1</v>
      </c>
      <c r="P158" s="32">
        <v>1</v>
      </c>
      <c r="Q158" s="32"/>
    </row>
    <row r="159" spans="1:17" x14ac:dyDescent="0.2">
      <c r="A159" s="56">
        <v>2133006</v>
      </c>
      <c r="B159" s="32" t="s">
        <v>96</v>
      </c>
      <c r="C159" s="32" t="s">
        <v>7</v>
      </c>
      <c r="D159" s="38" t="s">
        <v>2097</v>
      </c>
      <c r="E159" s="40" t="s">
        <v>2096</v>
      </c>
      <c r="F159" s="32" t="s">
        <v>137</v>
      </c>
      <c r="G159" s="55">
        <v>432.4</v>
      </c>
      <c r="H159" s="37"/>
      <c r="I159" s="35"/>
      <c r="J159" s="36"/>
      <c r="K159" s="35"/>
      <c r="L159" s="36"/>
      <c r="M159" s="35"/>
      <c r="N159" s="36"/>
      <c r="O159" s="33">
        <v>1</v>
      </c>
      <c r="P159" s="32">
        <v>1</v>
      </c>
      <c r="Q159" s="32"/>
    </row>
    <row r="160" spans="1:17" x14ac:dyDescent="0.2">
      <c r="A160" s="56">
        <v>2133006</v>
      </c>
      <c r="B160" s="32" t="s">
        <v>96</v>
      </c>
      <c r="C160" s="32" t="s">
        <v>7</v>
      </c>
      <c r="D160" s="38" t="s">
        <v>2095</v>
      </c>
      <c r="E160" s="40" t="s">
        <v>2094</v>
      </c>
      <c r="F160" s="32" t="s">
        <v>137</v>
      </c>
      <c r="G160" s="55">
        <v>432.4</v>
      </c>
      <c r="H160" s="37"/>
      <c r="I160" s="35"/>
      <c r="J160" s="36"/>
      <c r="K160" s="35"/>
      <c r="L160" s="36"/>
      <c r="M160" s="35"/>
      <c r="N160" s="36"/>
      <c r="O160" s="33">
        <v>1</v>
      </c>
      <c r="P160" s="32">
        <v>1</v>
      </c>
      <c r="Q160" s="32"/>
    </row>
    <row r="161" spans="1:17" x14ac:dyDescent="0.2">
      <c r="A161" s="56">
        <v>2133006</v>
      </c>
      <c r="B161" s="32" t="s">
        <v>96</v>
      </c>
      <c r="C161" s="32" t="s">
        <v>7</v>
      </c>
      <c r="D161" s="38" t="s">
        <v>2093</v>
      </c>
      <c r="E161" s="40" t="s">
        <v>2092</v>
      </c>
      <c r="F161" s="32" t="s">
        <v>137</v>
      </c>
      <c r="G161" s="55">
        <v>324.3</v>
      </c>
      <c r="H161" s="37"/>
      <c r="I161" s="35"/>
      <c r="J161" s="36"/>
      <c r="K161" s="35"/>
      <c r="L161" s="36"/>
      <c r="M161" s="35"/>
      <c r="N161" s="36"/>
      <c r="O161" s="33">
        <v>1</v>
      </c>
      <c r="P161" s="32">
        <v>1</v>
      </c>
      <c r="Q161" s="32"/>
    </row>
    <row r="162" spans="1:17" x14ac:dyDescent="0.2">
      <c r="A162" s="56">
        <v>2133006</v>
      </c>
      <c r="B162" s="32" t="s">
        <v>96</v>
      </c>
      <c r="C162" s="32" t="s">
        <v>7</v>
      </c>
      <c r="D162" s="38" t="s">
        <v>2091</v>
      </c>
      <c r="E162" s="40" t="s">
        <v>2090</v>
      </c>
      <c r="F162" s="32" t="s">
        <v>69</v>
      </c>
      <c r="G162" s="55">
        <v>324.3</v>
      </c>
      <c r="H162" s="37"/>
      <c r="I162" s="35"/>
      <c r="J162" s="36"/>
      <c r="K162" s="35"/>
      <c r="L162" s="36"/>
      <c r="M162" s="35"/>
      <c r="N162" s="36"/>
      <c r="O162" s="33">
        <v>1</v>
      </c>
      <c r="P162" s="32">
        <v>1</v>
      </c>
      <c r="Q162" s="32"/>
    </row>
    <row r="163" spans="1:17" x14ac:dyDescent="0.2">
      <c r="A163" s="56">
        <v>2133006</v>
      </c>
      <c r="B163" s="32" t="s">
        <v>96</v>
      </c>
      <c r="C163" s="32" t="s">
        <v>7</v>
      </c>
      <c r="D163" s="38" t="s">
        <v>2089</v>
      </c>
      <c r="E163" s="40" t="s">
        <v>2088</v>
      </c>
      <c r="F163" s="32" t="s">
        <v>69</v>
      </c>
      <c r="G163" s="55">
        <v>324.3</v>
      </c>
      <c r="H163" s="37"/>
      <c r="I163" s="35"/>
      <c r="J163" s="36"/>
      <c r="K163" s="35"/>
      <c r="L163" s="36"/>
      <c r="M163" s="35"/>
      <c r="N163" s="36"/>
      <c r="O163" s="33">
        <v>1</v>
      </c>
      <c r="P163" s="32">
        <v>1</v>
      </c>
      <c r="Q163" s="32"/>
    </row>
    <row r="164" spans="1:17" x14ac:dyDescent="0.2">
      <c r="A164" s="56">
        <v>2133006</v>
      </c>
      <c r="B164" s="32" t="s">
        <v>96</v>
      </c>
      <c r="C164" s="32" t="s">
        <v>7</v>
      </c>
      <c r="D164" s="38" t="s">
        <v>2087</v>
      </c>
      <c r="E164" s="40" t="s">
        <v>2086</v>
      </c>
      <c r="F164" s="32" t="s">
        <v>69</v>
      </c>
      <c r="G164" s="55">
        <v>540.5</v>
      </c>
      <c r="H164" s="37"/>
      <c r="I164" s="35"/>
      <c r="J164" s="36"/>
      <c r="K164" s="35"/>
      <c r="L164" s="36"/>
      <c r="M164" s="35"/>
      <c r="N164" s="36"/>
      <c r="O164" s="33">
        <v>1</v>
      </c>
      <c r="P164" s="32">
        <v>1</v>
      </c>
      <c r="Q164" s="32"/>
    </row>
    <row r="165" spans="1:17" x14ac:dyDescent="0.2">
      <c r="A165" s="56">
        <v>2133006</v>
      </c>
      <c r="B165" s="32" t="s">
        <v>96</v>
      </c>
      <c r="C165" s="32" t="s">
        <v>7</v>
      </c>
      <c r="D165" s="38" t="s">
        <v>2085</v>
      </c>
      <c r="E165" s="40" t="s">
        <v>2084</v>
      </c>
      <c r="F165" s="32" t="s">
        <v>496</v>
      </c>
      <c r="G165" s="55">
        <v>432.4</v>
      </c>
      <c r="H165" s="37"/>
      <c r="I165" s="35"/>
      <c r="J165" s="36"/>
      <c r="K165" s="35"/>
      <c r="L165" s="36"/>
      <c r="M165" s="35"/>
      <c r="N165" s="36"/>
      <c r="O165" s="33">
        <v>1</v>
      </c>
      <c r="P165" s="32">
        <v>1</v>
      </c>
      <c r="Q165" s="32"/>
    </row>
    <row r="166" spans="1:17" x14ac:dyDescent="0.2">
      <c r="A166" s="56">
        <v>2133006</v>
      </c>
      <c r="B166" s="32" t="s">
        <v>96</v>
      </c>
      <c r="C166" s="32" t="s">
        <v>7</v>
      </c>
      <c r="D166" s="38" t="s">
        <v>2083</v>
      </c>
      <c r="E166" s="40" t="s">
        <v>2082</v>
      </c>
      <c r="F166" s="32" t="s">
        <v>139</v>
      </c>
      <c r="G166" s="55">
        <v>540.5</v>
      </c>
      <c r="H166" s="37"/>
      <c r="I166" s="35"/>
      <c r="J166" s="36"/>
      <c r="K166" s="35"/>
      <c r="L166" s="36"/>
      <c r="M166" s="35"/>
      <c r="N166" s="36"/>
      <c r="O166" s="33">
        <v>1</v>
      </c>
      <c r="P166" s="32">
        <v>1</v>
      </c>
      <c r="Q166" s="32"/>
    </row>
    <row r="167" spans="1:17" x14ac:dyDescent="0.2">
      <c r="A167" s="56">
        <v>2133006</v>
      </c>
      <c r="B167" s="32" t="s">
        <v>96</v>
      </c>
      <c r="C167" s="32" t="s">
        <v>7</v>
      </c>
      <c r="D167" s="38" t="s">
        <v>2081</v>
      </c>
      <c r="E167" s="40" t="s">
        <v>2080</v>
      </c>
      <c r="F167" s="32" t="s">
        <v>874</v>
      </c>
      <c r="G167" s="55">
        <v>2594.4</v>
      </c>
      <c r="H167" s="37"/>
      <c r="I167" s="35"/>
      <c r="J167" s="36"/>
      <c r="K167" s="35"/>
      <c r="L167" s="36"/>
      <c r="M167" s="35"/>
      <c r="N167" s="36"/>
      <c r="O167" s="33">
        <v>1</v>
      </c>
      <c r="P167" s="32">
        <v>1</v>
      </c>
      <c r="Q167" s="32"/>
    </row>
    <row r="168" spans="1:17" x14ac:dyDescent="0.2">
      <c r="A168" s="56">
        <v>2133006</v>
      </c>
      <c r="B168" s="32" t="s">
        <v>96</v>
      </c>
      <c r="C168" s="32" t="s">
        <v>7</v>
      </c>
      <c r="D168" s="38" t="s">
        <v>2079</v>
      </c>
      <c r="E168" s="40" t="s">
        <v>2078</v>
      </c>
      <c r="F168" s="32" t="s">
        <v>129</v>
      </c>
      <c r="G168" s="55">
        <v>2594.4</v>
      </c>
      <c r="H168" s="37"/>
      <c r="I168" s="35"/>
      <c r="J168" s="36"/>
      <c r="K168" s="35"/>
      <c r="L168" s="36"/>
      <c r="M168" s="35"/>
      <c r="N168" s="36"/>
      <c r="O168" s="33">
        <v>1</v>
      </c>
      <c r="P168" s="32">
        <v>1</v>
      </c>
      <c r="Q168" s="32"/>
    </row>
    <row r="169" spans="1:17" x14ac:dyDescent="0.2">
      <c r="A169" s="56">
        <v>2133006</v>
      </c>
      <c r="B169" s="32" t="s">
        <v>96</v>
      </c>
      <c r="C169" s="32" t="s">
        <v>7</v>
      </c>
      <c r="D169" s="38" t="s">
        <v>2077</v>
      </c>
      <c r="E169" s="40" t="s">
        <v>2076</v>
      </c>
      <c r="F169" s="32" t="s">
        <v>76</v>
      </c>
      <c r="G169" s="55">
        <v>1297.2</v>
      </c>
      <c r="H169" s="37"/>
      <c r="I169" s="35"/>
      <c r="J169" s="36"/>
      <c r="K169" s="35"/>
      <c r="L169" s="36"/>
      <c r="M169" s="35"/>
      <c r="N169" s="36"/>
      <c r="O169" s="33">
        <v>1</v>
      </c>
      <c r="P169" s="32">
        <v>1</v>
      </c>
      <c r="Q169" s="32"/>
    </row>
    <row r="170" spans="1:17" x14ac:dyDescent="0.2">
      <c r="A170" s="56">
        <v>2133006</v>
      </c>
      <c r="B170" s="32" t="s">
        <v>96</v>
      </c>
      <c r="C170" s="32" t="s">
        <v>7</v>
      </c>
      <c r="D170" s="38" t="s">
        <v>2075</v>
      </c>
      <c r="E170" s="40" t="s">
        <v>2074</v>
      </c>
      <c r="F170" s="32" t="s">
        <v>76</v>
      </c>
      <c r="G170" s="55">
        <v>432.4</v>
      </c>
      <c r="H170" s="37"/>
      <c r="I170" s="35"/>
      <c r="J170" s="36"/>
      <c r="K170" s="35"/>
      <c r="L170" s="36"/>
      <c r="M170" s="35"/>
      <c r="N170" s="36"/>
      <c r="O170" s="33">
        <v>1</v>
      </c>
      <c r="P170" s="32">
        <v>1</v>
      </c>
      <c r="Q170" s="32"/>
    </row>
    <row r="171" spans="1:17" x14ac:dyDescent="0.2">
      <c r="A171" s="56">
        <v>2133006</v>
      </c>
      <c r="B171" s="32" t="s">
        <v>96</v>
      </c>
      <c r="C171" s="32" t="s">
        <v>7</v>
      </c>
      <c r="D171" s="38" t="s">
        <v>2073</v>
      </c>
      <c r="E171" s="40" t="s">
        <v>2072</v>
      </c>
      <c r="F171" s="32" t="s">
        <v>76</v>
      </c>
      <c r="G171" s="55">
        <v>864.8</v>
      </c>
      <c r="H171" s="37"/>
      <c r="I171" s="35"/>
      <c r="J171" s="36"/>
      <c r="K171" s="35"/>
      <c r="L171" s="36"/>
      <c r="M171" s="35"/>
      <c r="N171" s="36"/>
      <c r="O171" s="33">
        <v>1</v>
      </c>
      <c r="P171" s="32">
        <v>1</v>
      </c>
      <c r="Q171" s="32"/>
    </row>
    <row r="172" spans="1:17" x14ac:dyDescent="0.2">
      <c r="A172" s="56">
        <v>2133006</v>
      </c>
      <c r="B172" s="32" t="s">
        <v>96</v>
      </c>
      <c r="C172" s="32" t="s">
        <v>7</v>
      </c>
      <c r="D172" s="38" t="s">
        <v>2071</v>
      </c>
      <c r="E172" s="40" t="s">
        <v>2070</v>
      </c>
      <c r="F172" s="32" t="s">
        <v>76</v>
      </c>
      <c r="G172" s="55">
        <v>864.8</v>
      </c>
      <c r="H172" s="37"/>
      <c r="I172" s="35"/>
      <c r="J172" s="36"/>
      <c r="K172" s="35"/>
      <c r="L172" s="36"/>
      <c r="M172" s="35"/>
      <c r="N172" s="36"/>
      <c r="O172" s="33">
        <v>1</v>
      </c>
      <c r="P172" s="32">
        <v>1</v>
      </c>
      <c r="Q172" s="32"/>
    </row>
    <row r="173" spans="1:17" x14ac:dyDescent="0.2">
      <c r="A173" s="56">
        <v>2133006</v>
      </c>
      <c r="B173" s="32" t="s">
        <v>96</v>
      </c>
      <c r="C173" s="32" t="s">
        <v>7</v>
      </c>
      <c r="D173" s="38" t="s">
        <v>2069</v>
      </c>
      <c r="E173" s="40" t="s">
        <v>2068</v>
      </c>
      <c r="F173" s="32" t="s">
        <v>67</v>
      </c>
      <c r="G173" s="55">
        <v>432.4</v>
      </c>
      <c r="H173" s="37"/>
      <c r="I173" s="35"/>
      <c r="J173" s="36"/>
      <c r="K173" s="35"/>
      <c r="L173" s="36"/>
      <c r="M173" s="35"/>
      <c r="N173" s="36"/>
      <c r="O173" s="33">
        <v>1</v>
      </c>
      <c r="P173" s="32">
        <v>1</v>
      </c>
      <c r="Q173" s="32"/>
    </row>
    <row r="174" spans="1:17" x14ac:dyDescent="0.2">
      <c r="A174" s="56">
        <v>2133006</v>
      </c>
      <c r="B174" s="32" t="s">
        <v>96</v>
      </c>
      <c r="C174" s="32" t="s">
        <v>7</v>
      </c>
      <c r="D174" s="38" t="s">
        <v>2067</v>
      </c>
      <c r="E174" s="40" t="s">
        <v>2066</v>
      </c>
      <c r="F174" s="32" t="s">
        <v>98</v>
      </c>
      <c r="G174" s="55">
        <v>432.4</v>
      </c>
      <c r="H174" s="37"/>
      <c r="I174" s="35"/>
      <c r="J174" s="36"/>
      <c r="K174" s="35"/>
      <c r="L174" s="36"/>
      <c r="M174" s="35"/>
      <c r="N174" s="36"/>
      <c r="O174" s="33">
        <v>1</v>
      </c>
      <c r="P174" s="32">
        <v>1</v>
      </c>
      <c r="Q174" s="32"/>
    </row>
    <row r="175" spans="1:17" x14ac:dyDescent="0.2">
      <c r="A175" s="56">
        <v>2133006</v>
      </c>
      <c r="B175" s="32" t="s">
        <v>96</v>
      </c>
      <c r="C175" s="32" t="s">
        <v>7</v>
      </c>
      <c r="D175" s="38" t="s">
        <v>2065</v>
      </c>
      <c r="E175" s="40" t="s">
        <v>2064</v>
      </c>
      <c r="F175" s="32" t="s">
        <v>68</v>
      </c>
      <c r="G175" s="55">
        <v>864.8</v>
      </c>
      <c r="H175" s="37"/>
      <c r="I175" s="35"/>
      <c r="J175" s="36"/>
      <c r="K175" s="35"/>
      <c r="L175" s="36"/>
      <c r="M175" s="35"/>
      <c r="N175" s="36"/>
      <c r="O175" s="33">
        <v>1</v>
      </c>
      <c r="P175" s="32">
        <v>1</v>
      </c>
      <c r="Q175" s="32"/>
    </row>
    <row r="176" spans="1:17" x14ac:dyDescent="0.2">
      <c r="A176" s="56">
        <v>2133006</v>
      </c>
      <c r="B176" s="32" t="s">
        <v>96</v>
      </c>
      <c r="C176" s="32" t="s">
        <v>7</v>
      </c>
      <c r="D176" s="38" t="s">
        <v>2063</v>
      </c>
      <c r="E176" s="40" t="s">
        <v>2062</v>
      </c>
      <c r="F176" s="32" t="s">
        <v>68</v>
      </c>
      <c r="G176" s="55">
        <v>864.8</v>
      </c>
      <c r="H176" s="37"/>
      <c r="I176" s="35"/>
      <c r="J176" s="36"/>
      <c r="K176" s="35"/>
      <c r="L176" s="36"/>
      <c r="M176" s="35"/>
      <c r="N176" s="36"/>
      <c r="O176" s="33">
        <v>1</v>
      </c>
      <c r="P176" s="32">
        <v>1</v>
      </c>
      <c r="Q176" s="32"/>
    </row>
    <row r="177" spans="1:17" x14ac:dyDescent="0.2">
      <c r="A177" s="56">
        <v>2133006</v>
      </c>
      <c r="B177" s="32" t="s">
        <v>96</v>
      </c>
      <c r="C177" s="32" t="s">
        <v>7</v>
      </c>
      <c r="D177" s="38" t="s">
        <v>2061</v>
      </c>
      <c r="E177" s="40" t="s">
        <v>2060</v>
      </c>
      <c r="F177" s="32" t="s">
        <v>72</v>
      </c>
      <c r="G177" s="55">
        <v>864.8</v>
      </c>
      <c r="H177" s="37"/>
      <c r="I177" s="35"/>
      <c r="J177" s="36"/>
      <c r="K177" s="35"/>
      <c r="L177" s="36"/>
      <c r="M177" s="35"/>
      <c r="N177" s="36"/>
      <c r="O177" s="33">
        <v>1</v>
      </c>
      <c r="P177" s="32">
        <v>1</v>
      </c>
      <c r="Q177" s="32"/>
    </row>
    <row r="178" spans="1:17" x14ac:dyDescent="0.2">
      <c r="A178" s="56">
        <v>2133006</v>
      </c>
      <c r="B178" s="32" t="s">
        <v>96</v>
      </c>
      <c r="C178" s="32" t="s">
        <v>7</v>
      </c>
      <c r="D178" s="38" t="s">
        <v>2059</v>
      </c>
      <c r="E178" s="40" t="s">
        <v>2058</v>
      </c>
      <c r="F178" s="32" t="s">
        <v>73</v>
      </c>
      <c r="G178" s="55">
        <v>216.2</v>
      </c>
      <c r="H178" s="37"/>
      <c r="I178" s="35"/>
      <c r="J178" s="36"/>
      <c r="K178" s="35"/>
      <c r="L178" s="36"/>
      <c r="M178" s="35"/>
      <c r="N178" s="36"/>
      <c r="O178" s="33">
        <v>1</v>
      </c>
      <c r="P178" s="32">
        <v>1</v>
      </c>
      <c r="Q178" s="32"/>
    </row>
    <row r="179" spans="1:17" x14ac:dyDescent="0.2">
      <c r="A179" s="56">
        <v>2133006</v>
      </c>
      <c r="B179" s="32" t="s">
        <v>96</v>
      </c>
      <c r="C179" s="32" t="s">
        <v>7</v>
      </c>
      <c r="D179" s="38" t="s">
        <v>2057</v>
      </c>
      <c r="E179" s="40" t="s">
        <v>2056</v>
      </c>
      <c r="F179" s="32" t="s">
        <v>882</v>
      </c>
      <c r="G179" s="55">
        <v>2594.4</v>
      </c>
      <c r="H179" s="37"/>
      <c r="I179" s="35"/>
      <c r="J179" s="36"/>
      <c r="K179" s="35"/>
      <c r="L179" s="36"/>
      <c r="M179" s="35"/>
      <c r="N179" s="36"/>
      <c r="O179" s="33">
        <v>1</v>
      </c>
      <c r="P179" s="32">
        <v>1</v>
      </c>
      <c r="Q179" s="32"/>
    </row>
    <row r="180" spans="1:17" x14ac:dyDescent="0.2">
      <c r="A180" s="56">
        <v>2133006</v>
      </c>
      <c r="B180" s="32" t="s">
        <v>96</v>
      </c>
      <c r="C180" s="32" t="s">
        <v>7</v>
      </c>
      <c r="D180" s="38" t="s">
        <v>2055</v>
      </c>
      <c r="E180" s="40" t="s">
        <v>2054</v>
      </c>
      <c r="F180" s="32" t="s">
        <v>2047</v>
      </c>
      <c r="G180" s="55">
        <v>432.4</v>
      </c>
      <c r="H180" s="37"/>
      <c r="I180" s="35"/>
      <c r="J180" s="36"/>
      <c r="K180" s="35"/>
      <c r="L180" s="36"/>
      <c r="M180" s="35"/>
      <c r="N180" s="36"/>
      <c r="O180" s="33">
        <v>1</v>
      </c>
      <c r="P180" s="32">
        <v>11</v>
      </c>
      <c r="Q180" s="32"/>
    </row>
    <row r="181" spans="1:17" x14ac:dyDescent="0.2">
      <c r="A181" s="56">
        <v>2133006</v>
      </c>
      <c r="B181" s="32" t="s">
        <v>96</v>
      </c>
      <c r="C181" s="32" t="s">
        <v>7</v>
      </c>
      <c r="D181" s="38" t="s">
        <v>2053</v>
      </c>
      <c r="E181" s="40" t="s">
        <v>2052</v>
      </c>
      <c r="F181" s="32" t="s">
        <v>2047</v>
      </c>
      <c r="G181" s="55">
        <v>432.4</v>
      </c>
      <c r="H181" s="37"/>
      <c r="I181" s="35"/>
      <c r="J181" s="36"/>
      <c r="K181" s="35"/>
      <c r="L181" s="36"/>
      <c r="M181" s="35"/>
      <c r="N181" s="36"/>
      <c r="O181" s="33">
        <v>1</v>
      </c>
      <c r="P181" s="32">
        <v>5</v>
      </c>
      <c r="Q181" s="32"/>
    </row>
    <row r="182" spans="1:17" x14ac:dyDescent="0.2">
      <c r="A182" s="56">
        <v>2133006</v>
      </c>
      <c r="B182" s="32" t="s">
        <v>96</v>
      </c>
      <c r="C182" s="32" t="s">
        <v>7</v>
      </c>
      <c r="D182" s="38" t="s">
        <v>2051</v>
      </c>
      <c r="E182" s="40" t="s">
        <v>2050</v>
      </c>
      <c r="F182" s="32" t="s">
        <v>2047</v>
      </c>
      <c r="G182" s="55">
        <v>216.2</v>
      </c>
      <c r="H182" s="37"/>
      <c r="I182" s="35"/>
      <c r="J182" s="36"/>
      <c r="K182" s="35"/>
      <c r="L182" s="36"/>
      <c r="M182" s="35"/>
      <c r="N182" s="36"/>
      <c r="O182" s="33">
        <v>1</v>
      </c>
      <c r="P182" s="32">
        <v>7</v>
      </c>
      <c r="Q182" s="32"/>
    </row>
    <row r="183" spans="1:17" x14ac:dyDescent="0.2">
      <c r="A183" s="56">
        <v>2133006</v>
      </c>
      <c r="B183" s="32" t="s">
        <v>96</v>
      </c>
      <c r="C183" s="32" t="s">
        <v>7</v>
      </c>
      <c r="D183" s="38" t="s">
        <v>2049</v>
      </c>
      <c r="E183" s="40" t="s">
        <v>2048</v>
      </c>
      <c r="F183" s="32" t="s">
        <v>2047</v>
      </c>
      <c r="G183" s="55">
        <v>864.8</v>
      </c>
      <c r="H183" s="37"/>
      <c r="I183" s="35"/>
      <c r="J183" s="36"/>
      <c r="K183" s="35"/>
      <c r="L183" s="36"/>
      <c r="M183" s="35"/>
      <c r="N183" s="36"/>
      <c r="O183" s="33">
        <v>1</v>
      </c>
      <c r="P183" s="32">
        <v>1</v>
      </c>
      <c r="Q183" s="32"/>
    </row>
    <row r="184" spans="1:17" x14ac:dyDescent="0.2">
      <c r="A184" s="56">
        <v>2133006</v>
      </c>
      <c r="B184" s="32" t="s">
        <v>96</v>
      </c>
      <c r="C184" s="32" t="s">
        <v>7</v>
      </c>
      <c r="D184" s="38" t="s">
        <v>2046</v>
      </c>
      <c r="E184" s="40" t="s">
        <v>2045</v>
      </c>
      <c r="F184" s="32" t="s">
        <v>213</v>
      </c>
      <c r="G184" s="55">
        <v>432.4</v>
      </c>
      <c r="H184" s="37"/>
      <c r="I184" s="35"/>
      <c r="J184" s="36"/>
      <c r="K184" s="35"/>
      <c r="L184" s="36"/>
      <c r="M184" s="35"/>
      <c r="N184" s="36"/>
      <c r="O184" s="33">
        <v>1</v>
      </c>
      <c r="P184" s="32">
        <v>77</v>
      </c>
      <c r="Q184" s="32"/>
    </row>
    <row r="185" spans="1:17" x14ac:dyDescent="0.2">
      <c r="A185" s="56">
        <v>2133006</v>
      </c>
      <c r="B185" s="32" t="s">
        <v>96</v>
      </c>
      <c r="C185" s="32" t="s">
        <v>7</v>
      </c>
      <c r="D185" s="38" t="s">
        <v>2044</v>
      </c>
      <c r="E185" s="40" t="s">
        <v>2043</v>
      </c>
      <c r="F185" s="32" t="s">
        <v>213</v>
      </c>
      <c r="G185" s="55">
        <v>432.4</v>
      </c>
      <c r="H185" s="37"/>
      <c r="I185" s="35"/>
      <c r="J185" s="36"/>
      <c r="K185" s="35"/>
      <c r="L185" s="36"/>
      <c r="M185" s="35"/>
      <c r="N185" s="36"/>
      <c r="O185" s="33">
        <v>1</v>
      </c>
      <c r="P185" s="32">
        <v>11</v>
      </c>
      <c r="Q185" s="32"/>
    </row>
    <row r="186" spans="1:17" x14ac:dyDescent="0.2">
      <c r="A186" s="56">
        <v>2133006</v>
      </c>
      <c r="B186" s="32" t="s">
        <v>96</v>
      </c>
      <c r="C186" s="32" t="s">
        <v>7</v>
      </c>
      <c r="D186" s="38" t="s">
        <v>2042</v>
      </c>
      <c r="E186" s="40" t="s">
        <v>2041</v>
      </c>
      <c r="F186" s="32" t="s">
        <v>213</v>
      </c>
      <c r="G186" s="55">
        <v>432.4</v>
      </c>
      <c r="H186" s="37"/>
      <c r="I186" s="35"/>
      <c r="J186" s="36"/>
      <c r="K186" s="35"/>
      <c r="L186" s="36"/>
      <c r="M186" s="35"/>
      <c r="N186" s="36"/>
      <c r="O186" s="33">
        <v>1</v>
      </c>
      <c r="P186" s="32">
        <v>17</v>
      </c>
      <c r="Q186" s="32"/>
    </row>
    <row r="187" spans="1:17" x14ac:dyDescent="0.2">
      <c r="A187" s="56">
        <v>2133108</v>
      </c>
      <c r="B187" s="32" t="s">
        <v>14</v>
      </c>
      <c r="C187" s="32" t="s">
        <v>10</v>
      </c>
      <c r="D187" s="41" t="s">
        <v>2040</v>
      </c>
      <c r="E187" s="40" t="s">
        <v>2039</v>
      </c>
      <c r="F187" s="40" t="s">
        <v>137</v>
      </c>
      <c r="G187" s="36">
        <v>570.14</v>
      </c>
      <c r="H187" s="37"/>
      <c r="I187" s="35"/>
      <c r="J187" s="36"/>
      <c r="K187" s="35"/>
      <c r="L187" s="36"/>
      <c r="M187" s="35"/>
      <c r="N187" s="36">
        <v>570.14</v>
      </c>
      <c r="O187" s="33">
        <v>46006</v>
      </c>
      <c r="P187" s="32">
        <v>2</v>
      </c>
      <c r="Q187" s="32" t="s">
        <v>1592</v>
      </c>
    </row>
    <row r="188" spans="1:17" x14ac:dyDescent="0.2">
      <c r="A188" s="56">
        <v>2133108</v>
      </c>
      <c r="B188" s="32" t="s">
        <v>14</v>
      </c>
      <c r="C188" s="32" t="s">
        <v>10</v>
      </c>
      <c r="D188" s="41" t="s">
        <v>2038</v>
      </c>
      <c r="E188" s="40" t="s">
        <v>2037</v>
      </c>
      <c r="F188" s="40" t="s">
        <v>139</v>
      </c>
      <c r="G188" s="36">
        <v>81.44</v>
      </c>
      <c r="H188" s="37"/>
      <c r="I188" s="35"/>
      <c r="J188" s="36"/>
      <c r="K188" s="35"/>
      <c r="L188" s="36"/>
      <c r="M188" s="35"/>
      <c r="N188" s="36">
        <v>81.44</v>
      </c>
      <c r="O188" s="33">
        <v>46006</v>
      </c>
      <c r="P188" s="32">
        <v>2</v>
      </c>
      <c r="Q188" s="32" t="s">
        <v>1592</v>
      </c>
    </row>
    <row r="189" spans="1:17" x14ac:dyDescent="0.2">
      <c r="A189" s="56">
        <v>2133108</v>
      </c>
      <c r="B189" s="32" t="s">
        <v>14</v>
      </c>
      <c r="C189" s="32" t="s">
        <v>10</v>
      </c>
      <c r="D189" s="41" t="s">
        <v>2036</v>
      </c>
      <c r="E189" s="40" t="s">
        <v>2035</v>
      </c>
      <c r="F189" s="32" t="s">
        <v>496</v>
      </c>
      <c r="G189" s="36">
        <v>162.9</v>
      </c>
      <c r="H189" s="37"/>
      <c r="I189" s="35"/>
      <c r="J189" s="36"/>
      <c r="K189" s="35"/>
      <c r="L189" s="36"/>
      <c r="M189" s="35"/>
      <c r="N189" s="36">
        <v>162.9</v>
      </c>
      <c r="O189" s="33">
        <v>46006</v>
      </c>
      <c r="P189" s="32">
        <v>2</v>
      </c>
      <c r="Q189" s="32" t="s">
        <v>1592</v>
      </c>
    </row>
    <row r="190" spans="1:17" x14ac:dyDescent="0.2">
      <c r="A190" s="56">
        <v>2133108</v>
      </c>
      <c r="B190" s="32" t="s">
        <v>14</v>
      </c>
      <c r="C190" s="32" t="s">
        <v>10</v>
      </c>
      <c r="D190" s="41" t="s">
        <v>2034</v>
      </c>
      <c r="E190" s="40" t="s">
        <v>2033</v>
      </c>
      <c r="F190" s="40" t="s">
        <v>69</v>
      </c>
      <c r="G190" s="36">
        <v>529.41999999999996</v>
      </c>
      <c r="H190" s="37"/>
      <c r="I190" s="35"/>
      <c r="J190" s="36"/>
      <c r="K190" s="35"/>
      <c r="L190" s="36"/>
      <c r="M190" s="35"/>
      <c r="N190" s="36">
        <v>529.41999999999996</v>
      </c>
      <c r="O190" s="33">
        <v>46006</v>
      </c>
      <c r="P190" s="32">
        <v>2</v>
      </c>
      <c r="Q190" s="32" t="s">
        <v>1592</v>
      </c>
    </row>
    <row r="191" spans="1:17" x14ac:dyDescent="0.2">
      <c r="A191" s="56">
        <v>2133108</v>
      </c>
      <c r="B191" s="32" t="s">
        <v>14</v>
      </c>
      <c r="C191" s="32" t="s">
        <v>10</v>
      </c>
      <c r="D191" s="41" t="s">
        <v>2032</v>
      </c>
      <c r="E191" s="40" t="s">
        <v>2031</v>
      </c>
      <c r="F191" s="32" t="s">
        <v>204</v>
      </c>
      <c r="G191" s="36">
        <v>610.87</v>
      </c>
      <c r="H191" s="37"/>
      <c r="I191" s="35"/>
      <c r="J191" s="36"/>
      <c r="K191" s="35"/>
      <c r="L191" s="36"/>
      <c r="M191" s="35"/>
      <c r="N191" s="36">
        <v>610.87</v>
      </c>
      <c r="O191" s="33">
        <v>46006</v>
      </c>
      <c r="P191" s="32">
        <v>2</v>
      </c>
      <c r="Q191" s="32" t="s">
        <v>1592</v>
      </c>
    </row>
    <row r="192" spans="1:17" x14ac:dyDescent="0.2">
      <c r="A192" s="56">
        <v>2133108</v>
      </c>
      <c r="B192" s="32" t="s">
        <v>14</v>
      </c>
      <c r="C192" s="32" t="s">
        <v>11</v>
      </c>
      <c r="D192" s="38" t="s">
        <v>2030</v>
      </c>
      <c r="E192" s="40" t="s">
        <v>2029</v>
      </c>
      <c r="F192" s="32" t="s">
        <v>137</v>
      </c>
      <c r="G192" s="36">
        <v>3360.25</v>
      </c>
      <c r="H192" s="37"/>
      <c r="I192" s="35"/>
      <c r="J192" s="36"/>
      <c r="K192" s="35"/>
      <c r="L192" s="36"/>
      <c r="M192" s="35"/>
      <c r="N192" s="36">
        <v>3360.25</v>
      </c>
      <c r="O192" s="33">
        <v>46006</v>
      </c>
      <c r="P192" s="32">
        <v>2</v>
      </c>
      <c r="Q192" s="32" t="s">
        <v>1592</v>
      </c>
    </row>
    <row r="193" spans="1:17" x14ac:dyDescent="0.2">
      <c r="A193" s="56">
        <v>2133108</v>
      </c>
      <c r="B193" s="32" t="s">
        <v>14</v>
      </c>
      <c r="C193" s="32" t="s">
        <v>11</v>
      </c>
      <c r="D193" s="38" t="s">
        <v>2028</v>
      </c>
      <c r="E193" s="40" t="s">
        <v>2027</v>
      </c>
      <c r="F193" s="32" t="s">
        <v>139</v>
      </c>
      <c r="G193" s="36">
        <v>4593.75</v>
      </c>
      <c r="H193" s="37"/>
      <c r="I193" s="35"/>
      <c r="J193" s="36"/>
      <c r="K193" s="35"/>
      <c r="L193" s="36"/>
      <c r="M193" s="35"/>
      <c r="N193" s="36">
        <v>4593.75</v>
      </c>
      <c r="O193" s="33">
        <v>46006</v>
      </c>
      <c r="P193" s="32">
        <v>2</v>
      </c>
      <c r="Q193" s="32" t="s">
        <v>1592</v>
      </c>
    </row>
    <row r="194" spans="1:17" x14ac:dyDescent="0.2">
      <c r="A194" s="56">
        <v>2133108</v>
      </c>
      <c r="B194" s="32" t="s">
        <v>14</v>
      </c>
      <c r="C194" s="32" t="s">
        <v>11</v>
      </c>
      <c r="D194" s="38" t="s">
        <v>2026</v>
      </c>
      <c r="E194" s="40" t="s">
        <v>2025</v>
      </c>
      <c r="F194" s="32" t="s">
        <v>496</v>
      </c>
      <c r="G194" s="36">
        <v>3265.72</v>
      </c>
      <c r="H194" s="37"/>
      <c r="I194" s="35"/>
      <c r="J194" s="36"/>
      <c r="K194" s="35"/>
      <c r="L194" s="36"/>
      <c r="M194" s="35"/>
      <c r="N194" s="36">
        <v>3265.72</v>
      </c>
      <c r="O194" s="33">
        <v>46006</v>
      </c>
      <c r="P194" s="32">
        <v>2</v>
      </c>
      <c r="Q194" s="32" t="s">
        <v>1592</v>
      </c>
    </row>
    <row r="195" spans="1:17" x14ac:dyDescent="0.2">
      <c r="A195" s="56">
        <v>2133108</v>
      </c>
      <c r="B195" s="32" t="s">
        <v>14</v>
      </c>
      <c r="C195" s="32" t="s">
        <v>11</v>
      </c>
      <c r="D195" s="38" t="s">
        <v>2024</v>
      </c>
      <c r="E195" s="40" t="s">
        <v>2023</v>
      </c>
      <c r="F195" s="32" t="s">
        <v>69</v>
      </c>
      <c r="G195" s="36">
        <v>2882.91</v>
      </c>
      <c r="H195" s="37"/>
      <c r="I195" s="35"/>
      <c r="J195" s="36"/>
      <c r="K195" s="35"/>
      <c r="L195" s="36"/>
      <c r="M195" s="35"/>
      <c r="N195" s="36">
        <v>2882.91</v>
      </c>
      <c r="O195" s="33">
        <v>46006</v>
      </c>
      <c r="P195" s="32">
        <v>2</v>
      </c>
      <c r="Q195" s="32" t="s">
        <v>1592</v>
      </c>
    </row>
    <row r="196" spans="1:17" x14ac:dyDescent="0.2">
      <c r="A196" s="56">
        <v>2133108</v>
      </c>
      <c r="B196" s="32" t="s">
        <v>14</v>
      </c>
      <c r="C196" s="32" t="s">
        <v>11</v>
      </c>
      <c r="D196" s="38" t="s">
        <v>2022</v>
      </c>
      <c r="E196" s="40" t="s">
        <v>2021</v>
      </c>
      <c r="F196" s="32" t="s">
        <v>204</v>
      </c>
      <c r="G196" s="36">
        <v>2873.45</v>
      </c>
      <c r="H196" s="37"/>
      <c r="I196" s="35"/>
      <c r="J196" s="36"/>
      <c r="K196" s="35"/>
      <c r="L196" s="36"/>
      <c r="M196" s="35"/>
      <c r="N196" s="36">
        <v>2873.45</v>
      </c>
      <c r="O196" s="33">
        <v>46006</v>
      </c>
      <c r="P196" s="32">
        <v>2</v>
      </c>
      <c r="Q196" s="32" t="s">
        <v>1592</v>
      </c>
    </row>
    <row r="197" spans="1:17" x14ac:dyDescent="0.2">
      <c r="A197" s="56">
        <v>2133108</v>
      </c>
      <c r="B197" s="32" t="s">
        <v>14</v>
      </c>
      <c r="C197" s="32" t="s">
        <v>15</v>
      </c>
      <c r="D197" s="38" t="s">
        <v>2020</v>
      </c>
      <c r="E197" s="40" t="s">
        <v>2019</v>
      </c>
      <c r="F197" s="32" t="s">
        <v>137</v>
      </c>
      <c r="G197" s="36">
        <v>6201.28</v>
      </c>
      <c r="H197" s="37"/>
      <c r="I197" s="35"/>
      <c r="J197" s="36"/>
      <c r="K197" s="35"/>
      <c r="L197" s="36"/>
      <c r="M197" s="35"/>
      <c r="N197" s="36">
        <v>6201.28</v>
      </c>
      <c r="O197" s="33">
        <v>46006</v>
      </c>
      <c r="P197" s="32">
        <v>0.4</v>
      </c>
      <c r="Q197" s="32" t="s">
        <v>1592</v>
      </c>
    </row>
    <row r="198" spans="1:17" x14ac:dyDescent="0.2">
      <c r="A198" s="56">
        <v>2133108</v>
      </c>
      <c r="B198" s="32" t="s">
        <v>14</v>
      </c>
      <c r="C198" s="32" t="s">
        <v>15</v>
      </c>
      <c r="D198" s="38" t="s">
        <v>2018</v>
      </c>
      <c r="E198" s="40" t="s">
        <v>2017</v>
      </c>
      <c r="F198" s="32" t="s">
        <v>137</v>
      </c>
      <c r="G198" s="36">
        <v>5929.45</v>
      </c>
      <c r="H198" s="37"/>
      <c r="I198" s="35"/>
      <c r="J198" s="36"/>
      <c r="K198" s="35"/>
      <c r="L198" s="36"/>
      <c r="M198" s="35"/>
      <c r="N198" s="36">
        <v>5929.45</v>
      </c>
      <c r="O198" s="33">
        <v>46006</v>
      </c>
      <c r="P198" s="32">
        <v>0.4</v>
      </c>
      <c r="Q198" s="32" t="s">
        <v>1592</v>
      </c>
    </row>
    <row r="199" spans="1:17" x14ac:dyDescent="0.2">
      <c r="A199" s="56">
        <v>2133108</v>
      </c>
      <c r="B199" s="32" t="s">
        <v>14</v>
      </c>
      <c r="C199" s="32" t="s">
        <v>15</v>
      </c>
      <c r="D199" s="38" t="s">
        <v>2016</v>
      </c>
      <c r="E199" s="40" t="s">
        <v>2015</v>
      </c>
      <c r="F199" s="32" t="s">
        <v>137</v>
      </c>
      <c r="G199" s="36">
        <v>6218.27</v>
      </c>
      <c r="H199" s="37"/>
      <c r="I199" s="35"/>
      <c r="J199" s="36"/>
      <c r="K199" s="35"/>
      <c r="L199" s="36"/>
      <c r="M199" s="35"/>
      <c r="N199" s="36">
        <v>6218.27</v>
      </c>
      <c r="O199" s="33">
        <v>46006</v>
      </c>
      <c r="P199" s="32">
        <v>0.4</v>
      </c>
      <c r="Q199" s="32" t="s">
        <v>1592</v>
      </c>
    </row>
    <row r="200" spans="1:17" x14ac:dyDescent="0.2">
      <c r="A200" s="56">
        <v>2133108</v>
      </c>
      <c r="B200" s="32" t="s">
        <v>14</v>
      </c>
      <c r="C200" s="32" t="s">
        <v>15</v>
      </c>
      <c r="D200" s="38" t="s">
        <v>2014</v>
      </c>
      <c r="E200" s="40" t="s">
        <v>2013</v>
      </c>
      <c r="F200" s="32" t="s">
        <v>139</v>
      </c>
      <c r="G200" s="36">
        <v>6592.06</v>
      </c>
      <c r="H200" s="37"/>
      <c r="I200" s="35"/>
      <c r="J200" s="36"/>
      <c r="K200" s="35"/>
      <c r="L200" s="36"/>
      <c r="M200" s="35"/>
      <c r="N200" s="36">
        <v>6592.06</v>
      </c>
      <c r="O200" s="33">
        <v>46006</v>
      </c>
      <c r="P200" s="32">
        <v>0.4</v>
      </c>
      <c r="Q200" s="32" t="s">
        <v>1592</v>
      </c>
    </row>
    <row r="201" spans="1:17" x14ac:dyDescent="0.2">
      <c r="A201" s="56">
        <v>2133108</v>
      </c>
      <c r="B201" s="32" t="s">
        <v>14</v>
      </c>
      <c r="C201" s="32" t="s">
        <v>15</v>
      </c>
      <c r="D201" s="38" t="s">
        <v>2012</v>
      </c>
      <c r="E201" s="40" t="s">
        <v>2011</v>
      </c>
      <c r="F201" s="32" t="s">
        <v>139</v>
      </c>
      <c r="G201" s="36">
        <v>3839.69</v>
      </c>
      <c r="H201" s="37"/>
      <c r="I201" s="35"/>
      <c r="J201" s="36"/>
      <c r="K201" s="35"/>
      <c r="L201" s="36"/>
      <c r="M201" s="35"/>
      <c r="N201" s="36">
        <v>3839.69</v>
      </c>
      <c r="O201" s="33">
        <v>46006</v>
      </c>
      <c r="P201" s="32">
        <v>0.4</v>
      </c>
      <c r="Q201" s="32" t="s">
        <v>1592</v>
      </c>
    </row>
    <row r="202" spans="1:17" x14ac:dyDescent="0.2">
      <c r="A202" s="56">
        <v>2133108</v>
      </c>
      <c r="B202" s="32" t="s">
        <v>14</v>
      </c>
      <c r="C202" s="32" t="s">
        <v>15</v>
      </c>
      <c r="D202" s="38" t="s">
        <v>2010</v>
      </c>
      <c r="E202" s="40" t="s">
        <v>2009</v>
      </c>
      <c r="F202" s="32" t="s">
        <v>139</v>
      </c>
      <c r="G202" s="36">
        <v>6082.37</v>
      </c>
      <c r="H202" s="37"/>
      <c r="I202" s="35"/>
      <c r="J202" s="36"/>
      <c r="K202" s="35"/>
      <c r="L202" s="36"/>
      <c r="M202" s="35"/>
      <c r="N202" s="36">
        <v>6082.37</v>
      </c>
      <c r="O202" s="33">
        <v>46006</v>
      </c>
      <c r="P202" s="32">
        <v>0.4</v>
      </c>
      <c r="Q202" s="32" t="s">
        <v>1592</v>
      </c>
    </row>
    <row r="203" spans="1:17" x14ac:dyDescent="0.2">
      <c r="A203" s="56">
        <v>2133108</v>
      </c>
      <c r="B203" s="32" t="s">
        <v>14</v>
      </c>
      <c r="C203" s="32" t="s">
        <v>15</v>
      </c>
      <c r="D203" s="38" t="s">
        <v>2008</v>
      </c>
      <c r="E203" s="40" t="s">
        <v>2007</v>
      </c>
      <c r="F203" s="32" t="s">
        <v>496</v>
      </c>
      <c r="G203" s="36">
        <v>3058.17</v>
      </c>
      <c r="H203" s="37"/>
      <c r="I203" s="35"/>
      <c r="J203" s="36"/>
      <c r="K203" s="35"/>
      <c r="L203" s="36"/>
      <c r="M203" s="35"/>
      <c r="N203" s="36">
        <v>3058.17</v>
      </c>
      <c r="O203" s="33">
        <v>46006</v>
      </c>
      <c r="P203" s="32">
        <v>0.4</v>
      </c>
      <c r="Q203" s="32" t="s">
        <v>1592</v>
      </c>
    </row>
    <row r="204" spans="1:17" x14ac:dyDescent="0.2">
      <c r="A204" s="56">
        <v>2133108</v>
      </c>
      <c r="B204" s="32" t="s">
        <v>14</v>
      </c>
      <c r="C204" s="32" t="s">
        <v>15</v>
      </c>
      <c r="D204" s="38" t="s">
        <v>2006</v>
      </c>
      <c r="E204" s="40" t="s">
        <v>2005</v>
      </c>
      <c r="F204" s="32" t="s">
        <v>496</v>
      </c>
      <c r="G204" s="36">
        <v>3024.2</v>
      </c>
      <c r="H204" s="37"/>
      <c r="I204" s="35"/>
      <c r="J204" s="36"/>
      <c r="K204" s="35"/>
      <c r="L204" s="36"/>
      <c r="M204" s="35"/>
      <c r="N204" s="36">
        <v>3024.2</v>
      </c>
      <c r="O204" s="33">
        <v>46006</v>
      </c>
      <c r="P204" s="32">
        <v>0.4</v>
      </c>
      <c r="Q204" s="32" t="s">
        <v>1592</v>
      </c>
    </row>
    <row r="205" spans="1:17" x14ac:dyDescent="0.2">
      <c r="A205" s="56">
        <v>2133108</v>
      </c>
      <c r="B205" s="32" t="s">
        <v>14</v>
      </c>
      <c r="C205" s="32" t="s">
        <v>15</v>
      </c>
      <c r="D205" s="38" t="s">
        <v>2004</v>
      </c>
      <c r="E205" s="40" t="s">
        <v>2003</v>
      </c>
      <c r="F205" s="32" t="s">
        <v>496</v>
      </c>
      <c r="G205" s="36">
        <v>5657.62</v>
      </c>
      <c r="H205" s="37"/>
      <c r="I205" s="35"/>
      <c r="J205" s="36"/>
      <c r="K205" s="35"/>
      <c r="L205" s="36"/>
      <c r="M205" s="35"/>
      <c r="N205" s="36">
        <v>5657.62</v>
      </c>
      <c r="O205" s="33">
        <v>46006</v>
      </c>
      <c r="P205" s="32">
        <v>0.4</v>
      </c>
      <c r="Q205" s="32" t="s">
        <v>1592</v>
      </c>
    </row>
    <row r="206" spans="1:17" x14ac:dyDescent="0.2">
      <c r="A206" s="56">
        <v>2133108</v>
      </c>
      <c r="B206" s="32" t="s">
        <v>14</v>
      </c>
      <c r="C206" s="32" t="s">
        <v>15</v>
      </c>
      <c r="D206" s="38" t="s">
        <v>2002</v>
      </c>
      <c r="E206" s="40" t="s">
        <v>2001</v>
      </c>
      <c r="F206" s="32" t="s">
        <v>69</v>
      </c>
      <c r="G206" s="36">
        <v>3397.96</v>
      </c>
      <c r="H206" s="37"/>
      <c r="I206" s="35"/>
      <c r="J206" s="36"/>
      <c r="K206" s="35"/>
      <c r="L206" s="36"/>
      <c r="M206" s="35"/>
      <c r="N206" s="36">
        <v>3397.96</v>
      </c>
      <c r="O206" s="33">
        <v>46006</v>
      </c>
      <c r="P206" s="32">
        <v>0.4</v>
      </c>
      <c r="Q206" s="32" t="s">
        <v>1592</v>
      </c>
    </row>
    <row r="207" spans="1:17" x14ac:dyDescent="0.2">
      <c r="A207" s="56">
        <v>2133108</v>
      </c>
      <c r="B207" s="32" t="s">
        <v>14</v>
      </c>
      <c r="C207" s="32" t="s">
        <v>15</v>
      </c>
      <c r="D207" s="38" t="s">
        <v>2000</v>
      </c>
      <c r="E207" s="40" t="s">
        <v>1999</v>
      </c>
      <c r="F207" s="32" t="s">
        <v>69</v>
      </c>
      <c r="G207" s="36">
        <v>7135.73</v>
      </c>
      <c r="H207" s="37"/>
      <c r="I207" s="35"/>
      <c r="J207" s="36"/>
      <c r="K207" s="35"/>
      <c r="L207" s="36"/>
      <c r="M207" s="35"/>
      <c r="N207" s="36">
        <v>7135.73</v>
      </c>
      <c r="O207" s="33">
        <v>46006</v>
      </c>
      <c r="P207" s="32">
        <v>0.4</v>
      </c>
      <c r="Q207" s="32" t="s">
        <v>1592</v>
      </c>
    </row>
    <row r="208" spans="1:17" x14ac:dyDescent="0.2">
      <c r="A208" s="56">
        <v>2133108</v>
      </c>
      <c r="B208" s="32" t="s">
        <v>14</v>
      </c>
      <c r="C208" s="32" t="s">
        <v>15</v>
      </c>
      <c r="D208" s="38" t="s">
        <v>1998</v>
      </c>
      <c r="E208" s="40" t="s">
        <v>1997</v>
      </c>
      <c r="F208" s="32" t="s">
        <v>69</v>
      </c>
      <c r="G208" s="36">
        <v>3399</v>
      </c>
      <c r="H208" s="37"/>
      <c r="I208" s="35"/>
      <c r="J208" s="36"/>
      <c r="K208" s="35"/>
      <c r="L208" s="36"/>
      <c r="M208" s="35"/>
      <c r="N208" s="36">
        <v>3399</v>
      </c>
      <c r="O208" s="33">
        <v>46006</v>
      </c>
      <c r="P208" s="32">
        <v>0.4</v>
      </c>
      <c r="Q208" s="32" t="s">
        <v>1592</v>
      </c>
    </row>
    <row r="209" spans="1:17" x14ac:dyDescent="0.2">
      <c r="A209" s="56">
        <v>2133108</v>
      </c>
      <c r="B209" s="32" t="s">
        <v>14</v>
      </c>
      <c r="C209" s="32" t="s">
        <v>15</v>
      </c>
      <c r="D209" s="38" t="s">
        <v>1996</v>
      </c>
      <c r="E209" s="40" t="s">
        <v>1995</v>
      </c>
      <c r="F209" s="32" t="s">
        <v>69</v>
      </c>
      <c r="G209" s="36">
        <v>7135.73</v>
      </c>
      <c r="H209" s="37"/>
      <c r="I209" s="35"/>
      <c r="J209" s="36"/>
      <c r="K209" s="35"/>
      <c r="L209" s="36"/>
      <c r="M209" s="35"/>
      <c r="N209" s="36">
        <v>7135.73</v>
      </c>
      <c r="O209" s="33">
        <v>46006</v>
      </c>
      <c r="P209" s="32">
        <v>0.4</v>
      </c>
      <c r="Q209" s="32" t="s">
        <v>1592</v>
      </c>
    </row>
    <row r="210" spans="1:17" x14ac:dyDescent="0.2">
      <c r="A210" s="56">
        <v>2133108</v>
      </c>
      <c r="B210" s="32" t="s">
        <v>14</v>
      </c>
      <c r="C210" s="32" t="s">
        <v>15</v>
      </c>
      <c r="D210" s="38" t="s">
        <v>1994</v>
      </c>
      <c r="E210" s="40" t="s">
        <v>1993</v>
      </c>
      <c r="F210" s="32" t="s">
        <v>69</v>
      </c>
      <c r="G210" s="36">
        <v>4757.1499999999996</v>
      </c>
      <c r="H210" s="37"/>
      <c r="I210" s="35"/>
      <c r="J210" s="36"/>
      <c r="K210" s="35"/>
      <c r="L210" s="36"/>
      <c r="M210" s="35"/>
      <c r="N210" s="36">
        <v>4757.1499999999996</v>
      </c>
      <c r="O210" s="33">
        <v>46006</v>
      </c>
      <c r="P210" s="32">
        <v>0.4</v>
      </c>
      <c r="Q210" s="32" t="s">
        <v>1592</v>
      </c>
    </row>
    <row r="211" spans="1:17" x14ac:dyDescent="0.2">
      <c r="A211" s="56">
        <v>2133108</v>
      </c>
      <c r="B211" s="32" t="s">
        <v>14</v>
      </c>
      <c r="C211" s="32" t="s">
        <v>15</v>
      </c>
      <c r="D211" s="38" t="s">
        <v>1992</v>
      </c>
      <c r="E211" s="40" t="s">
        <v>1991</v>
      </c>
      <c r="F211" s="32" t="s">
        <v>69</v>
      </c>
      <c r="G211" s="36">
        <v>5436.75</v>
      </c>
      <c r="H211" s="37"/>
      <c r="I211" s="35"/>
      <c r="J211" s="36"/>
      <c r="K211" s="35"/>
      <c r="L211" s="36"/>
      <c r="M211" s="35"/>
      <c r="N211" s="36">
        <v>5436.75</v>
      </c>
      <c r="O211" s="33">
        <v>46006</v>
      </c>
      <c r="P211" s="32">
        <v>0.4</v>
      </c>
      <c r="Q211" s="32" t="s">
        <v>1592</v>
      </c>
    </row>
    <row r="212" spans="1:17" x14ac:dyDescent="0.2">
      <c r="A212" s="56">
        <v>2133108</v>
      </c>
      <c r="B212" s="32" t="s">
        <v>14</v>
      </c>
      <c r="C212" s="32" t="s">
        <v>15</v>
      </c>
      <c r="D212" s="38" t="s">
        <v>1990</v>
      </c>
      <c r="E212" s="40" t="s">
        <v>1989</v>
      </c>
      <c r="F212" s="32" t="s">
        <v>204</v>
      </c>
      <c r="G212" s="36">
        <v>9786.14</v>
      </c>
      <c r="H212" s="37"/>
      <c r="I212" s="35"/>
      <c r="J212" s="36"/>
      <c r="K212" s="35"/>
      <c r="L212" s="36"/>
      <c r="M212" s="35"/>
      <c r="N212" s="36">
        <v>9786.14</v>
      </c>
      <c r="O212" s="33">
        <v>46006</v>
      </c>
      <c r="P212" s="32">
        <v>0.4</v>
      </c>
      <c r="Q212" s="32" t="s">
        <v>1592</v>
      </c>
    </row>
    <row r="213" spans="1:17" x14ac:dyDescent="0.2">
      <c r="A213" s="56">
        <v>2133108</v>
      </c>
      <c r="B213" s="32" t="s">
        <v>14</v>
      </c>
      <c r="C213" s="32" t="s">
        <v>15</v>
      </c>
      <c r="D213" s="38" t="s">
        <v>1988</v>
      </c>
      <c r="E213" s="40" t="s">
        <v>1987</v>
      </c>
      <c r="F213" s="32" t="s">
        <v>204</v>
      </c>
      <c r="G213" s="36">
        <v>9072.57</v>
      </c>
      <c r="H213" s="37"/>
      <c r="I213" s="35"/>
      <c r="J213" s="36"/>
      <c r="K213" s="35"/>
      <c r="L213" s="36"/>
      <c r="M213" s="35"/>
      <c r="N213" s="36">
        <v>9072.57</v>
      </c>
      <c r="O213" s="33">
        <v>46006</v>
      </c>
      <c r="P213" s="32">
        <v>0.4</v>
      </c>
      <c r="Q213" s="32" t="s">
        <v>1592</v>
      </c>
    </row>
    <row r="214" spans="1:17" x14ac:dyDescent="0.2">
      <c r="A214" s="56">
        <v>2133108</v>
      </c>
      <c r="B214" s="32" t="s">
        <v>14</v>
      </c>
      <c r="C214" s="32" t="s">
        <v>15</v>
      </c>
      <c r="D214" s="38" t="s">
        <v>1986</v>
      </c>
      <c r="E214" s="40" t="s">
        <v>1985</v>
      </c>
      <c r="F214" s="32" t="s">
        <v>204</v>
      </c>
      <c r="G214" s="36">
        <v>6626.03</v>
      </c>
      <c r="H214" s="37"/>
      <c r="I214" s="35"/>
      <c r="J214" s="36"/>
      <c r="K214" s="35"/>
      <c r="L214" s="36"/>
      <c r="M214" s="35"/>
      <c r="N214" s="36">
        <v>6626.03</v>
      </c>
      <c r="O214" s="33">
        <v>46006</v>
      </c>
      <c r="P214" s="32">
        <v>0.4</v>
      </c>
      <c r="Q214" s="32" t="s">
        <v>1592</v>
      </c>
    </row>
    <row r="215" spans="1:17" x14ac:dyDescent="0.2">
      <c r="A215" s="56">
        <v>2133108</v>
      </c>
      <c r="B215" s="32" t="s">
        <v>14</v>
      </c>
      <c r="C215" s="32" t="s">
        <v>10</v>
      </c>
      <c r="D215" s="41" t="s">
        <v>1984</v>
      </c>
      <c r="E215" s="40" t="s">
        <v>1983</v>
      </c>
      <c r="F215" s="32" t="s">
        <v>581</v>
      </c>
      <c r="G215" s="36">
        <v>855.21</v>
      </c>
      <c r="H215" s="37"/>
      <c r="I215" s="35"/>
      <c r="J215" s="36"/>
      <c r="K215" s="35"/>
      <c r="L215" s="36"/>
      <c r="M215" s="35"/>
      <c r="N215" s="36">
        <v>855.21</v>
      </c>
      <c r="O215" s="33">
        <v>46006</v>
      </c>
      <c r="P215" s="32">
        <v>2</v>
      </c>
      <c r="Q215" s="32" t="s">
        <v>1592</v>
      </c>
    </row>
    <row r="216" spans="1:17" x14ac:dyDescent="0.2">
      <c r="A216" s="56">
        <v>2133108</v>
      </c>
      <c r="B216" s="32" t="s">
        <v>14</v>
      </c>
      <c r="C216" s="32" t="s">
        <v>10</v>
      </c>
      <c r="D216" s="41" t="s">
        <v>1982</v>
      </c>
      <c r="E216" s="40" t="s">
        <v>1981</v>
      </c>
      <c r="F216" s="40" t="s">
        <v>66</v>
      </c>
      <c r="G216" s="36">
        <v>529.41999999999996</v>
      </c>
      <c r="H216" s="37"/>
      <c r="I216" s="35"/>
      <c r="J216" s="36"/>
      <c r="K216" s="35"/>
      <c r="L216" s="36"/>
      <c r="M216" s="35"/>
      <c r="N216" s="36">
        <v>529.41999999999996</v>
      </c>
      <c r="O216" s="33">
        <v>46006</v>
      </c>
      <c r="P216" s="32">
        <v>2</v>
      </c>
      <c r="Q216" s="32" t="s">
        <v>1592</v>
      </c>
    </row>
    <row r="217" spans="1:17" x14ac:dyDescent="0.2">
      <c r="A217" s="56">
        <v>2133108</v>
      </c>
      <c r="B217" s="32" t="s">
        <v>14</v>
      </c>
      <c r="C217" s="32" t="s">
        <v>10</v>
      </c>
      <c r="D217" s="41" t="s">
        <v>1980</v>
      </c>
      <c r="E217" s="40" t="s">
        <v>1979</v>
      </c>
      <c r="F217" s="40" t="s">
        <v>65</v>
      </c>
      <c r="G217" s="36">
        <v>733.03</v>
      </c>
      <c r="H217" s="37"/>
      <c r="I217" s="35"/>
      <c r="J217" s="36"/>
      <c r="K217" s="35"/>
      <c r="L217" s="36"/>
      <c r="M217" s="35"/>
      <c r="N217" s="36">
        <v>733.03</v>
      </c>
      <c r="O217" s="33">
        <v>46006</v>
      </c>
      <c r="P217" s="32">
        <v>2</v>
      </c>
      <c r="Q217" s="32" t="s">
        <v>1592</v>
      </c>
    </row>
    <row r="218" spans="1:17" x14ac:dyDescent="0.2">
      <c r="A218" s="56">
        <v>2133108</v>
      </c>
      <c r="B218" s="32" t="s">
        <v>14</v>
      </c>
      <c r="C218" s="32" t="s">
        <v>10</v>
      </c>
      <c r="D218" s="41" t="s">
        <v>1978</v>
      </c>
      <c r="E218" s="40" t="s">
        <v>1977</v>
      </c>
      <c r="F218" s="40" t="s">
        <v>75</v>
      </c>
      <c r="G218" s="36">
        <v>325.8</v>
      </c>
      <c r="H218" s="37"/>
      <c r="I218" s="35"/>
      <c r="J218" s="36"/>
      <c r="K218" s="35"/>
      <c r="L218" s="36"/>
      <c r="M218" s="35"/>
      <c r="N218" s="36">
        <v>325.8</v>
      </c>
      <c r="O218" s="33">
        <v>46006</v>
      </c>
      <c r="P218" s="32">
        <v>2</v>
      </c>
      <c r="Q218" s="32" t="s">
        <v>1592</v>
      </c>
    </row>
    <row r="219" spans="1:17" x14ac:dyDescent="0.2">
      <c r="A219" s="56">
        <v>2133108</v>
      </c>
      <c r="B219" s="32" t="s">
        <v>14</v>
      </c>
      <c r="C219" s="32" t="s">
        <v>11</v>
      </c>
      <c r="D219" s="38" t="s">
        <v>1976</v>
      </c>
      <c r="E219" s="40" t="s">
        <v>1975</v>
      </c>
      <c r="F219" s="32" t="s">
        <v>581</v>
      </c>
      <c r="G219" s="36">
        <v>15985.44</v>
      </c>
      <c r="H219" s="37"/>
      <c r="I219" s="35"/>
      <c r="J219" s="36"/>
      <c r="K219" s="35"/>
      <c r="L219" s="36"/>
      <c r="M219" s="35"/>
      <c r="N219" s="36">
        <v>15985.44</v>
      </c>
      <c r="O219" s="33">
        <v>46006</v>
      </c>
      <c r="P219" s="32">
        <v>2</v>
      </c>
      <c r="Q219" s="32" t="s">
        <v>1592</v>
      </c>
    </row>
    <row r="220" spans="1:17" x14ac:dyDescent="0.2">
      <c r="A220" s="56">
        <v>2133108</v>
      </c>
      <c r="B220" s="32" t="s">
        <v>14</v>
      </c>
      <c r="C220" s="32" t="s">
        <v>11</v>
      </c>
      <c r="D220" s="38" t="s">
        <v>1974</v>
      </c>
      <c r="E220" s="40" t="s">
        <v>1973</v>
      </c>
      <c r="F220" s="32" t="s">
        <v>66</v>
      </c>
      <c r="G220" s="36">
        <v>10577.37</v>
      </c>
      <c r="H220" s="37"/>
      <c r="I220" s="35"/>
      <c r="J220" s="36"/>
      <c r="K220" s="35"/>
      <c r="L220" s="36"/>
      <c r="M220" s="35"/>
      <c r="N220" s="36">
        <v>10577.37</v>
      </c>
      <c r="O220" s="33">
        <v>46006</v>
      </c>
      <c r="P220" s="32">
        <v>2</v>
      </c>
      <c r="Q220" s="32" t="s">
        <v>1592</v>
      </c>
    </row>
    <row r="221" spans="1:17" x14ac:dyDescent="0.2">
      <c r="A221" s="56">
        <v>2133108</v>
      </c>
      <c r="B221" s="32" t="s">
        <v>14</v>
      </c>
      <c r="C221" s="32" t="s">
        <v>11</v>
      </c>
      <c r="D221" s="38" t="s">
        <v>1972</v>
      </c>
      <c r="E221" s="40" t="s">
        <v>1971</v>
      </c>
      <c r="F221" s="32" t="s">
        <v>65</v>
      </c>
      <c r="G221" s="36">
        <v>22306.58</v>
      </c>
      <c r="H221" s="37"/>
      <c r="I221" s="35"/>
      <c r="J221" s="36"/>
      <c r="K221" s="35"/>
      <c r="L221" s="36"/>
      <c r="M221" s="35"/>
      <c r="N221" s="36">
        <v>22306.58</v>
      </c>
      <c r="O221" s="33">
        <v>46006</v>
      </c>
      <c r="P221" s="32">
        <v>2</v>
      </c>
      <c r="Q221" s="32" t="s">
        <v>1592</v>
      </c>
    </row>
    <row r="222" spans="1:17" x14ac:dyDescent="0.2">
      <c r="A222" s="56">
        <v>2133108</v>
      </c>
      <c r="B222" s="32" t="s">
        <v>14</v>
      </c>
      <c r="C222" s="32" t="s">
        <v>11</v>
      </c>
      <c r="D222" s="38" t="s">
        <v>1970</v>
      </c>
      <c r="E222" s="40" t="s">
        <v>1969</v>
      </c>
      <c r="F222" s="32" t="s">
        <v>75</v>
      </c>
      <c r="G222" s="36">
        <v>3286.99</v>
      </c>
      <c r="H222" s="37"/>
      <c r="I222" s="35"/>
      <c r="J222" s="36"/>
      <c r="K222" s="35"/>
      <c r="L222" s="36"/>
      <c r="M222" s="35"/>
      <c r="N222" s="36">
        <v>3286.99</v>
      </c>
      <c r="O222" s="33">
        <v>46006</v>
      </c>
      <c r="P222" s="32">
        <v>2</v>
      </c>
      <c r="Q222" s="32" t="s">
        <v>1592</v>
      </c>
    </row>
    <row r="223" spans="1:17" x14ac:dyDescent="0.2">
      <c r="A223" s="56">
        <v>2133108</v>
      </c>
      <c r="B223" s="32" t="s">
        <v>14</v>
      </c>
      <c r="C223" s="32" t="s">
        <v>15</v>
      </c>
      <c r="D223" s="38" t="s">
        <v>1968</v>
      </c>
      <c r="E223" s="40" t="s">
        <v>1967</v>
      </c>
      <c r="F223" s="32" t="s">
        <v>581</v>
      </c>
      <c r="G223" s="36">
        <v>28406.97</v>
      </c>
      <c r="H223" s="37"/>
      <c r="I223" s="35"/>
      <c r="J223" s="36"/>
      <c r="K223" s="35"/>
      <c r="L223" s="36"/>
      <c r="M223" s="35"/>
      <c r="N223" s="36">
        <v>28406.97</v>
      </c>
      <c r="O223" s="33">
        <v>46006</v>
      </c>
      <c r="P223" s="32">
        <v>0.4</v>
      </c>
      <c r="Q223" s="32" t="s">
        <v>1592</v>
      </c>
    </row>
    <row r="224" spans="1:17" x14ac:dyDescent="0.2">
      <c r="A224" s="56">
        <v>2133108</v>
      </c>
      <c r="B224" s="32" t="s">
        <v>14</v>
      </c>
      <c r="C224" s="32" t="s">
        <v>15</v>
      </c>
      <c r="D224" s="38" t="s">
        <v>1966</v>
      </c>
      <c r="E224" s="40" t="s">
        <v>1965</v>
      </c>
      <c r="F224" s="32" t="s">
        <v>581</v>
      </c>
      <c r="G224" s="36">
        <v>17737.38</v>
      </c>
      <c r="H224" s="37"/>
      <c r="I224" s="35"/>
      <c r="J224" s="36"/>
      <c r="K224" s="35"/>
      <c r="L224" s="36"/>
      <c r="M224" s="35"/>
      <c r="N224" s="36">
        <v>17737.38</v>
      </c>
      <c r="O224" s="33">
        <v>46006</v>
      </c>
      <c r="P224" s="32">
        <v>0.4</v>
      </c>
      <c r="Q224" s="32" t="s">
        <v>1592</v>
      </c>
    </row>
    <row r="225" spans="1:17" x14ac:dyDescent="0.2">
      <c r="A225" s="56">
        <v>2133108</v>
      </c>
      <c r="B225" s="32" t="s">
        <v>14</v>
      </c>
      <c r="C225" s="32" t="s">
        <v>15</v>
      </c>
      <c r="D225" s="38" t="s">
        <v>1964</v>
      </c>
      <c r="E225" s="40" t="s">
        <v>1963</v>
      </c>
      <c r="F225" s="32" t="s">
        <v>581</v>
      </c>
      <c r="G225" s="36">
        <v>27455.54</v>
      </c>
      <c r="H225" s="37"/>
      <c r="I225" s="35"/>
      <c r="J225" s="36"/>
      <c r="K225" s="35"/>
      <c r="L225" s="36"/>
      <c r="M225" s="35"/>
      <c r="N225" s="36">
        <v>27455.54</v>
      </c>
      <c r="O225" s="33">
        <v>46006</v>
      </c>
      <c r="P225" s="32">
        <v>0.4</v>
      </c>
      <c r="Q225" s="32" t="s">
        <v>1592</v>
      </c>
    </row>
    <row r="226" spans="1:17" x14ac:dyDescent="0.2">
      <c r="A226" s="56">
        <v>2133108</v>
      </c>
      <c r="B226" s="32" t="s">
        <v>14</v>
      </c>
      <c r="C226" s="32" t="s">
        <v>15</v>
      </c>
      <c r="D226" s="38" t="s">
        <v>1962</v>
      </c>
      <c r="E226" s="40" t="s">
        <v>1961</v>
      </c>
      <c r="F226" s="32" t="s">
        <v>66</v>
      </c>
      <c r="G226" s="36">
        <v>20047.990000000002</v>
      </c>
      <c r="H226" s="37"/>
      <c r="I226" s="35"/>
      <c r="J226" s="36"/>
      <c r="K226" s="35"/>
      <c r="L226" s="36"/>
      <c r="M226" s="35"/>
      <c r="N226" s="36">
        <v>20047.990000000002</v>
      </c>
      <c r="O226" s="33">
        <v>46006</v>
      </c>
      <c r="P226" s="32">
        <v>0.4</v>
      </c>
      <c r="Q226" s="32" t="s">
        <v>1592</v>
      </c>
    </row>
    <row r="227" spans="1:17" x14ac:dyDescent="0.2">
      <c r="A227" s="56">
        <v>2133108</v>
      </c>
      <c r="B227" s="32" t="s">
        <v>14</v>
      </c>
      <c r="C227" s="32" t="s">
        <v>15</v>
      </c>
      <c r="D227" s="38" t="s">
        <v>1960</v>
      </c>
      <c r="E227" s="40" t="s">
        <v>1959</v>
      </c>
      <c r="F227" s="32" t="s">
        <v>66</v>
      </c>
      <c r="G227" s="36">
        <v>14679.21</v>
      </c>
      <c r="H227" s="37"/>
      <c r="I227" s="35"/>
      <c r="J227" s="36"/>
      <c r="K227" s="35"/>
      <c r="L227" s="36"/>
      <c r="M227" s="35"/>
      <c r="N227" s="36">
        <v>14679.21</v>
      </c>
      <c r="O227" s="33">
        <v>46006</v>
      </c>
      <c r="P227" s="32">
        <v>0.4</v>
      </c>
      <c r="Q227" s="32" t="s">
        <v>1592</v>
      </c>
    </row>
    <row r="228" spans="1:17" x14ac:dyDescent="0.2">
      <c r="A228" s="56">
        <v>2133108</v>
      </c>
      <c r="B228" s="32" t="s">
        <v>14</v>
      </c>
      <c r="C228" s="32" t="s">
        <v>15</v>
      </c>
      <c r="D228" s="38" t="s">
        <v>1958</v>
      </c>
      <c r="E228" s="40" t="s">
        <v>1957</v>
      </c>
      <c r="F228" s="32" t="s">
        <v>66</v>
      </c>
      <c r="G228" s="36">
        <v>13353.99</v>
      </c>
      <c r="H228" s="37"/>
      <c r="I228" s="35"/>
      <c r="J228" s="36"/>
      <c r="K228" s="35"/>
      <c r="L228" s="36"/>
      <c r="M228" s="35"/>
      <c r="N228" s="36">
        <v>13353.99</v>
      </c>
      <c r="O228" s="33">
        <v>46006</v>
      </c>
      <c r="P228" s="32">
        <v>0.4</v>
      </c>
      <c r="Q228" s="32" t="s">
        <v>1592</v>
      </c>
    </row>
    <row r="229" spans="1:17" x14ac:dyDescent="0.2">
      <c r="A229" s="56">
        <v>2133108</v>
      </c>
      <c r="B229" s="32" t="s">
        <v>14</v>
      </c>
      <c r="C229" s="32" t="s">
        <v>15</v>
      </c>
      <c r="D229" s="38" t="s">
        <v>1956</v>
      </c>
      <c r="E229" s="40" t="s">
        <v>1955</v>
      </c>
      <c r="F229" s="32" t="s">
        <v>65</v>
      </c>
      <c r="G229" s="36">
        <v>53959.66</v>
      </c>
      <c r="H229" s="37"/>
      <c r="I229" s="35"/>
      <c r="J229" s="36"/>
      <c r="K229" s="35"/>
      <c r="L229" s="36"/>
      <c r="M229" s="35"/>
      <c r="N229" s="36">
        <v>53959.66</v>
      </c>
      <c r="O229" s="33">
        <v>46006</v>
      </c>
      <c r="P229" s="32">
        <v>0.4</v>
      </c>
      <c r="Q229" s="32" t="s">
        <v>1592</v>
      </c>
    </row>
    <row r="230" spans="1:17" x14ac:dyDescent="0.2">
      <c r="A230" s="56">
        <v>2133108</v>
      </c>
      <c r="B230" s="32" t="s">
        <v>14</v>
      </c>
      <c r="C230" s="32" t="s">
        <v>15</v>
      </c>
      <c r="D230" s="38" t="s">
        <v>1954</v>
      </c>
      <c r="E230" s="40" t="s">
        <v>1953</v>
      </c>
      <c r="F230" s="32" t="s">
        <v>65</v>
      </c>
      <c r="G230" s="36">
        <v>19164.53</v>
      </c>
      <c r="H230" s="37"/>
      <c r="I230" s="35"/>
      <c r="J230" s="36"/>
      <c r="K230" s="35"/>
      <c r="L230" s="36"/>
      <c r="M230" s="35"/>
      <c r="N230" s="36">
        <v>19164.53</v>
      </c>
      <c r="O230" s="33">
        <v>46006</v>
      </c>
      <c r="P230" s="32">
        <v>0.4</v>
      </c>
      <c r="Q230" s="32" t="s">
        <v>1592</v>
      </c>
    </row>
    <row r="231" spans="1:17" x14ac:dyDescent="0.2">
      <c r="A231" s="56">
        <v>2133108</v>
      </c>
      <c r="B231" s="32" t="s">
        <v>14</v>
      </c>
      <c r="C231" s="32" t="s">
        <v>15</v>
      </c>
      <c r="D231" s="38" t="s">
        <v>1952</v>
      </c>
      <c r="E231" s="40" t="s">
        <v>1951</v>
      </c>
      <c r="F231" s="32" t="s">
        <v>65</v>
      </c>
      <c r="G231" s="36">
        <v>14747.17</v>
      </c>
      <c r="H231" s="37"/>
      <c r="I231" s="35"/>
      <c r="J231" s="36"/>
      <c r="K231" s="35"/>
      <c r="L231" s="36"/>
      <c r="M231" s="35"/>
      <c r="N231" s="36">
        <v>14747.17</v>
      </c>
      <c r="O231" s="33">
        <v>46006</v>
      </c>
      <c r="P231" s="32">
        <v>0.4</v>
      </c>
      <c r="Q231" s="32" t="s">
        <v>1592</v>
      </c>
    </row>
    <row r="232" spans="1:17" x14ac:dyDescent="0.2">
      <c r="A232" s="56">
        <v>2133108</v>
      </c>
      <c r="B232" s="32" t="s">
        <v>14</v>
      </c>
      <c r="C232" s="32" t="s">
        <v>15</v>
      </c>
      <c r="D232" s="38" t="s">
        <v>1950</v>
      </c>
      <c r="E232" s="40" t="s">
        <v>1949</v>
      </c>
      <c r="F232" s="32" t="s">
        <v>75</v>
      </c>
      <c r="G232" s="36">
        <v>1053.3599999999999</v>
      </c>
      <c r="H232" s="37"/>
      <c r="I232" s="35"/>
      <c r="J232" s="36"/>
      <c r="K232" s="35"/>
      <c r="L232" s="36"/>
      <c r="M232" s="35"/>
      <c r="N232" s="36">
        <v>1053.3599999999999</v>
      </c>
      <c r="O232" s="33">
        <v>46006</v>
      </c>
      <c r="P232" s="32">
        <v>0.4</v>
      </c>
      <c r="Q232" s="32" t="s">
        <v>1592</v>
      </c>
    </row>
    <row r="233" spans="1:17" x14ac:dyDescent="0.2">
      <c r="A233" s="56">
        <v>2133108</v>
      </c>
      <c r="B233" s="32" t="s">
        <v>14</v>
      </c>
      <c r="C233" s="32" t="s">
        <v>15</v>
      </c>
      <c r="D233" s="38" t="s">
        <v>1948</v>
      </c>
      <c r="E233" s="40" t="s">
        <v>1947</v>
      </c>
      <c r="F233" s="32" t="s">
        <v>75</v>
      </c>
      <c r="G233" s="36">
        <v>2701.38</v>
      </c>
      <c r="H233" s="37"/>
      <c r="I233" s="35"/>
      <c r="J233" s="36"/>
      <c r="K233" s="35"/>
      <c r="L233" s="36"/>
      <c r="M233" s="35"/>
      <c r="N233" s="36">
        <v>2701.38</v>
      </c>
      <c r="O233" s="33">
        <v>46006</v>
      </c>
      <c r="P233" s="32">
        <v>0.4</v>
      </c>
      <c r="Q233" s="32" t="s">
        <v>1592</v>
      </c>
    </row>
    <row r="234" spans="1:17" x14ac:dyDescent="0.2">
      <c r="A234" s="56">
        <v>2133108</v>
      </c>
      <c r="B234" s="32" t="s">
        <v>14</v>
      </c>
      <c r="C234" s="32" t="s">
        <v>15</v>
      </c>
      <c r="D234" s="38" t="s">
        <v>1946</v>
      </c>
      <c r="E234" s="40" t="s">
        <v>1945</v>
      </c>
      <c r="F234" s="32" t="s">
        <v>75</v>
      </c>
      <c r="G234" s="36">
        <v>4247.45</v>
      </c>
      <c r="H234" s="37"/>
      <c r="I234" s="35"/>
      <c r="J234" s="36"/>
      <c r="K234" s="35"/>
      <c r="L234" s="36"/>
      <c r="M234" s="35"/>
      <c r="N234" s="36">
        <v>4247.45</v>
      </c>
      <c r="O234" s="33">
        <v>46006</v>
      </c>
      <c r="P234" s="32">
        <v>0.4</v>
      </c>
      <c r="Q234" s="32" t="s">
        <v>1592</v>
      </c>
    </row>
    <row r="235" spans="1:17" x14ac:dyDescent="0.2">
      <c r="A235" s="56">
        <v>2133108</v>
      </c>
      <c r="B235" s="32" t="s">
        <v>14</v>
      </c>
      <c r="C235" s="32" t="s">
        <v>10</v>
      </c>
      <c r="D235" s="41" t="s">
        <v>1944</v>
      </c>
      <c r="E235" s="40" t="s">
        <v>1943</v>
      </c>
      <c r="F235" s="40" t="s">
        <v>74</v>
      </c>
      <c r="G235" s="36">
        <v>1018.11</v>
      </c>
      <c r="H235" s="37"/>
      <c r="I235" s="35"/>
      <c r="J235" s="36"/>
      <c r="K235" s="35"/>
      <c r="L235" s="36"/>
      <c r="M235" s="35"/>
      <c r="N235" s="36">
        <v>1018.11</v>
      </c>
      <c r="O235" s="33">
        <v>46006</v>
      </c>
      <c r="P235" s="32">
        <v>2</v>
      </c>
      <c r="Q235" s="32" t="s">
        <v>1592</v>
      </c>
    </row>
    <row r="236" spans="1:17" x14ac:dyDescent="0.2">
      <c r="A236" s="56">
        <v>2133108</v>
      </c>
      <c r="B236" s="32" t="s">
        <v>14</v>
      </c>
      <c r="C236" s="32" t="s">
        <v>10</v>
      </c>
      <c r="D236" s="41" t="s">
        <v>1942</v>
      </c>
      <c r="E236" s="40" t="s">
        <v>1941</v>
      </c>
      <c r="F236" s="40" t="s">
        <v>77</v>
      </c>
      <c r="G236" s="36">
        <v>162.9</v>
      </c>
      <c r="H236" s="37"/>
      <c r="I236" s="35"/>
      <c r="J236" s="36"/>
      <c r="K236" s="35"/>
      <c r="L236" s="36"/>
      <c r="M236" s="35"/>
      <c r="N236" s="36">
        <v>162.9</v>
      </c>
      <c r="O236" s="33">
        <v>46006</v>
      </c>
      <c r="P236" s="32">
        <v>2</v>
      </c>
      <c r="Q236" s="32" t="s">
        <v>1592</v>
      </c>
    </row>
    <row r="237" spans="1:17" x14ac:dyDescent="0.2">
      <c r="A237" s="56">
        <v>2133108</v>
      </c>
      <c r="B237" s="32" t="s">
        <v>14</v>
      </c>
      <c r="C237" s="32" t="s">
        <v>10</v>
      </c>
      <c r="D237" s="41" t="s">
        <v>1940</v>
      </c>
      <c r="E237" s="40" t="s">
        <v>1939</v>
      </c>
      <c r="F237" s="40" t="s">
        <v>70</v>
      </c>
      <c r="G237" s="36">
        <v>162.9</v>
      </c>
      <c r="H237" s="37"/>
      <c r="I237" s="35"/>
      <c r="J237" s="36"/>
      <c r="K237" s="35"/>
      <c r="L237" s="36"/>
      <c r="M237" s="35"/>
      <c r="N237" s="36">
        <v>162.9</v>
      </c>
      <c r="O237" s="33">
        <v>46006</v>
      </c>
      <c r="P237" s="32">
        <v>2</v>
      </c>
      <c r="Q237" s="32" t="s">
        <v>1592</v>
      </c>
    </row>
    <row r="238" spans="1:17" x14ac:dyDescent="0.2">
      <c r="A238" s="56">
        <v>2133108</v>
      </c>
      <c r="B238" s="32" t="s">
        <v>14</v>
      </c>
      <c r="C238" s="32" t="s">
        <v>10</v>
      </c>
      <c r="D238" s="41" t="s">
        <v>1938</v>
      </c>
      <c r="E238" s="40" t="s">
        <v>1937</v>
      </c>
      <c r="F238" s="40" t="s">
        <v>71</v>
      </c>
      <c r="G238" s="36">
        <v>814.49</v>
      </c>
      <c r="H238" s="37"/>
      <c r="I238" s="35"/>
      <c r="J238" s="36"/>
      <c r="K238" s="35"/>
      <c r="L238" s="36"/>
      <c r="M238" s="35"/>
      <c r="N238" s="36">
        <v>814.49</v>
      </c>
      <c r="O238" s="33">
        <v>46006</v>
      </c>
      <c r="P238" s="32">
        <v>2</v>
      </c>
      <c r="Q238" s="32" t="s">
        <v>1592</v>
      </c>
    </row>
    <row r="239" spans="1:17" x14ac:dyDescent="0.2">
      <c r="A239" s="56">
        <v>2133108</v>
      </c>
      <c r="B239" s="32" t="s">
        <v>14</v>
      </c>
      <c r="C239" s="32" t="s">
        <v>10</v>
      </c>
      <c r="D239" s="41" t="s">
        <v>1936</v>
      </c>
      <c r="E239" s="40" t="s">
        <v>1935</v>
      </c>
      <c r="F239" s="40" t="s">
        <v>64</v>
      </c>
      <c r="G239" s="36">
        <v>162.9</v>
      </c>
      <c r="H239" s="37"/>
      <c r="I239" s="35"/>
      <c r="J239" s="36"/>
      <c r="K239" s="35"/>
      <c r="L239" s="36"/>
      <c r="M239" s="35"/>
      <c r="N239" s="36">
        <v>162.9</v>
      </c>
      <c r="O239" s="33">
        <v>46006</v>
      </c>
      <c r="P239" s="32">
        <v>2</v>
      </c>
      <c r="Q239" s="32" t="s">
        <v>1592</v>
      </c>
    </row>
    <row r="240" spans="1:17" x14ac:dyDescent="0.2">
      <c r="A240" s="56">
        <v>2133108</v>
      </c>
      <c r="B240" s="32" t="s">
        <v>14</v>
      </c>
      <c r="C240" s="32" t="s">
        <v>11</v>
      </c>
      <c r="D240" s="38" t="s">
        <v>1934</v>
      </c>
      <c r="E240" s="40" t="s">
        <v>1933</v>
      </c>
      <c r="F240" s="32" t="s">
        <v>74</v>
      </c>
      <c r="G240" s="36">
        <v>8582.56</v>
      </c>
      <c r="H240" s="37"/>
      <c r="I240" s="35"/>
      <c r="J240" s="36"/>
      <c r="K240" s="35"/>
      <c r="L240" s="36"/>
      <c r="M240" s="35"/>
      <c r="N240" s="36">
        <v>8582.56</v>
      </c>
      <c r="O240" s="33">
        <v>46006</v>
      </c>
      <c r="P240" s="32">
        <v>2</v>
      </c>
      <c r="Q240" s="32" t="s">
        <v>1592</v>
      </c>
    </row>
    <row r="241" spans="1:17" x14ac:dyDescent="0.2">
      <c r="A241" s="56">
        <v>2133108</v>
      </c>
      <c r="B241" s="32" t="s">
        <v>14</v>
      </c>
      <c r="C241" s="32" t="s">
        <v>11</v>
      </c>
      <c r="D241" s="38" t="s">
        <v>1932</v>
      </c>
      <c r="E241" s="40" t="s">
        <v>1931</v>
      </c>
      <c r="F241" s="32" t="s">
        <v>77</v>
      </c>
      <c r="G241" s="36">
        <v>6271.51</v>
      </c>
      <c r="H241" s="37"/>
      <c r="I241" s="35"/>
      <c r="J241" s="36"/>
      <c r="K241" s="35"/>
      <c r="L241" s="36"/>
      <c r="M241" s="35"/>
      <c r="N241" s="36">
        <v>6271.51</v>
      </c>
      <c r="O241" s="33">
        <v>46006</v>
      </c>
      <c r="P241" s="32">
        <v>2</v>
      </c>
      <c r="Q241" s="32" t="s">
        <v>1592</v>
      </c>
    </row>
    <row r="242" spans="1:17" x14ac:dyDescent="0.2">
      <c r="A242" s="56">
        <v>2133108</v>
      </c>
      <c r="B242" s="32" t="s">
        <v>14</v>
      </c>
      <c r="C242" s="32" t="s">
        <v>11</v>
      </c>
      <c r="D242" s="38" t="s">
        <v>1930</v>
      </c>
      <c r="E242" s="40" t="s">
        <v>1929</v>
      </c>
      <c r="F242" s="32" t="s">
        <v>70</v>
      </c>
      <c r="G242" s="36">
        <v>3459.49</v>
      </c>
      <c r="H242" s="37"/>
      <c r="I242" s="35"/>
      <c r="J242" s="36"/>
      <c r="K242" s="35"/>
      <c r="L242" s="36"/>
      <c r="M242" s="35"/>
      <c r="N242" s="36">
        <v>3459.49</v>
      </c>
      <c r="O242" s="33">
        <v>46006</v>
      </c>
      <c r="P242" s="32">
        <v>2</v>
      </c>
      <c r="Q242" s="32" t="s">
        <v>1592</v>
      </c>
    </row>
    <row r="243" spans="1:17" x14ac:dyDescent="0.2">
      <c r="A243" s="56">
        <v>2133108</v>
      </c>
      <c r="B243" s="32" t="s">
        <v>14</v>
      </c>
      <c r="C243" s="32" t="s">
        <v>11</v>
      </c>
      <c r="D243" s="38" t="s">
        <v>1928</v>
      </c>
      <c r="E243" s="40" t="s">
        <v>1927</v>
      </c>
      <c r="F243" s="32" t="s">
        <v>71</v>
      </c>
      <c r="G243" s="36">
        <v>8993.74</v>
      </c>
      <c r="H243" s="37"/>
      <c r="I243" s="35"/>
      <c r="J243" s="36"/>
      <c r="K243" s="35"/>
      <c r="L243" s="36"/>
      <c r="M243" s="35"/>
      <c r="N243" s="36">
        <v>8993.74</v>
      </c>
      <c r="O243" s="33">
        <v>46006</v>
      </c>
      <c r="P243" s="32">
        <v>2</v>
      </c>
      <c r="Q243" s="32" t="s">
        <v>1592</v>
      </c>
    </row>
    <row r="244" spans="1:17" x14ac:dyDescent="0.2">
      <c r="A244" s="56">
        <v>2133108</v>
      </c>
      <c r="B244" s="32" t="s">
        <v>14</v>
      </c>
      <c r="C244" s="32" t="s">
        <v>11</v>
      </c>
      <c r="D244" s="38" t="s">
        <v>1926</v>
      </c>
      <c r="E244" s="40" t="s">
        <v>1925</v>
      </c>
      <c r="F244" s="32" t="s">
        <v>64</v>
      </c>
      <c r="G244" s="36">
        <v>5444.45</v>
      </c>
      <c r="H244" s="37"/>
      <c r="I244" s="35"/>
      <c r="J244" s="36"/>
      <c r="K244" s="35"/>
      <c r="L244" s="36"/>
      <c r="M244" s="35"/>
      <c r="N244" s="36">
        <v>5444.45</v>
      </c>
      <c r="O244" s="33">
        <v>46006</v>
      </c>
      <c r="P244" s="32">
        <v>2</v>
      </c>
      <c r="Q244" s="32" t="s">
        <v>1592</v>
      </c>
    </row>
    <row r="245" spans="1:17" x14ac:dyDescent="0.2">
      <c r="A245" s="56">
        <v>2133108</v>
      </c>
      <c r="B245" s="32" t="s">
        <v>14</v>
      </c>
      <c r="C245" s="32" t="s">
        <v>15</v>
      </c>
      <c r="D245" s="38" t="s">
        <v>1924</v>
      </c>
      <c r="E245" s="40" t="s">
        <v>1923</v>
      </c>
      <c r="F245" s="32" t="s">
        <v>74</v>
      </c>
      <c r="G245" s="36">
        <v>18009.21</v>
      </c>
      <c r="H245" s="37"/>
      <c r="I245" s="35"/>
      <c r="J245" s="36"/>
      <c r="K245" s="35"/>
      <c r="L245" s="36"/>
      <c r="M245" s="35"/>
      <c r="N245" s="36">
        <v>18009.21</v>
      </c>
      <c r="O245" s="33">
        <v>46006</v>
      </c>
      <c r="P245" s="32">
        <v>0.4</v>
      </c>
      <c r="Q245" s="32" t="s">
        <v>1592</v>
      </c>
    </row>
    <row r="246" spans="1:17" x14ac:dyDescent="0.2">
      <c r="A246" s="56">
        <v>2133108</v>
      </c>
      <c r="B246" s="32" t="s">
        <v>14</v>
      </c>
      <c r="C246" s="32" t="s">
        <v>15</v>
      </c>
      <c r="D246" s="38" t="s">
        <v>1922</v>
      </c>
      <c r="E246" s="40" t="s">
        <v>1921</v>
      </c>
      <c r="F246" s="32" t="s">
        <v>74</v>
      </c>
      <c r="G246" s="36">
        <v>9004.6</v>
      </c>
      <c r="H246" s="37"/>
      <c r="I246" s="35"/>
      <c r="J246" s="36"/>
      <c r="K246" s="35"/>
      <c r="L246" s="36"/>
      <c r="M246" s="35"/>
      <c r="N246" s="36">
        <v>9004.6</v>
      </c>
      <c r="O246" s="33">
        <v>46006</v>
      </c>
      <c r="P246" s="32">
        <v>0.4</v>
      </c>
      <c r="Q246" s="32" t="s">
        <v>1592</v>
      </c>
    </row>
    <row r="247" spans="1:17" x14ac:dyDescent="0.2">
      <c r="A247" s="56">
        <v>2133108</v>
      </c>
      <c r="B247" s="32" t="s">
        <v>14</v>
      </c>
      <c r="C247" s="32" t="s">
        <v>15</v>
      </c>
      <c r="D247" s="38" t="s">
        <v>1920</v>
      </c>
      <c r="E247" s="40" t="s">
        <v>1919</v>
      </c>
      <c r="F247" s="32" t="s">
        <v>74</v>
      </c>
      <c r="G247" s="36">
        <v>3907.66</v>
      </c>
      <c r="H247" s="37"/>
      <c r="I247" s="35"/>
      <c r="J247" s="36"/>
      <c r="K247" s="35"/>
      <c r="L247" s="36"/>
      <c r="M247" s="35"/>
      <c r="N247" s="36">
        <v>3907.66</v>
      </c>
      <c r="O247" s="33">
        <v>46006</v>
      </c>
      <c r="P247" s="32">
        <v>0.4</v>
      </c>
      <c r="Q247" s="32" t="s">
        <v>1592</v>
      </c>
    </row>
    <row r="248" spans="1:17" x14ac:dyDescent="0.2">
      <c r="A248" s="56">
        <v>2133108</v>
      </c>
      <c r="B248" s="32" t="s">
        <v>14</v>
      </c>
      <c r="C248" s="32" t="s">
        <v>15</v>
      </c>
      <c r="D248" s="38" t="s">
        <v>1918</v>
      </c>
      <c r="E248" s="40" t="s">
        <v>1917</v>
      </c>
      <c r="F248" s="32" t="s">
        <v>77</v>
      </c>
      <c r="G248" s="36">
        <v>6931.86</v>
      </c>
      <c r="H248" s="37"/>
      <c r="I248" s="35"/>
      <c r="J248" s="36"/>
      <c r="K248" s="35"/>
      <c r="L248" s="36"/>
      <c r="M248" s="35"/>
      <c r="N248" s="36">
        <v>6931.86</v>
      </c>
      <c r="O248" s="33">
        <v>46006</v>
      </c>
      <c r="P248" s="32">
        <v>0.4</v>
      </c>
      <c r="Q248" s="32" t="s">
        <v>1592</v>
      </c>
    </row>
    <row r="249" spans="1:17" x14ac:dyDescent="0.2">
      <c r="A249" s="56">
        <v>2133108</v>
      </c>
      <c r="B249" s="32" t="s">
        <v>14</v>
      </c>
      <c r="C249" s="32" t="s">
        <v>15</v>
      </c>
      <c r="D249" s="38" t="s">
        <v>1916</v>
      </c>
      <c r="E249" s="40" t="s">
        <v>1915</v>
      </c>
      <c r="F249" s="32" t="s">
        <v>77</v>
      </c>
      <c r="G249" s="36">
        <v>3465.93</v>
      </c>
      <c r="H249" s="37"/>
      <c r="I249" s="35"/>
      <c r="J249" s="36"/>
      <c r="K249" s="35"/>
      <c r="L249" s="36"/>
      <c r="M249" s="35"/>
      <c r="N249" s="36">
        <v>3465.93</v>
      </c>
      <c r="O249" s="33">
        <v>46006</v>
      </c>
      <c r="P249" s="32">
        <v>0.4</v>
      </c>
      <c r="Q249" s="32" t="s">
        <v>1592</v>
      </c>
    </row>
    <row r="250" spans="1:17" x14ac:dyDescent="0.2">
      <c r="A250" s="56">
        <v>2133108</v>
      </c>
      <c r="B250" s="32" t="s">
        <v>14</v>
      </c>
      <c r="C250" s="32" t="s">
        <v>15</v>
      </c>
      <c r="D250" s="38" t="s">
        <v>1914</v>
      </c>
      <c r="E250" s="40" t="s">
        <v>1913</v>
      </c>
      <c r="F250" s="32" t="s">
        <v>77</v>
      </c>
      <c r="G250" s="36">
        <v>3380.98</v>
      </c>
      <c r="H250" s="37"/>
      <c r="I250" s="35"/>
      <c r="J250" s="36"/>
      <c r="K250" s="35"/>
      <c r="L250" s="36"/>
      <c r="M250" s="35"/>
      <c r="N250" s="36">
        <v>3380.98</v>
      </c>
      <c r="O250" s="33">
        <v>46006</v>
      </c>
      <c r="P250" s="32">
        <v>0.4</v>
      </c>
      <c r="Q250" s="32" t="s">
        <v>1592</v>
      </c>
    </row>
    <row r="251" spans="1:17" x14ac:dyDescent="0.2">
      <c r="A251" s="56">
        <v>2133108</v>
      </c>
      <c r="B251" s="32" t="s">
        <v>14</v>
      </c>
      <c r="C251" s="32" t="s">
        <v>15</v>
      </c>
      <c r="D251" s="38" t="s">
        <v>1912</v>
      </c>
      <c r="E251" s="40" t="s">
        <v>1911</v>
      </c>
      <c r="F251" s="32" t="s">
        <v>77</v>
      </c>
      <c r="G251" s="36">
        <v>1189.29</v>
      </c>
      <c r="H251" s="37"/>
      <c r="I251" s="35"/>
      <c r="J251" s="36"/>
      <c r="K251" s="35"/>
      <c r="L251" s="36"/>
      <c r="M251" s="35"/>
      <c r="N251" s="36">
        <v>1189.29</v>
      </c>
      <c r="O251" s="33">
        <v>46006</v>
      </c>
      <c r="P251" s="32">
        <v>0.4</v>
      </c>
      <c r="Q251" s="32" t="s">
        <v>1592</v>
      </c>
    </row>
    <row r="252" spans="1:17" x14ac:dyDescent="0.2">
      <c r="A252" s="56">
        <v>2133108</v>
      </c>
      <c r="B252" s="32" t="s">
        <v>14</v>
      </c>
      <c r="C252" s="32" t="s">
        <v>15</v>
      </c>
      <c r="D252" s="38" t="s">
        <v>1910</v>
      </c>
      <c r="E252" s="40" t="s">
        <v>1909</v>
      </c>
      <c r="F252" s="32" t="s">
        <v>70</v>
      </c>
      <c r="G252" s="36">
        <v>9242.4699999999993</v>
      </c>
      <c r="H252" s="37"/>
      <c r="I252" s="35"/>
      <c r="J252" s="36"/>
      <c r="K252" s="35"/>
      <c r="L252" s="36"/>
      <c r="M252" s="35"/>
      <c r="N252" s="36">
        <v>9242.4699999999993</v>
      </c>
      <c r="O252" s="33">
        <v>46006</v>
      </c>
      <c r="P252" s="32">
        <v>0.4</v>
      </c>
      <c r="Q252" s="32" t="s">
        <v>1592</v>
      </c>
    </row>
    <row r="253" spans="1:17" x14ac:dyDescent="0.2">
      <c r="A253" s="56">
        <v>2133108</v>
      </c>
      <c r="B253" s="32" t="s">
        <v>14</v>
      </c>
      <c r="C253" s="32" t="s">
        <v>15</v>
      </c>
      <c r="D253" s="38" t="s">
        <v>1908</v>
      </c>
      <c r="E253" s="40" t="s">
        <v>1907</v>
      </c>
      <c r="F253" s="32" t="s">
        <v>70</v>
      </c>
      <c r="G253" s="36">
        <v>2378.58</v>
      </c>
      <c r="H253" s="37"/>
      <c r="I253" s="35"/>
      <c r="J253" s="36"/>
      <c r="K253" s="35"/>
      <c r="L253" s="36"/>
      <c r="M253" s="35"/>
      <c r="N253" s="36">
        <v>2378.58</v>
      </c>
      <c r="O253" s="33">
        <v>46006</v>
      </c>
      <c r="P253" s="32">
        <v>0.4</v>
      </c>
      <c r="Q253" s="32" t="s">
        <v>1592</v>
      </c>
    </row>
    <row r="254" spans="1:17" x14ac:dyDescent="0.2">
      <c r="A254" s="56">
        <v>2133108</v>
      </c>
      <c r="B254" s="32" t="s">
        <v>14</v>
      </c>
      <c r="C254" s="32" t="s">
        <v>15</v>
      </c>
      <c r="D254" s="38" t="s">
        <v>1906</v>
      </c>
      <c r="E254" s="40" t="s">
        <v>1905</v>
      </c>
      <c r="F254" s="32" t="s">
        <v>70</v>
      </c>
      <c r="G254" s="36">
        <v>5436.75</v>
      </c>
      <c r="H254" s="37"/>
      <c r="I254" s="35"/>
      <c r="J254" s="36"/>
      <c r="K254" s="35"/>
      <c r="L254" s="36"/>
      <c r="M254" s="35"/>
      <c r="N254" s="36">
        <v>5436.75</v>
      </c>
      <c r="O254" s="33">
        <v>46006</v>
      </c>
      <c r="P254" s="32">
        <v>0.4</v>
      </c>
      <c r="Q254" s="32" t="s">
        <v>1592</v>
      </c>
    </row>
    <row r="255" spans="1:17" x14ac:dyDescent="0.2">
      <c r="A255" s="56">
        <v>2133108</v>
      </c>
      <c r="B255" s="32" t="s">
        <v>14</v>
      </c>
      <c r="C255" s="32" t="s">
        <v>15</v>
      </c>
      <c r="D255" s="38" t="s">
        <v>1904</v>
      </c>
      <c r="E255" s="40" t="s">
        <v>1903</v>
      </c>
      <c r="F255" s="32" t="s">
        <v>71</v>
      </c>
      <c r="G255" s="36">
        <v>30785.54</v>
      </c>
      <c r="H255" s="37"/>
      <c r="I255" s="35"/>
      <c r="J255" s="36"/>
      <c r="K255" s="35"/>
      <c r="L255" s="36"/>
      <c r="M255" s="35"/>
      <c r="N255" s="36">
        <v>30785.54</v>
      </c>
      <c r="O255" s="33">
        <v>46006</v>
      </c>
      <c r="P255" s="32">
        <v>0.4</v>
      </c>
      <c r="Q255" s="32" t="s">
        <v>1592</v>
      </c>
    </row>
    <row r="256" spans="1:17" x14ac:dyDescent="0.2">
      <c r="A256" s="56">
        <v>2133108</v>
      </c>
      <c r="B256" s="32" t="s">
        <v>14</v>
      </c>
      <c r="C256" s="32" t="s">
        <v>15</v>
      </c>
      <c r="D256" s="38" t="s">
        <v>1902</v>
      </c>
      <c r="E256" s="40" t="s">
        <v>1901</v>
      </c>
      <c r="F256" s="32" t="s">
        <v>71</v>
      </c>
      <c r="G256" s="36">
        <v>15341.82</v>
      </c>
      <c r="H256" s="37"/>
      <c r="I256" s="35"/>
      <c r="J256" s="36"/>
      <c r="K256" s="35"/>
      <c r="L256" s="36"/>
      <c r="M256" s="35"/>
      <c r="N256" s="36">
        <v>15341.82</v>
      </c>
      <c r="O256" s="33">
        <v>46006</v>
      </c>
      <c r="P256" s="32">
        <v>0.4</v>
      </c>
      <c r="Q256" s="32" t="s">
        <v>1592</v>
      </c>
    </row>
    <row r="257" spans="1:17" x14ac:dyDescent="0.2">
      <c r="A257" s="56">
        <v>2133108</v>
      </c>
      <c r="B257" s="32" t="s">
        <v>14</v>
      </c>
      <c r="C257" s="32" t="s">
        <v>15</v>
      </c>
      <c r="D257" s="38" t="s">
        <v>1900</v>
      </c>
      <c r="E257" s="40" t="s">
        <v>1899</v>
      </c>
      <c r="F257" s="32" t="s">
        <v>71</v>
      </c>
      <c r="G257" s="36">
        <v>5062.97</v>
      </c>
      <c r="H257" s="37"/>
      <c r="I257" s="35"/>
      <c r="J257" s="36"/>
      <c r="K257" s="35"/>
      <c r="L257" s="36"/>
      <c r="M257" s="35"/>
      <c r="N257" s="36">
        <v>5062.97</v>
      </c>
      <c r="O257" s="33">
        <v>46006</v>
      </c>
      <c r="P257" s="32">
        <v>0.4</v>
      </c>
      <c r="Q257" s="32" t="s">
        <v>1592</v>
      </c>
    </row>
    <row r="258" spans="1:17" x14ac:dyDescent="0.2">
      <c r="A258" s="56">
        <v>2133108</v>
      </c>
      <c r="B258" s="32" t="s">
        <v>14</v>
      </c>
      <c r="C258" s="32" t="s">
        <v>15</v>
      </c>
      <c r="D258" s="38" t="s">
        <v>1898</v>
      </c>
      <c r="E258" s="40" t="s">
        <v>1897</v>
      </c>
      <c r="F258" s="32" t="s">
        <v>64</v>
      </c>
      <c r="G258" s="36">
        <v>10805.52</v>
      </c>
      <c r="H258" s="37"/>
      <c r="I258" s="35"/>
      <c r="J258" s="36"/>
      <c r="K258" s="35"/>
      <c r="L258" s="36"/>
      <c r="M258" s="35"/>
      <c r="N258" s="36">
        <v>10805.52</v>
      </c>
      <c r="O258" s="33">
        <v>46006</v>
      </c>
      <c r="P258" s="32">
        <v>0.4</v>
      </c>
      <c r="Q258" s="32" t="s">
        <v>1592</v>
      </c>
    </row>
    <row r="259" spans="1:17" x14ac:dyDescent="0.2">
      <c r="A259" s="56">
        <v>2133108</v>
      </c>
      <c r="B259" s="32" t="s">
        <v>14</v>
      </c>
      <c r="C259" s="32" t="s">
        <v>15</v>
      </c>
      <c r="D259" s="38" t="s">
        <v>1896</v>
      </c>
      <c r="E259" s="40" t="s">
        <v>1895</v>
      </c>
      <c r="F259" s="32" t="s">
        <v>64</v>
      </c>
      <c r="G259" s="36">
        <v>5402.78</v>
      </c>
      <c r="H259" s="37"/>
      <c r="I259" s="35"/>
      <c r="J259" s="36"/>
      <c r="K259" s="35"/>
      <c r="L259" s="36"/>
      <c r="M259" s="35"/>
      <c r="N259" s="36">
        <v>5402.78</v>
      </c>
      <c r="O259" s="33">
        <v>46006</v>
      </c>
      <c r="P259" s="32">
        <v>0.4</v>
      </c>
      <c r="Q259" s="32" t="s">
        <v>1592</v>
      </c>
    </row>
    <row r="260" spans="1:17" x14ac:dyDescent="0.2">
      <c r="A260" s="56">
        <v>2133108</v>
      </c>
      <c r="B260" s="32" t="s">
        <v>14</v>
      </c>
      <c r="C260" s="32" t="s">
        <v>15</v>
      </c>
      <c r="D260" s="38" t="s">
        <v>1894</v>
      </c>
      <c r="E260" s="40" t="s">
        <v>1893</v>
      </c>
      <c r="F260" s="32" t="s">
        <v>64</v>
      </c>
      <c r="G260" s="36">
        <v>6863.89</v>
      </c>
      <c r="H260" s="37"/>
      <c r="I260" s="35"/>
      <c r="J260" s="36"/>
      <c r="K260" s="35"/>
      <c r="L260" s="36"/>
      <c r="M260" s="35"/>
      <c r="N260" s="36">
        <v>6863.89</v>
      </c>
      <c r="O260" s="33">
        <v>46006</v>
      </c>
      <c r="P260" s="32">
        <v>0.4</v>
      </c>
      <c r="Q260" s="32" t="s">
        <v>1592</v>
      </c>
    </row>
    <row r="261" spans="1:17" x14ac:dyDescent="0.2">
      <c r="A261" s="56">
        <v>2133108</v>
      </c>
      <c r="B261" s="32" t="s">
        <v>14</v>
      </c>
      <c r="C261" s="32" t="s">
        <v>10</v>
      </c>
      <c r="D261" s="41" t="s">
        <v>1892</v>
      </c>
      <c r="E261" s="40" t="s">
        <v>1891</v>
      </c>
      <c r="F261" s="40" t="s">
        <v>79</v>
      </c>
      <c r="G261" s="36">
        <v>1791.86</v>
      </c>
      <c r="H261" s="37"/>
      <c r="I261" s="35"/>
      <c r="J261" s="36"/>
      <c r="K261" s="35"/>
      <c r="L261" s="36"/>
      <c r="M261" s="35"/>
      <c r="N261" s="36">
        <v>1791.86</v>
      </c>
      <c r="O261" s="33">
        <v>46006</v>
      </c>
      <c r="P261" s="32">
        <v>2</v>
      </c>
      <c r="Q261" s="32" t="s">
        <v>1592</v>
      </c>
    </row>
    <row r="262" spans="1:17" x14ac:dyDescent="0.2">
      <c r="A262" s="56">
        <v>2133108</v>
      </c>
      <c r="B262" s="32" t="s">
        <v>14</v>
      </c>
      <c r="C262" s="32" t="s">
        <v>10</v>
      </c>
      <c r="D262" s="41" t="s">
        <v>1890</v>
      </c>
      <c r="E262" s="40" t="s">
        <v>1889</v>
      </c>
      <c r="F262" s="40" t="s">
        <v>79</v>
      </c>
      <c r="G262" s="36">
        <v>1958.04</v>
      </c>
      <c r="H262" s="37"/>
      <c r="I262" s="35"/>
      <c r="J262" s="36"/>
      <c r="K262" s="35"/>
      <c r="L262" s="36"/>
      <c r="M262" s="35"/>
      <c r="N262" s="36">
        <v>1958.04</v>
      </c>
      <c r="O262" s="33">
        <v>46006</v>
      </c>
      <c r="P262" s="32">
        <v>2</v>
      </c>
      <c r="Q262" s="32" t="s">
        <v>1592</v>
      </c>
    </row>
    <row r="263" spans="1:17" x14ac:dyDescent="0.2">
      <c r="A263" s="56">
        <v>2133108</v>
      </c>
      <c r="B263" s="32" t="s">
        <v>14</v>
      </c>
      <c r="C263" s="32" t="s">
        <v>10</v>
      </c>
      <c r="D263" s="41" t="s">
        <v>1888</v>
      </c>
      <c r="E263" s="40" t="s">
        <v>1887</v>
      </c>
      <c r="F263" s="40" t="s">
        <v>493</v>
      </c>
      <c r="G263" s="36">
        <v>1387.01</v>
      </c>
      <c r="H263" s="37"/>
      <c r="I263" s="35"/>
      <c r="J263" s="36"/>
      <c r="K263" s="35"/>
      <c r="L263" s="36"/>
      <c r="M263" s="35"/>
      <c r="N263" s="36">
        <v>1387.01</v>
      </c>
      <c r="O263" s="33">
        <v>46006</v>
      </c>
      <c r="P263" s="32">
        <v>2</v>
      </c>
      <c r="Q263" s="32" t="s">
        <v>1592</v>
      </c>
    </row>
    <row r="264" spans="1:17" x14ac:dyDescent="0.2">
      <c r="A264" s="56">
        <v>2133108</v>
      </c>
      <c r="B264" s="32" t="s">
        <v>14</v>
      </c>
      <c r="C264" s="32" t="s">
        <v>10</v>
      </c>
      <c r="D264" s="41" t="s">
        <v>1886</v>
      </c>
      <c r="E264" s="40" t="s">
        <v>1885</v>
      </c>
      <c r="F264" s="40" t="s">
        <v>493</v>
      </c>
      <c r="G264" s="36">
        <v>651.59</v>
      </c>
      <c r="H264" s="37"/>
      <c r="I264" s="35"/>
      <c r="J264" s="36"/>
      <c r="K264" s="35"/>
      <c r="L264" s="36"/>
      <c r="M264" s="35"/>
      <c r="N264" s="36">
        <v>651.59</v>
      </c>
      <c r="O264" s="33">
        <v>46006</v>
      </c>
      <c r="P264" s="32">
        <v>2</v>
      </c>
      <c r="Q264" s="32" t="s">
        <v>1592</v>
      </c>
    </row>
    <row r="265" spans="1:17" x14ac:dyDescent="0.2">
      <c r="A265" s="56">
        <v>2133108</v>
      </c>
      <c r="B265" s="32" t="s">
        <v>14</v>
      </c>
      <c r="C265" s="32" t="s">
        <v>10</v>
      </c>
      <c r="D265" s="41" t="s">
        <v>1884</v>
      </c>
      <c r="E265" s="40" t="s">
        <v>1883</v>
      </c>
      <c r="F265" s="40" t="s">
        <v>63</v>
      </c>
      <c r="G265" s="36">
        <v>350.41</v>
      </c>
      <c r="H265" s="37"/>
      <c r="I265" s="35"/>
      <c r="J265" s="36"/>
      <c r="K265" s="35"/>
      <c r="L265" s="36"/>
      <c r="M265" s="35"/>
      <c r="N265" s="36">
        <v>350.41</v>
      </c>
      <c r="O265" s="33">
        <v>46006</v>
      </c>
      <c r="P265" s="32">
        <v>2</v>
      </c>
      <c r="Q265" s="32" t="s">
        <v>1592</v>
      </c>
    </row>
    <row r="266" spans="1:17" x14ac:dyDescent="0.2">
      <c r="A266" s="56">
        <v>2133108</v>
      </c>
      <c r="B266" s="32" t="s">
        <v>14</v>
      </c>
      <c r="C266" s="32" t="s">
        <v>10</v>
      </c>
      <c r="D266" s="41" t="s">
        <v>1882</v>
      </c>
      <c r="E266" s="40" t="s">
        <v>1881</v>
      </c>
      <c r="F266" s="40" t="s">
        <v>62</v>
      </c>
      <c r="G266" s="36">
        <v>350.41</v>
      </c>
      <c r="H266" s="37"/>
      <c r="I266" s="35"/>
      <c r="J266" s="36"/>
      <c r="K266" s="35"/>
      <c r="L266" s="36"/>
      <c r="M266" s="35"/>
      <c r="N266" s="36">
        <v>350.41</v>
      </c>
      <c r="O266" s="33">
        <v>46006</v>
      </c>
      <c r="P266" s="32">
        <v>2</v>
      </c>
      <c r="Q266" s="32" t="s">
        <v>1592</v>
      </c>
    </row>
    <row r="267" spans="1:17" x14ac:dyDescent="0.2">
      <c r="A267" s="56">
        <v>2133108</v>
      </c>
      <c r="B267" s="32" t="s">
        <v>14</v>
      </c>
      <c r="C267" s="32" t="s">
        <v>11</v>
      </c>
      <c r="D267" s="38" t="s">
        <v>1880</v>
      </c>
      <c r="E267" s="40" t="s">
        <v>1879</v>
      </c>
      <c r="F267" s="32" t="s">
        <v>79</v>
      </c>
      <c r="G267" s="36">
        <v>36296.29</v>
      </c>
      <c r="H267" s="37"/>
      <c r="I267" s="35"/>
      <c r="J267" s="36"/>
      <c r="K267" s="35"/>
      <c r="L267" s="36"/>
      <c r="M267" s="35"/>
      <c r="N267" s="36">
        <v>36296.29</v>
      </c>
      <c r="O267" s="33">
        <v>46006</v>
      </c>
      <c r="P267" s="32">
        <v>2</v>
      </c>
      <c r="Q267" s="32" t="s">
        <v>1592</v>
      </c>
    </row>
    <row r="268" spans="1:17" x14ac:dyDescent="0.2">
      <c r="A268" s="56">
        <v>2133108</v>
      </c>
      <c r="B268" s="32" t="s">
        <v>14</v>
      </c>
      <c r="C268" s="32" t="s">
        <v>11</v>
      </c>
      <c r="D268" s="38" t="s">
        <v>1878</v>
      </c>
      <c r="E268" s="40" t="s">
        <v>1877</v>
      </c>
      <c r="F268" s="32" t="s">
        <v>79</v>
      </c>
      <c r="G268" s="36">
        <v>29169.360000000001</v>
      </c>
      <c r="H268" s="37"/>
      <c r="I268" s="35"/>
      <c r="J268" s="36"/>
      <c r="K268" s="35"/>
      <c r="L268" s="36"/>
      <c r="M268" s="35"/>
      <c r="N268" s="36">
        <v>29169.360000000001</v>
      </c>
      <c r="O268" s="33">
        <v>46006</v>
      </c>
      <c r="P268" s="32">
        <v>2</v>
      </c>
      <c r="Q268" s="32" t="s">
        <v>1592</v>
      </c>
    </row>
    <row r="269" spans="1:17" x14ac:dyDescent="0.2">
      <c r="A269" s="56">
        <v>2133108</v>
      </c>
      <c r="B269" s="32" t="s">
        <v>14</v>
      </c>
      <c r="C269" s="32" t="s">
        <v>11</v>
      </c>
      <c r="D269" s="38" t="s">
        <v>1876</v>
      </c>
      <c r="E269" s="40" t="s">
        <v>1875</v>
      </c>
      <c r="F269" s="32" t="s">
        <v>493</v>
      </c>
      <c r="G269" s="36">
        <v>6644.86</v>
      </c>
      <c r="H269" s="37"/>
      <c r="I269" s="35"/>
      <c r="J269" s="36"/>
      <c r="K269" s="35"/>
      <c r="L269" s="36"/>
      <c r="M269" s="35"/>
      <c r="N269" s="36">
        <v>6644.86</v>
      </c>
      <c r="O269" s="33">
        <v>46006</v>
      </c>
      <c r="P269" s="32">
        <v>2</v>
      </c>
      <c r="Q269" s="32" t="s">
        <v>1592</v>
      </c>
    </row>
    <row r="270" spans="1:17" x14ac:dyDescent="0.2">
      <c r="A270" s="56">
        <v>2133108</v>
      </c>
      <c r="B270" s="32" t="s">
        <v>14</v>
      </c>
      <c r="C270" s="32" t="s">
        <v>11</v>
      </c>
      <c r="D270" s="38" t="s">
        <v>1874</v>
      </c>
      <c r="E270" s="40" t="s">
        <v>1873</v>
      </c>
      <c r="F270" s="32" t="s">
        <v>493</v>
      </c>
      <c r="G270" s="36">
        <v>9244.2199999999993</v>
      </c>
      <c r="H270" s="37"/>
      <c r="I270" s="35"/>
      <c r="J270" s="36"/>
      <c r="K270" s="35"/>
      <c r="L270" s="36"/>
      <c r="M270" s="35"/>
      <c r="N270" s="36">
        <v>9244.2199999999993</v>
      </c>
      <c r="O270" s="33">
        <v>46006</v>
      </c>
      <c r="P270" s="32">
        <v>2</v>
      </c>
      <c r="Q270" s="32" t="s">
        <v>1592</v>
      </c>
    </row>
    <row r="271" spans="1:17" x14ac:dyDescent="0.2">
      <c r="A271" s="56">
        <v>2133108</v>
      </c>
      <c r="B271" s="32" t="s">
        <v>14</v>
      </c>
      <c r="C271" s="32" t="s">
        <v>11</v>
      </c>
      <c r="D271" s="38" t="s">
        <v>1872</v>
      </c>
      <c r="E271" s="40" t="s">
        <v>1871</v>
      </c>
      <c r="F271" s="32" t="s">
        <v>63</v>
      </c>
      <c r="G271" s="36">
        <v>2722.22</v>
      </c>
      <c r="H271" s="37"/>
      <c r="I271" s="35"/>
      <c r="J271" s="36"/>
      <c r="K271" s="35"/>
      <c r="L271" s="36"/>
      <c r="M271" s="35"/>
      <c r="N271" s="36">
        <v>2722.22</v>
      </c>
      <c r="O271" s="33">
        <v>46006</v>
      </c>
      <c r="P271" s="32">
        <v>2</v>
      </c>
      <c r="Q271" s="32" t="s">
        <v>1592</v>
      </c>
    </row>
    <row r="272" spans="1:17" x14ac:dyDescent="0.2">
      <c r="A272" s="56">
        <v>2133108</v>
      </c>
      <c r="B272" s="32" t="s">
        <v>14</v>
      </c>
      <c r="C272" s="32" t="s">
        <v>11</v>
      </c>
      <c r="D272" s="38" t="s">
        <v>1870</v>
      </c>
      <c r="E272" s="40" t="s">
        <v>1869</v>
      </c>
      <c r="F272" s="32" t="s">
        <v>62</v>
      </c>
      <c r="G272" s="36">
        <v>1833.72</v>
      </c>
      <c r="H272" s="37"/>
      <c r="I272" s="35"/>
      <c r="J272" s="36"/>
      <c r="K272" s="35"/>
      <c r="L272" s="36"/>
      <c r="M272" s="35"/>
      <c r="N272" s="36">
        <v>1833.72</v>
      </c>
      <c r="O272" s="33">
        <v>46006</v>
      </c>
      <c r="P272" s="32">
        <v>2</v>
      </c>
      <c r="Q272" s="32" t="s">
        <v>1592</v>
      </c>
    </row>
    <row r="273" spans="1:17" x14ac:dyDescent="0.2">
      <c r="A273" s="56">
        <v>2133108</v>
      </c>
      <c r="B273" s="32" t="s">
        <v>14</v>
      </c>
      <c r="C273" s="32" t="s">
        <v>15</v>
      </c>
      <c r="D273" s="38" t="s">
        <v>1868</v>
      </c>
      <c r="E273" s="40" t="s">
        <v>1867</v>
      </c>
      <c r="F273" s="32" t="s">
        <v>79</v>
      </c>
      <c r="G273" s="36">
        <v>58716.81</v>
      </c>
      <c r="H273" s="37"/>
      <c r="I273" s="35"/>
      <c r="J273" s="36"/>
      <c r="K273" s="35"/>
      <c r="L273" s="36"/>
      <c r="M273" s="35"/>
      <c r="N273" s="36">
        <v>58716.81</v>
      </c>
      <c r="O273" s="33">
        <v>46006</v>
      </c>
      <c r="P273" s="32">
        <v>0.4</v>
      </c>
      <c r="Q273" s="32" t="s">
        <v>1592</v>
      </c>
    </row>
    <row r="274" spans="1:17" x14ac:dyDescent="0.2">
      <c r="A274" s="56">
        <v>2133108</v>
      </c>
      <c r="B274" s="32" t="s">
        <v>14</v>
      </c>
      <c r="C274" s="32" t="s">
        <v>15</v>
      </c>
      <c r="D274" s="38" t="s">
        <v>1866</v>
      </c>
      <c r="E274" s="40" t="s">
        <v>1865</v>
      </c>
      <c r="F274" s="32" t="s">
        <v>79</v>
      </c>
      <c r="G274" s="36">
        <v>59906.1</v>
      </c>
      <c r="H274" s="37"/>
      <c r="I274" s="35"/>
      <c r="J274" s="36"/>
      <c r="K274" s="35"/>
      <c r="L274" s="36"/>
      <c r="M274" s="35"/>
      <c r="N274" s="36">
        <v>59906.1</v>
      </c>
      <c r="O274" s="33">
        <v>46006</v>
      </c>
      <c r="P274" s="32">
        <v>0.4</v>
      </c>
      <c r="Q274" s="32" t="s">
        <v>1592</v>
      </c>
    </row>
    <row r="275" spans="1:17" x14ac:dyDescent="0.2">
      <c r="A275" s="56">
        <v>2133108</v>
      </c>
      <c r="B275" s="32" t="s">
        <v>14</v>
      </c>
      <c r="C275" s="32" t="s">
        <v>15</v>
      </c>
      <c r="D275" s="38" t="s">
        <v>1864</v>
      </c>
      <c r="E275" s="40" t="s">
        <v>1863</v>
      </c>
      <c r="F275" s="32" t="s">
        <v>79</v>
      </c>
      <c r="G275" s="36">
        <v>51784.98</v>
      </c>
      <c r="H275" s="37"/>
      <c r="I275" s="35"/>
      <c r="J275" s="36"/>
      <c r="K275" s="35"/>
      <c r="L275" s="36"/>
      <c r="M275" s="35"/>
      <c r="N275" s="36">
        <v>51784.98</v>
      </c>
      <c r="O275" s="33">
        <v>46006</v>
      </c>
      <c r="P275" s="32">
        <v>0.4</v>
      </c>
      <c r="Q275" s="32" t="s">
        <v>1592</v>
      </c>
    </row>
    <row r="276" spans="1:17" x14ac:dyDescent="0.2">
      <c r="A276" s="56">
        <v>2133108</v>
      </c>
      <c r="B276" s="32" t="s">
        <v>14</v>
      </c>
      <c r="C276" s="32" t="s">
        <v>15</v>
      </c>
      <c r="D276" s="38" t="s">
        <v>1862</v>
      </c>
      <c r="E276" s="40" t="s">
        <v>1861</v>
      </c>
      <c r="F276" s="32" t="s">
        <v>79</v>
      </c>
      <c r="G276" s="36">
        <v>52090.78</v>
      </c>
      <c r="H276" s="37"/>
      <c r="I276" s="35"/>
      <c r="J276" s="36"/>
      <c r="K276" s="35"/>
      <c r="L276" s="36"/>
      <c r="M276" s="35"/>
      <c r="N276" s="36">
        <v>52090.78</v>
      </c>
      <c r="O276" s="33">
        <v>46006</v>
      </c>
      <c r="P276" s="32">
        <v>0.4</v>
      </c>
      <c r="Q276" s="32" t="s">
        <v>1592</v>
      </c>
    </row>
    <row r="277" spans="1:17" x14ac:dyDescent="0.2">
      <c r="A277" s="56">
        <v>2133108</v>
      </c>
      <c r="B277" s="32" t="s">
        <v>14</v>
      </c>
      <c r="C277" s="32" t="s">
        <v>15</v>
      </c>
      <c r="D277" s="38" t="s">
        <v>1860</v>
      </c>
      <c r="E277" s="40" t="s">
        <v>1859</v>
      </c>
      <c r="F277" s="32" t="s">
        <v>79</v>
      </c>
      <c r="G277" s="36">
        <v>18484.939999999999</v>
      </c>
      <c r="H277" s="37"/>
      <c r="I277" s="35"/>
      <c r="J277" s="36"/>
      <c r="K277" s="35"/>
      <c r="L277" s="36"/>
      <c r="M277" s="35"/>
      <c r="N277" s="36">
        <v>18484.939999999999</v>
      </c>
      <c r="O277" s="33">
        <v>46006</v>
      </c>
      <c r="P277" s="32">
        <v>0.4</v>
      </c>
      <c r="Q277" s="32" t="s">
        <v>1592</v>
      </c>
    </row>
    <row r="278" spans="1:17" x14ac:dyDescent="0.2">
      <c r="A278" s="56">
        <v>2133108</v>
      </c>
      <c r="B278" s="32" t="s">
        <v>14</v>
      </c>
      <c r="C278" s="32" t="s">
        <v>15</v>
      </c>
      <c r="D278" s="38" t="s">
        <v>1858</v>
      </c>
      <c r="E278" s="40" t="s">
        <v>1857</v>
      </c>
      <c r="F278" s="32" t="s">
        <v>79</v>
      </c>
      <c r="G278" s="36">
        <v>16751.96</v>
      </c>
      <c r="H278" s="37"/>
      <c r="I278" s="35"/>
      <c r="J278" s="36"/>
      <c r="K278" s="35"/>
      <c r="L278" s="36"/>
      <c r="M278" s="35"/>
      <c r="N278" s="36">
        <v>16751.96</v>
      </c>
      <c r="O278" s="33">
        <v>46006</v>
      </c>
      <c r="P278" s="32">
        <v>0.4</v>
      </c>
      <c r="Q278" s="32" t="s">
        <v>1592</v>
      </c>
    </row>
    <row r="279" spans="1:17" x14ac:dyDescent="0.2">
      <c r="A279" s="56">
        <v>2133108</v>
      </c>
      <c r="B279" s="32" t="s">
        <v>14</v>
      </c>
      <c r="C279" s="32" t="s">
        <v>15</v>
      </c>
      <c r="D279" s="38" t="s">
        <v>1856</v>
      </c>
      <c r="E279" s="40" t="s">
        <v>1855</v>
      </c>
      <c r="F279" s="32" t="s">
        <v>63</v>
      </c>
      <c r="G279" s="36">
        <v>6320.2</v>
      </c>
      <c r="H279" s="37"/>
      <c r="I279" s="35"/>
      <c r="J279" s="36"/>
      <c r="K279" s="35"/>
      <c r="L279" s="36"/>
      <c r="M279" s="35"/>
      <c r="N279" s="36">
        <v>6320.2</v>
      </c>
      <c r="O279" s="33">
        <v>46006</v>
      </c>
      <c r="P279" s="32">
        <v>0.4</v>
      </c>
      <c r="Q279" s="32" t="s">
        <v>1592</v>
      </c>
    </row>
    <row r="280" spans="1:17" x14ac:dyDescent="0.2">
      <c r="A280" s="56">
        <v>2133108</v>
      </c>
      <c r="B280" s="32" t="s">
        <v>14</v>
      </c>
      <c r="C280" s="32" t="s">
        <v>15</v>
      </c>
      <c r="D280" s="38" t="s">
        <v>1854</v>
      </c>
      <c r="E280" s="40" t="s">
        <v>1853</v>
      </c>
      <c r="F280" s="32" t="s">
        <v>63</v>
      </c>
      <c r="G280" s="36">
        <v>3160.1</v>
      </c>
      <c r="H280" s="37"/>
      <c r="I280" s="35"/>
      <c r="J280" s="36"/>
      <c r="K280" s="35"/>
      <c r="L280" s="36"/>
      <c r="M280" s="35"/>
      <c r="N280" s="36">
        <v>3160.1</v>
      </c>
      <c r="O280" s="33">
        <v>46006</v>
      </c>
      <c r="P280" s="32">
        <v>0.4</v>
      </c>
      <c r="Q280" s="32" t="s">
        <v>1592</v>
      </c>
    </row>
    <row r="281" spans="1:17" x14ac:dyDescent="0.2">
      <c r="A281" s="56">
        <v>2133108</v>
      </c>
      <c r="B281" s="32" t="s">
        <v>14</v>
      </c>
      <c r="C281" s="32" t="s">
        <v>15</v>
      </c>
      <c r="D281" s="38" t="s">
        <v>1852</v>
      </c>
      <c r="E281" s="40" t="s">
        <v>1851</v>
      </c>
      <c r="F281" s="32" t="s">
        <v>63</v>
      </c>
      <c r="G281" s="36">
        <v>4349.3900000000003</v>
      </c>
      <c r="H281" s="37"/>
      <c r="I281" s="35"/>
      <c r="J281" s="36"/>
      <c r="K281" s="35"/>
      <c r="L281" s="36"/>
      <c r="M281" s="35"/>
      <c r="N281" s="36">
        <v>4349.3900000000003</v>
      </c>
      <c r="O281" s="33">
        <v>46006</v>
      </c>
      <c r="P281" s="32">
        <v>0.4</v>
      </c>
      <c r="Q281" s="32" t="s">
        <v>1592</v>
      </c>
    </row>
    <row r="282" spans="1:17" x14ac:dyDescent="0.2">
      <c r="A282" s="56">
        <v>2133108</v>
      </c>
      <c r="B282" s="32" t="s">
        <v>14</v>
      </c>
      <c r="C282" s="32" t="s">
        <v>15</v>
      </c>
      <c r="D282" s="38" t="s">
        <v>1850</v>
      </c>
      <c r="E282" s="40" t="s">
        <v>1849</v>
      </c>
      <c r="F282" s="32" t="s">
        <v>62</v>
      </c>
      <c r="G282" s="36">
        <v>3262.03</v>
      </c>
      <c r="H282" s="37"/>
      <c r="I282" s="35"/>
      <c r="J282" s="36"/>
      <c r="K282" s="35"/>
      <c r="L282" s="36"/>
      <c r="M282" s="35"/>
      <c r="N282" s="36">
        <v>3262.03</v>
      </c>
      <c r="O282" s="33">
        <v>46006</v>
      </c>
      <c r="P282" s="32">
        <v>0.4</v>
      </c>
      <c r="Q282" s="32" t="s">
        <v>1592</v>
      </c>
    </row>
    <row r="283" spans="1:17" x14ac:dyDescent="0.2">
      <c r="A283" s="56">
        <v>2133108</v>
      </c>
      <c r="B283" s="32" t="s">
        <v>14</v>
      </c>
      <c r="C283" s="32" t="s">
        <v>15</v>
      </c>
      <c r="D283" s="38" t="s">
        <v>1848</v>
      </c>
      <c r="E283" s="40" t="s">
        <v>1847</v>
      </c>
      <c r="F283" s="32" t="s">
        <v>62</v>
      </c>
      <c r="G283" s="36">
        <v>3262.03</v>
      </c>
      <c r="H283" s="37"/>
      <c r="I283" s="35"/>
      <c r="J283" s="36"/>
      <c r="K283" s="35"/>
      <c r="L283" s="36"/>
      <c r="M283" s="35"/>
      <c r="N283" s="36">
        <v>3262.03</v>
      </c>
      <c r="O283" s="33">
        <v>46006</v>
      </c>
      <c r="P283" s="32">
        <v>0.4</v>
      </c>
      <c r="Q283" s="32" t="s">
        <v>1592</v>
      </c>
    </row>
    <row r="284" spans="1:17" x14ac:dyDescent="0.2">
      <c r="A284" s="56">
        <v>2133108</v>
      </c>
      <c r="B284" s="32" t="s">
        <v>14</v>
      </c>
      <c r="C284" s="32" t="s">
        <v>15</v>
      </c>
      <c r="D284" s="38" t="s">
        <v>1846</v>
      </c>
      <c r="E284" s="40" t="s">
        <v>1845</v>
      </c>
      <c r="F284" s="32" t="s">
        <v>62</v>
      </c>
      <c r="G284" s="36">
        <v>6660</v>
      </c>
      <c r="H284" s="37"/>
      <c r="I284" s="35"/>
      <c r="J284" s="36"/>
      <c r="K284" s="35"/>
      <c r="L284" s="36"/>
      <c r="M284" s="35"/>
      <c r="N284" s="36">
        <v>6660</v>
      </c>
      <c r="O284" s="33">
        <v>46006</v>
      </c>
      <c r="P284" s="32">
        <v>0.4</v>
      </c>
      <c r="Q284" s="32" t="s">
        <v>1592</v>
      </c>
    </row>
    <row r="285" spans="1:17" x14ac:dyDescent="0.2">
      <c r="A285" s="56">
        <v>2133108</v>
      </c>
      <c r="B285" s="32" t="s">
        <v>14</v>
      </c>
      <c r="C285" s="32" t="s">
        <v>10</v>
      </c>
      <c r="D285" s="41" t="s">
        <v>1844</v>
      </c>
      <c r="E285" s="40" t="s">
        <v>1843</v>
      </c>
      <c r="F285" s="40" t="s">
        <v>68</v>
      </c>
      <c r="G285" s="36">
        <v>407.24</v>
      </c>
      <c r="H285" s="37"/>
      <c r="I285" s="35"/>
      <c r="J285" s="36"/>
      <c r="K285" s="35"/>
      <c r="L285" s="36"/>
      <c r="M285" s="35"/>
      <c r="N285" s="36">
        <v>407.24</v>
      </c>
      <c r="O285" s="33">
        <v>46006</v>
      </c>
      <c r="P285" s="32">
        <v>2</v>
      </c>
      <c r="Q285" s="32" t="s">
        <v>1592</v>
      </c>
    </row>
    <row r="286" spans="1:17" x14ac:dyDescent="0.2">
      <c r="A286" s="56">
        <v>2133108</v>
      </c>
      <c r="B286" s="32" t="s">
        <v>14</v>
      </c>
      <c r="C286" s="32" t="s">
        <v>10</v>
      </c>
      <c r="D286" s="41" t="s">
        <v>1842</v>
      </c>
      <c r="E286" s="40" t="s">
        <v>1841</v>
      </c>
      <c r="F286" s="40" t="s">
        <v>76</v>
      </c>
      <c r="G286" s="36">
        <v>407.24</v>
      </c>
      <c r="H286" s="37"/>
      <c r="I286" s="35"/>
      <c r="J286" s="36"/>
      <c r="K286" s="35"/>
      <c r="L286" s="36"/>
      <c r="M286" s="35"/>
      <c r="N286" s="36">
        <v>407.24</v>
      </c>
      <c r="O286" s="33">
        <v>46006</v>
      </c>
      <c r="P286" s="32">
        <v>2</v>
      </c>
      <c r="Q286" s="32" t="s">
        <v>1592</v>
      </c>
    </row>
    <row r="287" spans="1:17" x14ac:dyDescent="0.2">
      <c r="A287" s="56">
        <v>2133108</v>
      </c>
      <c r="B287" s="32" t="s">
        <v>14</v>
      </c>
      <c r="C287" s="32" t="s">
        <v>10</v>
      </c>
      <c r="D287" s="41" t="s">
        <v>1840</v>
      </c>
      <c r="E287" s="40" t="s">
        <v>1839</v>
      </c>
      <c r="F287" s="40" t="s">
        <v>73</v>
      </c>
      <c r="G287" s="36">
        <v>240.68</v>
      </c>
      <c r="H287" s="37"/>
      <c r="I287" s="35"/>
      <c r="J287" s="36"/>
      <c r="K287" s="35"/>
      <c r="L287" s="36"/>
      <c r="M287" s="35"/>
      <c r="N287" s="36">
        <v>240.68</v>
      </c>
      <c r="O287" s="33">
        <v>46006</v>
      </c>
      <c r="P287" s="32">
        <v>2</v>
      </c>
      <c r="Q287" s="32" t="s">
        <v>1592</v>
      </c>
    </row>
    <row r="288" spans="1:17" x14ac:dyDescent="0.2">
      <c r="A288" s="56">
        <v>2133108</v>
      </c>
      <c r="B288" s="32" t="s">
        <v>14</v>
      </c>
      <c r="C288" s="32" t="s">
        <v>10</v>
      </c>
      <c r="D288" s="41" t="s">
        <v>1838</v>
      </c>
      <c r="E288" s="40" t="s">
        <v>1837</v>
      </c>
      <c r="F288" s="40" t="s">
        <v>67</v>
      </c>
      <c r="G288" s="36">
        <v>240.68</v>
      </c>
      <c r="H288" s="37"/>
      <c r="I288" s="35"/>
      <c r="J288" s="36"/>
      <c r="K288" s="35"/>
      <c r="L288" s="36"/>
      <c r="M288" s="35"/>
      <c r="N288" s="36">
        <v>240.68</v>
      </c>
      <c r="O288" s="33">
        <v>46006</v>
      </c>
      <c r="P288" s="32">
        <v>2</v>
      </c>
      <c r="Q288" s="32" t="s">
        <v>1592</v>
      </c>
    </row>
    <row r="289" spans="1:17" x14ac:dyDescent="0.2">
      <c r="A289" s="56">
        <v>2133108</v>
      </c>
      <c r="B289" s="32" t="s">
        <v>14</v>
      </c>
      <c r="C289" s="32" t="s">
        <v>10</v>
      </c>
      <c r="D289" s="41" t="s">
        <v>1836</v>
      </c>
      <c r="E289" s="40" t="s">
        <v>1835</v>
      </c>
      <c r="F289" s="40" t="s">
        <v>72</v>
      </c>
      <c r="G289" s="36">
        <v>244.34</v>
      </c>
      <c r="H289" s="37"/>
      <c r="I289" s="35"/>
      <c r="J289" s="36"/>
      <c r="K289" s="35"/>
      <c r="L289" s="36"/>
      <c r="M289" s="35"/>
      <c r="N289" s="36">
        <v>244.34</v>
      </c>
      <c r="O289" s="33">
        <v>46006</v>
      </c>
      <c r="P289" s="32">
        <v>2</v>
      </c>
      <c r="Q289" s="32" t="s">
        <v>1592</v>
      </c>
    </row>
    <row r="290" spans="1:17" x14ac:dyDescent="0.2">
      <c r="A290" s="56">
        <v>2133108</v>
      </c>
      <c r="B290" s="32" t="s">
        <v>14</v>
      </c>
      <c r="C290" s="32" t="s">
        <v>11</v>
      </c>
      <c r="D290" s="38" t="s">
        <v>1834</v>
      </c>
      <c r="E290" s="40" t="s">
        <v>1833</v>
      </c>
      <c r="F290" s="32" t="s">
        <v>68</v>
      </c>
      <c r="G290" s="36">
        <v>5449.18</v>
      </c>
      <c r="H290" s="37"/>
      <c r="I290" s="35"/>
      <c r="J290" s="36"/>
      <c r="K290" s="35"/>
      <c r="L290" s="36"/>
      <c r="M290" s="35"/>
      <c r="N290" s="36">
        <v>5449.18</v>
      </c>
      <c r="O290" s="33">
        <v>46006</v>
      </c>
      <c r="P290" s="32">
        <v>2</v>
      </c>
      <c r="Q290" s="32" t="s">
        <v>1592</v>
      </c>
    </row>
    <row r="291" spans="1:17" x14ac:dyDescent="0.2">
      <c r="A291" s="56">
        <v>2133108</v>
      </c>
      <c r="B291" s="32" t="s">
        <v>14</v>
      </c>
      <c r="C291" s="32" t="s">
        <v>11</v>
      </c>
      <c r="D291" s="38" t="s">
        <v>1832</v>
      </c>
      <c r="E291" s="40" t="s">
        <v>1831</v>
      </c>
      <c r="F291" s="32" t="s">
        <v>76</v>
      </c>
      <c r="G291" s="36">
        <v>1824.27</v>
      </c>
      <c r="H291" s="37"/>
      <c r="I291" s="35"/>
      <c r="J291" s="36"/>
      <c r="K291" s="35"/>
      <c r="L291" s="36"/>
      <c r="M291" s="35"/>
      <c r="N291" s="36">
        <v>1824.27</v>
      </c>
      <c r="O291" s="33">
        <v>46006</v>
      </c>
      <c r="P291" s="32">
        <v>2</v>
      </c>
      <c r="Q291" s="32" t="s">
        <v>1592</v>
      </c>
    </row>
    <row r="292" spans="1:17" x14ac:dyDescent="0.2">
      <c r="A292" s="56">
        <v>2133108</v>
      </c>
      <c r="B292" s="32" t="s">
        <v>14</v>
      </c>
      <c r="C292" s="32" t="s">
        <v>11</v>
      </c>
      <c r="D292" s="38" t="s">
        <v>1830</v>
      </c>
      <c r="E292" s="40" t="s">
        <v>1829</v>
      </c>
      <c r="F292" s="32" t="s">
        <v>73</v>
      </c>
      <c r="G292" s="36">
        <v>3686.35</v>
      </c>
      <c r="H292" s="37"/>
      <c r="I292" s="35"/>
      <c r="J292" s="36"/>
      <c r="K292" s="35"/>
      <c r="L292" s="36"/>
      <c r="M292" s="35"/>
      <c r="N292" s="36">
        <v>3686.35</v>
      </c>
      <c r="O292" s="33">
        <v>46006</v>
      </c>
      <c r="P292" s="32">
        <v>2</v>
      </c>
      <c r="Q292" s="32" t="s">
        <v>1592</v>
      </c>
    </row>
    <row r="293" spans="1:17" x14ac:dyDescent="0.2">
      <c r="A293" s="56">
        <v>2133108</v>
      </c>
      <c r="B293" s="32" t="s">
        <v>14</v>
      </c>
      <c r="C293" s="32" t="s">
        <v>11</v>
      </c>
      <c r="D293" s="38" t="s">
        <v>1828</v>
      </c>
      <c r="E293" s="40" t="s">
        <v>1827</v>
      </c>
      <c r="F293" s="32" t="s">
        <v>67</v>
      </c>
      <c r="G293" s="36">
        <v>5279.03</v>
      </c>
      <c r="H293" s="37"/>
      <c r="I293" s="35"/>
      <c r="J293" s="36"/>
      <c r="K293" s="35"/>
      <c r="L293" s="36"/>
      <c r="M293" s="35"/>
      <c r="N293" s="36">
        <v>5279.03</v>
      </c>
      <c r="O293" s="33">
        <v>46006</v>
      </c>
      <c r="P293" s="32">
        <v>2</v>
      </c>
      <c r="Q293" s="32" t="s">
        <v>1592</v>
      </c>
    </row>
    <row r="294" spans="1:17" x14ac:dyDescent="0.2">
      <c r="A294" s="56">
        <v>2133108</v>
      </c>
      <c r="B294" s="32" t="s">
        <v>14</v>
      </c>
      <c r="C294" s="32" t="s">
        <v>11</v>
      </c>
      <c r="D294" s="38" t="s">
        <v>1826</v>
      </c>
      <c r="E294" s="40" t="s">
        <v>1825</v>
      </c>
      <c r="F294" s="32" t="s">
        <v>72</v>
      </c>
      <c r="G294" s="36">
        <v>1228.78</v>
      </c>
      <c r="H294" s="37"/>
      <c r="I294" s="35"/>
      <c r="J294" s="36"/>
      <c r="K294" s="35"/>
      <c r="L294" s="36"/>
      <c r="M294" s="35"/>
      <c r="N294" s="36">
        <v>1228.78</v>
      </c>
      <c r="O294" s="33">
        <v>46006</v>
      </c>
      <c r="P294" s="32">
        <v>2</v>
      </c>
      <c r="Q294" s="32" t="s">
        <v>1592</v>
      </c>
    </row>
    <row r="295" spans="1:17" x14ac:dyDescent="0.2">
      <c r="A295" s="56">
        <v>2133108</v>
      </c>
      <c r="B295" s="32" t="s">
        <v>14</v>
      </c>
      <c r="C295" s="32" t="s">
        <v>15</v>
      </c>
      <c r="D295" s="38" t="s">
        <v>1824</v>
      </c>
      <c r="E295" s="40" t="s">
        <v>1823</v>
      </c>
      <c r="F295" s="32" t="s">
        <v>68</v>
      </c>
      <c r="G295" s="36">
        <v>7696.4</v>
      </c>
      <c r="H295" s="37"/>
      <c r="I295" s="35"/>
      <c r="J295" s="36"/>
      <c r="K295" s="35"/>
      <c r="L295" s="36"/>
      <c r="M295" s="35"/>
      <c r="N295" s="36">
        <v>7696.4</v>
      </c>
      <c r="O295" s="33">
        <v>46006</v>
      </c>
      <c r="P295" s="32">
        <v>0.4</v>
      </c>
      <c r="Q295" s="32" t="s">
        <v>1592</v>
      </c>
    </row>
    <row r="296" spans="1:17" x14ac:dyDescent="0.2">
      <c r="A296" s="56">
        <v>2133108</v>
      </c>
      <c r="B296" s="32" t="s">
        <v>14</v>
      </c>
      <c r="C296" s="32" t="s">
        <v>15</v>
      </c>
      <c r="D296" s="38" t="s">
        <v>1822</v>
      </c>
      <c r="E296" s="40" t="s">
        <v>1821</v>
      </c>
      <c r="F296" s="32" t="s">
        <v>68</v>
      </c>
      <c r="G296" s="36">
        <v>5470.71</v>
      </c>
      <c r="H296" s="37"/>
      <c r="I296" s="35"/>
      <c r="J296" s="36"/>
      <c r="K296" s="35"/>
      <c r="L296" s="36"/>
      <c r="M296" s="35"/>
      <c r="N296" s="36">
        <v>5470.71</v>
      </c>
      <c r="O296" s="33">
        <v>46006</v>
      </c>
      <c r="P296" s="32">
        <v>0.4</v>
      </c>
      <c r="Q296" s="32" t="s">
        <v>1592</v>
      </c>
    </row>
    <row r="297" spans="1:17" x14ac:dyDescent="0.2">
      <c r="A297" s="56">
        <v>2133108</v>
      </c>
      <c r="B297" s="32" t="s">
        <v>14</v>
      </c>
      <c r="C297" s="32" t="s">
        <v>15</v>
      </c>
      <c r="D297" s="38" t="s">
        <v>1820</v>
      </c>
      <c r="E297" s="40" t="s">
        <v>1819</v>
      </c>
      <c r="F297" s="32" t="s">
        <v>68</v>
      </c>
      <c r="G297" s="36">
        <v>23921.68</v>
      </c>
      <c r="H297" s="37"/>
      <c r="I297" s="35"/>
      <c r="J297" s="36"/>
      <c r="K297" s="35"/>
      <c r="L297" s="36"/>
      <c r="M297" s="35"/>
      <c r="N297" s="36">
        <v>23921.68</v>
      </c>
      <c r="O297" s="33">
        <v>46006</v>
      </c>
      <c r="P297" s="32">
        <v>0.4</v>
      </c>
      <c r="Q297" s="32" t="s">
        <v>1592</v>
      </c>
    </row>
    <row r="298" spans="1:17" x14ac:dyDescent="0.2">
      <c r="A298" s="56">
        <v>2133108</v>
      </c>
      <c r="B298" s="32" t="s">
        <v>14</v>
      </c>
      <c r="C298" s="32" t="s">
        <v>15</v>
      </c>
      <c r="D298" s="38" t="s">
        <v>1818</v>
      </c>
      <c r="E298" s="40" t="s">
        <v>1817</v>
      </c>
      <c r="F298" s="32" t="s">
        <v>76</v>
      </c>
      <c r="G298" s="36">
        <v>5470.71</v>
      </c>
      <c r="H298" s="37"/>
      <c r="I298" s="35"/>
      <c r="J298" s="36"/>
      <c r="K298" s="35"/>
      <c r="L298" s="36"/>
      <c r="M298" s="35"/>
      <c r="N298" s="36">
        <v>5470.71</v>
      </c>
      <c r="O298" s="33">
        <v>46006</v>
      </c>
      <c r="P298" s="32">
        <v>0.4</v>
      </c>
      <c r="Q298" s="32" t="s">
        <v>1592</v>
      </c>
    </row>
    <row r="299" spans="1:17" x14ac:dyDescent="0.2">
      <c r="A299" s="56">
        <v>2133108</v>
      </c>
      <c r="B299" s="32" t="s">
        <v>14</v>
      </c>
      <c r="C299" s="32" t="s">
        <v>15</v>
      </c>
      <c r="D299" s="38" t="s">
        <v>1816</v>
      </c>
      <c r="E299" s="40" t="s">
        <v>1815</v>
      </c>
      <c r="F299" s="32" t="s">
        <v>76</v>
      </c>
      <c r="G299" s="36">
        <v>3109.14</v>
      </c>
      <c r="H299" s="37"/>
      <c r="I299" s="35"/>
      <c r="J299" s="36"/>
      <c r="K299" s="35"/>
      <c r="L299" s="36"/>
      <c r="M299" s="35"/>
      <c r="N299" s="36">
        <v>3109.14</v>
      </c>
      <c r="O299" s="33">
        <v>46006</v>
      </c>
      <c r="P299" s="32">
        <v>0.4</v>
      </c>
      <c r="Q299" s="32" t="s">
        <v>1592</v>
      </c>
    </row>
    <row r="300" spans="1:17" x14ac:dyDescent="0.2">
      <c r="A300" s="56">
        <v>2133108</v>
      </c>
      <c r="B300" s="32" t="s">
        <v>14</v>
      </c>
      <c r="C300" s="32" t="s">
        <v>15</v>
      </c>
      <c r="D300" s="38" t="s">
        <v>1814</v>
      </c>
      <c r="E300" s="40" t="s">
        <v>1813</v>
      </c>
      <c r="F300" s="32" t="s">
        <v>76</v>
      </c>
      <c r="G300" s="36">
        <v>4519.29</v>
      </c>
      <c r="H300" s="37"/>
      <c r="I300" s="35"/>
      <c r="J300" s="36"/>
      <c r="K300" s="35"/>
      <c r="L300" s="36"/>
      <c r="M300" s="35"/>
      <c r="N300" s="36">
        <v>4519.29</v>
      </c>
      <c r="O300" s="33">
        <v>46006</v>
      </c>
      <c r="P300" s="32">
        <v>0.4</v>
      </c>
      <c r="Q300" s="32" t="s">
        <v>1592</v>
      </c>
    </row>
    <row r="301" spans="1:17" x14ac:dyDescent="0.2">
      <c r="A301" s="56">
        <v>2133108</v>
      </c>
      <c r="B301" s="32" t="s">
        <v>14</v>
      </c>
      <c r="C301" s="32" t="s">
        <v>15</v>
      </c>
      <c r="D301" s="38" t="s">
        <v>1812</v>
      </c>
      <c r="E301" s="40" t="s">
        <v>1811</v>
      </c>
      <c r="F301" s="32" t="s">
        <v>73</v>
      </c>
      <c r="G301" s="36">
        <v>3177.08</v>
      </c>
      <c r="H301" s="37"/>
      <c r="I301" s="35"/>
      <c r="J301" s="36"/>
      <c r="K301" s="35"/>
      <c r="L301" s="36"/>
      <c r="M301" s="35"/>
      <c r="N301" s="36">
        <v>3177.08</v>
      </c>
      <c r="O301" s="33">
        <v>46006</v>
      </c>
      <c r="P301" s="32">
        <v>0.4</v>
      </c>
      <c r="Q301" s="32" t="s">
        <v>1592</v>
      </c>
    </row>
    <row r="302" spans="1:17" x14ac:dyDescent="0.2">
      <c r="A302" s="56">
        <v>2133108</v>
      </c>
      <c r="B302" s="32" t="s">
        <v>14</v>
      </c>
      <c r="C302" s="32" t="s">
        <v>15</v>
      </c>
      <c r="D302" s="38" t="s">
        <v>1810</v>
      </c>
      <c r="E302" s="40" t="s">
        <v>1809</v>
      </c>
      <c r="F302" s="32" t="s">
        <v>73</v>
      </c>
      <c r="G302" s="36">
        <v>2106.7399999999998</v>
      </c>
      <c r="H302" s="37"/>
      <c r="I302" s="35"/>
      <c r="J302" s="36"/>
      <c r="K302" s="35"/>
      <c r="L302" s="36"/>
      <c r="M302" s="35"/>
      <c r="N302" s="36">
        <v>2106.7399999999998</v>
      </c>
      <c r="O302" s="33">
        <v>46006</v>
      </c>
      <c r="P302" s="32">
        <v>0.4</v>
      </c>
      <c r="Q302" s="32" t="s">
        <v>1592</v>
      </c>
    </row>
    <row r="303" spans="1:17" x14ac:dyDescent="0.2">
      <c r="A303" s="56">
        <v>2133108</v>
      </c>
      <c r="B303" s="32" t="s">
        <v>14</v>
      </c>
      <c r="C303" s="32" t="s">
        <v>15</v>
      </c>
      <c r="D303" s="38" t="s">
        <v>1808</v>
      </c>
      <c r="E303" s="40" t="s">
        <v>1807</v>
      </c>
      <c r="F303" s="32" t="s">
        <v>73</v>
      </c>
      <c r="G303" s="36">
        <v>16344.19</v>
      </c>
      <c r="H303" s="37"/>
      <c r="I303" s="35"/>
      <c r="J303" s="36"/>
      <c r="K303" s="35"/>
      <c r="L303" s="36"/>
      <c r="M303" s="35"/>
      <c r="N303" s="36">
        <v>16344.19</v>
      </c>
      <c r="O303" s="33">
        <v>46006</v>
      </c>
      <c r="P303" s="32">
        <v>0.4</v>
      </c>
      <c r="Q303" s="32" t="s">
        <v>1592</v>
      </c>
    </row>
    <row r="304" spans="1:17" x14ac:dyDescent="0.2">
      <c r="A304" s="56">
        <v>2133108</v>
      </c>
      <c r="B304" s="32" t="s">
        <v>14</v>
      </c>
      <c r="C304" s="32" t="s">
        <v>15</v>
      </c>
      <c r="D304" s="38" t="s">
        <v>1806</v>
      </c>
      <c r="E304" s="40" t="s">
        <v>1805</v>
      </c>
      <c r="F304" s="32" t="s">
        <v>67</v>
      </c>
      <c r="G304" s="36">
        <v>16514.09</v>
      </c>
      <c r="H304" s="37"/>
      <c r="I304" s="35"/>
      <c r="J304" s="36"/>
      <c r="K304" s="35"/>
      <c r="L304" s="36"/>
      <c r="M304" s="35"/>
      <c r="N304" s="36">
        <v>16514.09</v>
      </c>
      <c r="O304" s="33">
        <v>46006</v>
      </c>
      <c r="P304" s="32">
        <v>0.4</v>
      </c>
      <c r="Q304" s="32" t="s">
        <v>1592</v>
      </c>
    </row>
    <row r="305" spans="1:17" x14ac:dyDescent="0.2">
      <c r="A305" s="56">
        <v>2133108</v>
      </c>
      <c r="B305" s="32" t="s">
        <v>14</v>
      </c>
      <c r="C305" s="32" t="s">
        <v>15</v>
      </c>
      <c r="D305" s="38" t="s">
        <v>1804</v>
      </c>
      <c r="E305" s="40" t="s">
        <v>1803</v>
      </c>
      <c r="F305" s="32" t="s">
        <v>67</v>
      </c>
      <c r="G305" s="36">
        <v>3126.13</v>
      </c>
      <c r="H305" s="37"/>
      <c r="I305" s="35"/>
      <c r="J305" s="36"/>
      <c r="K305" s="35"/>
      <c r="L305" s="36"/>
      <c r="M305" s="35"/>
      <c r="N305" s="36">
        <v>3126.13</v>
      </c>
      <c r="O305" s="33">
        <v>46006</v>
      </c>
      <c r="P305" s="32">
        <v>0.4</v>
      </c>
      <c r="Q305" s="32" t="s">
        <v>1592</v>
      </c>
    </row>
    <row r="306" spans="1:17" x14ac:dyDescent="0.2">
      <c r="A306" s="56">
        <v>2133108</v>
      </c>
      <c r="B306" s="32" t="s">
        <v>14</v>
      </c>
      <c r="C306" s="32" t="s">
        <v>15</v>
      </c>
      <c r="D306" s="38" t="s">
        <v>1802</v>
      </c>
      <c r="E306" s="40" t="s">
        <v>1801</v>
      </c>
      <c r="F306" s="32" t="s">
        <v>67</v>
      </c>
      <c r="G306" s="36">
        <v>11790.94</v>
      </c>
      <c r="H306" s="37"/>
      <c r="I306" s="35"/>
      <c r="J306" s="36"/>
      <c r="K306" s="35"/>
      <c r="L306" s="36"/>
      <c r="M306" s="35"/>
      <c r="N306" s="36">
        <v>11790.94</v>
      </c>
      <c r="O306" s="33">
        <v>46006</v>
      </c>
      <c r="P306" s="32">
        <v>0.4</v>
      </c>
      <c r="Q306" s="32" t="s">
        <v>1592</v>
      </c>
    </row>
    <row r="307" spans="1:17" x14ac:dyDescent="0.2">
      <c r="A307" s="56">
        <v>2133108</v>
      </c>
      <c r="B307" s="32" t="s">
        <v>14</v>
      </c>
      <c r="C307" s="32" t="s">
        <v>15</v>
      </c>
      <c r="D307" s="38" t="s">
        <v>1800</v>
      </c>
      <c r="E307" s="40" t="s">
        <v>1799</v>
      </c>
      <c r="F307" s="32" t="s">
        <v>72</v>
      </c>
      <c r="G307" s="36">
        <v>1919.86</v>
      </c>
      <c r="H307" s="37"/>
      <c r="I307" s="35"/>
      <c r="J307" s="36"/>
      <c r="K307" s="35"/>
      <c r="L307" s="36"/>
      <c r="M307" s="35"/>
      <c r="N307" s="36">
        <v>1919.86</v>
      </c>
      <c r="O307" s="33">
        <v>46006</v>
      </c>
      <c r="P307" s="32">
        <v>0.4</v>
      </c>
      <c r="Q307" s="32" t="s">
        <v>1592</v>
      </c>
    </row>
    <row r="308" spans="1:17" x14ac:dyDescent="0.2">
      <c r="A308" s="56">
        <v>2133108</v>
      </c>
      <c r="B308" s="32" t="s">
        <v>14</v>
      </c>
      <c r="C308" s="32" t="s">
        <v>15</v>
      </c>
      <c r="D308" s="38" t="s">
        <v>1798</v>
      </c>
      <c r="E308" s="40" t="s">
        <v>1797</v>
      </c>
      <c r="F308" s="32" t="s">
        <v>72</v>
      </c>
      <c r="G308" s="36">
        <v>1648.01</v>
      </c>
      <c r="H308" s="37"/>
      <c r="I308" s="35"/>
      <c r="J308" s="36"/>
      <c r="K308" s="35"/>
      <c r="L308" s="36"/>
      <c r="M308" s="35"/>
      <c r="N308" s="36">
        <v>1648.01</v>
      </c>
      <c r="O308" s="33">
        <v>46006</v>
      </c>
      <c r="P308" s="32">
        <v>0.4</v>
      </c>
      <c r="Q308" s="32" t="s">
        <v>1592</v>
      </c>
    </row>
    <row r="309" spans="1:17" x14ac:dyDescent="0.2">
      <c r="A309" s="56">
        <v>2133108</v>
      </c>
      <c r="B309" s="32" t="s">
        <v>14</v>
      </c>
      <c r="C309" s="32" t="s">
        <v>15</v>
      </c>
      <c r="D309" s="38" t="s">
        <v>1796</v>
      </c>
      <c r="E309" s="40" t="s">
        <v>1795</v>
      </c>
      <c r="F309" s="32" t="s">
        <v>72</v>
      </c>
      <c r="G309" s="36">
        <v>2361.59</v>
      </c>
      <c r="H309" s="37"/>
      <c r="I309" s="35"/>
      <c r="J309" s="36"/>
      <c r="K309" s="35"/>
      <c r="L309" s="36"/>
      <c r="M309" s="35"/>
      <c r="N309" s="36">
        <v>2361.59</v>
      </c>
      <c r="O309" s="33">
        <v>46006</v>
      </c>
      <c r="P309" s="32">
        <v>0.4</v>
      </c>
      <c r="Q309" s="32" t="s">
        <v>1592</v>
      </c>
    </row>
    <row r="310" spans="1:17" x14ac:dyDescent="0.2">
      <c r="A310" s="56">
        <v>2133108</v>
      </c>
      <c r="B310" s="32" t="s">
        <v>14</v>
      </c>
      <c r="C310" s="32" t="s">
        <v>1794</v>
      </c>
      <c r="D310" s="38" t="s">
        <v>1793</v>
      </c>
      <c r="E310" s="40" t="s">
        <v>1792</v>
      </c>
      <c r="F310" s="32" t="s">
        <v>213</v>
      </c>
      <c r="G310" s="55">
        <v>2022.59</v>
      </c>
      <c r="H310" s="37"/>
      <c r="I310" s="35"/>
      <c r="J310" s="36"/>
      <c r="K310" s="35"/>
      <c r="L310" s="36"/>
      <c r="M310" s="35"/>
      <c r="N310" s="36">
        <v>2022.59</v>
      </c>
      <c r="O310" s="33">
        <v>46006</v>
      </c>
      <c r="P310" s="32">
        <v>2</v>
      </c>
      <c r="Q310" s="32" t="s">
        <v>1592</v>
      </c>
    </row>
    <row r="311" spans="1:17" x14ac:dyDescent="0.2">
      <c r="A311" s="56">
        <v>2133109</v>
      </c>
      <c r="B311" s="32" t="s">
        <v>95</v>
      </c>
      <c r="C311" s="32" t="s">
        <v>17</v>
      </c>
      <c r="D311" s="41" t="s">
        <v>1791</v>
      </c>
      <c r="E311" s="32" t="s">
        <v>1790</v>
      </c>
      <c r="F311" s="32" t="s">
        <v>137</v>
      </c>
      <c r="G311" s="36">
        <v>769.85</v>
      </c>
      <c r="H311" s="37"/>
      <c r="I311" s="35"/>
      <c r="J311" s="36"/>
      <c r="K311" s="35"/>
      <c r="L311" s="36"/>
      <c r="M311" s="35"/>
      <c r="N311" s="36">
        <v>769.85</v>
      </c>
      <c r="O311" s="33">
        <v>46006</v>
      </c>
      <c r="P311" s="32">
        <v>2</v>
      </c>
      <c r="Q311" s="32" t="s">
        <v>1592</v>
      </c>
    </row>
    <row r="312" spans="1:17" x14ac:dyDescent="0.2">
      <c r="A312" s="56">
        <v>2133109</v>
      </c>
      <c r="B312" s="32" t="s">
        <v>95</v>
      </c>
      <c r="C312" s="32" t="s">
        <v>17</v>
      </c>
      <c r="D312" s="41" t="s">
        <v>1789</v>
      </c>
      <c r="E312" s="32" t="s">
        <v>1788</v>
      </c>
      <c r="F312" s="32" t="s">
        <v>139</v>
      </c>
      <c r="G312" s="36">
        <v>354.36</v>
      </c>
      <c r="H312" s="37"/>
      <c r="I312" s="35"/>
      <c r="J312" s="36"/>
      <c r="K312" s="35"/>
      <c r="L312" s="36"/>
      <c r="M312" s="35"/>
      <c r="N312" s="36">
        <v>354.36</v>
      </c>
      <c r="O312" s="33">
        <v>46006</v>
      </c>
      <c r="P312" s="32">
        <v>2</v>
      </c>
      <c r="Q312" s="32" t="s">
        <v>1592</v>
      </c>
    </row>
    <row r="313" spans="1:17" x14ac:dyDescent="0.2">
      <c r="A313" s="56">
        <v>2133109</v>
      </c>
      <c r="B313" s="32" t="s">
        <v>95</v>
      </c>
      <c r="C313" s="32" t="s">
        <v>17</v>
      </c>
      <c r="D313" s="41" t="s">
        <v>1787</v>
      </c>
      <c r="E313" s="32" t="s">
        <v>1786</v>
      </c>
      <c r="F313" s="32" t="s">
        <v>496</v>
      </c>
      <c r="G313" s="36">
        <v>397.62</v>
      </c>
      <c r="H313" s="37"/>
      <c r="I313" s="35"/>
      <c r="J313" s="36"/>
      <c r="K313" s="35"/>
      <c r="L313" s="36"/>
      <c r="M313" s="35"/>
      <c r="N313" s="36">
        <v>397.62</v>
      </c>
      <c r="O313" s="33">
        <v>46006</v>
      </c>
      <c r="P313" s="32">
        <v>2</v>
      </c>
      <c r="Q313" s="32" t="s">
        <v>1592</v>
      </c>
    </row>
    <row r="314" spans="1:17" x14ac:dyDescent="0.2">
      <c r="A314" s="56">
        <v>2133109</v>
      </c>
      <c r="B314" s="32" t="s">
        <v>95</v>
      </c>
      <c r="C314" s="32" t="s">
        <v>17</v>
      </c>
      <c r="D314" s="41" t="s">
        <v>1785</v>
      </c>
      <c r="E314" s="32" t="s">
        <v>1784</v>
      </c>
      <c r="F314" s="32" t="s">
        <v>69</v>
      </c>
      <c r="G314" s="36">
        <v>801.05</v>
      </c>
      <c r="H314" s="37"/>
      <c r="I314" s="35"/>
      <c r="J314" s="36"/>
      <c r="K314" s="35"/>
      <c r="L314" s="36"/>
      <c r="M314" s="35"/>
      <c r="N314" s="36">
        <v>801.05</v>
      </c>
      <c r="O314" s="33">
        <v>46006</v>
      </c>
      <c r="P314" s="32">
        <v>2</v>
      </c>
      <c r="Q314" s="32" t="s">
        <v>1592</v>
      </c>
    </row>
    <row r="315" spans="1:17" x14ac:dyDescent="0.2">
      <c r="A315" s="56">
        <v>2133109</v>
      </c>
      <c r="B315" s="32" t="s">
        <v>95</v>
      </c>
      <c r="C315" s="32" t="s">
        <v>17</v>
      </c>
      <c r="D315" s="41" t="s">
        <v>1783</v>
      </c>
      <c r="E315" s="32" t="s">
        <v>1782</v>
      </c>
      <c r="F315" s="32" t="s">
        <v>204</v>
      </c>
      <c r="G315" s="36">
        <v>785.44</v>
      </c>
      <c r="H315" s="37"/>
      <c r="I315" s="35"/>
      <c r="J315" s="36"/>
      <c r="K315" s="35"/>
      <c r="L315" s="36"/>
      <c r="M315" s="35"/>
      <c r="N315" s="36">
        <v>785.44</v>
      </c>
      <c r="O315" s="33">
        <v>46006</v>
      </c>
      <c r="P315" s="32">
        <v>2</v>
      </c>
      <c r="Q315" s="32" t="s">
        <v>1592</v>
      </c>
    </row>
    <row r="316" spans="1:17" x14ac:dyDescent="0.2">
      <c r="A316" s="56">
        <v>2133109</v>
      </c>
      <c r="B316" s="32" t="s">
        <v>95</v>
      </c>
      <c r="C316" s="32" t="s">
        <v>17</v>
      </c>
      <c r="D316" s="41" t="s">
        <v>1781</v>
      </c>
      <c r="E316" s="32" t="s">
        <v>1780</v>
      </c>
      <c r="F316" s="32" t="s">
        <v>581</v>
      </c>
      <c r="G316" s="36">
        <v>1005.24</v>
      </c>
      <c r="H316" s="37"/>
      <c r="I316" s="35"/>
      <c r="J316" s="36"/>
      <c r="K316" s="35"/>
      <c r="L316" s="36"/>
      <c r="M316" s="35"/>
      <c r="N316" s="36">
        <v>1005.24</v>
      </c>
      <c r="O316" s="33">
        <v>46006</v>
      </c>
      <c r="P316" s="32">
        <v>2</v>
      </c>
      <c r="Q316" s="32" t="s">
        <v>1592</v>
      </c>
    </row>
    <row r="317" spans="1:17" x14ac:dyDescent="0.2">
      <c r="A317" s="56">
        <v>2133109</v>
      </c>
      <c r="B317" s="32" t="s">
        <v>95</v>
      </c>
      <c r="C317" s="32" t="s">
        <v>17</v>
      </c>
      <c r="D317" s="41" t="s">
        <v>1779</v>
      </c>
      <c r="E317" s="32" t="s">
        <v>1778</v>
      </c>
      <c r="F317" s="32" t="s">
        <v>66</v>
      </c>
      <c r="G317" s="36">
        <v>801.05</v>
      </c>
      <c r="H317" s="37"/>
      <c r="I317" s="35"/>
      <c r="J317" s="36"/>
      <c r="K317" s="35"/>
      <c r="L317" s="36"/>
      <c r="M317" s="35"/>
      <c r="N317" s="36">
        <v>801.05</v>
      </c>
      <c r="O317" s="33">
        <v>46006</v>
      </c>
      <c r="P317" s="32">
        <v>2</v>
      </c>
      <c r="Q317" s="32" t="s">
        <v>1592</v>
      </c>
    </row>
    <row r="318" spans="1:17" x14ac:dyDescent="0.2">
      <c r="A318" s="56">
        <v>2133109</v>
      </c>
      <c r="B318" s="32" t="s">
        <v>95</v>
      </c>
      <c r="C318" s="32" t="s">
        <v>17</v>
      </c>
      <c r="D318" s="41" t="s">
        <v>1777</v>
      </c>
      <c r="E318" s="32" t="s">
        <v>1776</v>
      </c>
      <c r="F318" s="32" t="s">
        <v>65</v>
      </c>
      <c r="G318" s="36">
        <v>1008.79</v>
      </c>
      <c r="H318" s="37"/>
      <c r="I318" s="35"/>
      <c r="J318" s="36"/>
      <c r="K318" s="35"/>
      <c r="L318" s="36"/>
      <c r="M318" s="35"/>
      <c r="N318" s="36">
        <v>1008.79</v>
      </c>
      <c r="O318" s="33">
        <v>46006</v>
      </c>
      <c r="P318" s="32">
        <v>2</v>
      </c>
      <c r="Q318" s="32" t="s">
        <v>1592</v>
      </c>
    </row>
    <row r="319" spans="1:17" x14ac:dyDescent="0.2">
      <c r="A319" s="56">
        <v>2133109</v>
      </c>
      <c r="B319" s="32" t="s">
        <v>95</v>
      </c>
      <c r="C319" s="32" t="s">
        <v>17</v>
      </c>
      <c r="D319" s="41" t="s">
        <v>1775</v>
      </c>
      <c r="E319" s="32" t="s">
        <v>1774</v>
      </c>
      <c r="F319" s="32" t="s">
        <v>75</v>
      </c>
      <c r="G319" s="36">
        <v>577.71</v>
      </c>
      <c r="H319" s="37"/>
      <c r="I319" s="35"/>
      <c r="J319" s="36"/>
      <c r="K319" s="35"/>
      <c r="L319" s="36"/>
      <c r="M319" s="35"/>
      <c r="N319" s="36">
        <v>577.71</v>
      </c>
      <c r="O319" s="33">
        <v>46006</v>
      </c>
      <c r="P319" s="32">
        <v>2</v>
      </c>
      <c r="Q319" s="32" t="s">
        <v>1592</v>
      </c>
    </row>
    <row r="320" spans="1:17" x14ac:dyDescent="0.2">
      <c r="A320" s="56">
        <v>2133109</v>
      </c>
      <c r="B320" s="32" t="s">
        <v>95</v>
      </c>
      <c r="C320" s="32" t="s">
        <v>17</v>
      </c>
      <c r="D320" s="41" t="s">
        <v>1773</v>
      </c>
      <c r="E320" s="32" t="s">
        <v>1772</v>
      </c>
      <c r="F320" s="32" t="s">
        <v>74</v>
      </c>
      <c r="G320" s="36">
        <v>1263.33</v>
      </c>
      <c r="H320" s="37"/>
      <c r="I320" s="35"/>
      <c r="J320" s="36"/>
      <c r="K320" s="35"/>
      <c r="L320" s="36"/>
      <c r="M320" s="35"/>
      <c r="N320" s="36">
        <v>1263.33</v>
      </c>
      <c r="O320" s="33">
        <v>46006</v>
      </c>
      <c r="P320" s="32">
        <v>2</v>
      </c>
      <c r="Q320" s="32" t="s">
        <v>1592</v>
      </c>
    </row>
    <row r="321" spans="1:17" x14ac:dyDescent="0.2">
      <c r="A321" s="56">
        <v>2133109</v>
      </c>
      <c r="B321" s="32" t="s">
        <v>95</v>
      </c>
      <c r="C321" s="32" t="s">
        <v>17</v>
      </c>
      <c r="D321" s="41" t="s">
        <v>1771</v>
      </c>
      <c r="E321" s="32" t="s">
        <v>1770</v>
      </c>
      <c r="F321" s="32" t="s">
        <v>77</v>
      </c>
      <c r="G321" s="36">
        <v>397.62</v>
      </c>
      <c r="H321" s="37"/>
      <c r="I321" s="35"/>
      <c r="J321" s="36"/>
      <c r="K321" s="35"/>
      <c r="L321" s="36"/>
      <c r="M321" s="35"/>
      <c r="N321" s="36">
        <v>397.62</v>
      </c>
      <c r="O321" s="33">
        <v>46006</v>
      </c>
      <c r="P321" s="32">
        <v>2</v>
      </c>
      <c r="Q321" s="32" t="s">
        <v>1592</v>
      </c>
    </row>
    <row r="322" spans="1:17" x14ac:dyDescent="0.2">
      <c r="A322" s="56">
        <v>2133109</v>
      </c>
      <c r="B322" s="32" t="s">
        <v>95</v>
      </c>
      <c r="C322" s="32" t="s">
        <v>17</v>
      </c>
      <c r="D322" s="41" t="s">
        <v>1769</v>
      </c>
      <c r="E322" s="32" t="s">
        <v>1768</v>
      </c>
      <c r="F322" s="32" t="s">
        <v>70</v>
      </c>
      <c r="G322" s="36">
        <v>397.62</v>
      </c>
      <c r="H322" s="37"/>
      <c r="I322" s="35"/>
      <c r="J322" s="36"/>
      <c r="K322" s="35"/>
      <c r="L322" s="36"/>
      <c r="M322" s="35"/>
      <c r="N322" s="36">
        <v>397.62</v>
      </c>
      <c r="O322" s="33">
        <v>46006</v>
      </c>
      <c r="P322" s="32">
        <v>2</v>
      </c>
      <c r="Q322" s="32" t="s">
        <v>1592</v>
      </c>
    </row>
    <row r="323" spans="1:17" x14ac:dyDescent="0.2">
      <c r="A323" s="56">
        <v>2133109</v>
      </c>
      <c r="B323" s="32" t="s">
        <v>95</v>
      </c>
      <c r="C323" s="32" t="s">
        <v>17</v>
      </c>
      <c r="D323" s="41" t="s">
        <v>1767</v>
      </c>
      <c r="E323" s="32" t="s">
        <v>1766</v>
      </c>
      <c r="F323" s="32" t="s">
        <v>71</v>
      </c>
      <c r="G323" s="36">
        <v>1024.3900000000001</v>
      </c>
      <c r="H323" s="37"/>
      <c r="I323" s="35"/>
      <c r="J323" s="36"/>
      <c r="K323" s="35"/>
      <c r="L323" s="36"/>
      <c r="M323" s="35"/>
      <c r="N323" s="36">
        <v>1024.3900000000001</v>
      </c>
      <c r="O323" s="33">
        <v>46006</v>
      </c>
      <c r="P323" s="32">
        <v>2</v>
      </c>
      <c r="Q323" s="32" t="s">
        <v>1592</v>
      </c>
    </row>
    <row r="324" spans="1:17" x14ac:dyDescent="0.2">
      <c r="A324" s="56">
        <v>2133109</v>
      </c>
      <c r="B324" s="32" t="s">
        <v>95</v>
      </c>
      <c r="C324" s="32" t="s">
        <v>17</v>
      </c>
      <c r="D324" s="41" t="s">
        <v>1765</v>
      </c>
      <c r="E324" s="32" t="s">
        <v>1764</v>
      </c>
      <c r="F324" s="32" t="s">
        <v>64</v>
      </c>
      <c r="G324" s="36">
        <v>428.81</v>
      </c>
      <c r="H324" s="37"/>
      <c r="I324" s="35"/>
      <c r="J324" s="36"/>
      <c r="K324" s="35"/>
      <c r="L324" s="36"/>
      <c r="M324" s="35"/>
      <c r="N324" s="36">
        <v>428.81</v>
      </c>
      <c r="O324" s="33">
        <v>46006</v>
      </c>
      <c r="P324" s="32">
        <v>2</v>
      </c>
      <c r="Q324" s="32" t="s">
        <v>1592</v>
      </c>
    </row>
    <row r="325" spans="1:17" x14ac:dyDescent="0.2">
      <c r="A325" s="56">
        <v>2133109</v>
      </c>
      <c r="B325" s="32" t="s">
        <v>95</v>
      </c>
      <c r="C325" s="32" t="s">
        <v>17</v>
      </c>
      <c r="D325" s="41" t="s">
        <v>1763</v>
      </c>
      <c r="E325" s="32" t="s">
        <v>1762</v>
      </c>
      <c r="F325" s="32" t="s">
        <v>79</v>
      </c>
      <c r="G325" s="36">
        <v>2097.84</v>
      </c>
      <c r="H325" s="37"/>
      <c r="I325" s="35"/>
      <c r="J325" s="36"/>
      <c r="K325" s="35"/>
      <c r="L325" s="36"/>
      <c r="M325" s="35"/>
      <c r="N325" s="36">
        <v>2097.84</v>
      </c>
      <c r="O325" s="33">
        <v>46006</v>
      </c>
      <c r="P325" s="32">
        <v>2</v>
      </c>
      <c r="Q325" s="32" t="s">
        <v>1592</v>
      </c>
    </row>
    <row r="326" spans="1:17" x14ac:dyDescent="0.2">
      <c r="A326" s="56">
        <v>2133109</v>
      </c>
      <c r="B326" s="32" t="s">
        <v>95</v>
      </c>
      <c r="C326" s="32" t="s">
        <v>17</v>
      </c>
      <c r="D326" s="41" t="s">
        <v>1761</v>
      </c>
      <c r="E326" s="32" t="s">
        <v>1760</v>
      </c>
      <c r="F326" s="32" t="s">
        <v>79</v>
      </c>
      <c r="G326" s="36">
        <v>2532.48</v>
      </c>
      <c r="H326" s="37"/>
      <c r="I326" s="35"/>
      <c r="J326" s="36"/>
      <c r="K326" s="35"/>
      <c r="L326" s="36"/>
      <c r="M326" s="35"/>
      <c r="N326" s="36">
        <v>2532.48</v>
      </c>
      <c r="O326" s="33">
        <v>46006</v>
      </c>
      <c r="P326" s="32">
        <v>2</v>
      </c>
      <c r="Q326" s="32" t="s">
        <v>1592</v>
      </c>
    </row>
    <row r="327" spans="1:17" x14ac:dyDescent="0.2">
      <c r="A327" s="56">
        <v>2133109</v>
      </c>
      <c r="B327" s="32" t="s">
        <v>95</v>
      </c>
      <c r="C327" s="32" t="s">
        <v>17</v>
      </c>
      <c r="D327" s="41" t="s">
        <v>1759</v>
      </c>
      <c r="E327" s="32" t="s">
        <v>1758</v>
      </c>
      <c r="F327" s="32" t="s">
        <v>493</v>
      </c>
      <c r="G327" s="36">
        <v>711</v>
      </c>
      <c r="H327" s="37"/>
      <c r="I327" s="35"/>
      <c r="J327" s="36"/>
      <c r="K327" s="35"/>
      <c r="L327" s="36"/>
      <c r="M327" s="35"/>
      <c r="N327" s="36">
        <v>711</v>
      </c>
      <c r="O327" s="33">
        <v>46006</v>
      </c>
      <c r="P327" s="32">
        <v>2</v>
      </c>
      <c r="Q327" s="32" t="s">
        <v>1592</v>
      </c>
    </row>
    <row r="328" spans="1:17" x14ac:dyDescent="0.2">
      <c r="A328" s="56">
        <v>2133109</v>
      </c>
      <c r="B328" s="32" t="s">
        <v>95</v>
      </c>
      <c r="C328" s="32" t="s">
        <v>17</v>
      </c>
      <c r="D328" s="41" t="s">
        <v>1757</v>
      </c>
      <c r="E328" s="32" t="s">
        <v>1756</v>
      </c>
      <c r="F328" s="32" t="s">
        <v>493</v>
      </c>
      <c r="G328" s="36">
        <v>1157.68</v>
      </c>
      <c r="H328" s="37"/>
      <c r="I328" s="35"/>
      <c r="J328" s="36"/>
      <c r="K328" s="35"/>
      <c r="L328" s="36"/>
      <c r="M328" s="35"/>
      <c r="N328" s="36">
        <v>1157.68</v>
      </c>
      <c r="O328" s="33">
        <v>46006</v>
      </c>
      <c r="P328" s="32">
        <v>2</v>
      </c>
      <c r="Q328" s="32" t="s">
        <v>1592</v>
      </c>
    </row>
    <row r="329" spans="1:17" x14ac:dyDescent="0.2">
      <c r="A329" s="56">
        <v>2133109</v>
      </c>
      <c r="B329" s="32" t="s">
        <v>95</v>
      </c>
      <c r="C329" s="32" t="s">
        <v>17</v>
      </c>
      <c r="D329" s="41" t="s">
        <v>1755</v>
      </c>
      <c r="E329" s="32" t="s">
        <v>1754</v>
      </c>
      <c r="F329" s="32" t="s">
        <v>63</v>
      </c>
      <c r="G329" s="36">
        <v>413.22</v>
      </c>
      <c r="H329" s="37"/>
      <c r="I329" s="35"/>
      <c r="J329" s="36"/>
      <c r="K329" s="35"/>
      <c r="L329" s="36"/>
      <c r="M329" s="35"/>
      <c r="N329" s="36">
        <v>413.22</v>
      </c>
      <c r="O329" s="33">
        <v>46006</v>
      </c>
      <c r="P329" s="32">
        <v>2</v>
      </c>
      <c r="Q329" s="32" t="s">
        <v>1592</v>
      </c>
    </row>
    <row r="330" spans="1:17" x14ac:dyDescent="0.2">
      <c r="A330" s="56">
        <v>2133109</v>
      </c>
      <c r="B330" s="32" t="s">
        <v>95</v>
      </c>
      <c r="C330" s="32" t="s">
        <v>17</v>
      </c>
      <c r="D330" s="41" t="s">
        <v>1753</v>
      </c>
      <c r="E330" s="32" t="s">
        <v>1752</v>
      </c>
      <c r="F330" s="32" t="s">
        <v>62</v>
      </c>
      <c r="G330" s="36">
        <v>472.07</v>
      </c>
      <c r="H330" s="37"/>
      <c r="I330" s="35"/>
      <c r="J330" s="36"/>
      <c r="K330" s="35"/>
      <c r="L330" s="36"/>
      <c r="M330" s="35"/>
      <c r="N330" s="36">
        <v>472.07</v>
      </c>
      <c r="O330" s="33">
        <v>46006</v>
      </c>
      <c r="P330" s="32">
        <v>2</v>
      </c>
      <c r="Q330" s="32" t="s">
        <v>1592</v>
      </c>
    </row>
    <row r="331" spans="1:17" x14ac:dyDescent="0.2">
      <c r="A331" s="56">
        <v>2133109</v>
      </c>
      <c r="B331" s="32" t="s">
        <v>95</v>
      </c>
      <c r="C331" s="32" t="s">
        <v>17</v>
      </c>
      <c r="D331" s="41" t="s">
        <v>1751</v>
      </c>
      <c r="E331" s="32" t="s">
        <v>1750</v>
      </c>
      <c r="F331" s="32" t="s">
        <v>68</v>
      </c>
      <c r="G331" s="36">
        <v>714.56</v>
      </c>
      <c r="H331" s="37"/>
      <c r="I331" s="35"/>
      <c r="J331" s="36"/>
      <c r="K331" s="35"/>
      <c r="L331" s="36"/>
      <c r="M331" s="35"/>
      <c r="N331" s="36">
        <v>714.56</v>
      </c>
      <c r="O331" s="33">
        <v>46006</v>
      </c>
      <c r="P331" s="32">
        <v>2</v>
      </c>
      <c r="Q331" s="32" t="s">
        <v>1592</v>
      </c>
    </row>
    <row r="332" spans="1:17" x14ac:dyDescent="0.2">
      <c r="A332" s="56">
        <v>2133109</v>
      </c>
      <c r="B332" s="32" t="s">
        <v>95</v>
      </c>
      <c r="C332" s="32" t="s">
        <v>17</v>
      </c>
      <c r="D332" s="41" t="s">
        <v>1749</v>
      </c>
      <c r="E332" s="32" t="s">
        <v>1748</v>
      </c>
      <c r="F332" s="32" t="s">
        <v>76</v>
      </c>
      <c r="G332" s="36">
        <v>620.95000000000005</v>
      </c>
      <c r="H332" s="37"/>
      <c r="I332" s="35"/>
      <c r="J332" s="36"/>
      <c r="K332" s="35"/>
      <c r="L332" s="36"/>
      <c r="M332" s="35"/>
      <c r="N332" s="36">
        <v>620.95000000000005</v>
      </c>
      <c r="O332" s="33">
        <v>46006</v>
      </c>
      <c r="P332" s="32">
        <v>2</v>
      </c>
      <c r="Q332" s="32" t="s">
        <v>1592</v>
      </c>
    </row>
    <row r="333" spans="1:17" x14ac:dyDescent="0.2">
      <c r="A333" s="56">
        <v>2133109</v>
      </c>
      <c r="B333" s="32" t="s">
        <v>95</v>
      </c>
      <c r="C333" s="32" t="s">
        <v>17</v>
      </c>
      <c r="D333" s="41" t="s">
        <v>1747</v>
      </c>
      <c r="E333" s="32" t="s">
        <v>1746</v>
      </c>
      <c r="F333" s="32" t="s">
        <v>73</v>
      </c>
      <c r="G333" s="36">
        <v>385.57</v>
      </c>
      <c r="H333" s="37"/>
      <c r="I333" s="35"/>
      <c r="J333" s="36"/>
      <c r="K333" s="35"/>
      <c r="L333" s="36"/>
      <c r="M333" s="35"/>
      <c r="N333" s="36">
        <v>385.57</v>
      </c>
      <c r="O333" s="33">
        <v>46006</v>
      </c>
      <c r="P333" s="32">
        <v>2</v>
      </c>
      <c r="Q333" s="32" t="s">
        <v>1592</v>
      </c>
    </row>
    <row r="334" spans="1:17" x14ac:dyDescent="0.2">
      <c r="A334" s="56">
        <v>2133109</v>
      </c>
      <c r="B334" s="32" t="s">
        <v>95</v>
      </c>
      <c r="C334" s="32" t="s">
        <v>17</v>
      </c>
      <c r="D334" s="41" t="s">
        <v>1745</v>
      </c>
      <c r="E334" s="32" t="s">
        <v>1744</v>
      </c>
      <c r="F334" s="32" t="s">
        <v>67</v>
      </c>
      <c r="G334" s="36">
        <v>385.57</v>
      </c>
      <c r="H334" s="37"/>
      <c r="I334" s="35"/>
      <c r="J334" s="36"/>
      <c r="K334" s="35"/>
      <c r="L334" s="36"/>
      <c r="M334" s="35"/>
      <c r="N334" s="36">
        <v>385.57</v>
      </c>
      <c r="O334" s="33">
        <v>46006</v>
      </c>
      <c r="P334" s="32">
        <v>2</v>
      </c>
      <c r="Q334" s="32" t="s">
        <v>1592</v>
      </c>
    </row>
    <row r="335" spans="1:17" x14ac:dyDescent="0.2">
      <c r="A335" s="56">
        <v>2133109</v>
      </c>
      <c r="B335" s="32" t="s">
        <v>95</v>
      </c>
      <c r="C335" s="32" t="s">
        <v>17</v>
      </c>
      <c r="D335" s="41" t="s">
        <v>1743</v>
      </c>
      <c r="E335" s="32" t="s">
        <v>1742</v>
      </c>
      <c r="F335" s="32" t="s">
        <v>72</v>
      </c>
      <c r="G335" s="36">
        <v>383.8</v>
      </c>
      <c r="H335" s="37"/>
      <c r="I335" s="35"/>
      <c r="J335" s="36"/>
      <c r="K335" s="35"/>
      <c r="L335" s="36"/>
      <c r="M335" s="35"/>
      <c r="N335" s="36">
        <v>383.8</v>
      </c>
      <c r="O335" s="33">
        <v>46006</v>
      </c>
      <c r="P335" s="32">
        <v>2</v>
      </c>
      <c r="Q335" s="32" t="s">
        <v>1592</v>
      </c>
    </row>
    <row r="336" spans="1:17" x14ac:dyDescent="0.2">
      <c r="A336" s="56">
        <v>2133109</v>
      </c>
      <c r="B336" s="32" t="s">
        <v>95</v>
      </c>
      <c r="C336" s="32" t="s">
        <v>18</v>
      </c>
      <c r="D336" s="38" t="s">
        <v>1741</v>
      </c>
      <c r="E336" s="32" t="s">
        <v>1740</v>
      </c>
      <c r="F336" s="32" t="s">
        <v>137</v>
      </c>
      <c r="G336" s="36">
        <v>2252.5700000000002</v>
      </c>
      <c r="H336" s="37"/>
      <c r="I336" s="35"/>
      <c r="J336" s="36"/>
      <c r="K336" s="35"/>
      <c r="L336" s="36"/>
      <c r="M336" s="35"/>
      <c r="N336" s="36">
        <v>2252.5700000000002</v>
      </c>
      <c r="O336" s="33">
        <v>46006</v>
      </c>
      <c r="P336" s="32">
        <v>2</v>
      </c>
      <c r="Q336" s="32" t="s">
        <v>1592</v>
      </c>
    </row>
    <row r="337" spans="1:17" x14ac:dyDescent="0.2">
      <c r="A337" s="56">
        <v>2133109</v>
      </c>
      <c r="B337" s="32" t="s">
        <v>95</v>
      </c>
      <c r="C337" s="32" t="s">
        <v>18</v>
      </c>
      <c r="D337" s="38" t="s">
        <v>1739</v>
      </c>
      <c r="E337" s="45" t="s">
        <v>1738</v>
      </c>
      <c r="F337" s="32" t="s">
        <v>139</v>
      </c>
      <c r="G337" s="36">
        <v>942.35</v>
      </c>
      <c r="H337" s="37"/>
      <c r="I337" s="35"/>
      <c r="J337" s="36"/>
      <c r="K337" s="35"/>
      <c r="L337" s="36"/>
      <c r="M337" s="35"/>
      <c r="N337" s="36">
        <v>942.35</v>
      </c>
      <c r="O337" s="33">
        <v>46006</v>
      </c>
      <c r="P337" s="32">
        <v>2</v>
      </c>
      <c r="Q337" s="32" t="s">
        <v>1592</v>
      </c>
    </row>
    <row r="338" spans="1:17" x14ac:dyDescent="0.2">
      <c r="A338" s="56">
        <v>2133109</v>
      </c>
      <c r="B338" s="32" t="s">
        <v>95</v>
      </c>
      <c r="C338" s="32" t="s">
        <v>18</v>
      </c>
      <c r="D338" s="38" t="s">
        <v>1737</v>
      </c>
      <c r="E338" s="32" t="s">
        <v>1736</v>
      </c>
      <c r="F338" s="32" t="s">
        <v>496</v>
      </c>
      <c r="G338" s="36">
        <v>794.03</v>
      </c>
      <c r="H338" s="37"/>
      <c r="I338" s="35"/>
      <c r="J338" s="36"/>
      <c r="K338" s="35"/>
      <c r="L338" s="36"/>
      <c r="M338" s="35"/>
      <c r="N338" s="36">
        <v>794.03</v>
      </c>
      <c r="O338" s="33">
        <v>46006</v>
      </c>
      <c r="P338" s="32">
        <v>2</v>
      </c>
      <c r="Q338" s="32" t="s">
        <v>1592</v>
      </c>
    </row>
    <row r="339" spans="1:17" x14ac:dyDescent="0.2">
      <c r="A339" s="56">
        <v>2133109</v>
      </c>
      <c r="B339" s="32" t="s">
        <v>95</v>
      </c>
      <c r="C339" s="32" t="s">
        <v>18</v>
      </c>
      <c r="D339" s="38" t="s">
        <v>1735</v>
      </c>
      <c r="E339" s="32" t="s">
        <v>1734</v>
      </c>
      <c r="F339" s="32" t="s">
        <v>69</v>
      </c>
      <c r="G339" s="36">
        <v>2657.19</v>
      </c>
      <c r="H339" s="37"/>
      <c r="I339" s="35"/>
      <c r="J339" s="36"/>
      <c r="K339" s="35"/>
      <c r="L339" s="36"/>
      <c r="M339" s="35"/>
      <c r="N339" s="36">
        <v>2657.19</v>
      </c>
      <c r="O339" s="33">
        <v>46006</v>
      </c>
      <c r="P339" s="32">
        <v>2</v>
      </c>
      <c r="Q339" s="32" t="s">
        <v>1592</v>
      </c>
    </row>
    <row r="340" spans="1:17" x14ac:dyDescent="0.2">
      <c r="A340" s="56">
        <v>2133109</v>
      </c>
      <c r="B340" s="32" t="s">
        <v>95</v>
      </c>
      <c r="C340" s="32" t="s">
        <v>18</v>
      </c>
      <c r="D340" s="38" t="s">
        <v>1733</v>
      </c>
      <c r="E340" s="32" t="s">
        <v>1732</v>
      </c>
      <c r="F340" s="32" t="s">
        <v>204</v>
      </c>
      <c r="G340" s="36">
        <v>2338.42</v>
      </c>
      <c r="H340" s="37"/>
      <c r="I340" s="35"/>
      <c r="J340" s="36"/>
      <c r="K340" s="35"/>
      <c r="L340" s="36"/>
      <c r="M340" s="35"/>
      <c r="N340" s="36">
        <v>2338.42</v>
      </c>
      <c r="O340" s="33">
        <v>46006</v>
      </c>
      <c r="P340" s="32">
        <v>2</v>
      </c>
      <c r="Q340" s="32" t="s">
        <v>1592</v>
      </c>
    </row>
    <row r="341" spans="1:17" x14ac:dyDescent="0.2">
      <c r="A341" s="56">
        <v>2133109</v>
      </c>
      <c r="B341" s="32" t="s">
        <v>95</v>
      </c>
      <c r="C341" s="32" t="s">
        <v>18</v>
      </c>
      <c r="D341" s="38" t="s">
        <v>1731</v>
      </c>
      <c r="E341" s="32" t="s">
        <v>1730</v>
      </c>
      <c r="F341" s="32" t="s">
        <v>581</v>
      </c>
      <c r="G341" s="36">
        <v>3016.89</v>
      </c>
      <c r="H341" s="37"/>
      <c r="I341" s="35"/>
      <c r="J341" s="36"/>
      <c r="K341" s="35"/>
      <c r="L341" s="36"/>
      <c r="M341" s="35"/>
      <c r="N341" s="36">
        <v>3016.89</v>
      </c>
      <c r="O341" s="33">
        <v>46006</v>
      </c>
      <c r="P341" s="32">
        <v>2</v>
      </c>
      <c r="Q341" s="32" t="s">
        <v>1592</v>
      </c>
    </row>
    <row r="342" spans="1:17" x14ac:dyDescent="0.2">
      <c r="A342" s="56">
        <v>2133109</v>
      </c>
      <c r="B342" s="32" t="s">
        <v>95</v>
      </c>
      <c r="C342" s="32" t="s">
        <v>18</v>
      </c>
      <c r="D342" s="38" t="s">
        <v>1729</v>
      </c>
      <c r="E342" s="32" t="s">
        <v>1728</v>
      </c>
      <c r="F342" s="32" t="s">
        <v>66</v>
      </c>
      <c r="G342" s="36">
        <v>2376.9299999999998</v>
      </c>
      <c r="H342" s="37"/>
      <c r="I342" s="35"/>
      <c r="J342" s="36"/>
      <c r="K342" s="35"/>
      <c r="L342" s="36"/>
      <c r="M342" s="35"/>
      <c r="N342" s="36">
        <v>2376.9299999999998</v>
      </c>
      <c r="O342" s="33">
        <v>46006</v>
      </c>
      <c r="P342" s="32">
        <v>2</v>
      </c>
      <c r="Q342" s="32" t="s">
        <v>1592</v>
      </c>
    </row>
    <row r="343" spans="1:17" x14ac:dyDescent="0.2">
      <c r="A343" s="56">
        <v>2133109</v>
      </c>
      <c r="B343" s="32" t="s">
        <v>95</v>
      </c>
      <c r="C343" s="32" t="s">
        <v>18</v>
      </c>
      <c r="D343" s="38" t="s">
        <v>1727</v>
      </c>
      <c r="E343" s="32" t="s">
        <v>1726</v>
      </c>
      <c r="F343" s="32" t="s">
        <v>65</v>
      </c>
      <c r="G343" s="36">
        <v>2969.56</v>
      </c>
      <c r="H343" s="37"/>
      <c r="I343" s="35"/>
      <c r="J343" s="36"/>
      <c r="K343" s="35"/>
      <c r="L343" s="36"/>
      <c r="M343" s="35"/>
      <c r="N343" s="36">
        <v>2969.56</v>
      </c>
      <c r="O343" s="33">
        <v>46006</v>
      </c>
      <c r="P343" s="32">
        <v>2</v>
      </c>
      <c r="Q343" s="32" t="s">
        <v>1592</v>
      </c>
    </row>
    <row r="344" spans="1:17" x14ac:dyDescent="0.2">
      <c r="A344" s="56">
        <v>2133109</v>
      </c>
      <c r="B344" s="32" t="s">
        <v>95</v>
      </c>
      <c r="C344" s="32" t="s">
        <v>18</v>
      </c>
      <c r="D344" s="38" t="s">
        <v>1725</v>
      </c>
      <c r="E344" s="32" t="s">
        <v>1724</v>
      </c>
      <c r="F344" s="32" t="s">
        <v>75</v>
      </c>
      <c r="G344" s="36">
        <v>1090.6600000000001</v>
      </c>
      <c r="H344" s="37"/>
      <c r="I344" s="35"/>
      <c r="J344" s="36"/>
      <c r="K344" s="35"/>
      <c r="L344" s="36"/>
      <c r="M344" s="35"/>
      <c r="N344" s="36">
        <v>1090.6600000000001</v>
      </c>
      <c r="O344" s="33">
        <v>46006</v>
      </c>
      <c r="P344" s="32">
        <v>2</v>
      </c>
      <c r="Q344" s="32" t="s">
        <v>1592</v>
      </c>
    </row>
    <row r="345" spans="1:17" x14ac:dyDescent="0.2">
      <c r="A345" s="56">
        <v>2133109</v>
      </c>
      <c r="B345" s="32" t="s">
        <v>95</v>
      </c>
      <c r="C345" s="32" t="s">
        <v>18</v>
      </c>
      <c r="D345" s="38" t="s">
        <v>1723</v>
      </c>
      <c r="E345" s="32" t="s">
        <v>1722</v>
      </c>
      <c r="F345" s="32" t="s">
        <v>74</v>
      </c>
      <c r="G345" s="36">
        <v>4317.72</v>
      </c>
      <c r="H345" s="37"/>
      <c r="I345" s="35"/>
      <c r="J345" s="36"/>
      <c r="K345" s="35"/>
      <c r="L345" s="36"/>
      <c r="M345" s="35"/>
      <c r="N345" s="36">
        <v>4317.72</v>
      </c>
      <c r="O345" s="33">
        <v>46006</v>
      </c>
      <c r="P345" s="32">
        <v>2</v>
      </c>
      <c r="Q345" s="32" t="s">
        <v>1592</v>
      </c>
    </row>
    <row r="346" spans="1:17" x14ac:dyDescent="0.2">
      <c r="A346" s="56">
        <v>2133109</v>
      </c>
      <c r="B346" s="32" t="s">
        <v>95</v>
      </c>
      <c r="C346" s="32" t="s">
        <v>18</v>
      </c>
      <c r="D346" s="38" t="s">
        <v>1721</v>
      </c>
      <c r="E346" s="32" t="s">
        <v>1720</v>
      </c>
      <c r="F346" s="32" t="s">
        <v>77</v>
      </c>
      <c r="G346" s="36">
        <v>810.41</v>
      </c>
      <c r="H346" s="37"/>
      <c r="I346" s="35"/>
      <c r="J346" s="36"/>
      <c r="K346" s="35"/>
      <c r="L346" s="36"/>
      <c r="M346" s="35"/>
      <c r="N346" s="36">
        <v>810.41</v>
      </c>
      <c r="O346" s="33">
        <v>46006</v>
      </c>
      <c r="P346" s="32">
        <v>2</v>
      </c>
      <c r="Q346" s="32" t="s">
        <v>1592</v>
      </c>
    </row>
    <row r="347" spans="1:17" x14ac:dyDescent="0.2">
      <c r="A347" s="56">
        <v>2133109</v>
      </c>
      <c r="B347" s="32" t="s">
        <v>95</v>
      </c>
      <c r="C347" s="32" t="s">
        <v>18</v>
      </c>
      <c r="D347" s="38" t="s">
        <v>1719</v>
      </c>
      <c r="E347" s="32" t="s">
        <v>1718</v>
      </c>
      <c r="F347" s="32" t="s">
        <v>70</v>
      </c>
      <c r="G347" s="36">
        <v>810.41</v>
      </c>
      <c r="H347" s="37"/>
      <c r="I347" s="35"/>
      <c r="J347" s="36"/>
      <c r="K347" s="35"/>
      <c r="L347" s="36"/>
      <c r="M347" s="35"/>
      <c r="N347" s="36">
        <v>810.41</v>
      </c>
      <c r="O347" s="33">
        <v>46006</v>
      </c>
      <c r="P347" s="32">
        <v>2</v>
      </c>
      <c r="Q347" s="32" t="s">
        <v>1592</v>
      </c>
    </row>
    <row r="348" spans="1:17" x14ac:dyDescent="0.2">
      <c r="A348" s="56">
        <v>2133109</v>
      </c>
      <c r="B348" s="32" t="s">
        <v>95</v>
      </c>
      <c r="C348" s="32" t="s">
        <v>18</v>
      </c>
      <c r="D348" s="38" t="s">
        <v>1717</v>
      </c>
      <c r="E348" s="32" t="s">
        <v>1716</v>
      </c>
      <c r="F348" s="32" t="s">
        <v>71</v>
      </c>
      <c r="G348" s="36">
        <v>3491.55</v>
      </c>
      <c r="H348" s="37"/>
      <c r="I348" s="35"/>
      <c r="J348" s="36"/>
      <c r="K348" s="35"/>
      <c r="L348" s="36"/>
      <c r="M348" s="35"/>
      <c r="N348" s="36">
        <v>3491.55</v>
      </c>
      <c r="O348" s="33">
        <v>46006</v>
      </c>
      <c r="P348" s="32">
        <v>2</v>
      </c>
      <c r="Q348" s="32" t="s">
        <v>1592</v>
      </c>
    </row>
    <row r="349" spans="1:17" x14ac:dyDescent="0.2">
      <c r="A349" s="56">
        <v>2133109</v>
      </c>
      <c r="B349" s="32" t="s">
        <v>95</v>
      </c>
      <c r="C349" s="32" t="s">
        <v>18</v>
      </c>
      <c r="D349" s="38" t="s">
        <v>1715</v>
      </c>
      <c r="E349" s="32" t="s">
        <v>1714</v>
      </c>
      <c r="F349" s="32" t="s">
        <v>64</v>
      </c>
      <c r="G349" s="36">
        <v>950.54</v>
      </c>
      <c r="H349" s="37"/>
      <c r="I349" s="35"/>
      <c r="J349" s="36"/>
      <c r="K349" s="35"/>
      <c r="L349" s="36"/>
      <c r="M349" s="35"/>
      <c r="N349" s="36">
        <v>950.54</v>
      </c>
      <c r="O349" s="33">
        <v>46006</v>
      </c>
      <c r="P349" s="32">
        <v>2</v>
      </c>
      <c r="Q349" s="32" t="s">
        <v>1592</v>
      </c>
    </row>
    <row r="350" spans="1:17" x14ac:dyDescent="0.2">
      <c r="A350" s="56">
        <v>2133109</v>
      </c>
      <c r="B350" s="32" t="s">
        <v>95</v>
      </c>
      <c r="C350" s="32" t="s">
        <v>18</v>
      </c>
      <c r="D350" s="38" t="s">
        <v>1713</v>
      </c>
      <c r="E350" s="32" t="s">
        <v>1712</v>
      </c>
      <c r="F350" s="32" t="s">
        <v>79</v>
      </c>
      <c r="G350" s="36">
        <v>7669.73</v>
      </c>
      <c r="H350" s="37"/>
      <c r="I350" s="35"/>
      <c r="J350" s="36"/>
      <c r="K350" s="35"/>
      <c r="L350" s="36"/>
      <c r="M350" s="35"/>
      <c r="N350" s="36">
        <v>7669.73</v>
      </c>
      <c r="O350" s="33">
        <v>46006</v>
      </c>
      <c r="P350" s="32">
        <v>2</v>
      </c>
      <c r="Q350" s="32" t="s">
        <v>1592</v>
      </c>
    </row>
    <row r="351" spans="1:17" x14ac:dyDescent="0.2">
      <c r="A351" s="56">
        <v>2133109</v>
      </c>
      <c r="B351" s="32" t="s">
        <v>95</v>
      </c>
      <c r="C351" s="32" t="s">
        <v>18</v>
      </c>
      <c r="D351" s="38" t="s">
        <v>1711</v>
      </c>
      <c r="E351" s="32" t="s">
        <v>1710</v>
      </c>
      <c r="F351" s="32" t="s">
        <v>79</v>
      </c>
      <c r="G351" s="36">
        <v>9625.68</v>
      </c>
      <c r="H351" s="37"/>
      <c r="I351" s="35"/>
      <c r="J351" s="36"/>
      <c r="K351" s="35"/>
      <c r="L351" s="36"/>
      <c r="M351" s="35"/>
      <c r="N351" s="36">
        <v>9625.68</v>
      </c>
      <c r="O351" s="33">
        <v>46006</v>
      </c>
      <c r="P351" s="32">
        <v>2</v>
      </c>
      <c r="Q351" s="32" t="s">
        <v>1592</v>
      </c>
    </row>
    <row r="352" spans="1:17" x14ac:dyDescent="0.2">
      <c r="A352" s="56">
        <v>2133109</v>
      </c>
      <c r="B352" s="32" t="s">
        <v>95</v>
      </c>
      <c r="C352" s="32" t="s">
        <v>18</v>
      </c>
      <c r="D352" s="38" t="s">
        <v>1709</v>
      </c>
      <c r="E352" s="32" t="s">
        <v>1708</v>
      </c>
      <c r="F352" s="32" t="s">
        <v>143</v>
      </c>
      <c r="G352" s="36">
        <v>2034.21</v>
      </c>
      <c r="H352" s="37"/>
      <c r="I352" s="35"/>
      <c r="J352" s="36"/>
      <c r="K352" s="35"/>
      <c r="L352" s="36"/>
      <c r="M352" s="35"/>
      <c r="N352" s="36">
        <v>2034.21</v>
      </c>
      <c r="O352" s="33">
        <v>46006</v>
      </c>
      <c r="P352" s="32">
        <v>2</v>
      </c>
      <c r="Q352" s="32" t="s">
        <v>1592</v>
      </c>
    </row>
    <row r="353" spans="1:17" x14ac:dyDescent="0.2">
      <c r="A353" s="56">
        <v>2133109</v>
      </c>
      <c r="B353" s="32" t="s">
        <v>95</v>
      </c>
      <c r="C353" s="32" t="s">
        <v>18</v>
      </c>
      <c r="D353" s="38" t="s">
        <v>1707</v>
      </c>
      <c r="E353" s="32" t="s">
        <v>1706</v>
      </c>
      <c r="F353" s="32" t="s">
        <v>143</v>
      </c>
      <c r="G353" s="36">
        <v>3638.64</v>
      </c>
      <c r="H353" s="37"/>
      <c r="I353" s="35"/>
      <c r="J353" s="36"/>
      <c r="K353" s="35"/>
      <c r="L353" s="36"/>
      <c r="M353" s="35"/>
      <c r="N353" s="36">
        <v>3638.64</v>
      </c>
      <c r="O353" s="33">
        <v>46006</v>
      </c>
      <c r="P353" s="32">
        <v>2</v>
      </c>
      <c r="Q353" s="32" t="s">
        <v>1592</v>
      </c>
    </row>
    <row r="354" spans="1:17" x14ac:dyDescent="0.2">
      <c r="A354" s="56">
        <v>2133109</v>
      </c>
      <c r="B354" s="32" t="s">
        <v>95</v>
      </c>
      <c r="C354" s="32" t="s">
        <v>18</v>
      </c>
      <c r="D354" s="38" t="s">
        <v>1705</v>
      </c>
      <c r="E354" s="32" t="s">
        <v>1704</v>
      </c>
      <c r="F354" s="32" t="s">
        <v>63</v>
      </c>
      <c r="G354" s="36">
        <v>1277.51</v>
      </c>
      <c r="H354" s="37"/>
      <c r="I354" s="35"/>
      <c r="J354" s="36"/>
      <c r="K354" s="35"/>
      <c r="L354" s="36"/>
      <c r="M354" s="35"/>
      <c r="N354" s="36">
        <v>1277.51</v>
      </c>
      <c r="O354" s="33">
        <v>46006</v>
      </c>
      <c r="P354" s="32">
        <v>2</v>
      </c>
      <c r="Q354" s="32" t="s">
        <v>1592</v>
      </c>
    </row>
    <row r="355" spans="1:17" x14ac:dyDescent="0.2">
      <c r="A355" s="56">
        <v>2133109</v>
      </c>
      <c r="B355" s="32" t="s">
        <v>95</v>
      </c>
      <c r="C355" s="32" t="s">
        <v>18</v>
      </c>
      <c r="D355" s="38" t="s">
        <v>1703</v>
      </c>
      <c r="E355" s="32" t="s">
        <v>1702</v>
      </c>
      <c r="F355" s="32" t="s">
        <v>62</v>
      </c>
      <c r="G355" s="36">
        <v>1067.31</v>
      </c>
      <c r="H355" s="37"/>
      <c r="I355" s="35"/>
      <c r="J355" s="36"/>
      <c r="K355" s="35"/>
      <c r="L355" s="36"/>
      <c r="M355" s="35"/>
      <c r="N355" s="36">
        <v>1067.31</v>
      </c>
      <c r="O355" s="33">
        <v>46006</v>
      </c>
      <c r="P355" s="32">
        <v>2</v>
      </c>
      <c r="Q355" s="32" t="s">
        <v>1592</v>
      </c>
    </row>
    <row r="356" spans="1:17" x14ac:dyDescent="0.2">
      <c r="A356" s="56">
        <v>2133109</v>
      </c>
      <c r="B356" s="32" t="s">
        <v>95</v>
      </c>
      <c r="C356" s="32" t="s">
        <v>18</v>
      </c>
      <c r="D356" s="38" t="s">
        <v>1701</v>
      </c>
      <c r="E356" s="32" t="s">
        <v>1700</v>
      </c>
      <c r="F356" s="32" t="s">
        <v>68</v>
      </c>
      <c r="G356" s="36">
        <v>2096.0700000000002</v>
      </c>
      <c r="H356" s="37"/>
      <c r="I356" s="35"/>
      <c r="J356" s="36"/>
      <c r="K356" s="35"/>
      <c r="L356" s="36"/>
      <c r="M356" s="35"/>
      <c r="N356" s="36">
        <v>2096.0700000000002</v>
      </c>
      <c r="O356" s="33">
        <v>46006</v>
      </c>
      <c r="P356" s="32">
        <v>2</v>
      </c>
      <c r="Q356" s="32" t="s">
        <v>1592</v>
      </c>
    </row>
    <row r="357" spans="1:17" x14ac:dyDescent="0.2">
      <c r="A357" s="56">
        <v>2133109</v>
      </c>
      <c r="B357" s="32" t="s">
        <v>95</v>
      </c>
      <c r="C357" s="32" t="s">
        <v>18</v>
      </c>
      <c r="D357" s="38" t="s">
        <v>1699</v>
      </c>
      <c r="E357" s="32" t="s">
        <v>1698</v>
      </c>
      <c r="F357" s="32" t="s">
        <v>76</v>
      </c>
      <c r="G357" s="36">
        <v>1675.71</v>
      </c>
      <c r="H357" s="37"/>
      <c r="I357" s="35"/>
      <c r="J357" s="36"/>
      <c r="K357" s="35"/>
      <c r="L357" s="36"/>
      <c r="M357" s="35"/>
      <c r="N357" s="36">
        <v>1675.71</v>
      </c>
      <c r="O357" s="33">
        <v>46006</v>
      </c>
      <c r="P357" s="32">
        <v>2</v>
      </c>
      <c r="Q357" s="32" t="s">
        <v>1592</v>
      </c>
    </row>
    <row r="358" spans="1:17" x14ac:dyDescent="0.2">
      <c r="A358" s="56">
        <v>2133109</v>
      </c>
      <c r="B358" s="32" t="s">
        <v>95</v>
      </c>
      <c r="C358" s="32" t="s">
        <v>18</v>
      </c>
      <c r="D358" s="38" t="s">
        <v>1697</v>
      </c>
      <c r="E358" s="32" t="s">
        <v>1696</v>
      </c>
      <c r="F358" s="32" t="s">
        <v>73</v>
      </c>
      <c r="G358" s="36">
        <v>802.22</v>
      </c>
      <c r="H358" s="37"/>
      <c r="I358" s="35"/>
      <c r="J358" s="36"/>
      <c r="K358" s="35"/>
      <c r="L358" s="36"/>
      <c r="M358" s="35"/>
      <c r="N358" s="36">
        <v>802.22</v>
      </c>
      <c r="O358" s="33">
        <v>46006</v>
      </c>
      <c r="P358" s="32">
        <v>2</v>
      </c>
      <c r="Q358" s="32" t="s">
        <v>1592</v>
      </c>
    </row>
    <row r="359" spans="1:17" x14ac:dyDescent="0.2">
      <c r="A359" s="56">
        <v>2133109</v>
      </c>
      <c r="B359" s="32" t="s">
        <v>95</v>
      </c>
      <c r="C359" s="32" t="s">
        <v>18</v>
      </c>
      <c r="D359" s="38" t="s">
        <v>1695</v>
      </c>
      <c r="E359" s="32" t="s">
        <v>1694</v>
      </c>
      <c r="F359" s="32" t="s">
        <v>67</v>
      </c>
      <c r="G359" s="36">
        <v>732.16</v>
      </c>
      <c r="H359" s="37"/>
      <c r="I359" s="35"/>
      <c r="J359" s="36"/>
      <c r="K359" s="35"/>
      <c r="L359" s="36"/>
      <c r="M359" s="35"/>
      <c r="N359" s="36">
        <v>732.16</v>
      </c>
      <c r="O359" s="33">
        <v>46006</v>
      </c>
      <c r="P359" s="32">
        <v>2</v>
      </c>
      <c r="Q359" s="32" t="s">
        <v>1592</v>
      </c>
    </row>
    <row r="360" spans="1:17" x14ac:dyDescent="0.2">
      <c r="A360" s="56">
        <v>2133109</v>
      </c>
      <c r="B360" s="32" t="s">
        <v>95</v>
      </c>
      <c r="C360" s="32" t="s">
        <v>18</v>
      </c>
      <c r="D360" s="38" t="s">
        <v>1693</v>
      </c>
      <c r="E360" s="32" t="s">
        <v>1692</v>
      </c>
      <c r="F360" s="32" t="s">
        <v>72</v>
      </c>
      <c r="G360" s="36">
        <v>771.3</v>
      </c>
      <c r="H360" s="37"/>
      <c r="I360" s="35"/>
      <c r="J360" s="36"/>
      <c r="K360" s="35"/>
      <c r="L360" s="36"/>
      <c r="M360" s="35"/>
      <c r="N360" s="36">
        <v>771.3</v>
      </c>
      <c r="O360" s="33">
        <v>46006</v>
      </c>
      <c r="P360" s="32">
        <v>2</v>
      </c>
      <c r="Q360" s="32" t="s">
        <v>1592</v>
      </c>
    </row>
    <row r="361" spans="1:17" x14ac:dyDescent="0.2">
      <c r="A361" s="56">
        <v>2133109</v>
      </c>
      <c r="B361" s="32" t="s">
        <v>95</v>
      </c>
      <c r="C361" s="32" t="s">
        <v>94</v>
      </c>
      <c r="D361" s="38" t="s">
        <v>1691</v>
      </c>
      <c r="E361" s="32" t="s">
        <v>1690</v>
      </c>
      <c r="F361" s="32" t="s">
        <v>213</v>
      </c>
      <c r="G361" s="36">
        <v>61.7</v>
      </c>
      <c r="H361" s="37"/>
      <c r="I361" s="35"/>
      <c r="J361" s="36"/>
      <c r="K361" s="35"/>
      <c r="L361" s="36"/>
      <c r="M361" s="35"/>
      <c r="N361" s="36">
        <v>61.7</v>
      </c>
      <c r="O361" s="33">
        <v>46006</v>
      </c>
      <c r="P361" s="32">
        <v>1</v>
      </c>
      <c r="Q361" s="32" t="s">
        <v>1592</v>
      </c>
    </row>
    <row r="362" spans="1:17" x14ac:dyDescent="0.2">
      <c r="A362" s="56">
        <v>2333022</v>
      </c>
      <c r="B362" s="32" t="s">
        <v>19</v>
      </c>
      <c r="C362" s="32" t="s">
        <v>1604</v>
      </c>
      <c r="D362" s="38" t="s">
        <v>1689</v>
      </c>
      <c r="E362" s="32" t="s">
        <v>1688</v>
      </c>
      <c r="F362" s="32" t="s">
        <v>62</v>
      </c>
      <c r="G362" s="36">
        <v>288.36</v>
      </c>
      <c r="H362" s="37"/>
      <c r="I362" s="35"/>
      <c r="J362" s="36">
        <v>288.36</v>
      </c>
      <c r="K362" s="35">
        <v>45792</v>
      </c>
      <c r="L362" s="36"/>
      <c r="M362" s="35">
        <v>46157</v>
      </c>
      <c r="N362" s="36"/>
      <c r="O362" s="33">
        <v>46522</v>
      </c>
      <c r="P362" s="32">
        <v>1</v>
      </c>
      <c r="Q362" s="32" t="s">
        <v>1592</v>
      </c>
    </row>
    <row r="363" spans="1:17" x14ac:dyDescent="0.2">
      <c r="A363" s="56">
        <v>2333022</v>
      </c>
      <c r="B363" s="32" t="s">
        <v>19</v>
      </c>
      <c r="C363" s="32" t="s">
        <v>1597</v>
      </c>
      <c r="D363" s="38" t="s">
        <v>1687</v>
      </c>
      <c r="E363" s="32" t="s">
        <v>1686</v>
      </c>
      <c r="F363" s="32" t="s">
        <v>62</v>
      </c>
      <c r="G363" s="36">
        <v>347.4</v>
      </c>
      <c r="H363" s="37"/>
      <c r="I363" s="35"/>
      <c r="J363" s="36">
        <v>347.4</v>
      </c>
      <c r="K363" s="35">
        <v>45792</v>
      </c>
      <c r="L363" s="36"/>
      <c r="M363" s="35">
        <v>46157</v>
      </c>
      <c r="N363" s="36"/>
      <c r="O363" s="33">
        <v>46522</v>
      </c>
      <c r="P363" s="32">
        <v>1</v>
      </c>
      <c r="Q363" s="32" t="s">
        <v>1592</v>
      </c>
    </row>
    <row r="364" spans="1:17" x14ac:dyDescent="0.2">
      <c r="A364" s="56">
        <v>2333022</v>
      </c>
      <c r="B364" s="32" t="s">
        <v>19</v>
      </c>
      <c r="C364" s="32" t="s">
        <v>1604</v>
      </c>
      <c r="D364" s="38" t="s">
        <v>1685</v>
      </c>
      <c r="E364" s="32" t="s">
        <v>1684</v>
      </c>
      <c r="F364" s="32" t="s">
        <v>79</v>
      </c>
      <c r="G364" s="36">
        <v>941.83</v>
      </c>
      <c r="H364" s="37"/>
      <c r="I364" s="35"/>
      <c r="J364" s="36">
        <v>941.83</v>
      </c>
      <c r="K364" s="35">
        <v>45792</v>
      </c>
      <c r="L364" s="36"/>
      <c r="M364" s="35">
        <v>46157</v>
      </c>
      <c r="N364" s="36"/>
      <c r="O364" s="33">
        <v>46522</v>
      </c>
      <c r="P364" s="32">
        <v>1</v>
      </c>
      <c r="Q364" s="32" t="s">
        <v>1592</v>
      </c>
    </row>
    <row r="365" spans="1:17" x14ac:dyDescent="0.2">
      <c r="A365" s="56">
        <v>2333022</v>
      </c>
      <c r="B365" s="32" t="s">
        <v>19</v>
      </c>
      <c r="C365" s="32" t="s">
        <v>1597</v>
      </c>
      <c r="D365" s="38" t="s">
        <v>1683</v>
      </c>
      <c r="E365" s="32" t="s">
        <v>1682</v>
      </c>
      <c r="F365" s="32" t="s">
        <v>79</v>
      </c>
      <c r="G365" s="36">
        <v>3689.6</v>
      </c>
      <c r="H365" s="37"/>
      <c r="I365" s="35"/>
      <c r="J365" s="36">
        <v>3689.6</v>
      </c>
      <c r="K365" s="35">
        <v>45792</v>
      </c>
      <c r="L365" s="36"/>
      <c r="M365" s="35">
        <v>46157</v>
      </c>
      <c r="N365" s="36"/>
      <c r="O365" s="33">
        <v>46522</v>
      </c>
      <c r="P365" s="32">
        <v>1</v>
      </c>
      <c r="Q365" s="32" t="s">
        <v>1592</v>
      </c>
    </row>
    <row r="366" spans="1:17" x14ac:dyDescent="0.2">
      <c r="A366" s="56">
        <v>2333022</v>
      </c>
      <c r="B366" s="32" t="s">
        <v>19</v>
      </c>
      <c r="C366" s="32" t="s">
        <v>1604</v>
      </c>
      <c r="D366" s="38" t="s">
        <v>1681</v>
      </c>
      <c r="E366" s="32" t="s">
        <v>1680</v>
      </c>
      <c r="F366" s="32" t="s">
        <v>493</v>
      </c>
      <c r="G366" s="36">
        <v>372.24</v>
      </c>
      <c r="H366" s="37"/>
      <c r="I366" s="35"/>
      <c r="J366" s="36">
        <v>372.24</v>
      </c>
      <c r="K366" s="35">
        <v>45792</v>
      </c>
      <c r="L366" s="36"/>
      <c r="M366" s="35">
        <v>46157</v>
      </c>
      <c r="N366" s="36"/>
      <c r="O366" s="33">
        <v>46522</v>
      </c>
      <c r="P366" s="32">
        <v>1</v>
      </c>
      <c r="Q366" s="32" t="s">
        <v>1592</v>
      </c>
    </row>
    <row r="367" spans="1:17" x14ac:dyDescent="0.2">
      <c r="A367" s="56">
        <v>2333022</v>
      </c>
      <c r="B367" s="32" t="s">
        <v>19</v>
      </c>
      <c r="C367" s="32" t="s">
        <v>1597</v>
      </c>
      <c r="D367" s="38" t="s">
        <v>1679</v>
      </c>
      <c r="E367" s="32" t="s">
        <v>1678</v>
      </c>
      <c r="F367" s="32" t="s">
        <v>493</v>
      </c>
      <c r="G367" s="36">
        <v>800.17</v>
      </c>
      <c r="H367" s="37"/>
      <c r="I367" s="35"/>
      <c r="J367" s="36">
        <v>800.17</v>
      </c>
      <c r="K367" s="35">
        <v>45792</v>
      </c>
      <c r="L367" s="36"/>
      <c r="M367" s="35">
        <v>46157</v>
      </c>
      <c r="N367" s="36"/>
      <c r="O367" s="33">
        <v>46522</v>
      </c>
      <c r="P367" s="32">
        <v>1</v>
      </c>
      <c r="Q367" s="32" t="s">
        <v>1592</v>
      </c>
    </row>
    <row r="368" spans="1:17" x14ac:dyDescent="0.2">
      <c r="A368" s="56">
        <v>2333022</v>
      </c>
      <c r="B368" s="32" t="s">
        <v>19</v>
      </c>
      <c r="C368" s="32" t="s">
        <v>1604</v>
      </c>
      <c r="D368" s="38" t="s">
        <v>1677</v>
      </c>
      <c r="E368" s="32" t="s">
        <v>1676</v>
      </c>
      <c r="F368" s="32" t="s">
        <v>1673</v>
      </c>
      <c r="G368" s="36">
        <v>358.59</v>
      </c>
      <c r="H368" s="37"/>
      <c r="I368" s="35"/>
      <c r="J368" s="36">
        <v>358.59</v>
      </c>
      <c r="K368" s="35">
        <v>45792</v>
      </c>
      <c r="L368" s="36"/>
      <c r="M368" s="35">
        <v>46157</v>
      </c>
      <c r="N368" s="36"/>
      <c r="O368" s="33">
        <v>46522</v>
      </c>
      <c r="P368" s="32">
        <v>1</v>
      </c>
      <c r="Q368" s="32" t="s">
        <v>1592</v>
      </c>
    </row>
    <row r="369" spans="1:17" x14ac:dyDescent="0.2">
      <c r="A369" s="56">
        <v>2333022</v>
      </c>
      <c r="B369" s="32" t="s">
        <v>19</v>
      </c>
      <c r="C369" s="32" t="s">
        <v>1597</v>
      </c>
      <c r="D369" s="38" t="s">
        <v>1675</v>
      </c>
      <c r="E369" s="32" t="s">
        <v>1674</v>
      </c>
      <c r="F369" s="32" t="s">
        <v>1673</v>
      </c>
      <c r="G369" s="36">
        <v>668.21</v>
      </c>
      <c r="H369" s="37"/>
      <c r="I369" s="35"/>
      <c r="J369" s="36">
        <v>668.21</v>
      </c>
      <c r="K369" s="35">
        <v>45792</v>
      </c>
      <c r="L369" s="36"/>
      <c r="M369" s="35">
        <v>46157</v>
      </c>
      <c r="N369" s="36"/>
      <c r="O369" s="33">
        <v>46522</v>
      </c>
      <c r="P369" s="32">
        <v>1</v>
      </c>
      <c r="Q369" s="32" t="s">
        <v>1592</v>
      </c>
    </row>
    <row r="370" spans="1:17" x14ac:dyDescent="0.2">
      <c r="A370" s="56">
        <v>2333022</v>
      </c>
      <c r="B370" s="32" t="s">
        <v>19</v>
      </c>
      <c r="C370" s="32" t="s">
        <v>1604</v>
      </c>
      <c r="D370" s="38" t="s">
        <v>1672</v>
      </c>
      <c r="E370" s="32" t="s">
        <v>1671</v>
      </c>
      <c r="F370" s="32" t="s">
        <v>63</v>
      </c>
      <c r="G370" s="36">
        <v>316.31</v>
      </c>
      <c r="H370" s="37"/>
      <c r="I370" s="35"/>
      <c r="J370" s="36">
        <v>316.31</v>
      </c>
      <c r="K370" s="35">
        <v>45792</v>
      </c>
      <c r="L370" s="36"/>
      <c r="M370" s="35">
        <v>46157</v>
      </c>
      <c r="N370" s="36"/>
      <c r="O370" s="33">
        <v>46522</v>
      </c>
      <c r="P370" s="32">
        <v>1</v>
      </c>
      <c r="Q370" s="32" t="s">
        <v>1592</v>
      </c>
    </row>
    <row r="371" spans="1:17" x14ac:dyDescent="0.2">
      <c r="A371" s="56">
        <v>2333022</v>
      </c>
      <c r="B371" s="32" t="s">
        <v>19</v>
      </c>
      <c r="C371" s="32" t="s">
        <v>1597</v>
      </c>
      <c r="D371" s="38" t="s">
        <v>1670</v>
      </c>
      <c r="E371" s="32" t="s">
        <v>1669</v>
      </c>
      <c r="F371" s="32" t="s">
        <v>63</v>
      </c>
      <c r="G371" s="36">
        <v>247.97</v>
      </c>
      <c r="H371" s="37"/>
      <c r="I371" s="35"/>
      <c r="J371" s="36">
        <v>247.97</v>
      </c>
      <c r="K371" s="35">
        <v>45792</v>
      </c>
      <c r="L371" s="36"/>
      <c r="M371" s="35">
        <v>46157</v>
      </c>
      <c r="N371" s="36"/>
      <c r="O371" s="33">
        <v>46522</v>
      </c>
      <c r="P371" s="32">
        <v>1</v>
      </c>
      <c r="Q371" s="32" t="s">
        <v>1592</v>
      </c>
    </row>
    <row r="372" spans="1:17" x14ac:dyDescent="0.2">
      <c r="A372" s="56">
        <v>2333022</v>
      </c>
      <c r="B372" s="32" t="s">
        <v>19</v>
      </c>
      <c r="C372" s="32" t="s">
        <v>1604</v>
      </c>
      <c r="D372" s="38" t="s">
        <v>1668</v>
      </c>
      <c r="E372" s="32" t="s">
        <v>1667</v>
      </c>
      <c r="F372" s="32" t="s">
        <v>137</v>
      </c>
      <c r="G372" s="36">
        <v>309.5</v>
      </c>
      <c r="H372" s="37"/>
      <c r="I372" s="35"/>
      <c r="J372" s="36">
        <v>309.5</v>
      </c>
      <c r="K372" s="35">
        <v>45792</v>
      </c>
      <c r="L372" s="36"/>
      <c r="M372" s="35">
        <v>46157</v>
      </c>
      <c r="N372" s="36"/>
      <c r="O372" s="33">
        <v>46522</v>
      </c>
      <c r="P372" s="32">
        <v>1</v>
      </c>
      <c r="Q372" s="32" t="s">
        <v>1592</v>
      </c>
    </row>
    <row r="373" spans="1:17" x14ac:dyDescent="0.2">
      <c r="A373" s="56">
        <v>2333022</v>
      </c>
      <c r="B373" s="32" t="s">
        <v>19</v>
      </c>
      <c r="C373" s="32" t="s">
        <v>1597</v>
      </c>
      <c r="D373" s="38" t="s">
        <v>1666</v>
      </c>
      <c r="E373" s="32" t="s">
        <v>1665</v>
      </c>
      <c r="F373" s="32" t="s">
        <v>137</v>
      </c>
      <c r="G373" s="36">
        <v>908.8</v>
      </c>
      <c r="H373" s="37"/>
      <c r="I373" s="35"/>
      <c r="J373" s="36">
        <v>908.8</v>
      </c>
      <c r="K373" s="35">
        <v>45792</v>
      </c>
      <c r="L373" s="36"/>
      <c r="M373" s="35">
        <v>46157</v>
      </c>
      <c r="N373" s="36"/>
      <c r="O373" s="33">
        <v>46522</v>
      </c>
      <c r="P373" s="32">
        <v>1</v>
      </c>
      <c r="Q373" s="32" t="s">
        <v>1592</v>
      </c>
    </row>
    <row r="374" spans="1:17" x14ac:dyDescent="0.2">
      <c r="A374" s="56">
        <v>2333022</v>
      </c>
      <c r="B374" s="32" t="s">
        <v>19</v>
      </c>
      <c r="C374" s="32" t="s">
        <v>1604</v>
      </c>
      <c r="D374" s="38" t="s">
        <v>1664</v>
      </c>
      <c r="E374" s="32" t="s">
        <v>1663</v>
      </c>
      <c r="F374" s="32" t="s">
        <v>204</v>
      </c>
      <c r="G374" s="36">
        <v>475.89</v>
      </c>
      <c r="H374" s="37"/>
      <c r="I374" s="35"/>
      <c r="J374" s="36">
        <v>475.89</v>
      </c>
      <c r="K374" s="35">
        <v>45792</v>
      </c>
      <c r="L374" s="36"/>
      <c r="M374" s="35">
        <v>46157</v>
      </c>
      <c r="N374" s="36"/>
      <c r="O374" s="33">
        <v>46522</v>
      </c>
      <c r="P374" s="32">
        <v>1</v>
      </c>
      <c r="Q374" s="32" t="s">
        <v>1592</v>
      </c>
    </row>
    <row r="375" spans="1:17" x14ac:dyDescent="0.2">
      <c r="A375" s="56">
        <v>2333022</v>
      </c>
      <c r="B375" s="32" t="s">
        <v>19</v>
      </c>
      <c r="C375" s="32" t="s">
        <v>1597</v>
      </c>
      <c r="D375" s="38" t="s">
        <v>1662</v>
      </c>
      <c r="E375" s="32" t="s">
        <v>1661</v>
      </c>
      <c r="F375" s="32" t="s">
        <v>204</v>
      </c>
      <c r="G375" s="36">
        <v>994.11</v>
      </c>
      <c r="H375" s="37"/>
      <c r="I375" s="35"/>
      <c r="J375" s="36">
        <v>994.11</v>
      </c>
      <c r="K375" s="35">
        <v>45792</v>
      </c>
      <c r="L375" s="36"/>
      <c r="M375" s="35">
        <v>46157</v>
      </c>
      <c r="N375" s="36"/>
      <c r="O375" s="33">
        <v>46522</v>
      </c>
      <c r="P375" s="32">
        <v>1</v>
      </c>
      <c r="Q375" s="32" t="s">
        <v>1592</v>
      </c>
    </row>
    <row r="376" spans="1:17" x14ac:dyDescent="0.2">
      <c r="A376" s="56">
        <v>2333022</v>
      </c>
      <c r="B376" s="32" t="s">
        <v>19</v>
      </c>
      <c r="C376" s="32" t="s">
        <v>1604</v>
      </c>
      <c r="D376" s="38" t="s">
        <v>1660</v>
      </c>
      <c r="E376" s="32" t="s">
        <v>1659</v>
      </c>
      <c r="F376" s="32" t="s">
        <v>139</v>
      </c>
      <c r="G376" s="36">
        <v>358.59</v>
      </c>
      <c r="H376" s="37"/>
      <c r="I376" s="35"/>
      <c r="J376" s="36">
        <v>358.59</v>
      </c>
      <c r="K376" s="35">
        <v>45792</v>
      </c>
      <c r="L376" s="36"/>
      <c r="M376" s="35">
        <v>46157</v>
      </c>
      <c r="N376" s="36"/>
      <c r="O376" s="33">
        <v>46522</v>
      </c>
      <c r="P376" s="32">
        <v>1</v>
      </c>
      <c r="Q376" s="32" t="s">
        <v>1592</v>
      </c>
    </row>
    <row r="377" spans="1:17" x14ac:dyDescent="0.2">
      <c r="A377" s="56">
        <v>2333022</v>
      </c>
      <c r="B377" s="32" t="s">
        <v>19</v>
      </c>
      <c r="C377" s="32" t="s">
        <v>1597</v>
      </c>
      <c r="D377" s="38" t="s">
        <v>1658</v>
      </c>
      <c r="E377" s="32" t="s">
        <v>1657</v>
      </c>
      <c r="F377" s="32" t="s">
        <v>139</v>
      </c>
      <c r="G377" s="36">
        <v>220.9</v>
      </c>
      <c r="H377" s="37"/>
      <c r="I377" s="35"/>
      <c r="J377" s="36">
        <v>220.9</v>
      </c>
      <c r="K377" s="35">
        <v>45792</v>
      </c>
      <c r="L377" s="36"/>
      <c r="M377" s="35">
        <v>46157</v>
      </c>
      <c r="N377" s="36"/>
      <c r="O377" s="33">
        <v>46522</v>
      </c>
      <c r="P377" s="32">
        <v>1</v>
      </c>
      <c r="Q377" s="32" t="s">
        <v>1592</v>
      </c>
    </row>
    <row r="378" spans="1:17" x14ac:dyDescent="0.2">
      <c r="A378" s="56">
        <v>2333022</v>
      </c>
      <c r="B378" s="32" t="s">
        <v>19</v>
      </c>
      <c r="C378" s="32" t="s">
        <v>1604</v>
      </c>
      <c r="D378" s="38" t="s">
        <v>1656</v>
      </c>
      <c r="E378" s="32" t="s">
        <v>1655</v>
      </c>
      <c r="F378" s="32" t="s">
        <v>496</v>
      </c>
      <c r="G378" s="36">
        <v>309.5</v>
      </c>
      <c r="H378" s="37"/>
      <c r="I378" s="35"/>
      <c r="J378" s="36">
        <v>309.5</v>
      </c>
      <c r="K378" s="35">
        <v>45792</v>
      </c>
      <c r="L378" s="36"/>
      <c r="M378" s="35">
        <v>46157</v>
      </c>
      <c r="N378" s="36"/>
      <c r="O378" s="33">
        <v>46522</v>
      </c>
      <c r="P378" s="32">
        <v>1</v>
      </c>
      <c r="Q378" s="32" t="s">
        <v>1592</v>
      </c>
    </row>
    <row r="379" spans="1:17" x14ac:dyDescent="0.2">
      <c r="A379" s="56">
        <v>2333022</v>
      </c>
      <c r="B379" s="32" t="s">
        <v>19</v>
      </c>
      <c r="C379" s="32" t="s">
        <v>1597</v>
      </c>
      <c r="D379" s="38" t="s">
        <v>1654</v>
      </c>
      <c r="E379" s="32" t="s">
        <v>1653</v>
      </c>
      <c r="F379" s="32" t="s">
        <v>496</v>
      </c>
      <c r="G379" s="36">
        <v>686.42</v>
      </c>
      <c r="H379" s="37"/>
      <c r="I379" s="35"/>
      <c r="J379" s="36">
        <v>686.42</v>
      </c>
      <c r="K379" s="35">
        <v>45792</v>
      </c>
      <c r="L379" s="36"/>
      <c r="M379" s="35">
        <v>46157</v>
      </c>
      <c r="N379" s="36"/>
      <c r="O379" s="33">
        <v>46522</v>
      </c>
      <c r="P379" s="32">
        <v>1</v>
      </c>
      <c r="Q379" s="32" t="s">
        <v>1592</v>
      </c>
    </row>
    <row r="380" spans="1:17" x14ac:dyDescent="0.2">
      <c r="A380" s="56">
        <v>2333022</v>
      </c>
      <c r="B380" s="32" t="s">
        <v>19</v>
      </c>
      <c r="C380" s="32" t="s">
        <v>1604</v>
      </c>
      <c r="D380" s="38" t="s">
        <v>1652</v>
      </c>
      <c r="E380" s="32" t="s">
        <v>1651</v>
      </c>
      <c r="F380" s="32" t="s">
        <v>69</v>
      </c>
      <c r="G380" s="36">
        <v>351.78</v>
      </c>
      <c r="H380" s="37"/>
      <c r="I380" s="35"/>
      <c r="J380" s="36">
        <v>351.78</v>
      </c>
      <c r="K380" s="35">
        <v>45792</v>
      </c>
      <c r="L380" s="36"/>
      <c r="M380" s="35">
        <v>46157</v>
      </c>
      <c r="N380" s="36"/>
      <c r="O380" s="33">
        <v>46522</v>
      </c>
      <c r="P380" s="32">
        <v>1</v>
      </c>
      <c r="Q380" s="32" t="s">
        <v>1592</v>
      </c>
    </row>
    <row r="381" spans="1:17" x14ac:dyDescent="0.2">
      <c r="A381" s="56">
        <v>2333022</v>
      </c>
      <c r="B381" s="32" t="s">
        <v>19</v>
      </c>
      <c r="C381" s="32" t="s">
        <v>1597</v>
      </c>
      <c r="D381" s="38" t="s">
        <v>1650</v>
      </c>
      <c r="E381" s="32" t="s">
        <v>1649</v>
      </c>
      <c r="F381" s="32" t="s">
        <v>69</v>
      </c>
      <c r="G381" s="36">
        <v>885.55</v>
      </c>
      <c r="H381" s="37"/>
      <c r="I381" s="35"/>
      <c r="J381" s="36">
        <v>885.55</v>
      </c>
      <c r="K381" s="35">
        <v>45792</v>
      </c>
      <c r="L381" s="36"/>
      <c r="M381" s="35">
        <v>46157</v>
      </c>
      <c r="N381" s="36"/>
      <c r="O381" s="33">
        <v>46522</v>
      </c>
      <c r="P381" s="32">
        <v>1</v>
      </c>
      <c r="Q381" s="32" t="s">
        <v>1592</v>
      </c>
    </row>
    <row r="382" spans="1:17" x14ac:dyDescent="0.2">
      <c r="A382" s="56">
        <v>2333022</v>
      </c>
      <c r="B382" s="32" t="s">
        <v>19</v>
      </c>
      <c r="C382" s="32" t="s">
        <v>1604</v>
      </c>
      <c r="D382" s="38" t="s">
        <v>1648</v>
      </c>
      <c r="E382" s="32" t="s">
        <v>1647</v>
      </c>
      <c r="F382" s="32" t="s">
        <v>830</v>
      </c>
      <c r="G382" s="36">
        <v>309.5</v>
      </c>
      <c r="H382" s="37"/>
      <c r="I382" s="35"/>
      <c r="J382" s="36">
        <v>309.5</v>
      </c>
      <c r="K382" s="35">
        <v>45792</v>
      </c>
      <c r="L382" s="36"/>
      <c r="M382" s="35">
        <v>46157</v>
      </c>
      <c r="N382" s="36"/>
      <c r="O382" s="33">
        <v>46522</v>
      </c>
      <c r="P382" s="32">
        <v>1</v>
      </c>
      <c r="Q382" s="32" t="s">
        <v>1592</v>
      </c>
    </row>
    <row r="383" spans="1:17" x14ac:dyDescent="0.2">
      <c r="A383" s="56">
        <v>2333022</v>
      </c>
      <c r="B383" s="32" t="s">
        <v>19</v>
      </c>
      <c r="C383" s="32" t="s">
        <v>1597</v>
      </c>
      <c r="D383" s="38" t="s">
        <v>1646</v>
      </c>
      <c r="E383" s="32" t="s">
        <v>1645</v>
      </c>
      <c r="F383" s="32" t="s">
        <v>830</v>
      </c>
      <c r="G383" s="36">
        <v>1593.58</v>
      </c>
      <c r="H383" s="37"/>
      <c r="I383" s="35"/>
      <c r="J383" s="36">
        <v>1593.58</v>
      </c>
      <c r="K383" s="35">
        <v>45792</v>
      </c>
      <c r="L383" s="36"/>
      <c r="M383" s="35">
        <v>46157</v>
      </c>
      <c r="N383" s="36"/>
      <c r="O383" s="33">
        <v>46522</v>
      </c>
      <c r="P383" s="32">
        <v>1</v>
      </c>
      <c r="Q383" s="32" t="s">
        <v>1592</v>
      </c>
    </row>
    <row r="384" spans="1:17" x14ac:dyDescent="0.2">
      <c r="A384" s="56">
        <v>2333022</v>
      </c>
      <c r="B384" s="32" t="s">
        <v>19</v>
      </c>
      <c r="C384" s="32" t="s">
        <v>1604</v>
      </c>
      <c r="D384" s="38" t="s">
        <v>1644</v>
      </c>
      <c r="E384" s="32" t="s">
        <v>1643</v>
      </c>
      <c r="F384" s="32" t="s">
        <v>539</v>
      </c>
      <c r="G384" s="36">
        <v>334.05</v>
      </c>
      <c r="H384" s="37"/>
      <c r="I384" s="35"/>
      <c r="J384" s="36">
        <v>334.05</v>
      </c>
      <c r="K384" s="35">
        <v>45792</v>
      </c>
      <c r="L384" s="36"/>
      <c r="M384" s="35">
        <v>46157</v>
      </c>
      <c r="N384" s="36"/>
      <c r="O384" s="33">
        <v>46522</v>
      </c>
      <c r="P384" s="32">
        <v>1</v>
      </c>
      <c r="Q384" s="32" t="s">
        <v>1592</v>
      </c>
    </row>
    <row r="385" spans="1:17" x14ac:dyDescent="0.2">
      <c r="A385" s="56">
        <v>2333022</v>
      </c>
      <c r="B385" s="32" t="s">
        <v>19</v>
      </c>
      <c r="C385" s="32" t="s">
        <v>1597</v>
      </c>
      <c r="D385" s="38" t="s">
        <v>1642</v>
      </c>
      <c r="E385" s="32" t="s">
        <v>1641</v>
      </c>
      <c r="F385" s="32" t="s">
        <v>539</v>
      </c>
      <c r="G385" s="36">
        <v>1805.52</v>
      </c>
      <c r="H385" s="37"/>
      <c r="I385" s="35"/>
      <c r="J385" s="36">
        <v>1805.52</v>
      </c>
      <c r="K385" s="35">
        <v>45792</v>
      </c>
      <c r="L385" s="36"/>
      <c r="M385" s="35">
        <v>46157</v>
      </c>
      <c r="N385" s="36"/>
      <c r="O385" s="33">
        <v>46522</v>
      </c>
      <c r="P385" s="32">
        <v>1</v>
      </c>
      <c r="Q385" s="32" t="s">
        <v>1592</v>
      </c>
    </row>
    <row r="386" spans="1:17" x14ac:dyDescent="0.2">
      <c r="A386" s="56">
        <v>2333022</v>
      </c>
      <c r="B386" s="32" t="s">
        <v>19</v>
      </c>
      <c r="C386" s="32" t="s">
        <v>1604</v>
      </c>
      <c r="D386" s="38" t="s">
        <v>1640</v>
      </c>
      <c r="E386" s="32" t="s">
        <v>1639</v>
      </c>
      <c r="F386" s="32" t="s">
        <v>73</v>
      </c>
      <c r="G386" s="36">
        <v>284.95</v>
      </c>
      <c r="H386" s="37"/>
      <c r="I386" s="35"/>
      <c r="J386" s="36">
        <v>284.95</v>
      </c>
      <c r="K386" s="35">
        <v>45792</v>
      </c>
      <c r="L386" s="36"/>
      <c r="M386" s="35">
        <v>46157</v>
      </c>
      <c r="N386" s="36"/>
      <c r="O386" s="33">
        <v>46522</v>
      </c>
      <c r="P386" s="32">
        <v>1</v>
      </c>
      <c r="Q386" s="32" t="s">
        <v>1592</v>
      </c>
    </row>
    <row r="387" spans="1:17" x14ac:dyDescent="0.2">
      <c r="A387" s="56">
        <v>2333022</v>
      </c>
      <c r="B387" s="32" t="s">
        <v>19</v>
      </c>
      <c r="C387" s="32" t="s">
        <v>1597</v>
      </c>
      <c r="D387" s="38" t="s">
        <v>1638</v>
      </c>
      <c r="E387" s="32" t="s">
        <v>1637</v>
      </c>
      <c r="F387" s="32" t="s">
        <v>73</v>
      </c>
      <c r="G387" s="36">
        <v>522.74</v>
      </c>
      <c r="H387" s="37"/>
      <c r="I387" s="35"/>
      <c r="J387" s="36">
        <v>522.74</v>
      </c>
      <c r="K387" s="35">
        <v>45792</v>
      </c>
      <c r="L387" s="36"/>
      <c r="M387" s="35">
        <v>46157</v>
      </c>
      <c r="N387" s="36"/>
      <c r="O387" s="33">
        <v>46522</v>
      </c>
      <c r="P387" s="32">
        <v>1</v>
      </c>
      <c r="Q387" s="32" t="s">
        <v>1592</v>
      </c>
    </row>
    <row r="388" spans="1:17" x14ac:dyDescent="0.2">
      <c r="A388" s="56">
        <v>2333022</v>
      </c>
      <c r="B388" s="32" t="s">
        <v>19</v>
      </c>
      <c r="C388" s="32" t="s">
        <v>1604</v>
      </c>
      <c r="D388" s="38" t="s">
        <v>1636</v>
      </c>
      <c r="E388" s="32" t="s">
        <v>1635</v>
      </c>
      <c r="F388" s="32" t="s">
        <v>75</v>
      </c>
      <c r="G388" s="36">
        <v>309.5</v>
      </c>
      <c r="H388" s="37"/>
      <c r="I388" s="35"/>
      <c r="J388" s="36">
        <v>309.5</v>
      </c>
      <c r="K388" s="35">
        <v>45792</v>
      </c>
      <c r="L388" s="36"/>
      <c r="M388" s="35">
        <v>46157</v>
      </c>
      <c r="N388" s="36"/>
      <c r="O388" s="33">
        <v>46522</v>
      </c>
      <c r="P388" s="32">
        <v>1</v>
      </c>
      <c r="Q388" s="32" t="s">
        <v>1592</v>
      </c>
    </row>
    <row r="389" spans="1:17" x14ac:dyDescent="0.2">
      <c r="A389" s="56">
        <v>2333022</v>
      </c>
      <c r="B389" s="32" t="s">
        <v>19</v>
      </c>
      <c r="C389" s="32" t="s">
        <v>1597</v>
      </c>
      <c r="D389" s="38" t="s">
        <v>1634</v>
      </c>
      <c r="E389" s="32" t="s">
        <v>1633</v>
      </c>
      <c r="F389" s="32" t="s">
        <v>75</v>
      </c>
      <c r="G389" s="36">
        <v>1111.6400000000001</v>
      </c>
      <c r="H389" s="37"/>
      <c r="I389" s="35"/>
      <c r="J389" s="36">
        <v>1111.6400000000001</v>
      </c>
      <c r="K389" s="35">
        <v>45792</v>
      </c>
      <c r="L389" s="36"/>
      <c r="M389" s="35">
        <v>46157</v>
      </c>
      <c r="N389" s="36"/>
      <c r="O389" s="33">
        <v>46522</v>
      </c>
      <c r="P389" s="32">
        <v>1</v>
      </c>
      <c r="Q389" s="32" t="s">
        <v>1592</v>
      </c>
    </row>
    <row r="390" spans="1:17" x14ac:dyDescent="0.2">
      <c r="A390" s="56">
        <v>2333022</v>
      </c>
      <c r="B390" s="32" t="s">
        <v>19</v>
      </c>
      <c r="C390" s="32" t="s">
        <v>1604</v>
      </c>
      <c r="D390" s="38" t="s">
        <v>1632</v>
      </c>
      <c r="E390" s="32" t="s">
        <v>1631</v>
      </c>
      <c r="F390" s="32" t="s">
        <v>66</v>
      </c>
      <c r="G390" s="36">
        <v>358.59</v>
      </c>
      <c r="H390" s="37"/>
      <c r="I390" s="35"/>
      <c r="J390" s="36">
        <v>358.59</v>
      </c>
      <c r="K390" s="35">
        <v>45792</v>
      </c>
      <c r="L390" s="36"/>
      <c r="M390" s="35">
        <v>46157</v>
      </c>
      <c r="N390" s="36"/>
      <c r="O390" s="33">
        <v>46522</v>
      </c>
      <c r="P390" s="32">
        <v>1</v>
      </c>
      <c r="Q390" s="32" t="s">
        <v>1592</v>
      </c>
    </row>
    <row r="391" spans="1:17" x14ac:dyDescent="0.2">
      <c r="A391" s="56">
        <v>2333022</v>
      </c>
      <c r="B391" s="32" t="s">
        <v>19</v>
      </c>
      <c r="C391" s="32" t="s">
        <v>1597</v>
      </c>
      <c r="D391" s="38" t="s">
        <v>1630</v>
      </c>
      <c r="E391" s="32" t="s">
        <v>1629</v>
      </c>
      <c r="F391" s="32" t="s">
        <v>66</v>
      </c>
      <c r="G391" s="36">
        <v>1111.6400000000001</v>
      </c>
      <c r="H391" s="37"/>
      <c r="I391" s="35"/>
      <c r="J391" s="36">
        <v>1111.6400000000001</v>
      </c>
      <c r="K391" s="35">
        <v>45792</v>
      </c>
      <c r="L391" s="36"/>
      <c r="M391" s="35">
        <v>46157</v>
      </c>
      <c r="N391" s="36"/>
      <c r="O391" s="33">
        <v>46522</v>
      </c>
      <c r="P391" s="32">
        <v>1</v>
      </c>
      <c r="Q391" s="32" t="s">
        <v>1592</v>
      </c>
    </row>
    <row r="392" spans="1:17" x14ac:dyDescent="0.2">
      <c r="A392" s="56">
        <v>2333022</v>
      </c>
      <c r="B392" s="32" t="s">
        <v>19</v>
      </c>
      <c r="C392" s="32" t="s">
        <v>1604</v>
      </c>
      <c r="D392" s="38" t="s">
        <v>1628</v>
      </c>
      <c r="E392" s="32" t="s">
        <v>1627</v>
      </c>
      <c r="F392" s="32" t="s">
        <v>581</v>
      </c>
      <c r="G392" s="36">
        <v>383.15</v>
      </c>
      <c r="H392" s="37"/>
      <c r="I392" s="35"/>
      <c r="J392" s="36">
        <v>383.15</v>
      </c>
      <c r="K392" s="35">
        <v>45792</v>
      </c>
      <c r="L392" s="36"/>
      <c r="M392" s="35">
        <v>46157</v>
      </c>
      <c r="N392" s="36"/>
      <c r="O392" s="33">
        <v>46522</v>
      </c>
      <c r="P392" s="32">
        <v>1</v>
      </c>
      <c r="Q392" s="32" t="s">
        <v>1592</v>
      </c>
    </row>
    <row r="393" spans="1:17" x14ac:dyDescent="0.2">
      <c r="A393" s="56">
        <v>2333022</v>
      </c>
      <c r="B393" s="32" t="s">
        <v>19</v>
      </c>
      <c r="C393" s="32" t="s">
        <v>1597</v>
      </c>
      <c r="D393" s="38" t="s">
        <v>1626</v>
      </c>
      <c r="E393" s="32" t="s">
        <v>1625</v>
      </c>
      <c r="F393" s="32" t="s">
        <v>581</v>
      </c>
      <c r="G393" s="36">
        <v>1399.63</v>
      </c>
      <c r="H393" s="37"/>
      <c r="I393" s="35"/>
      <c r="J393" s="36">
        <v>1399.63</v>
      </c>
      <c r="K393" s="35">
        <v>45792</v>
      </c>
      <c r="L393" s="36"/>
      <c r="M393" s="35">
        <v>46157</v>
      </c>
      <c r="N393" s="36"/>
      <c r="O393" s="33">
        <v>46522</v>
      </c>
      <c r="P393" s="32">
        <v>1</v>
      </c>
      <c r="Q393" s="32" t="s">
        <v>1592</v>
      </c>
    </row>
    <row r="394" spans="1:17" x14ac:dyDescent="0.2">
      <c r="A394" s="56">
        <v>2333022</v>
      </c>
      <c r="B394" s="32" t="s">
        <v>19</v>
      </c>
      <c r="C394" s="32" t="s">
        <v>1604</v>
      </c>
      <c r="D394" s="38" t="s">
        <v>1624</v>
      </c>
      <c r="E394" s="32" t="s">
        <v>1623</v>
      </c>
      <c r="F394" s="32" t="s">
        <v>65</v>
      </c>
      <c r="G394" s="36">
        <v>1476.91</v>
      </c>
      <c r="H394" s="37"/>
      <c r="I394" s="35"/>
      <c r="J394" s="36">
        <v>1476.91</v>
      </c>
      <c r="K394" s="35">
        <v>45792</v>
      </c>
      <c r="L394" s="36"/>
      <c r="M394" s="35">
        <v>46157</v>
      </c>
      <c r="N394" s="36"/>
      <c r="O394" s="33">
        <v>46522</v>
      </c>
      <c r="P394" s="32">
        <v>1</v>
      </c>
      <c r="Q394" s="32" t="s">
        <v>1592</v>
      </c>
    </row>
    <row r="395" spans="1:17" x14ac:dyDescent="0.2">
      <c r="A395" s="56">
        <v>2333022</v>
      </c>
      <c r="B395" s="32" t="s">
        <v>19</v>
      </c>
      <c r="C395" s="32" t="s">
        <v>1597</v>
      </c>
      <c r="D395" s="38" t="s">
        <v>1622</v>
      </c>
      <c r="E395" s="32" t="s">
        <v>1621</v>
      </c>
      <c r="F395" s="32" t="s">
        <v>65</v>
      </c>
      <c r="G395" s="36">
        <v>1286.08</v>
      </c>
      <c r="H395" s="37"/>
      <c r="I395" s="35"/>
      <c r="J395" s="36">
        <v>1286.08</v>
      </c>
      <c r="K395" s="35">
        <v>45792</v>
      </c>
      <c r="L395" s="36"/>
      <c r="M395" s="35">
        <v>46157</v>
      </c>
      <c r="N395" s="36"/>
      <c r="O395" s="33">
        <v>46522</v>
      </c>
      <c r="P395" s="32">
        <v>1</v>
      </c>
      <c r="Q395" s="32" t="s">
        <v>1592</v>
      </c>
    </row>
    <row r="396" spans="1:17" x14ac:dyDescent="0.2">
      <c r="A396" s="56">
        <v>2333022</v>
      </c>
      <c r="B396" s="32" t="s">
        <v>19</v>
      </c>
      <c r="C396" s="32" t="s">
        <v>1604</v>
      </c>
      <c r="D396" s="38" t="s">
        <v>1620</v>
      </c>
      <c r="E396" s="32" t="s">
        <v>1619</v>
      </c>
      <c r="F396" s="32" t="s">
        <v>74</v>
      </c>
      <c r="G396" s="36">
        <v>1417</v>
      </c>
      <c r="H396" s="37"/>
      <c r="I396" s="35"/>
      <c r="J396" s="36">
        <v>1417</v>
      </c>
      <c r="K396" s="35">
        <v>45792</v>
      </c>
      <c r="L396" s="36"/>
      <c r="M396" s="35">
        <v>46157</v>
      </c>
      <c r="N396" s="36"/>
      <c r="O396" s="33">
        <v>46522</v>
      </c>
      <c r="P396" s="32">
        <v>1</v>
      </c>
      <c r="Q396" s="32" t="s">
        <v>1592</v>
      </c>
    </row>
    <row r="397" spans="1:17" x14ac:dyDescent="0.2">
      <c r="A397" s="56">
        <v>2333022</v>
      </c>
      <c r="B397" s="32" t="s">
        <v>19</v>
      </c>
      <c r="C397" s="32" t="s">
        <v>1597</v>
      </c>
      <c r="D397" s="38" t="s">
        <v>1618</v>
      </c>
      <c r="E397" s="32" t="s">
        <v>1617</v>
      </c>
      <c r="F397" s="32" t="s">
        <v>74</v>
      </c>
      <c r="G397" s="36">
        <v>1597.33</v>
      </c>
      <c r="H397" s="37"/>
      <c r="I397" s="35"/>
      <c r="J397" s="36">
        <v>1597.33</v>
      </c>
      <c r="K397" s="35">
        <v>45792</v>
      </c>
      <c r="L397" s="36"/>
      <c r="M397" s="35">
        <v>46157</v>
      </c>
      <c r="N397" s="36"/>
      <c r="O397" s="33">
        <v>46522</v>
      </c>
      <c r="P397" s="32">
        <v>1</v>
      </c>
      <c r="Q397" s="32" t="s">
        <v>1592</v>
      </c>
    </row>
    <row r="398" spans="1:17" x14ac:dyDescent="0.2">
      <c r="A398" s="56">
        <v>2333022</v>
      </c>
      <c r="B398" s="32" t="s">
        <v>19</v>
      </c>
      <c r="C398" s="32" t="s">
        <v>1604</v>
      </c>
      <c r="D398" s="38" t="s">
        <v>1616</v>
      </c>
      <c r="E398" s="32" t="s">
        <v>1615</v>
      </c>
      <c r="F398" s="32" t="s">
        <v>77</v>
      </c>
      <c r="G398" s="36">
        <v>524.99</v>
      </c>
      <c r="H398" s="37"/>
      <c r="I398" s="35"/>
      <c r="J398" s="36">
        <v>524.99</v>
      </c>
      <c r="K398" s="35">
        <v>45792</v>
      </c>
      <c r="L398" s="36"/>
      <c r="M398" s="35">
        <v>46157</v>
      </c>
      <c r="N398" s="36"/>
      <c r="O398" s="33">
        <v>46522</v>
      </c>
      <c r="P398" s="32">
        <v>1</v>
      </c>
      <c r="Q398" s="32" t="s">
        <v>1592</v>
      </c>
    </row>
    <row r="399" spans="1:17" x14ac:dyDescent="0.2">
      <c r="A399" s="56">
        <v>2333022</v>
      </c>
      <c r="B399" s="32" t="s">
        <v>19</v>
      </c>
      <c r="C399" s="32" t="s">
        <v>1597</v>
      </c>
      <c r="D399" s="38" t="s">
        <v>1614</v>
      </c>
      <c r="E399" s="32" t="s">
        <v>1613</v>
      </c>
      <c r="F399" s="32" t="s">
        <v>77</v>
      </c>
      <c r="G399" s="36">
        <v>718.61</v>
      </c>
      <c r="H399" s="37"/>
      <c r="I399" s="35"/>
      <c r="J399" s="36">
        <v>718.61</v>
      </c>
      <c r="K399" s="35">
        <v>45792</v>
      </c>
      <c r="L399" s="36"/>
      <c r="M399" s="35">
        <v>46157</v>
      </c>
      <c r="N399" s="36"/>
      <c r="O399" s="33">
        <v>46522</v>
      </c>
      <c r="P399" s="32">
        <v>1</v>
      </c>
      <c r="Q399" s="32" t="s">
        <v>1592</v>
      </c>
    </row>
    <row r="400" spans="1:17" x14ac:dyDescent="0.2">
      <c r="A400" s="56">
        <v>2333022</v>
      </c>
      <c r="B400" s="32" t="s">
        <v>19</v>
      </c>
      <c r="C400" s="32" t="s">
        <v>1604</v>
      </c>
      <c r="D400" s="38" t="s">
        <v>1612</v>
      </c>
      <c r="E400" s="32" t="s">
        <v>1611</v>
      </c>
      <c r="F400" s="32" t="s">
        <v>71</v>
      </c>
      <c r="G400" s="36">
        <v>358.59</v>
      </c>
      <c r="H400" s="37"/>
      <c r="I400" s="35"/>
      <c r="J400" s="36">
        <v>358.59</v>
      </c>
      <c r="K400" s="35">
        <v>45792</v>
      </c>
      <c r="L400" s="36"/>
      <c r="M400" s="35">
        <v>46157</v>
      </c>
      <c r="N400" s="36"/>
      <c r="O400" s="33">
        <v>46522</v>
      </c>
      <c r="P400" s="32">
        <v>1</v>
      </c>
      <c r="Q400" s="32" t="s">
        <v>1592</v>
      </c>
    </row>
    <row r="401" spans="1:17" x14ac:dyDescent="0.2">
      <c r="A401" s="56">
        <v>2333022</v>
      </c>
      <c r="B401" s="32" t="s">
        <v>19</v>
      </c>
      <c r="C401" s="32" t="s">
        <v>1597</v>
      </c>
      <c r="D401" s="38" t="s">
        <v>1610</v>
      </c>
      <c r="E401" s="32" t="s">
        <v>1609</v>
      </c>
      <c r="F401" s="32" t="s">
        <v>71</v>
      </c>
      <c r="G401" s="36">
        <v>2119.17</v>
      </c>
      <c r="H401" s="37"/>
      <c r="I401" s="35"/>
      <c r="J401" s="36">
        <v>2119.17</v>
      </c>
      <c r="K401" s="35">
        <v>45792</v>
      </c>
      <c r="L401" s="36"/>
      <c r="M401" s="35">
        <v>46157</v>
      </c>
      <c r="N401" s="36"/>
      <c r="O401" s="33">
        <v>46522</v>
      </c>
      <c r="P401" s="32">
        <v>1</v>
      </c>
      <c r="Q401" s="32" t="s">
        <v>1592</v>
      </c>
    </row>
    <row r="402" spans="1:17" x14ac:dyDescent="0.2">
      <c r="A402" s="56">
        <v>2333022</v>
      </c>
      <c r="B402" s="32" t="s">
        <v>19</v>
      </c>
      <c r="C402" s="32" t="s">
        <v>1604</v>
      </c>
      <c r="D402" s="38" t="s">
        <v>1608</v>
      </c>
      <c r="E402" s="32" t="s">
        <v>1607</v>
      </c>
      <c r="F402" s="32" t="s">
        <v>70</v>
      </c>
      <c r="G402" s="36">
        <v>309.5</v>
      </c>
      <c r="H402" s="37"/>
      <c r="I402" s="35"/>
      <c r="J402" s="36">
        <v>309.5</v>
      </c>
      <c r="K402" s="35">
        <v>45792</v>
      </c>
      <c r="L402" s="36"/>
      <c r="M402" s="35">
        <v>46157</v>
      </c>
      <c r="N402" s="36"/>
      <c r="O402" s="33">
        <v>46522</v>
      </c>
      <c r="P402" s="32">
        <v>1</v>
      </c>
      <c r="Q402" s="32" t="s">
        <v>1592</v>
      </c>
    </row>
    <row r="403" spans="1:17" x14ac:dyDescent="0.2">
      <c r="A403" s="56">
        <v>2333022</v>
      </c>
      <c r="B403" s="32" t="s">
        <v>19</v>
      </c>
      <c r="C403" s="32" t="s">
        <v>1597</v>
      </c>
      <c r="D403" s="38" t="s">
        <v>1606</v>
      </c>
      <c r="E403" s="32" t="s">
        <v>1605</v>
      </c>
      <c r="F403" s="32" t="s">
        <v>70</v>
      </c>
      <c r="G403" s="36">
        <v>334.51</v>
      </c>
      <c r="H403" s="37"/>
      <c r="I403" s="35"/>
      <c r="J403" s="36">
        <v>334.51</v>
      </c>
      <c r="K403" s="35">
        <v>45792</v>
      </c>
      <c r="L403" s="36"/>
      <c r="M403" s="35">
        <v>46157</v>
      </c>
      <c r="N403" s="36"/>
      <c r="O403" s="33">
        <v>46522</v>
      </c>
      <c r="P403" s="32">
        <v>1</v>
      </c>
      <c r="Q403" s="32" t="s">
        <v>1592</v>
      </c>
    </row>
    <row r="404" spans="1:17" x14ac:dyDescent="0.2">
      <c r="A404" s="56">
        <v>2333022</v>
      </c>
      <c r="B404" s="32" t="s">
        <v>19</v>
      </c>
      <c r="C404" s="32" t="s">
        <v>1604</v>
      </c>
      <c r="D404" s="38" t="s">
        <v>1603</v>
      </c>
      <c r="E404" s="32" t="s">
        <v>1602</v>
      </c>
      <c r="F404" s="32" t="s">
        <v>64</v>
      </c>
      <c r="G404" s="36">
        <v>284.95</v>
      </c>
      <c r="H404" s="37"/>
      <c r="I404" s="35"/>
      <c r="J404" s="36">
        <v>284.95</v>
      </c>
      <c r="K404" s="35">
        <v>45792</v>
      </c>
      <c r="L404" s="36"/>
      <c r="M404" s="35">
        <v>46157</v>
      </c>
      <c r="N404" s="36"/>
      <c r="O404" s="33">
        <v>46522</v>
      </c>
      <c r="P404" s="32">
        <v>1</v>
      </c>
      <c r="Q404" s="32" t="s">
        <v>1592</v>
      </c>
    </row>
    <row r="405" spans="1:17" x14ac:dyDescent="0.2">
      <c r="A405" s="56">
        <v>2333022</v>
      </c>
      <c r="B405" s="32" t="s">
        <v>19</v>
      </c>
      <c r="C405" s="32" t="s">
        <v>1597</v>
      </c>
      <c r="D405" s="38" t="s">
        <v>1601</v>
      </c>
      <c r="E405" s="32" t="s">
        <v>1600</v>
      </c>
      <c r="F405" s="32" t="s">
        <v>64</v>
      </c>
      <c r="G405" s="36">
        <v>436.4</v>
      </c>
      <c r="H405" s="37"/>
      <c r="I405" s="35"/>
      <c r="J405" s="36">
        <v>436.4</v>
      </c>
      <c r="K405" s="35">
        <v>45792</v>
      </c>
      <c r="L405" s="36"/>
      <c r="M405" s="35">
        <v>46157</v>
      </c>
      <c r="N405" s="36"/>
      <c r="O405" s="33">
        <v>46522</v>
      </c>
      <c r="P405" s="32">
        <v>1</v>
      </c>
      <c r="Q405" s="32" t="s">
        <v>1592</v>
      </c>
    </row>
    <row r="406" spans="1:17" x14ac:dyDescent="0.2">
      <c r="A406" s="56">
        <v>2333022</v>
      </c>
      <c r="B406" s="32" t="s">
        <v>19</v>
      </c>
      <c r="C406" s="32" t="s">
        <v>110</v>
      </c>
      <c r="D406" s="38" t="s">
        <v>1599</v>
      </c>
      <c r="E406" s="32" t="s">
        <v>1598</v>
      </c>
      <c r="F406" s="32" t="s">
        <v>213</v>
      </c>
      <c r="G406" s="36">
        <v>195.35</v>
      </c>
      <c r="H406" s="37"/>
      <c r="I406" s="35"/>
      <c r="J406" s="36">
        <v>195.35</v>
      </c>
      <c r="K406" s="35">
        <v>45792</v>
      </c>
      <c r="L406" s="36"/>
      <c r="M406" s="35">
        <v>46157</v>
      </c>
      <c r="N406" s="36"/>
      <c r="O406" s="33">
        <v>46522</v>
      </c>
      <c r="P406" s="32">
        <v>200</v>
      </c>
      <c r="Q406" s="32" t="s">
        <v>1592</v>
      </c>
    </row>
    <row r="407" spans="1:17" x14ac:dyDescent="0.2">
      <c r="A407" s="56">
        <v>2333022</v>
      </c>
      <c r="B407" s="32" t="s">
        <v>19</v>
      </c>
      <c r="C407" s="32" t="s">
        <v>1597</v>
      </c>
      <c r="D407" s="38" t="s">
        <v>1596</v>
      </c>
      <c r="E407" s="32" t="s">
        <v>1595</v>
      </c>
      <c r="F407" s="32" t="s">
        <v>213</v>
      </c>
      <c r="G407" s="36">
        <v>88.19</v>
      </c>
      <c r="H407" s="37"/>
      <c r="I407" s="35"/>
      <c r="J407" s="36">
        <v>88.19</v>
      </c>
      <c r="K407" s="35">
        <v>45792</v>
      </c>
      <c r="L407" s="36"/>
      <c r="M407" s="35">
        <v>46157</v>
      </c>
      <c r="N407" s="36"/>
      <c r="O407" s="33">
        <v>46522</v>
      </c>
      <c r="P407" s="32">
        <v>80</v>
      </c>
      <c r="Q407" s="32" t="s">
        <v>1592</v>
      </c>
    </row>
    <row r="408" spans="1:17" x14ac:dyDescent="0.2">
      <c r="A408" s="56">
        <v>2333022</v>
      </c>
      <c r="B408" s="32" t="s">
        <v>19</v>
      </c>
      <c r="C408" s="32" t="s">
        <v>1593</v>
      </c>
      <c r="D408" s="38" t="s">
        <v>1594</v>
      </c>
      <c r="E408" s="39" t="s">
        <v>1593</v>
      </c>
      <c r="F408" s="32" t="s">
        <v>213</v>
      </c>
      <c r="G408" s="36">
        <v>59.03</v>
      </c>
      <c r="H408" s="37"/>
      <c r="I408" s="35"/>
      <c r="J408" s="36">
        <v>59.03</v>
      </c>
      <c r="K408" s="35">
        <v>45792</v>
      </c>
      <c r="L408" s="36"/>
      <c r="M408" s="35">
        <v>46157</v>
      </c>
      <c r="N408" s="36"/>
      <c r="O408" s="33">
        <v>46522</v>
      </c>
      <c r="P408" s="32">
        <v>200</v>
      </c>
      <c r="Q408" s="32" t="s">
        <v>1592</v>
      </c>
    </row>
    <row r="409" spans="1:17" x14ac:dyDescent="0.2">
      <c r="A409" s="56">
        <v>2333030</v>
      </c>
      <c r="B409" s="32" t="s">
        <v>61</v>
      </c>
      <c r="C409" s="32" t="s">
        <v>42</v>
      </c>
      <c r="D409" s="38" t="s">
        <v>1591</v>
      </c>
      <c r="E409" s="32" t="s">
        <v>1590</v>
      </c>
      <c r="F409" s="32" t="s">
        <v>75</v>
      </c>
      <c r="G409" s="36">
        <v>700.25</v>
      </c>
      <c r="H409" s="37"/>
      <c r="I409" s="35"/>
      <c r="J409" s="36">
        <v>700.25</v>
      </c>
      <c r="K409" s="35">
        <v>45828</v>
      </c>
      <c r="L409" s="36"/>
      <c r="M409" s="35">
        <v>46193</v>
      </c>
      <c r="N409" s="36"/>
      <c r="O409" s="33">
        <v>46558</v>
      </c>
      <c r="P409" s="32">
        <v>1</v>
      </c>
      <c r="Q409" s="32"/>
    </row>
    <row r="410" spans="1:17" x14ac:dyDescent="0.2">
      <c r="A410" s="56">
        <v>2333030</v>
      </c>
      <c r="B410" s="32" t="s">
        <v>61</v>
      </c>
      <c r="C410" s="32" t="s">
        <v>42</v>
      </c>
      <c r="D410" s="38" t="s">
        <v>1589</v>
      </c>
      <c r="E410" s="32" t="s">
        <v>1588</v>
      </c>
      <c r="F410" s="32" t="s">
        <v>66</v>
      </c>
      <c r="G410" s="36">
        <v>1520.65</v>
      </c>
      <c r="H410" s="37"/>
      <c r="I410" s="35"/>
      <c r="J410" s="36">
        <v>1520.65</v>
      </c>
      <c r="K410" s="35">
        <v>45828</v>
      </c>
      <c r="L410" s="36"/>
      <c r="M410" s="35">
        <v>46193</v>
      </c>
      <c r="N410" s="36"/>
      <c r="O410" s="33">
        <v>46558</v>
      </c>
      <c r="P410" s="32">
        <v>1</v>
      </c>
      <c r="Q410" s="32"/>
    </row>
    <row r="411" spans="1:17" x14ac:dyDescent="0.2">
      <c r="A411" s="56">
        <v>2333030</v>
      </c>
      <c r="B411" s="32" t="s">
        <v>61</v>
      </c>
      <c r="C411" s="32" t="s">
        <v>42</v>
      </c>
      <c r="D411" s="38" t="s">
        <v>1587</v>
      </c>
      <c r="E411" s="32" t="s">
        <v>1586</v>
      </c>
      <c r="F411" s="32" t="s">
        <v>65</v>
      </c>
      <c r="G411" s="36">
        <v>2027.54</v>
      </c>
      <c r="H411" s="37"/>
      <c r="I411" s="35"/>
      <c r="J411" s="36">
        <v>2027.54</v>
      </c>
      <c r="K411" s="35">
        <v>45828</v>
      </c>
      <c r="L411" s="36"/>
      <c r="M411" s="35">
        <v>46193</v>
      </c>
      <c r="N411" s="36"/>
      <c r="O411" s="33">
        <v>46558</v>
      </c>
      <c r="P411" s="32">
        <v>1</v>
      </c>
      <c r="Q411" s="32"/>
    </row>
    <row r="412" spans="1:17" x14ac:dyDescent="0.2">
      <c r="A412" s="56">
        <v>2333030</v>
      </c>
      <c r="B412" s="32" t="s">
        <v>61</v>
      </c>
      <c r="C412" s="32" t="s">
        <v>42</v>
      </c>
      <c r="D412" s="38" t="s">
        <v>1585</v>
      </c>
      <c r="E412" s="32" t="s">
        <v>1584</v>
      </c>
      <c r="F412" s="32" t="s">
        <v>581</v>
      </c>
      <c r="G412" s="36">
        <v>1552.88</v>
      </c>
      <c r="H412" s="37"/>
      <c r="I412" s="35"/>
      <c r="J412" s="36">
        <v>1552.88</v>
      </c>
      <c r="K412" s="35">
        <v>45828</v>
      </c>
      <c r="L412" s="36"/>
      <c r="M412" s="35">
        <v>46193</v>
      </c>
      <c r="N412" s="36"/>
      <c r="O412" s="33">
        <v>46558</v>
      </c>
      <c r="P412" s="32">
        <v>1</v>
      </c>
      <c r="Q412" s="32"/>
    </row>
    <row r="413" spans="1:17" x14ac:dyDescent="0.2">
      <c r="A413" s="56">
        <v>2333030</v>
      </c>
      <c r="B413" s="32" t="s">
        <v>61</v>
      </c>
      <c r="C413" s="39" t="s">
        <v>1582</v>
      </c>
      <c r="D413" s="46" t="s">
        <v>1583</v>
      </c>
      <c r="E413" s="32" t="s">
        <v>1582</v>
      </c>
      <c r="F413" s="32" t="s">
        <v>213</v>
      </c>
      <c r="G413" s="36">
        <v>84.48</v>
      </c>
      <c r="H413" s="37"/>
      <c r="I413" s="35"/>
      <c r="J413" s="36">
        <v>84.48</v>
      </c>
      <c r="K413" s="35">
        <v>45828</v>
      </c>
      <c r="L413" s="36"/>
      <c r="M413" s="35">
        <v>46193</v>
      </c>
      <c r="N413" s="36"/>
      <c r="O413" s="33">
        <v>46558</v>
      </c>
      <c r="P413" s="32">
        <v>25</v>
      </c>
      <c r="Q413" s="32"/>
    </row>
    <row r="414" spans="1:17" x14ac:dyDescent="0.2">
      <c r="A414" s="56">
        <v>2333030</v>
      </c>
      <c r="B414" s="32" t="s">
        <v>61</v>
      </c>
      <c r="C414" s="39" t="s">
        <v>1580</v>
      </c>
      <c r="D414" s="46" t="s">
        <v>1581</v>
      </c>
      <c r="E414" s="32" t="s">
        <v>1580</v>
      </c>
      <c r="F414" s="32" t="s">
        <v>213</v>
      </c>
      <c r="G414" s="36">
        <v>58.35</v>
      </c>
      <c r="H414" s="37"/>
      <c r="I414" s="35"/>
      <c r="J414" s="36">
        <v>58.35</v>
      </c>
      <c r="K414" s="35">
        <v>45828</v>
      </c>
      <c r="L414" s="36"/>
      <c r="M414" s="35">
        <v>46193</v>
      </c>
      <c r="N414" s="36"/>
      <c r="O414" s="33">
        <v>46558</v>
      </c>
      <c r="P414" s="32">
        <v>1</v>
      </c>
      <c r="Q414" s="32"/>
    </row>
    <row r="415" spans="1:17" x14ac:dyDescent="0.2">
      <c r="A415" s="56">
        <v>2333030</v>
      </c>
      <c r="B415" s="32" t="s">
        <v>61</v>
      </c>
      <c r="C415" s="32" t="s">
        <v>42</v>
      </c>
      <c r="D415" s="38" t="s">
        <v>1579</v>
      </c>
      <c r="E415" s="32" t="s">
        <v>1578</v>
      </c>
      <c r="F415" s="32" t="s">
        <v>71</v>
      </c>
      <c r="G415" s="36">
        <v>1400.52</v>
      </c>
      <c r="H415" s="37"/>
      <c r="I415" s="35"/>
      <c r="J415" s="36">
        <v>1400.52</v>
      </c>
      <c r="K415" s="35">
        <v>45828</v>
      </c>
      <c r="L415" s="36"/>
      <c r="M415" s="35">
        <v>46193</v>
      </c>
      <c r="N415" s="36"/>
      <c r="O415" s="33">
        <v>46558</v>
      </c>
      <c r="P415" s="32">
        <v>1</v>
      </c>
      <c r="Q415" s="32"/>
    </row>
    <row r="416" spans="1:17" x14ac:dyDescent="0.2">
      <c r="A416" s="56">
        <v>2333030</v>
      </c>
      <c r="B416" s="32" t="s">
        <v>61</v>
      </c>
      <c r="C416" s="32" t="s">
        <v>42</v>
      </c>
      <c r="D416" s="38" t="s">
        <v>1577</v>
      </c>
      <c r="E416" s="32" t="s">
        <v>1576</v>
      </c>
      <c r="F416" s="32" t="s">
        <v>64</v>
      </c>
      <c r="G416" s="36">
        <v>466.84</v>
      </c>
      <c r="H416" s="37"/>
      <c r="I416" s="35"/>
      <c r="J416" s="36">
        <v>466.84</v>
      </c>
      <c r="K416" s="35">
        <v>45828</v>
      </c>
      <c r="L416" s="36"/>
      <c r="M416" s="35">
        <v>46193</v>
      </c>
      <c r="N416" s="36"/>
      <c r="O416" s="33">
        <v>46558</v>
      </c>
      <c r="P416" s="32">
        <v>1</v>
      </c>
      <c r="Q416" s="32"/>
    </row>
    <row r="417" spans="1:17" x14ac:dyDescent="0.2">
      <c r="A417" s="56">
        <v>2333030</v>
      </c>
      <c r="B417" s="32" t="s">
        <v>61</v>
      </c>
      <c r="C417" s="32" t="s">
        <v>42</v>
      </c>
      <c r="D417" s="38" t="s">
        <v>1575</v>
      </c>
      <c r="E417" s="32" t="s">
        <v>1574</v>
      </c>
      <c r="F417" s="32" t="s">
        <v>766</v>
      </c>
      <c r="G417" s="36">
        <v>2625.97</v>
      </c>
      <c r="H417" s="37"/>
      <c r="I417" s="35"/>
      <c r="J417" s="36">
        <v>2625.97</v>
      </c>
      <c r="K417" s="35">
        <v>45828</v>
      </c>
      <c r="L417" s="36"/>
      <c r="M417" s="35">
        <v>46193</v>
      </c>
      <c r="N417" s="36"/>
      <c r="O417" s="33">
        <v>46558</v>
      </c>
      <c r="P417" s="32">
        <v>1</v>
      </c>
      <c r="Q417" s="32"/>
    </row>
    <row r="418" spans="1:17" x14ac:dyDescent="0.2">
      <c r="A418" s="56">
        <v>2333030</v>
      </c>
      <c r="B418" s="32" t="s">
        <v>61</v>
      </c>
      <c r="C418" s="32" t="s">
        <v>42</v>
      </c>
      <c r="D418" s="38" t="s">
        <v>1573</v>
      </c>
      <c r="E418" s="32" t="s">
        <v>1572</v>
      </c>
      <c r="F418" s="32" t="s">
        <v>70</v>
      </c>
      <c r="G418" s="36">
        <v>337.92</v>
      </c>
      <c r="H418" s="37"/>
      <c r="I418" s="35"/>
      <c r="J418" s="36">
        <v>337.92</v>
      </c>
      <c r="K418" s="35">
        <v>45828</v>
      </c>
      <c r="L418" s="36"/>
      <c r="M418" s="35">
        <v>46193</v>
      </c>
      <c r="N418" s="36"/>
      <c r="O418" s="33">
        <v>46558</v>
      </c>
      <c r="P418" s="32">
        <v>1</v>
      </c>
      <c r="Q418" s="32"/>
    </row>
    <row r="419" spans="1:17" x14ac:dyDescent="0.2">
      <c r="A419" s="56">
        <v>2333030</v>
      </c>
      <c r="B419" s="32" t="s">
        <v>61</v>
      </c>
      <c r="C419" s="32" t="s">
        <v>42</v>
      </c>
      <c r="D419" s="38" t="s">
        <v>1571</v>
      </c>
      <c r="E419" s="32" t="s">
        <v>1570</v>
      </c>
      <c r="F419" s="32" t="s">
        <v>558</v>
      </c>
      <c r="G419" s="36">
        <v>6082.62</v>
      </c>
      <c r="H419" s="37"/>
      <c r="I419" s="35"/>
      <c r="J419" s="36">
        <v>6082.62</v>
      </c>
      <c r="K419" s="35">
        <v>45828</v>
      </c>
      <c r="L419" s="36"/>
      <c r="M419" s="35">
        <v>46193</v>
      </c>
      <c r="N419" s="36"/>
      <c r="O419" s="33">
        <v>46558</v>
      </c>
      <c r="P419" s="32">
        <v>1</v>
      </c>
      <c r="Q419" s="32"/>
    </row>
    <row r="420" spans="1:17" x14ac:dyDescent="0.2">
      <c r="A420" s="56">
        <v>2333030</v>
      </c>
      <c r="B420" s="32" t="s">
        <v>61</v>
      </c>
      <c r="C420" s="32" t="s">
        <v>42</v>
      </c>
      <c r="D420" s="38" t="s">
        <v>1569</v>
      </c>
      <c r="E420" s="32" t="s">
        <v>1568</v>
      </c>
      <c r="F420" s="32" t="s">
        <v>1523</v>
      </c>
      <c r="G420" s="36">
        <v>1520.65</v>
      </c>
      <c r="H420" s="37"/>
      <c r="I420" s="35"/>
      <c r="J420" s="36">
        <v>1520.65</v>
      </c>
      <c r="K420" s="35">
        <v>45828</v>
      </c>
      <c r="L420" s="36"/>
      <c r="M420" s="35">
        <v>46193</v>
      </c>
      <c r="N420" s="36"/>
      <c r="O420" s="33">
        <v>46558</v>
      </c>
      <c r="P420" s="32">
        <v>1</v>
      </c>
      <c r="Q420" s="32"/>
    </row>
    <row r="421" spans="1:17" x14ac:dyDescent="0.2">
      <c r="A421" s="56">
        <v>2333030</v>
      </c>
      <c r="B421" s="32" t="s">
        <v>61</v>
      </c>
      <c r="C421" s="32" t="s">
        <v>42</v>
      </c>
      <c r="D421" s="38" t="s">
        <v>1567</v>
      </c>
      <c r="E421" s="32" t="s">
        <v>1566</v>
      </c>
      <c r="F421" s="32" t="s">
        <v>1015</v>
      </c>
      <c r="G421" s="36">
        <v>1182.73</v>
      </c>
      <c r="H421" s="37"/>
      <c r="I421" s="35"/>
      <c r="J421" s="36">
        <v>1182.73</v>
      </c>
      <c r="K421" s="35">
        <v>45828</v>
      </c>
      <c r="L421" s="36"/>
      <c r="M421" s="35">
        <v>46193</v>
      </c>
      <c r="N421" s="36"/>
      <c r="O421" s="33">
        <v>46558</v>
      </c>
      <c r="P421" s="32">
        <v>1</v>
      </c>
      <c r="Q421" s="32"/>
    </row>
    <row r="422" spans="1:17" x14ac:dyDescent="0.2">
      <c r="A422" s="56">
        <v>2333030</v>
      </c>
      <c r="B422" s="32" t="s">
        <v>61</v>
      </c>
      <c r="C422" s="32" t="s">
        <v>42</v>
      </c>
      <c r="D422" s="38" t="s">
        <v>1565</v>
      </c>
      <c r="E422" s="32" t="s">
        <v>1564</v>
      </c>
      <c r="F422" s="32" t="s">
        <v>62</v>
      </c>
      <c r="G422" s="36">
        <v>350.13</v>
      </c>
      <c r="H422" s="37"/>
      <c r="I422" s="35"/>
      <c r="J422" s="36">
        <v>350.13</v>
      </c>
      <c r="K422" s="35">
        <v>45828</v>
      </c>
      <c r="L422" s="36"/>
      <c r="M422" s="35">
        <v>46193</v>
      </c>
      <c r="N422" s="36"/>
      <c r="O422" s="33">
        <v>46558</v>
      </c>
      <c r="P422" s="32">
        <v>1</v>
      </c>
      <c r="Q422" s="32"/>
    </row>
    <row r="423" spans="1:17" x14ac:dyDescent="0.2">
      <c r="A423" s="56">
        <v>2333030</v>
      </c>
      <c r="B423" s="32" t="s">
        <v>61</v>
      </c>
      <c r="C423" s="32" t="s">
        <v>42</v>
      </c>
      <c r="D423" s="38" t="s">
        <v>1563</v>
      </c>
      <c r="E423" s="32" t="s">
        <v>1562</v>
      </c>
      <c r="F423" s="32" t="s">
        <v>63</v>
      </c>
      <c r="G423" s="36">
        <v>506.89</v>
      </c>
      <c r="H423" s="37"/>
      <c r="I423" s="35"/>
      <c r="J423" s="36">
        <v>506.89</v>
      </c>
      <c r="K423" s="35">
        <v>45828</v>
      </c>
      <c r="L423" s="36"/>
      <c r="M423" s="35">
        <v>46193</v>
      </c>
      <c r="N423" s="36"/>
      <c r="O423" s="33">
        <v>46558</v>
      </c>
      <c r="P423" s="32">
        <v>1</v>
      </c>
      <c r="Q423" s="32"/>
    </row>
    <row r="424" spans="1:17" x14ac:dyDescent="0.2">
      <c r="A424" s="56">
        <v>2333030</v>
      </c>
      <c r="B424" s="32" t="s">
        <v>61</v>
      </c>
      <c r="C424" s="32" t="s">
        <v>42</v>
      </c>
      <c r="D424" s="38" t="s">
        <v>1561</v>
      </c>
      <c r="E424" s="32" t="s">
        <v>1560</v>
      </c>
      <c r="F424" s="32" t="s">
        <v>139</v>
      </c>
      <c r="G424" s="36">
        <v>506.89</v>
      </c>
      <c r="H424" s="37"/>
      <c r="I424" s="35"/>
      <c r="J424" s="36">
        <v>506.89</v>
      </c>
      <c r="K424" s="35">
        <v>45828</v>
      </c>
      <c r="L424" s="36"/>
      <c r="M424" s="35">
        <v>46193</v>
      </c>
      <c r="N424" s="36"/>
      <c r="O424" s="33">
        <v>46558</v>
      </c>
      <c r="P424" s="32">
        <v>1</v>
      </c>
      <c r="Q424" s="32"/>
    </row>
    <row r="425" spans="1:17" x14ac:dyDescent="0.2">
      <c r="A425" s="56">
        <v>2333030</v>
      </c>
      <c r="B425" s="32" t="s">
        <v>61</v>
      </c>
      <c r="C425" s="32" t="s">
        <v>42</v>
      </c>
      <c r="D425" s="38" t="s">
        <v>1559</v>
      </c>
      <c r="E425" s="32" t="s">
        <v>1558</v>
      </c>
      <c r="F425" s="32" t="s">
        <v>496</v>
      </c>
      <c r="G425" s="36">
        <v>700.25</v>
      </c>
      <c r="H425" s="37"/>
      <c r="I425" s="35"/>
      <c r="J425" s="36">
        <v>700.25</v>
      </c>
      <c r="K425" s="35">
        <v>45828</v>
      </c>
      <c r="L425" s="36"/>
      <c r="M425" s="35">
        <v>46193</v>
      </c>
      <c r="N425" s="36"/>
      <c r="O425" s="33">
        <v>46558</v>
      </c>
      <c r="P425" s="32">
        <v>1</v>
      </c>
      <c r="Q425" s="32"/>
    </row>
    <row r="426" spans="1:17" x14ac:dyDescent="0.2">
      <c r="A426" s="56">
        <v>2333030</v>
      </c>
      <c r="B426" s="32" t="s">
        <v>61</v>
      </c>
      <c r="C426" s="32" t="s">
        <v>42</v>
      </c>
      <c r="D426" s="38" t="s">
        <v>1557</v>
      </c>
      <c r="E426" s="32" t="s">
        <v>1556</v>
      </c>
      <c r="F426" s="32" t="s">
        <v>204</v>
      </c>
      <c r="G426" s="36">
        <v>1013.76</v>
      </c>
      <c r="H426" s="37"/>
      <c r="I426" s="35"/>
      <c r="J426" s="36">
        <v>1013.76</v>
      </c>
      <c r="K426" s="35">
        <v>45828</v>
      </c>
      <c r="L426" s="36"/>
      <c r="M426" s="35">
        <v>46193</v>
      </c>
      <c r="N426" s="36"/>
      <c r="O426" s="33">
        <v>46558</v>
      </c>
      <c r="P426" s="32">
        <v>1</v>
      </c>
      <c r="Q426" s="32"/>
    </row>
    <row r="427" spans="1:17" x14ac:dyDescent="0.2">
      <c r="A427" s="56">
        <v>2333030</v>
      </c>
      <c r="B427" s="32" t="s">
        <v>61</v>
      </c>
      <c r="C427" s="32" t="s">
        <v>42</v>
      </c>
      <c r="D427" s="38" t="s">
        <v>1555</v>
      </c>
      <c r="E427" s="32" t="s">
        <v>1554</v>
      </c>
      <c r="F427" s="32" t="s">
        <v>137</v>
      </c>
      <c r="G427" s="36">
        <v>816.97</v>
      </c>
      <c r="H427" s="37"/>
      <c r="I427" s="35"/>
      <c r="J427" s="36">
        <v>816.97</v>
      </c>
      <c r="K427" s="35">
        <v>45828</v>
      </c>
      <c r="L427" s="36"/>
      <c r="M427" s="35">
        <v>46193</v>
      </c>
      <c r="N427" s="36"/>
      <c r="O427" s="33">
        <v>46558</v>
      </c>
      <c r="P427" s="32">
        <v>1</v>
      </c>
      <c r="Q427" s="32"/>
    </row>
    <row r="428" spans="1:17" x14ac:dyDescent="0.2">
      <c r="A428" s="56">
        <v>2333030</v>
      </c>
      <c r="B428" s="32" t="s">
        <v>61</v>
      </c>
      <c r="C428" s="32" t="s">
        <v>42</v>
      </c>
      <c r="D428" s="38" t="s">
        <v>1553</v>
      </c>
      <c r="E428" s="32" t="s">
        <v>1552</v>
      </c>
      <c r="F428" s="32" t="s">
        <v>69</v>
      </c>
      <c r="G428" s="36">
        <v>992.03</v>
      </c>
      <c r="H428" s="37"/>
      <c r="I428" s="35"/>
      <c r="J428" s="36">
        <v>992.03</v>
      </c>
      <c r="K428" s="35">
        <v>45828</v>
      </c>
      <c r="L428" s="36"/>
      <c r="M428" s="35">
        <v>46193</v>
      </c>
      <c r="N428" s="36"/>
      <c r="O428" s="33">
        <v>46558</v>
      </c>
      <c r="P428" s="32">
        <v>1</v>
      </c>
      <c r="Q428" s="32"/>
    </row>
    <row r="429" spans="1:17" x14ac:dyDescent="0.2">
      <c r="A429" s="56">
        <v>2333030</v>
      </c>
      <c r="B429" s="32" t="s">
        <v>61</v>
      </c>
      <c r="C429" s="32" t="s">
        <v>42</v>
      </c>
      <c r="D429" s="38" t="s">
        <v>1551</v>
      </c>
      <c r="E429" s="32" t="s">
        <v>1550</v>
      </c>
      <c r="F429" s="32" t="s">
        <v>830</v>
      </c>
      <c r="G429" s="36">
        <v>1689.62</v>
      </c>
      <c r="H429" s="37"/>
      <c r="I429" s="35"/>
      <c r="J429" s="36">
        <v>1689.62</v>
      </c>
      <c r="K429" s="35">
        <v>45828</v>
      </c>
      <c r="L429" s="36"/>
      <c r="M429" s="35">
        <v>46193</v>
      </c>
      <c r="N429" s="36"/>
      <c r="O429" s="33">
        <v>46558</v>
      </c>
      <c r="P429" s="32">
        <v>1</v>
      </c>
      <c r="Q429" s="32"/>
    </row>
    <row r="430" spans="1:17" x14ac:dyDescent="0.2">
      <c r="A430" s="56">
        <v>2333030</v>
      </c>
      <c r="B430" s="32" t="s">
        <v>61</v>
      </c>
      <c r="C430" s="32" t="s">
        <v>42</v>
      </c>
      <c r="D430" s="38" t="s">
        <v>1549</v>
      </c>
      <c r="E430" s="32" t="s">
        <v>1548</v>
      </c>
      <c r="F430" s="32" t="s">
        <v>539</v>
      </c>
      <c r="G430" s="36">
        <v>2208.71</v>
      </c>
      <c r="H430" s="37"/>
      <c r="I430" s="35"/>
      <c r="J430" s="36">
        <v>2208.71</v>
      </c>
      <c r="K430" s="35">
        <v>45828</v>
      </c>
      <c r="L430" s="36"/>
      <c r="M430" s="35">
        <v>46193</v>
      </c>
      <c r="N430" s="36"/>
      <c r="O430" s="33">
        <v>46558</v>
      </c>
      <c r="P430" s="32">
        <v>1</v>
      </c>
      <c r="Q430" s="32"/>
    </row>
    <row r="431" spans="1:17" x14ac:dyDescent="0.2">
      <c r="A431" s="56">
        <v>2333030</v>
      </c>
      <c r="B431" s="32" t="s">
        <v>61</v>
      </c>
      <c r="C431" s="32" t="s">
        <v>42</v>
      </c>
      <c r="D431" s="38" t="s">
        <v>1547</v>
      </c>
      <c r="E431" s="32" t="s">
        <v>1546</v>
      </c>
      <c r="F431" s="32" t="s">
        <v>73</v>
      </c>
      <c r="G431" s="36">
        <v>700.25</v>
      </c>
      <c r="H431" s="37"/>
      <c r="I431" s="35"/>
      <c r="J431" s="36">
        <v>700.25</v>
      </c>
      <c r="K431" s="35">
        <v>45828</v>
      </c>
      <c r="L431" s="36"/>
      <c r="M431" s="35">
        <v>46193</v>
      </c>
      <c r="N431" s="36"/>
      <c r="O431" s="33">
        <v>46558</v>
      </c>
      <c r="P431" s="32">
        <v>1</v>
      </c>
      <c r="Q431" s="32"/>
    </row>
    <row r="432" spans="1:17" x14ac:dyDescent="0.2">
      <c r="A432" s="56">
        <v>2333030</v>
      </c>
      <c r="B432" s="32" t="s">
        <v>61</v>
      </c>
      <c r="C432" s="32" t="s">
        <v>1544</v>
      </c>
      <c r="D432" s="38" t="s">
        <v>1545</v>
      </c>
      <c r="E432" s="32" t="s">
        <v>1544</v>
      </c>
      <c r="F432" s="32" t="s">
        <v>348</v>
      </c>
      <c r="G432" s="36">
        <v>2695.51</v>
      </c>
      <c r="H432" s="37"/>
      <c r="I432" s="35"/>
      <c r="J432" s="36">
        <v>2695.51</v>
      </c>
      <c r="K432" s="35">
        <v>45828</v>
      </c>
      <c r="L432" s="36"/>
      <c r="M432" s="35">
        <v>46193</v>
      </c>
      <c r="N432" s="36"/>
      <c r="O432" s="33">
        <v>46558</v>
      </c>
      <c r="P432" s="32">
        <v>1</v>
      </c>
      <c r="Q432" s="32"/>
    </row>
    <row r="433" spans="1:17" x14ac:dyDescent="0.2">
      <c r="A433" s="56">
        <v>2333030</v>
      </c>
      <c r="B433" s="32" t="s">
        <v>61</v>
      </c>
      <c r="C433" s="32" t="s">
        <v>43</v>
      </c>
      <c r="D433" s="38" t="s">
        <v>1543</v>
      </c>
      <c r="E433" s="40" t="s">
        <v>1542</v>
      </c>
      <c r="F433" s="32" t="s">
        <v>75</v>
      </c>
      <c r="G433" s="36">
        <v>359.87</v>
      </c>
      <c r="H433" s="37"/>
      <c r="I433" s="35"/>
      <c r="J433" s="36">
        <v>359.87</v>
      </c>
      <c r="K433" s="35">
        <v>45828</v>
      </c>
      <c r="L433" s="36"/>
      <c r="M433" s="35">
        <v>46193</v>
      </c>
      <c r="N433" s="36"/>
      <c r="O433" s="33">
        <v>46558</v>
      </c>
      <c r="P433" s="32">
        <v>1</v>
      </c>
      <c r="Q433" s="32"/>
    </row>
    <row r="434" spans="1:17" x14ac:dyDescent="0.2">
      <c r="A434" s="56">
        <v>2333030</v>
      </c>
      <c r="B434" s="32" t="s">
        <v>61</v>
      </c>
      <c r="C434" s="32" t="s">
        <v>43</v>
      </c>
      <c r="D434" s="38" t="s">
        <v>1541</v>
      </c>
      <c r="E434" s="40" t="s">
        <v>1540</v>
      </c>
      <c r="F434" s="32" t="s">
        <v>66</v>
      </c>
      <c r="G434" s="36">
        <v>494.83</v>
      </c>
      <c r="H434" s="37"/>
      <c r="I434" s="35"/>
      <c r="J434" s="36">
        <v>494.83</v>
      </c>
      <c r="K434" s="35">
        <v>45828</v>
      </c>
      <c r="L434" s="36"/>
      <c r="M434" s="35">
        <v>46193</v>
      </c>
      <c r="N434" s="36"/>
      <c r="O434" s="33">
        <v>46558</v>
      </c>
      <c r="P434" s="32">
        <v>1</v>
      </c>
      <c r="Q434" s="32"/>
    </row>
    <row r="435" spans="1:17" x14ac:dyDescent="0.2">
      <c r="A435" s="56">
        <v>2333030</v>
      </c>
      <c r="B435" s="32" t="s">
        <v>61</v>
      </c>
      <c r="C435" s="32" t="s">
        <v>43</v>
      </c>
      <c r="D435" s="38" t="s">
        <v>1539</v>
      </c>
      <c r="E435" s="40" t="s">
        <v>1538</v>
      </c>
      <c r="F435" s="32" t="s">
        <v>65</v>
      </c>
      <c r="G435" s="36">
        <v>854.7</v>
      </c>
      <c r="H435" s="37"/>
      <c r="I435" s="35"/>
      <c r="J435" s="36">
        <v>854.7</v>
      </c>
      <c r="K435" s="35">
        <v>45828</v>
      </c>
      <c r="L435" s="36"/>
      <c r="M435" s="35">
        <v>46193</v>
      </c>
      <c r="N435" s="36"/>
      <c r="O435" s="33">
        <v>46558</v>
      </c>
      <c r="P435" s="32">
        <v>1</v>
      </c>
      <c r="Q435" s="32"/>
    </row>
    <row r="436" spans="1:17" x14ac:dyDescent="0.2">
      <c r="A436" s="56">
        <v>2333030</v>
      </c>
      <c r="B436" s="32" t="s">
        <v>61</v>
      </c>
      <c r="C436" s="32" t="s">
        <v>43</v>
      </c>
      <c r="D436" s="38" t="s">
        <v>1537</v>
      </c>
      <c r="E436" s="40" t="s">
        <v>1536</v>
      </c>
      <c r="F436" s="32" t="s">
        <v>581</v>
      </c>
      <c r="G436" s="36">
        <v>944.66</v>
      </c>
      <c r="H436" s="37"/>
      <c r="I436" s="35"/>
      <c r="J436" s="36">
        <v>944.66</v>
      </c>
      <c r="K436" s="35">
        <v>45828</v>
      </c>
      <c r="L436" s="36"/>
      <c r="M436" s="35">
        <v>46193</v>
      </c>
      <c r="N436" s="36"/>
      <c r="O436" s="33">
        <v>46558</v>
      </c>
      <c r="P436" s="32">
        <v>1</v>
      </c>
      <c r="Q436" s="32"/>
    </row>
    <row r="437" spans="1:17" x14ac:dyDescent="0.2">
      <c r="A437" s="56">
        <v>2333030</v>
      </c>
      <c r="B437" s="32" t="s">
        <v>61</v>
      </c>
      <c r="C437" s="32" t="s">
        <v>43</v>
      </c>
      <c r="D437" s="38" t="s">
        <v>1535</v>
      </c>
      <c r="E437" s="40" t="s">
        <v>1534</v>
      </c>
      <c r="F437" s="32" t="s">
        <v>71</v>
      </c>
      <c r="G437" s="36">
        <v>899.67</v>
      </c>
      <c r="H437" s="37"/>
      <c r="I437" s="35"/>
      <c r="J437" s="36">
        <v>899.67</v>
      </c>
      <c r="K437" s="35">
        <v>45828</v>
      </c>
      <c r="L437" s="36"/>
      <c r="M437" s="35">
        <v>46193</v>
      </c>
      <c r="N437" s="36"/>
      <c r="O437" s="33">
        <v>46558</v>
      </c>
      <c r="P437" s="32">
        <v>1</v>
      </c>
      <c r="Q437" s="32"/>
    </row>
    <row r="438" spans="1:17" x14ac:dyDescent="0.2">
      <c r="A438" s="56">
        <v>2333030</v>
      </c>
      <c r="B438" s="32" t="s">
        <v>61</v>
      </c>
      <c r="C438" s="32" t="s">
        <v>43</v>
      </c>
      <c r="D438" s="38" t="s">
        <v>1533</v>
      </c>
      <c r="E438" s="40" t="s">
        <v>1532</v>
      </c>
      <c r="F438" s="32" t="s">
        <v>64</v>
      </c>
      <c r="G438" s="36">
        <v>179.94</v>
      </c>
      <c r="H438" s="37"/>
      <c r="I438" s="35"/>
      <c r="J438" s="36">
        <v>179.94</v>
      </c>
      <c r="K438" s="35">
        <v>45828</v>
      </c>
      <c r="L438" s="36"/>
      <c r="M438" s="35">
        <v>46193</v>
      </c>
      <c r="N438" s="36"/>
      <c r="O438" s="33">
        <v>46558</v>
      </c>
      <c r="P438" s="32">
        <v>1</v>
      </c>
      <c r="Q438" s="32"/>
    </row>
    <row r="439" spans="1:17" x14ac:dyDescent="0.2">
      <c r="A439" s="56">
        <v>2333030</v>
      </c>
      <c r="B439" s="32" t="s">
        <v>61</v>
      </c>
      <c r="C439" s="32" t="s">
        <v>43</v>
      </c>
      <c r="D439" s="38" t="s">
        <v>1531</v>
      </c>
      <c r="E439" s="40" t="s">
        <v>1530</v>
      </c>
      <c r="F439" s="32" t="s">
        <v>766</v>
      </c>
      <c r="G439" s="36">
        <v>1259.54</v>
      </c>
      <c r="H439" s="37"/>
      <c r="I439" s="35"/>
      <c r="J439" s="36">
        <v>1259.54</v>
      </c>
      <c r="K439" s="35">
        <v>45828</v>
      </c>
      <c r="L439" s="36"/>
      <c r="M439" s="35">
        <v>46193</v>
      </c>
      <c r="N439" s="36"/>
      <c r="O439" s="33">
        <v>46558</v>
      </c>
      <c r="P439" s="32">
        <v>1</v>
      </c>
      <c r="Q439" s="32"/>
    </row>
    <row r="440" spans="1:17" x14ac:dyDescent="0.2">
      <c r="A440" s="56">
        <v>2333030</v>
      </c>
      <c r="B440" s="32" t="s">
        <v>61</v>
      </c>
      <c r="C440" s="32" t="s">
        <v>43</v>
      </c>
      <c r="D440" s="38" t="s">
        <v>1529</v>
      </c>
      <c r="E440" s="40" t="s">
        <v>1528</v>
      </c>
      <c r="F440" s="32" t="s">
        <v>70</v>
      </c>
      <c r="G440" s="36">
        <v>134.94999999999999</v>
      </c>
      <c r="H440" s="37"/>
      <c r="I440" s="35"/>
      <c r="J440" s="36">
        <v>134.94999999999999</v>
      </c>
      <c r="K440" s="35">
        <v>45828</v>
      </c>
      <c r="L440" s="36"/>
      <c r="M440" s="35">
        <v>46193</v>
      </c>
      <c r="N440" s="36"/>
      <c r="O440" s="33">
        <v>46558</v>
      </c>
      <c r="P440" s="32">
        <v>1</v>
      </c>
      <c r="Q440" s="32"/>
    </row>
    <row r="441" spans="1:17" x14ac:dyDescent="0.2">
      <c r="A441" s="56">
        <v>2333030</v>
      </c>
      <c r="B441" s="32" t="s">
        <v>61</v>
      </c>
      <c r="C441" s="32" t="s">
        <v>43</v>
      </c>
      <c r="D441" s="38" t="s">
        <v>1527</v>
      </c>
      <c r="E441" s="40" t="s">
        <v>1526</v>
      </c>
      <c r="F441" s="32" t="s">
        <v>558</v>
      </c>
      <c r="G441" s="36">
        <v>2069.25</v>
      </c>
      <c r="H441" s="37"/>
      <c r="I441" s="35"/>
      <c r="J441" s="36">
        <v>2069.25</v>
      </c>
      <c r="K441" s="35">
        <v>45828</v>
      </c>
      <c r="L441" s="36"/>
      <c r="M441" s="35">
        <v>46193</v>
      </c>
      <c r="N441" s="36"/>
      <c r="O441" s="33">
        <v>46558</v>
      </c>
      <c r="P441" s="32">
        <v>1</v>
      </c>
      <c r="Q441" s="32"/>
    </row>
    <row r="442" spans="1:17" x14ac:dyDescent="0.2">
      <c r="A442" s="56">
        <v>2333030</v>
      </c>
      <c r="B442" s="32" t="s">
        <v>61</v>
      </c>
      <c r="C442" s="32" t="s">
        <v>43</v>
      </c>
      <c r="D442" s="38" t="s">
        <v>1525</v>
      </c>
      <c r="E442" s="40" t="s">
        <v>1524</v>
      </c>
      <c r="F442" s="32" t="s">
        <v>1523</v>
      </c>
      <c r="G442" s="36">
        <v>764.73</v>
      </c>
      <c r="H442" s="37"/>
      <c r="I442" s="35"/>
      <c r="J442" s="36">
        <v>764.73</v>
      </c>
      <c r="K442" s="35">
        <v>45828</v>
      </c>
      <c r="L442" s="36"/>
      <c r="M442" s="35">
        <v>46193</v>
      </c>
      <c r="N442" s="36"/>
      <c r="O442" s="33">
        <v>46558</v>
      </c>
      <c r="P442" s="32">
        <v>1</v>
      </c>
      <c r="Q442" s="32"/>
    </row>
    <row r="443" spans="1:17" x14ac:dyDescent="0.2">
      <c r="A443" s="56">
        <v>2333030</v>
      </c>
      <c r="B443" s="32" t="s">
        <v>61</v>
      </c>
      <c r="C443" s="32" t="s">
        <v>43</v>
      </c>
      <c r="D443" s="38" t="s">
        <v>1522</v>
      </c>
      <c r="E443" s="40" t="s">
        <v>1521</v>
      </c>
      <c r="F443" s="32" t="s">
        <v>1520</v>
      </c>
      <c r="G443" s="36">
        <v>539.80999999999995</v>
      </c>
      <c r="H443" s="37"/>
      <c r="I443" s="35"/>
      <c r="J443" s="36">
        <v>539.80999999999995</v>
      </c>
      <c r="K443" s="35">
        <v>45828</v>
      </c>
      <c r="L443" s="36"/>
      <c r="M443" s="35">
        <v>46193</v>
      </c>
      <c r="N443" s="36"/>
      <c r="O443" s="33">
        <v>46558</v>
      </c>
      <c r="P443" s="32">
        <v>1</v>
      </c>
      <c r="Q443" s="32"/>
    </row>
    <row r="444" spans="1:17" x14ac:dyDescent="0.2">
      <c r="A444" s="56">
        <v>2333030</v>
      </c>
      <c r="B444" s="32" t="s">
        <v>61</v>
      </c>
      <c r="C444" s="32" t="s">
        <v>43</v>
      </c>
      <c r="D444" s="38" t="s">
        <v>1519</v>
      </c>
      <c r="E444" s="40" t="s">
        <v>1518</v>
      </c>
      <c r="F444" s="32" t="s">
        <v>62</v>
      </c>
      <c r="G444" s="36">
        <v>179.94</v>
      </c>
      <c r="H444" s="37"/>
      <c r="I444" s="35"/>
      <c r="J444" s="36">
        <v>179.94</v>
      </c>
      <c r="K444" s="35">
        <v>45828</v>
      </c>
      <c r="L444" s="36"/>
      <c r="M444" s="35">
        <v>46193</v>
      </c>
      <c r="N444" s="36"/>
      <c r="O444" s="33">
        <v>46558</v>
      </c>
      <c r="P444" s="32">
        <v>1</v>
      </c>
      <c r="Q444" s="32"/>
    </row>
    <row r="445" spans="1:17" x14ac:dyDescent="0.2">
      <c r="A445" s="56">
        <v>2333030</v>
      </c>
      <c r="B445" s="32" t="s">
        <v>61</v>
      </c>
      <c r="C445" s="32" t="s">
        <v>43</v>
      </c>
      <c r="D445" s="38" t="s">
        <v>1517</v>
      </c>
      <c r="E445" s="40" t="s">
        <v>1516</v>
      </c>
      <c r="F445" s="32" t="s">
        <v>63</v>
      </c>
      <c r="G445" s="36">
        <v>179.94</v>
      </c>
      <c r="H445" s="37"/>
      <c r="I445" s="35"/>
      <c r="J445" s="36">
        <v>179.94</v>
      </c>
      <c r="K445" s="35">
        <v>45828</v>
      </c>
      <c r="L445" s="36"/>
      <c r="M445" s="35">
        <v>46193</v>
      </c>
      <c r="N445" s="36"/>
      <c r="O445" s="33">
        <v>46558</v>
      </c>
      <c r="P445" s="32">
        <v>1</v>
      </c>
      <c r="Q445" s="32"/>
    </row>
    <row r="446" spans="1:17" x14ac:dyDescent="0.2">
      <c r="A446" s="56">
        <v>2333030</v>
      </c>
      <c r="B446" s="32" t="s">
        <v>61</v>
      </c>
      <c r="C446" s="32" t="s">
        <v>43</v>
      </c>
      <c r="D446" s="38" t="s">
        <v>1515</v>
      </c>
      <c r="E446" s="40" t="s">
        <v>1514</v>
      </c>
      <c r="F446" s="32" t="s">
        <v>139</v>
      </c>
      <c r="G446" s="36">
        <v>89.96</v>
      </c>
      <c r="H446" s="37"/>
      <c r="I446" s="35"/>
      <c r="J446" s="36">
        <v>89.96</v>
      </c>
      <c r="K446" s="35">
        <v>45828</v>
      </c>
      <c r="L446" s="36"/>
      <c r="M446" s="35">
        <v>46193</v>
      </c>
      <c r="N446" s="36"/>
      <c r="O446" s="33">
        <v>46558</v>
      </c>
      <c r="P446" s="32">
        <v>1</v>
      </c>
      <c r="Q446" s="32"/>
    </row>
    <row r="447" spans="1:17" x14ac:dyDescent="0.2">
      <c r="A447" s="56">
        <v>2333030</v>
      </c>
      <c r="B447" s="32" t="s">
        <v>61</v>
      </c>
      <c r="C447" s="32" t="s">
        <v>43</v>
      </c>
      <c r="D447" s="38" t="s">
        <v>1513</v>
      </c>
      <c r="E447" s="40" t="s">
        <v>1512</v>
      </c>
      <c r="F447" s="32" t="s">
        <v>496</v>
      </c>
      <c r="G447" s="36">
        <v>179.94</v>
      </c>
      <c r="H447" s="37"/>
      <c r="I447" s="35"/>
      <c r="J447" s="36">
        <v>179.94</v>
      </c>
      <c r="K447" s="35">
        <v>45828</v>
      </c>
      <c r="L447" s="36"/>
      <c r="M447" s="35">
        <v>46193</v>
      </c>
      <c r="N447" s="36"/>
      <c r="O447" s="33">
        <v>46558</v>
      </c>
      <c r="P447" s="32">
        <v>1</v>
      </c>
      <c r="Q447" s="32"/>
    </row>
    <row r="448" spans="1:17" x14ac:dyDescent="0.2">
      <c r="A448" s="56">
        <v>2333030</v>
      </c>
      <c r="B448" s="32" t="s">
        <v>61</v>
      </c>
      <c r="C448" s="32" t="s">
        <v>43</v>
      </c>
      <c r="D448" s="38" t="s">
        <v>1511</v>
      </c>
      <c r="E448" s="40" t="s">
        <v>1510</v>
      </c>
      <c r="F448" s="32" t="s">
        <v>204</v>
      </c>
      <c r="G448" s="36">
        <v>674.76</v>
      </c>
      <c r="H448" s="37"/>
      <c r="I448" s="35"/>
      <c r="J448" s="36">
        <v>674.76</v>
      </c>
      <c r="K448" s="35">
        <v>45828</v>
      </c>
      <c r="L448" s="36"/>
      <c r="M448" s="35">
        <v>46193</v>
      </c>
      <c r="N448" s="36"/>
      <c r="O448" s="33">
        <v>46558</v>
      </c>
      <c r="P448" s="32">
        <v>1</v>
      </c>
      <c r="Q448" s="32"/>
    </row>
    <row r="449" spans="1:17" x14ac:dyDescent="0.2">
      <c r="A449" s="56">
        <v>2333030</v>
      </c>
      <c r="B449" s="32" t="s">
        <v>61</v>
      </c>
      <c r="C449" s="32" t="s">
        <v>43</v>
      </c>
      <c r="D449" s="38" t="s">
        <v>1509</v>
      </c>
      <c r="E449" s="40" t="s">
        <v>1508</v>
      </c>
      <c r="F449" s="32" t="s">
        <v>137</v>
      </c>
      <c r="G449" s="36">
        <v>314.89</v>
      </c>
      <c r="H449" s="37"/>
      <c r="I449" s="35"/>
      <c r="J449" s="36">
        <v>314.89</v>
      </c>
      <c r="K449" s="35">
        <v>45828</v>
      </c>
      <c r="L449" s="36"/>
      <c r="M449" s="35">
        <v>46193</v>
      </c>
      <c r="N449" s="36"/>
      <c r="O449" s="33">
        <v>46558</v>
      </c>
      <c r="P449" s="32">
        <v>1</v>
      </c>
      <c r="Q449" s="32"/>
    </row>
    <row r="450" spans="1:17" x14ac:dyDescent="0.2">
      <c r="A450" s="56">
        <v>2333030</v>
      </c>
      <c r="B450" s="32" t="s">
        <v>61</v>
      </c>
      <c r="C450" s="32" t="s">
        <v>43</v>
      </c>
      <c r="D450" s="38" t="s">
        <v>1507</v>
      </c>
      <c r="E450" s="40" t="s">
        <v>1506</v>
      </c>
      <c r="F450" s="32" t="s">
        <v>69</v>
      </c>
      <c r="G450" s="36">
        <v>584.79</v>
      </c>
      <c r="H450" s="37"/>
      <c r="I450" s="35"/>
      <c r="J450" s="36">
        <v>584.79</v>
      </c>
      <c r="K450" s="35">
        <v>45828</v>
      </c>
      <c r="L450" s="36"/>
      <c r="M450" s="35">
        <v>46193</v>
      </c>
      <c r="N450" s="36"/>
      <c r="O450" s="33">
        <v>46558</v>
      </c>
      <c r="P450" s="32">
        <v>1</v>
      </c>
      <c r="Q450" s="32"/>
    </row>
    <row r="451" spans="1:17" x14ac:dyDescent="0.2">
      <c r="A451" s="56">
        <v>2333030</v>
      </c>
      <c r="B451" s="32" t="s">
        <v>61</v>
      </c>
      <c r="C451" s="32" t="s">
        <v>43</v>
      </c>
      <c r="D451" s="38" t="s">
        <v>1505</v>
      </c>
      <c r="E451" s="40" t="s">
        <v>1504</v>
      </c>
      <c r="F451" s="32" t="s">
        <v>830</v>
      </c>
      <c r="G451" s="36">
        <v>449.84</v>
      </c>
      <c r="H451" s="37"/>
      <c r="I451" s="35"/>
      <c r="J451" s="36">
        <v>449.84</v>
      </c>
      <c r="K451" s="35">
        <v>45828</v>
      </c>
      <c r="L451" s="36"/>
      <c r="M451" s="35">
        <v>46193</v>
      </c>
      <c r="N451" s="36"/>
      <c r="O451" s="33">
        <v>46558</v>
      </c>
      <c r="P451" s="32">
        <v>1</v>
      </c>
      <c r="Q451" s="32"/>
    </row>
    <row r="452" spans="1:17" x14ac:dyDescent="0.2">
      <c r="A452" s="56">
        <v>2333030</v>
      </c>
      <c r="B452" s="32" t="s">
        <v>61</v>
      </c>
      <c r="C452" s="32" t="s">
        <v>43</v>
      </c>
      <c r="D452" s="38" t="s">
        <v>1503</v>
      </c>
      <c r="E452" s="40" t="s">
        <v>1502</v>
      </c>
      <c r="F452" s="32" t="s">
        <v>539</v>
      </c>
      <c r="G452" s="36">
        <v>584.79</v>
      </c>
      <c r="H452" s="37"/>
      <c r="I452" s="35"/>
      <c r="J452" s="36">
        <v>584.79</v>
      </c>
      <c r="K452" s="35">
        <v>45828</v>
      </c>
      <c r="L452" s="36"/>
      <c r="M452" s="35">
        <v>46193</v>
      </c>
      <c r="N452" s="36"/>
      <c r="O452" s="33">
        <v>46558</v>
      </c>
      <c r="P452" s="32">
        <v>1</v>
      </c>
      <c r="Q452" s="32"/>
    </row>
    <row r="453" spans="1:17" x14ac:dyDescent="0.2">
      <c r="A453" s="56">
        <v>2333030</v>
      </c>
      <c r="B453" s="32" t="s">
        <v>61</v>
      </c>
      <c r="C453" s="32" t="s">
        <v>43</v>
      </c>
      <c r="D453" s="38" t="s">
        <v>1501</v>
      </c>
      <c r="E453" s="40" t="s">
        <v>1500</v>
      </c>
      <c r="F453" s="32" t="s">
        <v>73</v>
      </c>
      <c r="G453" s="36">
        <v>89.96</v>
      </c>
      <c r="H453" s="37"/>
      <c r="I453" s="35"/>
      <c r="J453" s="36">
        <v>89.96</v>
      </c>
      <c r="K453" s="35">
        <v>45828</v>
      </c>
      <c r="L453" s="36"/>
      <c r="M453" s="35">
        <v>46193</v>
      </c>
      <c r="N453" s="36"/>
      <c r="O453" s="33">
        <v>46558</v>
      </c>
      <c r="P453" s="32">
        <v>1</v>
      </c>
      <c r="Q453" s="32"/>
    </row>
    <row r="454" spans="1:17" x14ac:dyDescent="0.2">
      <c r="A454" s="56">
        <v>2333057</v>
      </c>
      <c r="B454" s="32" t="s">
        <v>97</v>
      </c>
      <c r="C454" s="32" t="s">
        <v>987</v>
      </c>
      <c r="D454" s="38">
        <v>301</v>
      </c>
      <c r="E454" s="39" t="s">
        <v>1499</v>
      </c>
      <c r="F454" s="32" t="s">
        <v>348</v>
      </c>
      <c r="G454" s="36">
        <v>843</v>
      </c>
      <c r="H454" s="32"/>
      <c r="I454" s="35"/>
      <c r="J454" s="32">
        <v>843</v>
      </c>
      <c r="K454" s="35">
        <v>45946</v>
      </c>
      <c r="L454" s="36"/>
      <c r="M454" s="35">
        <v>46311</v>
      </c>
      <c r="N454" s="36"/>
      <c r="O454" s="33">
        <v>46676</v>
      </c>
      <c r="P454" s="32">
        <v>15</v>
      </c>
      <c r="Q454" s="32" t="s">
        <v>885</v>
      </c>
    </row>
    <row r="455" spans="1:17" x14ac:dyDescent="0.2">
      <c r="A455" s="56">
        <v>2333057</v>
      </c>
      <c r="B455" s="32" t="s">
        <v>97</v>
      </c>
      <c r="C455" s="32" t="s">
        <v>987</v>
      </c>
      <c r="D455" s="38">
        <v>302</v>
      </c>
      <c r="E455" s="39" t="s">
        <v>1498</v>
      </c>
      <c r="F455" s="32" t="s">
        <v>348</v>
      </c>
      <c r="G455" s="36">
        <v>662.06</v>
      </c>
      <c r="H455" s="32"/>
      <c r="I455" s="35"/>
      <c r="J455" s="32">
        <v>662.06</v>
      </c>
      <c r="K455" s="35">
        <v>45946</v>
      </c>
      <c r="L455" s="36"/>
      <c r="M455" s="35">
        <v>46311</v>
      </c>
      <c r="N455" s="36"/>
      <c r="O455" s="33">
        <v>46676</v>
      </c>
      <c r="P455" s="32">
        <v>10</v>
      </c>
      <c r="Q455" s="32" t="s">
        <v>885</v>
      </c>
    </row>
    <row r="456" spans="1:17" x14ac:dyDescent="0.2">
      <c r="A456" s="56">
        <v>2333057</v>
      </c>
      <c r="B456" s="32" t="s">
        <v>97</v>
      </c>
      <c r="C456" s="32" t="s">
        <v>987</v>
      </c>
      <c r="D456" s="38">
        <v>303</v>
      </c>
      <c r="E456" s="39" t="s">
        <v>1497</v>
      </c>
      <c r="F456" s="32" t="s">
        <v>348</v>
      </c>
      <c r="G456" s="36">
        <v>341.84</v>
      </c>
      <c r="H456" s="32"/>
      <c r="I456" s="35"/>
      <c r="J456" s="32">
        <v>341.84</v>
      </c>
      <c r="K456" s="35">
        <v>45946</v>
      </c>
      <c r="L456" s="36"/>
      <c r="M456" s="35">
        <v>46311</v>
      </c>
      <c r="N456" s="36"/>
      <c r="O456" s="33">
        <v>46676</v>
      </c>
      <c r="P456" s="32">
        <v>60</v>
      </c>
      <c r="Q456" s="32" t="s">
        <v>885</v>
      </c>
    </row>
    <row r="457" spans="1:17" x14ac:dyDescent="0.2">
      <c r="A457" s="56">
        <v>2333057</v>
      </c>
      <c r="B457" s="32" t="s">
        <v>97</v>
      </c>
      <c r="C457" s="32" t="s">
        <v>987</v>
      </c>
      <c r="D457" s="38">
        <v>304</v>
      </c>
      <c r="E457" s="39" t="s">
        <v>1496</v>
      </c>
      <c r="F457" s="32" t="s">
        <v>348</v>
      </c>
      <c r="G457" s="36">
        <v>341.84</v>
      </c>
      <c r="H457" s="32"/>
      <c r="I457" s="35"/>
      <c r="J457" s="32">
        <v>341.84</v>
      </c>
      <c r="K457" s="35">
        <v>45946</v>
      </c>
      <c r="L457" s="36"/>
      <c r="M457" s="35">
        <v>46311</v>
      </c>
      <c r="N457" s="36"/>
      <c r="O457" s="33">
        <v>46676</v>
      </c>
      <c r="P457" s="32">
        <v>15</v>
      </c>
      <c r="Q457" s="32" t="s">
        <v>885</v>
      </c>
    </row>
    <row r="458" spans="1:17" x14ac:dyDescent="0.2">
      <c r="A458" s="56">
        <v>2333057</v>
      </c>
      <c r="B458" s="32" t="s">
        <v>97</v>
      </c>
      <c r="C458" s="32" t="s">
        <v>987</v>
      </c>
      <c r="D458" s="38">
        <v>305</v>
      </c>
      <c r="E458" s="39" t="s">
        <v>1495</v>
      </c>
      <c r="F458" s="32" t="s">
        <v>348</v>
      </c>
      <c r="G458" s="36">
        <v>405.89</v>
      </c>
      <c r="H458" s="32"/>
      <c r="I458" s="35"/>
      <c r="J458" s="32">
        <v>405.89</v>
      </c>
      <c r="K458" s="35">
        <v>45946</v>
      </c>
      <c r="L458" s="36"/>
      <c r="M458" s="35">
        <v>46311</v>
      </c>
      <c r="N458" s="36"/>
      <c r="O458" s="33">
        <v>46676</v>
      </c>
      <c r="P458" s="32">
        <v>10</v>
      </c>
      <c r="Q458" s="32" t="s">
        <v>885</v>
      </c>
    </row>
    <row r="459" spans="1:17" x14ac:dyDescent="0.2">
      <c r="A459" s="56">
        <v>2333057</v>
      </c>
      <c r="B459" s="32" t="s">
        <v>97</v>
      </c>
      <c r="C459" s="32" t="s">
        <v>987</v>
      </c>
      <c r="D459" s="38">
        <v>306</v>
      </c>
      <c r="E459" s="39" t="s">
        <v>1494</v>
      </c>
      <c r="F459" s="32" t="s">
        <v>348</v>
      </c>
      <c r="G459" s="36">
        <v>469.92</v>
      </c>
      <c r="H459" s="32"/>
      <c r="I459" s="35"/>
      <c r="J459" s="32">
        <v>469.92</v>
      </c>
      <c r="K459" s="35">
        <v>45946</v>
      </c>
      <c r="L459" s="36"/>
      <c r="M459" s="35">
        <v>46311</v>
      </c>
      <c r="N459" s="36"/>
      <c r="O459" s="33">
        <v>46676</v>
      </c>
      <c r="P459" s="32">
        <v>10</v>
      </c>
      <c r="Q459" s="32" t="s">
        <v>885</v>
      </c>
    </row>
    <row r="460" spans="1:17" x14ac:dyDescent="0.2">
      <c r="A460" s="56">
        <v>2333057</v>
      </c>
      <c r="B460" s="32" t="s">
        <v>97</v>
      </c>
      <c r="C460" s="32" t="s">
        <v>44</v>
      </c>
      <c r="D460" s="38" t="s">
        <v>1493</v>
      </c>
      <c r="E460" s="32" t="s">
        <v>1492</v>
      </c>
      <c r="F460" s="32" t="s">
        <v>348</v>
      </c>
      <c r="G460" s="36">
        <v>1356.16</v>
      </c>
      <c r="H460" s="37"/>
      <c r="I460" s="35"/>
      <c r="J460" s="36">
        <v>1356.16</v>
      </c>
      <c r="K460" s="35">
        <v>45946</v>
      </c>
      <c r="L460" s="36"/>
      <c r="M460" s="35">
        <v>46311</v>
      </c>
      <c r="N460" s="36"/>
      <c r="O460" s="33">
        <v>46676</v>
      </c>
      <c r="P460" s="32">
        <v>5</v>
      </c>
      <c r="Q460" s="32" t="s">
        <v>885</v>
      </c>
    </row>
    <row r="461" spans="1:17" x14ac:dyDescent="0.2">
      <c r="A461" s="56">
        <v>2333057</v>
      </c>
      <c r="B461" s="32" t="s">
        <v>97</v>
      </c>
      <c r="C461" s="32" t="s">
        <v>46</v>
      </c>
      <c r="D461" s="38" t="s">
        <v>1491</v>
      </c>
      <c r="E461" s="32" t="s">
        <v>1490</v>
      </c>
      <c r="F461" s="32" t="s">
        <v>348</v>
      </c>
      <c r="G461" s="36">
        <v>2162.71</v>
      </c>
      <c r="H461" s="37"/>
      <c r="I461" s="35"/>
      <c r="J461" s="36">
        <v>2162.71</v>
      </c>
      <c r="K461" s="35">
        <v>45946</v>
      </c>
      <c r="L461" s="36"/>
      <c r="M461" s="35">
        <v>46311</v>
      </c>
      <c r="N461" s="36"/>
      <c r="O461" s="33">
        <v>46676</v>
      </c>
      <c r="P461" s="32">
        <v>5</v>
      </c>
      <c r="Q461" s="32" t="s">
        <v>885</v>
      </c>
    </row>
    <row r="462" spans="1:17" x14ac:dyDescent="0.2">
      <c r="A462" s="56">
        <v>2333057</v>
      </c>
      <c r="B462" s="32" t="s">
        <v>97</v>
      </c>
      <c r="C462" s="32" t="s">
        <v>47</v>
      </c>
      <c r="D462" s="38" t="s">
        <v>1489</v>
      </c>
      <c r="E462" s="32" t="s">
        <v>1488</v>
      </c>
      <c r="F462" s="32" t="s">
        <v>348</v>
      </c>
      <c r="G462" s="36">
        <v>4490.96</v>
      </c>
      <c r="H462" s="37"/>
      <c r="I462" s="35"/>
      <c r="J462" s="36">
        <v>4490.96</v>
      </c>
      <c r="K462" s="35">
        <v>45946</v>
      </c>
      <c r="L462" s="36"/>
      <c r="M462" s="35">
        <v>46311</v>
      </c>
      <c r="N462" s="36"/>
      <c r="O462" s="33">
        <v>46676</v>
      </c>
      <c r="P462" s="32">
        <v>5</v>
      </c>
      <c r="Q462" s="32" t="s">
        <v>885</v>
      </c>
    </row>
    <row r="463" spans="1:17" x14ac:dyDescent="0.2">
      <c r="A463" s="56">
        <v>2333057</v>
      </c>
      <c r="B463" s="32" t="s">
        <v>97</v>
      </c>
      <c r="C463" s="32" t="s">
        <v>44</v>
      </c>
      <c r="D463" s="38" t="s">
        <v>1487</v>
      </c>
      <c r="E463" s="32" t="s">
        <v>1486</v>
      </c>
      <c r="F463" s="32" t="s">
        <v>348</v>
      </c>
      <c r="G463" s="36">
        <v>1035.93</v>
      </c>
      <c r="H463" s="37"/>
      <c r="I463" s="35"/>
      <c r="J463" s="36">
        <v>1035.93</v>
      </c>
      <c r="K463" s="35">
        <v>45946</v>
      </c>
      <c r="L463" s="36"/>
      <c r="M463" s="35">
        <v>46311</v>
      </c>
      <c r="N463" s="36"/>
      <c r="O463" s="33">
        <v>46676</v>
      </c>
      <c r="P463" s="32">
        <v>5</v>
      </c>
      <c r="Q463" s="32" t="s">
        <v>885</v>
      </c>
    </row>
    <row r="464" spans="1:17" x14ac:dyDescent="0.2">
      <c r="A464" s="56">
        <v>2333057</v>
      </c>
      <c r="B464" s="32" t="s">
        <v>97</v>
      </c>
      <c r="C464" s="32" t="s">
        <v>46</v>
      </c>
      <c r="D464" s="38" t="s">
        <v>1485</v>
      </c>
      <c r="E464" s="32" t="s">
        <v>1484</v>
      </c>
      <c r="F464" s="32" t="s">
        <v>348</v>
      </c>
      <c r="G464" s="36">
        <v>1594.12</v>
      </c>
      <c r="H464" s="37"/>
      <c r="I464" s="35"/>
      <c r="J464" s="36">
        <v>1594.12</v>
      </c>
      <c r="K464" s="35">
        <v>45946</v>
      </c>
      <c r="L464" s="36"/>
      <c r="M464" s="35">
        <v>46311</v>
      </c>
      <c r="N464" s="36"/>
      <c r="O464" s="33">
        <v>46676</v>
      </c>
      <c r="P464" s="32">
        <v>5</v>
      </c>
      <c r="Q464" s="32" t="s">
        <v>885</v>
      </c>
    </row>
    <row r="465" spans="1:17" x14ac:dyDescent="0.2">
      <c r="A465" s="56">
        <v>2333057</v>
      </c>
      <c r="B465" s="32" t="s">
        <v>97</v>
      </c>
      <c r="C465" s="32" t="s">
        <v>47</v>
      </c>
      <c r="D465" s="38" t="s">
        <v>1483</v>
      </c>
      <c r="E465" s="32" t="s">
        <v>1482</v>
      </c>
      <c r="F465" s="32" t="s">
        <v>348</v>
      </c>
      <c r="G465" s="36">
        <v>5003.33</v>
      </c>
      <c r="H465" s="37"/>
      <c r="I465" s="35"/>
      <c r="J465" s="36">
        <v>5003.33</v>
      </c>
      <c r="K465" s="35">
        <v>45946</v>
      </c>
      <c r="L465" s="36"/>
      <c r="M465" s="35">
        <v>46311</v>
      </c>
      <c r="N465" s="36"/>
      <c r="O465" s="33">
        <v>46676</v>
      </c>
      <c r="P465" s="32">
        <v>5</v>
      </c>
      <c r="Q465" s="32" t="s">
        <v>885</v>
      </c>
    </row>
    <row r="466" spans="1:17" x14ac:dyDescent="0.2">
      <c r="A466" s="56">
        <v>2333057</v>
      </c>
      <c r="B466" s="32" t="s">
        <v>97</v>
      </c>
      <c r="C466" s="32" t="s">
        <v>44</v>
      </c>
      <c r="D466" s="38" t="s">
        <v>1481</v>
      </c>
      <c r="E466" s="27" t="s">
        <v>1480</v>
      </c>
      <c r="F466" s="32" t="s">
        <v>348</v>
      </c>
      <c r="G466" s="36">
        <v>662.06</v>
      </c>
      <c r="H466" s="37"/>
      <c r="I466" s="35"/>
      <c r="J466" s="36">
        <v>662.06</v>
      </c>
      <c r="K466" s="35">
        <v>45946</v>
      </c>
      <c r="L466" s="36"/>
      <c r="M466" s="35">
        <v>46311</v>
      </c>
      <c r="N466" s="36"/>
      <c r="O466" s="33">
        <v>46676</v>
      </c>
      <c r="P466" s="32">
        <v>5</v>
      </c>
      <c r="Q466" s="32" t="s">
        <v>885</v>
      </c>
    </row>
    <row r="467" spans="1:17" x14ac:dyDescent="0.2">
      <c r="A467" s="56">
        <v>2333057</v>
      </c>
      <c r="B467" s="32" t="s">
        <v>97</v>
      </c>
      <c r="C467" s="32" t="s">
        <v>46</v>
      </c>
      <c r="D467" s="38" t="s">
        <v>1479</v>
      </c>
      <c r="E467" s="32" t="s">
        <v>1478</v>
      </c>
      <c r="F467" s="32" t="s">
        <v>348</v>
      </c>
      <c r="G467" s="36">
        <v>945.06</v>
      </c>
      <c r="H467" s="37"/>
      <c r="I467" s="35"/>
      <c r="J467" s="36">
        <v>945.06</v>
      </c>
      <c r="K467" s="35">
        <v>45946</v>
      </c>
      <c r="L467" s="36"/>
      <c r="M467" s="35">
        <v>46311</v>
      </c>
      <c r="N467" s="36"/>
      <c r="O467" s="33">
        <v>46676</v>
      </c>
      <c r="P467" s="32">
        <v>5</v>
      </c>
      <c r="Q467" s="32" t="s">
        <v>885</v>
      </c>
    </row>
    <row r="468" spans="1:17" x14ac:dyDescent="0.2">
      <c r="A468" s="56">
        <v>2333057</v>
      </c>
      <c r="B468" s="32" t="s">
        <v>97</v>
      </c>
      <c r="C468" s="32" t="s">
        <v>47</v>
      </c>
      <c r="D468" s="38" t="s">
        <v>1477</v>
      </c>
      <c r="E468" s="32" t="s">
        <v>1476</v>
      </c>
      <c r="F468" s="32" t="s">
        <v>348</v>
      </c>
      <c r="G468" s="36">
        <v>1970.55</v>
      </c>
      <c r="H468" s="37"/>
      <c r="I468" s="35"/>
      <c r="J468" s="36">
        <v>1970.55</v>
      </c>
      <c r="K468" s="35">
        <v>45946</v>
      </c>
      <c r="L468" s="36"/>
      <c r="M468" s="35">
        <v>46311</v>
      </c>
      <c r="N468" s="36"/>
      <c r="O468" s="33">
        <v>46676</v>
      </c>
      <c r="P468" s="32">
        <v>5</v>
      </c>
      <c r="Q468" s="32" t="s">
        <v>885</v>
      </c>
    </row>
    <row r="469" spans="1:17" x14ac:dyDescent="0.2">
      <c r="A469" s="56">
        <v>2333057</v>
      </c>
      <c r="B469" s="32" t="s">
        <v>97</v>
      </c>
      <c r="C469" s="32" t="s">
        <v>1467</v>
      </c>
      <c r="D469" s="38" t="s">
        <v>1475</v>
      </c>
      <c r="E469" s="32" t="s">
        <v>1474</v>
      </c>
      <c r="F469" s="32" t="s">
        <v>348</v>
      </c>
      <c r="G469" s="36">
        <v>390.85</v>
      </c>
      <c r="H469" s="37"/>
      <c r="I469" s="35"/>
      <c r="J469" s="36">
        <v>390.85</v>
      </c>
      <c r="K469" s="35">
        <v>45946</v>
      </c>
      <c r="L469" s="36"/>
      <c r="M469" s="35">
        <v>46311</v>
      </c>
      <c r="N469" s="36"/>
      <c r="O469" s="33">
        <v>46676</v>
      </c>
      <c r="P469" s="32">
        <v>20</v>
      </c>
      <c r="Q469" s="32" t="s">
        <v>885</v>
      </c>
    </row>
    <row r="470" spans="1:17" x14ac:dyDescent="0.2">
      <c r="A470" s="56">
        <v>2333057</v>
      </c>
      <c r="B470" s="32" t="s">
        <v>97</v>
      </c>
      <c r="C470" s="32" t="s">
        <v>1467</v>
      </c>
      <c r="D470" s="38" t="s">
        <v>1473</v>
      </c>
      <c r="E470" s="32" t="s">
        <v>1472</v>
      </c>
      <c r="F470" s="32" t="s">
        <v>348</v>
      </c>
      <c r="G470" s="36">
        <v>731.31</v>
      </c>
      <c r="H470" s="37"/>
      <c r="I470" s="35"/>
      <c r="J470" s="36">
        <v>731.31</v>
      </c>
      <c r="K470" s="35">
        <v>45946</v>
      </c>
      <c r="L470" s="36"/>
      <c r="M470" s="35">
        <v>46311</v>
      </c>
      <c r="N470" s="36"/>
      <c r="O470" s="33">
        <v>46676</v>
      </c>
      <c r="P470" s="32">
        <v>14</v>
      </c>
      <c r="Q470" s="32" t="s">
        <v>885</v>
      </c>
    </row>
    <row r="471" spans="1:17" x14ac:dyDescent="0.2">
      <c r="A471" s="56">
        <v>2333057</v>
      </c>
      <c r="B471" s="32" t="s">
        <v>97</v>
      </c>
      <c r="C471" s="32" t="s">
        <v>1467</v>
      </c>
      <c r="D471" s="38" t="s">
        <v>1471</v>
      </c>
      <c r="E471" s="32" t="s">
        <v>1470</v>
      </c>
      <c r="F471" s="32" t="s">
        <v>348</v>
      </c>
      <c r="G471" s="36">
        <v>667.28</v>
      </c>
      <c r="H471" s="37"/>
      <c r="I471" s="35"/>
      <c r="J471" s="36">
        <v>667.28</v>
      </c>
      <c r="K471" s="35">
        <v>45946</v>
      </c>
      <c r="L471" s="36"/>
      <c r="M471" s="35">
        <v>46311</v>
      </c>
      <c r="N471" s="36"/>
      <c r="O471" s="33">
        <v>46676</v>
      </c>
      <c r="P471" s="32">
        <v>30</v>
      </c>
      <c r="Q471" s="32" t="s">
        <v>885</v>
      </c>
    </row>
    <row r="472" spans="1:17" x14ac:dyDescent="0.2">
      <c r="A472" s="56">
        <v>2333057</v>
      </c>
      <c r="B472" s="32" t="s">
        <v>97</v>
      </c>
      <c r="C472" s="32" t="s">
        <v>50</v>
      </c>
      <c r="D472" s="38" t="s">
        <v>1469</v>
      </c>
      <c r="E472" s="32" t="s">
        <v>1468</v>
      </c>
      <c r="F472" s="32" t="s">
        <v>348</v>
      </c>
      <c r="G472" s="36">
        <v>247.7</v>
      </c>
      <c r="H472" s="37"/>
      <c r="I472" s="35"/>
      <c r="J472" s="36">
        <v>247.7</v>
      </c>
      <c r="K472" s="35">
        <v>45946</v>
      </c>
      <c r="L472" s="36"/>
      <c r="M472" s="35">
        <v>46311</v>
      </c>
      <c r="N472" s="36"/>
      <c r="O472" s="33">
        <v>46676</v>
      </c>
      <c r="P472" s="32">
        <v>10</v>
      </c>
      <c r="Q472" s="32" t="s">
        <v>885</v>
      </c>
    </row>
    <row r="473" spans="1:17" x14ac:dyDescent="0.2">
      <c r="A473" s="56">
        <v>2333057</v>
      </c>
      <c r="B473" s="32" t="s">
        <v>97</v>
      </c>
      <c r="C473" s="32" t="s">
        <v>1467</v>
      </c>
      <c r="D473" s="38" t="s">
        <v>1466</v>
      </c>
      <c r="E473" s="32" t="s">
        <v>1465</v>
      </c>
      <c r="F473" s="32" t="s">
        <v>136</v>
      </c>
      <c r="G473" s="36">
        <v>1617.53</v>
      </c>
      <c r="H473" s="37"/>
      <c r="I473" s="35"/>
      <c r="J473" s="36">
        <v>1617.53</v>
      </c>
      <c r="K473" s="35">
        <v>45946</v>
      </c>
      <c r="L473" s="36"/>
      <c r="M473" s="35">
        <v>46311</v>
      </c>
      <c r="N473" s="36"/>
      <c r="O473" s="33">
        <v>46676</v>
      </c>
      <c r="P473" s="32">
        <v>1</v>
      </c>
      <c r="Q473" s="32" t="s">
        <v>885</v>
      </c>
    </row>
    <row r="474" spans="1:17" x14ac:dyDescent="0.2">
      <c r="A474" s="56">
        <v>2333057</v>
      </c>
      <c r="B474" s="32" t="s">
        <v>97</v>
      </c>
      <c r="C474" s="32" t="s">
        <v>1463</v>
      </c>
      <c r="D474" s="38" t="s">
        <v>1464</v>
      </c>
      <c r="E474" s="32" t="s">
        <v>92</v>
      </c>
      <c r="F474" s="32" t="s">
        <v>213</v>
      </c>
      <c r="G474" s="36">
        <v>469.67</v>
      </c>
      <c r="H474" s="37"/>
      <c r="I474" s="35"/>
      <c r="J474" s="36">
        <v>469.67</v>
      </c>
      <c r="K474" s="35">
        <v>45946</v>
      </c>
      <c r="L474" s="36"/>
      <c r="M474" s="35">
        <v>46311</v>
      </c>
      <c r="N474" s="36"/>
      <c r="O474" s="33">
        <v>46676</v>
      </c>
      <c r="P474" s="32">
        <v>100</v>
      </c>
      <c r="Q474" s="32" t="s">
        <v>885</v>
      </c>
    </row>
    <row r="475" spans="1:17" x14ac:dyDescent="0.2">
      <c r="A475" s="56">
        <v>2333057</v>
      </c>
      <c r="B475" s="32" t="s">
        <v>97</v>
      </c>
      <c r="C475" s="32" t="s">
        <v>1463</v>
      </c>
      <c r="D475" s="38" t="s">
        <v>1462</v>
      </c>
      <c r="E475" s="32" t="s">
        <v>93</v>
      </c>
      <c r="F475" s="32" t="s">
        <v>213</v>
      </c>
      <c r="G475" s="36">
        <v>617.11</v>
      </c>
      <c r="H475" s="37"/>
      <c r="I475" s="35"/>
      <c r="J475" s="36">
        <v>617.11</v>
      </c>
      <c r="K475" s="35">
        <v>45946</v>
      </c>
      <c r="L475" s="36"/>
      <c r="M475" s="35">
        <v>46311</v>
      </c>
      <c r="N475" s="36"/>
      <c r="O475" s="33">
        <v>46676</v>
      </c>
      <c r="P475" s="32">
        <v>30</v>
      </c>
      <c r="Q475" s="32" t="s">
        <v>885</v>
      </c>
    </row>
    <row r="476" spans="1:17" x14ac:dyDescent="0.2">
      <c r="A476" s="56">
        <v>2333057</v>
      </c>
      <c r="B476" s="32" t="s">
        <v>97</v>
      </c>
      <c r="C476" s="32" t="s">
        <v>987</v>
      </c>
      <c r="D476" s="38">
        <v>601</v>
      </c>
      <c r="E476" s="39" t="s">
        <v>1461</v>
      </c>
      <c r="F476" s="32" t="s">
        <v>71</v>
      </c>
      <c r="G476" s="36">
        <v>3160.49</v>
      </c>
      <c r="H476" s="32"/>
      <c r="I476" s="35"/>
      <c r="J476" s="32">
        <v>3160.49</v>
      </c>
      <c r="K476" s="35">
        <v>45946</v>
      </c>
      <c r="L476" s="36"/>
      <c r="M476" s="35">
        <v>46311</v>
      </c>
      <c r="N476" s="36"/>
      <c r="O476" s="33">
        <v>46676</v>
      </c>
      <c r="P476" s="32">
        <v>2</v>
      </c>
      <c r="Q476" s="32" t="s">
        <v>885</v>
      </c>
    </row>
    <row r="477" spans="1:17" x14ac:dyDescent="0.2">
      <c r="A477" s="56">
        <v>2333057</v>
      </c>
      <c r="B477" s="32" t="s">
        <v>97</v>
      </c>
      <c r="C477" s="32" t="s">
        <v>987</v>
      </c>
      <c r="D477" s="38">
        <v>602</v>
      </c>
      <c r="E477" s="39" t="s">
        <v>1460</v>
      </c>
      <c r="F477" s="32" t="s">
        <v>1459</v>
      </c>
      <c r="G477" s="36">
        <v>877.52</v>
      </c>
      <c r="H477" s="32"/>
      <c r="I477" s="35"/>
      <c r="J477" s="32">
        <v>877.52</v>
      </c>
      <c r="K477" s="35">
        <v>45946</v>
      </c>
      <c r="L477" s="36"/>
      <c r="M477" s="35">
        <v>46311</v>
      </c>
      <c r="N477" s="36"/>
      <c r="O477" s="33">
        <v>46676</v>
      </c>
      <c r="P477" s="32">
        <v>2</v>
      </c>
      <c r="Q477" s="32" t="s">
        <v>885</v>
      </c>
    </row>
    <row r="478" spans="1:17" x14ac:dyDescent="0.2">
      <c r="A478" s="56">
        <v>2333057</v>
      </c>
      <c r="B478" s="32" t="s">
        <v>97</v>
      </c>
      <c r="C478" s="32" t="s">
        <v>987</v>
      </c>
      <c r="D478" s="38">
        <v>603</v>
      </c>
      <c r="E478" s="39" t="s">
        <v>1458</v>
      </c>
      <c r="F478" s="32" t="s">
        <v>766</v>
      </c>
      <c r="G478" s="36">
        <v>6131.31</v>
      </c>
      <c r="H478" s="32"/>
      <c r="I478" s="35"/>
      <c r="J478" s="32">
        <v>6131.31</v>
      </c>
      <c r="K478" s="35">
        <v>45946</v>
      </c>
      <c r="L478" s="36"/>
      <c r="M478" s="35">
        <v>46311</v>
      </c>
      <c r="N478" s="36"/>
      <c r="O478" s="33">
        <v>46676</v>
      </c>
      <c r="P478" s="32">
        <v>2</v>
      </c>
      <c r="Q478" s="32" t="s">
        <v>885</v>
      </c>
    </row>
    <row r="479" spans="1:17" x14ac:dyDescent="0.2">
      <c r="A479" s="56">
        <v>2333057</v>
      </c>
      <c r="B479" s="32" t="s">
        <v>97</v>
      </c>
      <c r="C479" s="32" t="s">
        <v>987</v>
      </c>
      <c r="D479" s="38">
        <v>604</v>
      </c>
      <c r="E479" s="39" t="s">
        <v>1457</v>
      </c>
      <c r="F479" s="32" t="s">
        <v>64</v>
      </c>
      <c r="G479" s="36">
        <v>800.23</v>
      </c>
      <c r="H479" s="32"/>
      <c r="I479" s="35"/>
      <c r="J479" s="32">
        <v>800.23</v>
      </c>
      <c r="K479" s="35">
        <v>45946</v>
      </c>
      <c r="L479" s="36"/>
      <c r="M479" s="35">
        <v>46311</v>
      </c>
      <c r="N479" s="36"/>
      <c r="O479" s="33">
        <v>46676</v>
      </c>
      <c r="P479" s="32">
        <v>2</v>
      </c>
      <c r="Q479" s="32" t="s">
        <v>885</v>
      </c>
    </row>
    <row r="480" spans="1:17" x14ac:dyDescent="0.2">
      <c r="A480" s="56">
        <v>2333057</v>
      </c>
      <c r="B480" s="32" t="s">
        <v>97</v>
      </c>
      <c r="C480" s="32" t="s">
        <v>987</v>
      </c>
      <c r="D480" s="38">
        <v>605</v>
      </c>
      <c r="E480" s="39" t="s">
        <v>1456</v>
      </c>
      <c r="F480" s="32" t="s">
        <v>330</v>
      </c>
      <c r="G480" s="36">
        <v>702.73</v>
      </c>
      <c r="H480" s="32"/>
      <c r="I480" s="35"/>
      <c r="J480" s="32">
        <v>702.73</v>
      </c>
      <c r="K480" s="35">
        <v>45946</v>
      </c>
      <c r="L480" s="36"/>
      <c r="M480" s="35">
        <v>46311</v>
      </c>
      <c r="N480" s="36"/>
      <c r="O480" s="33">
        <v>46676</v>
      </c>
      <c r="P480" s="32">
        <v>2</v>
      </c>
      <c r="Q480" s="32" t="s">
        <v>885</v>
      </c>
    </row>
    <row r="481" spans="1:17" x14ac:dyDescent="0.2">
      <c r="A481" s="56">
        <v>2333057</v>
      </c>
      <c r="B481" s="32" t="s">
        <v>97</v>
      </c>
      <c r="C481" s="32" t="s">
        <v>44</v>
      </c>
      <c r="D481" s="38" t="s">
        <v>1455</v>
      </c>
      <c r="E481" s="32" t="s">
        <v>1454</v>
      </c>
      <c r="F481" s="40" t="s">
        <v>71</v>
      </c>
      <c r="G481" s="36">
        <v>4249.59</v>
      </c>
      <c r="H481" s="37"/>
      <c r="I481" s="35"/>
      <c r="J481" s="36">
        <v>4249.59</v>
      </c>
      <c r="K481" s="35">
        <v>45946</v>
      </c>
      <c r="L481" s="36"/>
      <c r="M481" s="35">
        <v>46311</v>
      </c>
      <c r="N481" s="36"/>
      <c r="O481" s="33">
        <v>46676</v>
      </c>
      <c r="P481" s="32">
        <v>1</v>
      </c>
      <c r="Q481" s="32" t="s">
        <v>885</v>
      </c>
    </row>
    <row r="482" spans="1:17" x14ac:dyDescent="0.2">
      <c r="A482" s="56">
        <v>2333057</v>
      </c>
      <c r="B482" s="32" t="s">
        <v>97</v>
      </c>
      <c r="C482" s="32" t="s">
        <v>44</v>
      </c>
      <c r="D482" s="38" t="s">
        <v>1453</v>
      </c>
      <c r="E482" s="32" t="s">
        <v>1452</v>
      </c>
      <c r="F482" s="32" t="s">
        <v>70</v>
      </c>
      <c r="G482" s="36">
        <v>1340.29</v>
      </c>
      <c r="H482" s="37"/>
      <c r="I482" s="35"/>
      <c r="J482" s="36">
        <v>1340.29</v>
      </c>
      <c r="K482" s="35">
        <v>45946</v>
      </c>
      <c r="L482" s="36"/>
      <c r="M482" s="35">
        <v>46311</v>
      </c>
      <c r="N482" s="36"/>
      <c r="O482" s="33">
        <v>46676</v>
      </c>
      <c r="P482" s="32">
        <v>1</v>
      </c>
      <c r="Q482" s="32" t="s">
        <v>885</v>
      </c>
    </row>
    <row r="483" spans="1:17" x14ac:dyDescent="0.2">
      <c r="A483" s="56">
        <v>2333057</v>
      </c>
      <c r="B483" s="32" t="s">
        <v>97</v>
      </c>
      <c r="C483" s="32" t="s">
        <v>44</v>
      </c>
      <c r="D483" s="38" t="s">
        <v>1451</v>
      </c>
      <c r="E483" s="32" t="s">
        <v>1450</v>
      </c>
      <c r="F483" s="32" t="s">
        <v>766</v>
      </c>
      <c r="G483" s="36">
        <v>7980.82</v>
      </c>
      <c r="H483" s="37"/>
      <c r="I483" s="35"/>
      <c r="J483" s="36">
        <v>7980.82</v>
      </c>
      <c r="K483" s="35">
        <v>45946</v>
      </c>
      <c r="L483" s="36"/>
      <c r="M483" s="35">
        <v>46311</v>
      </c>
      <c r="N483" s="36"/>
      <c r="O483" s="33">
        <v>46676</v>
      </c>
      <c r="P483" s="32">
        <v>1</v>
      </c>
      <c r="Q483" s="32" t="s">
        <v>885</v>
      </c>
    </row>
    <row r="484" spans="1:17" x14ac:dyDescent="0.2">
      <c r="A484" s="56">
        <v>2333057</v>
      </c>
      <c r="B484" s="32" t="s">
        <v>97</v>
      </c>
      <c r="C484" s="32" t="s">
        <v>44</v>
      </c>
      <c r="D484" s="38" t="s">
        <v>1449</v>
      </c>
      <c r="E484" s="32" t="s">
        <v>1448</v>
      </c>
      <c r="F484" s="32" t="s">
        <v>64</v>
      </c>
      <c r="G484" s="36">
        <v>1150.04</v>
      </c>
      <c r="H484" s="37"/>
      <c r="I484" s="35"/>
      <c r="J484" s="36">
        <v>1150.04</v>
      </c>
      <c r="K484" s="35">
        <v>45946</v>
      </c>
      <c r="L484" s="36"/>
      <c r="M484" s="35">
        <v>46311</v>
      </c>
      <c r="N484" s="36"/>
      <c r="O484" s="33">
        <v>46676</v>
      </c>
      <c r="P484" s="32">
        <v>1</v>
      </c>
      <c r="Q484" s="32" t="s">
        <v>885</v>
      </c>
    </row>
    <row r="485" spans="1:17" x14ac:dyDescent="0.2">
      <c r="A485" s="56">
        <v>2333057</v>
      </c>
      <c r="B485" s="32" t="s">
        <v>97</v>
      </c>
      <c r="C485" s="32" t="s">
        <v>44</v>
      </c>
      <c r="D485" s="38" t="s">
        <v>1447</v>
      </c>
      <c r="E485" s="32" t="s">
        <v>1446</v>
      </c>
      <c r="F485" s="32" t="s">
        <v>330</v>
      </c>
      <c r="G485" s="36">
        <v>922.93</v>
      </c>
      <c r="H485" s="37"/>
      <c r="I485" s="35"/>
      <c r="J485" s="36">
        <v>922.93</v>
      </c>
      <c r="K485" s="35">
        <v>45946</v>
      </c>
      <c r="L485" s="36"/>
      <c r="M485" s="35">
        <v>46311</v>
      </c>
      <c r="N485" s="36"/>
      <c r="O485" s="33">
        <v>46676</v>
      </c>
      <c r="P485" s="32">
        <v>1</v>
      </c>
      <c r="Q485" s="32" t="s">
        <v>885</v>
      </c>
    </row>
    <row r="486" spans="1:17" x14ac:dyDescent="0.2">
      <c r="A486" s="56">
        <v>2333057</v>
      </c>
      <c r="B486" s="32" t="s">
        <v>97</v>
      </c>
      <c r="C486" s="32" t="s">
        <v>46</v>
      </c>
      <c r="D486" s="38" t="s">
        <v>1445</v>
      </c>
      <c r="E486" s="32" t="s">
        <v>1444</v>
      </c>
      <c r="F486" s="40" t="s">
        <v>71</v>
      </c>
      <c r="G486" s="36">
        <v>6782.25</v>
      </c>
      <c r="H486" s="37"/>
      <c r="I486" s="35"/>
      <c r="J486" s="36">
        <v>6782.25</v>
      </c>
      <c r="K486" s="35">
        <v>45946</v>
      </c>
      <c r="L486" s="36"/>
      <c r="M486" s="35">
        <v>46311</v>
      </c>
      <c r="N486" s="36"/>
      <c r="O486" s="33">
        <v>46676</v>
      </c>
      <c r="P486" s="32">
        <v>1</v>
      </c>
      <c r="Q486" s="32" t="s">
        <v>885</v>
      </c>
    </row>
    <row r="487" spans="1:17" x14ac:dyDescent="0.2">
      <c r="A487" s="56">
        <v>2333057</v>
      </c>
      <c r="B487" s="32" t="s">
        <v>97</v>
      </c>
      <c r="C487" s="32" t="s">
        <v>46</v>
      </c>
      <c r="D487" s="38" t="s">
        <v>1443</v>
      </c>
      <c r="E487" s="32" t="s">
        <v>1442</v>
      </c>
      <c r="F487" s="32" t="s">
        <v>70</v>
      </c>
      <c r="G487" s="36">
        <v>1598.31</v>
      </c>
      <c r="H487" s="37"/>
      <c r="I487" s="35"/>
      <c r="J487" s="36">
        <v>1598.31</v>
      </c>
      <c r="K487" s="35">
        <v>45946</v>
      </c>
      <c r="L487" s="36"/>
      <c r="M487" s="35">
        <v>46311</v>
      </c>
      <c r="N487" s="36"/>
      <c r="O487" s="33">
        <v>46676</v>
      </c>
      <c r="P487" s="32">
        <v>1</v>
      </c>
      <c r="Q487" s="32" t="s">
        <v>885</v>
      </c>
    </row>
    <row r="488" spans="1:17" x14ac:dyDescent="0.2">
      <c r="A488" s="56">
        <v>2333057</v>
      </c>
      <c r="B488" s="32" t="s">
        <v>97</v>
      </c>
      <c r="C488" s="32" t="s">
        <v>46</v>
      </c>
      <c r="D488" s="38" t="s">
        <v>1441</v>
      </c>
      <c r="E488" s="32" t="s">
        <v>1440</v>
      </c>
      <c r="F488" s="32" t="s">
        <v>766</v>
      </c>
      <c r="G488" s="36">
        <v>13886.67</v>
      </c>
      <c r="H488" s="37"/>
      <c r="I488" s="35"/>
      <c r="J488" s="36">
        <v>13886.67</v>
      </c>
      <c r="K488" s="35">
        <v>45946</v>
      </c>
      <c r="L488" s="36"/>
      <c r="M488" s="35">
        <v>46311</v>
      </c>
      <c r="N488" s="36"/>
      <c r="O488" s="33">
        <v>46676</v>
      </c>
      <c r="P488" s="32">
        <v>1</v>
      </c>
      <c r="Q488" s="32" t="s">
        <v>885</v>
      </c>
    </row>
    <row r="489" spans="1:17" x14ac:dyDescent="0.2">
      <c r="A489" s="56">
        <v>2333057</v>
      </c>
      <c r="B489" s="32" t="s">
        <v>97</v>
      </c>
      <c r="C489" s="32" t="s">
        <v>46</v>
      </c>
      <c r="D489" s="38" t="s">
        <v>1439</v>
      </c>
      <c r="E489" s="32" t="s">
        <v>1438</v>
      </c>
      <c r="F489" s="32" t="s">
        <v>64</v>
      </c>
      <c r="G489" s="36">
        <v>1920.52</v>
      </c>
      <c r="H489" s="37"/>
      <c r="I489" s="35"/>
      <c r="J489" s="36">
        <v>1920.52</v>
      </c>
      <c r="K489" s="35">
        <v>45946</v>
      </c>
      <c r="L489" s="36"/>
      <c r="M489" s="35">
        <v>46311</v>
      </c>
      <c r="N489" s="36"/>
      <c r="O489" s="33">
        <v>46676</v>
      </c>
      <c r="P489" s="32">
        <v>1</v>
      </c>
      <c r="Q489" s="32" t="s">
        <v>885</v>
      </c>
    </row>
    <row r="490" spans="1:17" x14ac:dyDescent="0.2">
      <c r="A490" s="56">
        <v>2333057</v>
      </c>
      <c r="B490" s="32" t="s">
        <v>97</v>
      </c>
      <c r="C490" s="32" t="s">
        <v>46</v>
      </c>
      <c r="D490" s="38" t="s">
        <v>1437</v>
      </c>
      <c r="E490" s="32" t="s">
        <v>1436</v>
      </c>
      <c r="F490" s="32" t="s">
        <v>330</v>
      </c>
      <c r="G490" s="36">
        <v>1180.96</v>
      </c>
      <c r="H490" s="37"/>
      <c r="I490" s="35"/>
      <c r="J490" s="36">
        <v>1180.96</v>
      </c>
      <c r="K490" s="35">
        <v>45946</v>
      </c>
      <c r="L490" s="36"/>
      <c r="M490" s="35">
        <v>46311</v>
      </c>
      <c r="N490" s="36"/>
      <c r="O490" s="33">
        <v>46676</v>
      </c>
      <c r="P490" s="32">
        <v>1</v>
      </c>
      <c r="Q490" s="32" t="s">
        <v>885</v>
      </c>
    </row>
    <row r="491" spans="1:17" x14ac:dyDescent="0.2">
      <c r="A491" s="56">
        <v>2333057</v>
      </c>
      <c r="B491" s="32" t="s">
        <v>97</v>
      </c>
      <c r="C491" s="32" t="s">
        <v>47</v>
      </c>
      <c r="D491" s="38" t="s">
        <v>1435</v>
      </c>
      <c r="E491" s="32" t="s">
        <v>1434</v>
      </c>
      <c r="F491" s="40" t="s">
        <v>71</v>
      </c>
      <c r="G491" s="36">
        <v>18986.009999999998</v>
      </c>
      <c r="H491" s="37"/>
      <c r="I491" s="35"/>
      <c r="J491" s="36">
        <v>18986.009999999998</v>
      </c>
      <c r="K491" s="35">
        <v>45946</v>
      </c>
      <c r="L491" s="36"/>
      <c r="M491" s="35">
        <v>46311</v>
      </c>
      <c r="N491" s="36"/>
      <c r="O491" s="33">
        <v>46676</v>
      </c>
      <c r="P491" s="32">
        <v>1</v>
      </c>
      <c r="Q491" s="32" t="s">
        <v>885</v>
      </c>
    </row>
    <row r="492" spans="1:17" x14ac:dyDescent="0.2">
      <c r="A492" s="56">
        <v>2333057</v>
      </c>
      <c r="B492" s="32" t="s">
        <v>97</v>
      </c>
      <c r="C492" s="32" t="s">
        <v>47</v>
      </c>
      <c r="D492" s="38" t="s">
        <v>1433</v>
      </c>
      <c r="E492" s="32" t="s">
        <v>1432</v>
      </c>
      <c r="F492" s="32" t="s">
        <v>70</v>
      </c>
      <c r="G492" s="36">
        <v>4746.51</v>
      </c>
      <c r="H492" s="37"/>
      <c r="I492" s="35"/>
      <c r="J492" s="36">
        <v>4746.51</v>
      </c>
      <c r="K492" s="35">
        <v>45946</v>
      </c>
      <c r="L492" s="36"/>
      <c r="M492" s="35">
        <v>46311</v>
      </c>
      <c r="N492" s="36"/>
      <c r="O492" s="33">
        <v>46676</v>
      </c>
      <c r="P492" s="32">
        <v>1</v>
      </c>
      <c r="Q492" s="32" t="s">
        <v>885</v>
      </c>
    </row>
    <row r="493" spans="1:17" x14ac:dyDescent="0.2">
      <c r="A493" s="56">
        <v>2333057</v>
      </c>
      <c r="B493" s="32" t="s">
        <v>97</v>
      </c>
      <c r="C493" s="32" t="s">
        <v>47</v>
      </c>
      <c r="D493" s="38" t="s">
        <v>1431</v>
      </c>
      <c r="E493" s="32" t="s">
        <v>1430</v>
      </c>
      <c r="F493" s="32" t="s">
        <v>766</v>
      </c>
      <c r="G493" s="36">
        <v>37972.01</v>
      </c>
      <c r="H493" s="37"/>
      <c r="I493" s="35"/>
      <c r="J493" s="36">
        <v>37972.01</v>
      </c>
      <c r="K493" s="35">
        <v>45946</v>
      </c>
      <c r="L493" s="36"/>
      <c r="M493" s="35">
        <v>46311</v>
      </c>
      <c r="N493" s="36"/>
      <c r="O493" s="33">
        <v>46676</v>
      </c>
      <c r="P493" s="32">
        <v>1</v>
      </c>
      <c r="Q493" s="32" t="s">
        <v>885</v>
      </c>
    </row>
    <row r="494" spans="1:17" x14ac:dyDescent="0.2">
      <c r="A494" s="56">
        <v>2333057</v>
      </c>
      <c r="B494" s="32" t="s">
        <v>97</v>
      </c>
      <c r="C494" s="32" t="s">
        <v>47</v>
      </c>
      <c r="D494" s="38" t="s">
        <v>1429</v>
      </c>
      <c r="E494" s="32" t="s">
        <v>1428</v>
      </c>
      <c r="F494" s="32" t="s">
        <v>64</v>
      </c>
      <c r="G494" s="36">
        <v>4746.51</v>
      </c>
      <c r="H494" s="37"/>
      <c r="I494" s="35"/>
      <c r="J494" s="36">
        <v>4746.51</v>
      </c>
      <c r="K494" s="35">
        <v>45946</v>
      </c>
      <c r="L494" s="36"/>
      <c r="M494" s="35">
        <v>46311</v>
      </c>
      <c r="N494" s="36"/>
      <c r="O494" s="33">
        <v>46676</v>
      </c>
      <c r="P494" s="32">
        <v>1</v>
      </c>
      <c r="Q494" s="32" t="s">
        <v>885</v>
      </c>
    </row>
    <row r="495" spans="1:17" x14ac:dyDescent="0.2">
      <c r="A495" s="56">
        <v>2333057</v>
      </c>
      <c r="B495" s="32" t="s">
        <v>97</v>
      </c>
      <c r="C495" s="32" t="s">
        <v>47</v>
      </c>
      <c r="D495" s="38" t="s">
        <v>1427</v>
      </c>
      <c r="E495" s="32" t="s">
        <v>1426</v>
      </c>
      <c r="F495" s="32" t="s">
        <v>330</v>
      </c>
      <c r="G495" s="36">
        <v>4746.51</v>
      </c>
      <c r="H495" s="37"/>
      <c r="I495" s="35"/>
      <c r="J495" s="36">
        <v>4746.51</v>
      </c>
      <c r="K495" s="35">
        <v>45946</v>
      </c>
      <c r="L495" s="36"/>
      <c r="M495" s="35">
        <v>46311</v>
      </c>
      <c r="N495" s="36"/>
      <c r="O495" s="33">
        <v>46676</v>
      </c>
      <c r="P495" s="32">
        <v>1</v>
      </c>
      <c r="Q495" s="32" t="s">
        <v>885</v>
      </c>
    </row>
    <row r="496" spans="1:17" x14ac:dyDescent="0.2">
      <c r="A496" s="56">
        <v>2333057</v>
      </c>
      <c r="B496" s="32" t="s">
        <v>97</v>
      </c>
      <c r="C496" s="32" t="s">
        <v>26</v>
      </c>
      <c r="D496" s="38" t="s">
        <v>1425</v>
      </c>
      <c r="E496" s="32" t="s">
        <v>1424</v>
      </c>
      <c r="F496" s="32" t="s">
        <v>71</v>
      </c>
      <c r="G496" s="36">
        <v>2899.03</v>
      </c>
      <c r="H496" s="37"/>
      <c r="I496" s="35"/>
      <c r="J496" s="36">
        <v>2899.03</v>
      </c>
      <c r="K496" s="35">
        <v>45946</v>
      </c>
      <c r="L496" s="36"/>
      <c r="M496" s="35">
        <v>46311</v>
      </c>
      <c r="N496" s="36"/>
      <c r="O496" s="33">
        <v>46676</v>
      </c>
      <c r="P496" s="32">
        <v>1</v>
      </c>
      <c r="Q496" s="32" t="s">
        <v>885</v>
      </c>
    </row>
    <row r="497" spans="1:17" x14ac:dyDescent="0.2">
      <c r="A497" s="56">
        <v>2333057</v>
      </c>
      <c r="B497" s="32" t="s">
        <v>97</v>
      </c>
      <c r="C497" s="32" t="s">
        <v>26</v>
      </c>
      <c r="D497" s="38" t="s">
        <v>1423</v>
      </c>
      <c r="E497" s="32" t="s">
        <v>1422</v>
      </c>
      <c r="F497" s="32" t="s">
        <v>70</v>
      </c>
      <c r="G497" s="36">
        <v>637.36</v>
      </c>
      <c r="H497" s="37"/>
      <c r="I497" s="35"/>
      <c r="J497" s="36">
        <v>637.36</v>
      </c>
      <c r="K497" s="35">
        <v>45946</v>
      </c>
      <c r="L497" s="36"/>
      <c r="M497" s="35">
        <v>46311</v>
      </c>
      <c r="N497" s="36"/>
      <c r="O497" s="33">
        <v>46676</v>
      </c>
      <c r="P497" s="32">
        <v>1</v>
      </c>
      <c r="Q497" s="32" t="s">
        <v>885</v>
      </c>
    </row>
    <row r="498" spans="1:17" x14ac:dyDescent="0.2">
      <c r="A498" s="56">
        <v>2333057</v>
      </c>
      <c r="B498" s="32" t="s">
        <v>97</v>
      </c>
      <c r="C498" s="32" t="s">
        <v>26</v>
      </c>
      <c r="D498" s="38" t="s">
        <v>1421</v>
      </c>
      <c r="E498" s="32" t="s">
        <v>1420</v>
      </c>
      <c r="F498" s="32" t="s">
        <v>766</v>
      </c>
      <c r="G498" s="36">
        <v>9468.83</v>
      </c>
      <c r="H498" s="37"/>
      <c r="I498" s="35"/>
      <c r="J498" s="36">
        <v>9468.83</v>
      </c>
      <c r="K498" s="35">
        <v>45946</v>
      </c>
      <c r="L498" s="36"/>
      <c r="M498" s="35">
        <v>46311</v>
      </c>
      <c r="N498" s="36"/>
      <c r="O498" s="33">
        <v>46676</v>
      </c>
      <c r="P498" s="32">
        <v>1</v>
      </c>
      <c r="Q498" s="32" t="s">
        <v>885</v>
      </c>
    </row>
    <row r="499" spans="1:17" x14ac:dyDescent="0.2">
      <c r="A499" s="56">
        <v>2333057</v>
      </c>
      <c r="B499" s="32" t="s">
        <v>97</v>
      </c>
      <c r="C499" s="32" t="s">
        <v>26</v>
      </c>
      <c r="D499" s="38" t="s">
        <v>1419</v>
      </c>
      <c r="E499" s="32" t="s">
        <v>1418</v>
      </c>
      <c r="F499" s="32" t="s">
        <v>64</v>
      </c>
      <c r="G499" s="36">
        <v>812.16</v>
      </c>
      <c r="H499" s="37"/>
      <c r="I499" s="35"/>
      <c r="J499" s="36">
        <v>812.16</v>
      </c>
      <c r="K499" s="35">
        <v>45946</v>
      </c>
      <c r="L499" s="36"/>
      <c r="M499" s="35">
        <v>46311</v>
      </c>
      <c r="N499" s="36"/>
      <c r="O499" s="33">
        <v>46676</v>
      </c>
      <c r="P499" s="32">
        <v>1</v>
      </c>
      <c r="Q499" s="32" t="s">
        <v>885</v>
      </c>
    </row>
    <row r="500" spans="1:17" x14ac:dyDescent="0.2">
      <c r="A500" s="56">
        <v>2333057</v>
      </c>
      <c r="B500" s="32" t="s">
        <v>97</v>
      </c>
      <c r="C500" s="32" t="s">
        <v>26</v>
      </c>
      <c r="D500" s="38" t="s">
        <v>1417</v>
      </c>
      <c r="E500" s="32" t="s">
        <v>1416</v>
      </c>
      <c r="F500" s="32" t="s">
        <v>330</v>
      </c>
      <c r="G500" s="36">
        <v>2919.34</v>
      </c>
      <c r="H500" s="37"/>
      <c r="I500" s="35"/>
      <c r="J500" s="36">
        <v>2919.34</v>
      </c>
      <c r="K500" s="35">
        <v>45946</v>
      </c>
      <c r="L500" s="36"/>
      <c r="M500" s="35">
        <v>46311</v>
      </c>
      <c r="N500" s="36"/>
      <c r="O500" s="33">
        <v>46676</v>
      </c>
      <c r="P500" s="32">
        <v>1</v>
      </c>
      <c r="Q500" s="32" t="s">
        <v>885</v>
      </c>
    </row>
    <row r="501" spans="1:17" x14ac:dyDescent="0.2">
      <c r="A501" s="56">
        <v>2333057</v>
      </c>
      <c r="B501" s="32" t="s">
        <v>97</v>
      </c>
      <c r="C501" s="32" t="s">
        <v>27</v>
      </c>
      <c r="D501" s="38" t="s">
        <v>1415</v>
      </c>
      <c r="E501" s="32" t="s">
        <v>1414</v>
      </c>
      <c r="F501" s="40" t="s">
        <v>71</v>
      </c>
      <c r="G501" s="36">
        <v>3624.28</v>
      </c>
      <c r="H501" s="37"/>
      <c r="I501" s="35"/>
      <c r="J501" s="36">
        <v>3624.28</v>
      </c>
      <c r="K501" s="35">
        <v>45946</v>
      </c>
      <c r="L501" s="36"/>
      <c r="M501" s="35">
        <v>46311</v>
      </c>
      <c r="N501" s="36"/>
      <c r="O501" s="33">
        <v>46676</v>
      </c>
      <c r="P501" s="32">
        <v>1</v>
      </c>
      <c r="Q501" s="32" t="s">
        <v>885</v>
      </c>
    </row>
    <row r="502" spans="1:17" x14ac:dyDescent="0.2">
      <c r="A502" s="56">
        <v>2333057</v>
      </c>
      <c r="B502" s="32" t="s">
        <v>97</v>
      </c>
      <c r="C502" s="32" t="s">
        <v>27</v>
      </c>
      <c r="D502" s="38" t="s">
        <v>1413</v>
      </c>
      <c r="E502" s="32" t="s">
        <v>1412</v>
      </c>
      <c r="F502" s="32" t="s">
        <v>70</v>
      </c>
      <c r="G502" s="36">
        <v>778.84</v>
      </c>
      <c r="H502" s="37"/>
      <c r="I502" s="35"/>
      <c r="J502" s="36">
        <v>778.84</v>
      </c>
      <c r="K502" s="35">
        <v>45946</v>
      </c>
      <c r="L502" s="36"/>
      <c r="M502" s="35">
        <v>46311</v>
      </c>
      <c r="N502" s="36"/>
      <c r="O502" s="33">
        <v>46676</v>
      </c>
      <c r="P502" s="32">
        <v>1</v>
      </c>
      <c r="Q502" s="32" t="s">
        <v>885</v>
      </c>
    </row>
    <row r="503" spans="1:17" x14ac:dyDescent="0.2">
      <c r="A503" s="56">
        <v>2333057</v>
      </c>
      <c r="B503" s="32" t="s">
        <v>97</v>
      </c>
      <c r="C503" s="32" t="s">
        <v>27</v>
      </c>
      <c r="D503" s="38" t="s">
        <v>1411</v>
      </c>
      <c r="E503" s="32" t="s">
        <v>1410</v>
      </c>
      <c r="F503" s="32" t="s">
        <v>766</v>
      </c>
      <c r="G503" s="36">
        <v>12592.23</v>
      </c>
      <c r="H503" s="37"/>
      <c r="I503" s="35"/>
      <c r="J503" s="36">
        <v>12592.23</v>
      </c>
      <c r="K503" s="35">
        <v>45946</v>
      </c>
      <c r="L503" s="36"/>
      <c r="M503" s="35">
        <v>46311</v>
      </c>
      <c r="N503" s="36"/>
      <c r="O503" s="33">
        <v>46676</v>
      </c>
      <c r="P503" s="32">
        <v>1</v>
      </c>
      <c r="Q503" s="32" t="s">
        <v>885</v>
      </c>
    </row>
    <row r="504" spans="1:17" x14ac:dyDescent="0.2">
      <c r="A504" s="56">
        <v>2333057</v>
      </c>
      <c r="B504" s="32" t="s">
        <v>97</v>
      </c>
      <c r="C504" s="32" t="s">
        <v>27</v>
      </c>
      <c r="D504" s="38" t="s">
        <v>1409</v>
      </c>
      <c r="E504" s="32" t="s">
        <v>1408</v>
      </c>
      <c r="F504" s="32" t="s">
        <v>64</v>
      </c>
      <c r="G504" s="36">
        <v>1033.3</v>
      </c>
      <c r="H504" s="37"/>
      <c r="I504" s="35"/>
      <c r="J504" s="36">
        <v>1033.3</v>
      </c>
      <c r="K504" s="35">
        <v>45946</v>
      </c>
      <c r="L504" s="36"/>
      <c r="M504" s="35">
        <v>46311</v>
      </c>
      <c r="N504" s="36"/>
      <c r="O504" s="33">
        <v>46676</v>
      </c>
      <c r="P504" s="32">
        <v>1</v>
      </c>
      <c r="Q504" s="32" t="s">
        <v>885</v>
      </c>
    </row>
    <row r="505" spans="1:17" x14ac:dyDescent="0.2">
      <c r="A505" s="56">
        <v>2333057</v>
      </c>
      <c r="B505" s="32" t="s">
        <v>97</v>
      </c>
      <c r="C505" s="32" t="s">
        <v>27</v>
      </c>
      <c r="D505" s="38" t="s">
        <v>1407</v>
      </c>
      <c r="E505" s="32" t="s">
        <v>1406</v>
      </c>
      <c r="F505" s="32" t="s">
        <v>330</v>
      </c>
      <c r="G505" s="36">
        <v>3656.55</v>
      </c>
      <c r="H505" s="37"/>
      <c r="I505" s="35"/>
      <c r="J505" s="36">
        <v>3656.55</v>
      </c>
      <c r="K505" s="35">
        <v>45946</v>
      </c>
      <c r="L505" s="36"/>
      <c r="M505" s="35">
        <v>46311</v>
      </c>
      <c r="N505" s="36"/>
      <c r="O505" s="33">
        <v>46676</v>
      </c>
      <c r="P505" s="32">
        <v>1</v>
      </c>
      <c r="Q505" s="32" t="s">
        <v>885</v>
      </c>
    </row>
    <row r="506" spans="1:17" x14ac:dyDescent="0.2">
      <c r="A506" s="56">
        <v>2333057</v>
      </c>
      <c r="B506" s="32" t="s">
        <v>97</v>
      </c>
      <c r="C506" s="32" t="s">
        <v>28</v>
      </c>
      <c r="D506" s="38" t="s">
        <v>1405</v>
      </c>
      <c r="E506" s="32" t="s">
        <v>1404</v>
      </c>
      <c r="F506" s="40" t="s">
        <v>71</v>
      </c>
      <c r="G506" s="36">
        <v>6915.34</v>
      </c>
      <c r="H506" s="37"/>
      <c r="I506" s="35"/>
      <c r="J506" s="36">
        <v>6915.34</v>
      </c>
      <c r="K506" s="35">
        <v>45946</v>
      </c>
      <c r="L506" s="36"/>
      <c r="M506" s="35">
        <v>46311</v>
      </c>
      <c r="N506" s="36"/>
      <c r="O506" s="33">
        <v>46676</v>
      </c>
      <c r="P506" s="32">
        <v>1</v>
      </c>
      <c r="Q506" s="32" t="s">
        <v>885</v>
      </c>
    </row>
    <row r="507" spans="1:17" x14ac:dyDescent="0.2">
      <c r="A507" s="56">
        <v>2333057</v>
      </c>
      <c r="B507" s="32" t="s">
        <v>97</v>
      </c>
      <c r="C507" s="32" t="s">
        <v>28</v>
      </c>
      <c r="D507" s="38" t="s">
        <v>1403</v>
      </c>
      <c r="E507" s="32" t="s">
        <v>1402</v>
      </c>
      <c r="F507" s="32" t="s">
        <v>70</v>
      </c>
      <c r="G507" s="36">
        <v>1728.84</v>
      </c>
      <c r="H507" s="37"/>
      <c r="I507" s="35"/>
      <c r="J507" s="36">
        <v>1728.84</v>
      </c>
      <c r="K507" s="35">
        <v>45946</v>
      </c>
      <c r="L507" s="36"/>
      <c r="M507" s="35">
        <v>46311</v>
      </c>
      <c r="N507" s="36"/>
      <c r="O507" s="33">
        <v>46676</v>
      </c>
      <c r="P507" s="32">
        <v>1</v>
      </c>
      <c r="Q507" s="32" t="s">
        <v>885</v>
      </c>
    </row>
    <row r="508" spans="1:17" x14ac:dyDescent="0.2">
      <c r="A508" s="56">
        <v>2333057</v>
      </c>
      <c r="B508" s="32" t="s">
        <v>97</v>
      </c>
      <c r="C508" s="32" t="s">
        <v>28</v>
      </c>
      <c r="D508" s="38" t="s">
        <v>1401</v>
      </c>
      <c r="E508" s="32" t="s">
        <v>1400</v>
      </c>
      <c r="F508" s="32" t="s">
        <v>766</v>
      </c>
      <c r="G508" s="36">
        <v>20746.009999999998</v>
      </c>
      <c r="H508" s="37"/>
      <c r="I508" s="35"/>
      <c r="J508" s="36">
        <v>20746.009999999998</v>
      </c>
      <c r="K508" s="35">
        <v>45946</v>
      </c>
      <c r="L508" s="36"/>
      <c r="M508" s="35">
        <v>46311</v>
      </c>
      <c r="N508" s="36"/>
      <c r="O508" s="33">
        <v>46676</v>
      </c>
      <c r="P508" s="32">
        <v>1</v>
      </c>
      <c r="Q508" s="32" t="s">
        <v>885</v>
      </c>
    </row>
    <row r="509" spans="1:17" x14ac:dyDescent="0.2">
      <c r="A509" s="56">
        <v>2333057</v>
      </c>
      <c r="B509" s="32" t="s">
        <v>97</v>
      </c>
      <c r="C509" s="32" t="s">
        <v>28</v>
      </c>
      <c r="D509" s="38" t="s">
        <v>1399</v>
      </c>
      <c r="E509" s="32" t="s">
        <v>1398</v>
      </c>
      <c r="F509" s="32" t="s">
        <v>64</v>
      </c>
      <c r="G509" s="36">
        <v>1728.84</v>
      </c>
      <c r="H509" s="37"/>
      <c r="I509" s="35"/>
      <c r="J509" s="36">
        <v>1728.84</v>
      </c>
      <c r="K509" s="35">
        <v>45946</v>
      </c>
      <c r="L509" s="36"/>
      <c r="M509" s="35">
        <v>46311</v>
      </c>
      <c r="N509" s="36"/>
      <c r="O509" s="33">
        <v>46676</v>
      </c>
      <c r="P509" s="32">
        <v>1</v>
      </c>
      <c r="Q509" s="32" t="s">
        <v>885</v>
      </c>
    </row>
    <row r="510" spans="1:17" x14ac:dyDescent="0.2">
      <c r="A510" s="56">
        <v>2333057</v>
      </c>
      <c r="B510" s="32" t="s">
        <v>97</v>
      </c>
      <c r="C510" s="32" t="s">
        <v>28</v>
      </c>
      <c r="D510" s="38" t="s">
        <v>1397</v>
      </c>
      <c r="E510" s="32" t="s">
        <v>1396</v>
      </c>
      <c r="F510" s="32" t="s">
        <v>330</v>
      </c>
      <c r="G510" s="36">
        <v>3457.67</v>
      </c>
      <c r="H510" s="37"/>
      <c r="I510" s="35"/>
      <c r="J510" s="36">
        <v>3457.67</v>
      </c>
      <c r="K510" s="35">
        <v>45946</v>
      </c>
      <c r="L510" s="36"/>
      <c r="M510" s="35">
        <v>46311</v>
      </c>
      <c r="N510" s="36"/>
      <c r="O510" s="33">
        <v>46676</v>
      </c>
      <c r="P510" s="32">
        <v>1</v>
      </c>
      <c r="Q510" s="32" t="s">
        <v>885</v>
      </c>
    </row>
    <row r="511" spans="1:17" x14ac:dyDescent="0.2">
      <c r="A511" s="56">
        <v>2333057</v>
      </c>
      <c r="B511" s="32" t="s">
        <v>97</v>
      </c>
      <c r="C511" s="32" t="s">
        <v>48</v>
      </c>
      <c r="D511" s="38" t="s">
        <v>1395</v>
      </c>
      <c r="E511" s="32" t="s">
        <v>1394</v>
      </c>
      <c r="F511" s="40" t="s">
        <v>71</v>
      </c>
      <c r="G511" s="36">
        <v>6278.19</v>
      </c>
      <c r="H511" s="37"/>
      <c r="I511" s="35"/>
      <c r="J511" s="36">
        <v>6278.19</v>
      </c>
      <c r="K511" s="35">
        <v>45946</v>
      </c>
      <c r="L511" s="36"/>
      <c r="M511" s="35">
        <v>46311</v>
      </c>
      <c r="N511" s="36"/>
      <c r="O511" s="33">
        <v>46676</v>
      </c>
      <c r="P511" s="32">
        <v>1</v>
      </c>
      <c r="Q511" s="32" t="s">
        <v>885</v>
      </c>
    </row>
    <row r="512" spans="1:17" x14ac:dyDescent="0.2">
      <c r="A512" s="56">
        <v>2333057</v>
      </c>
      <c r="B512" s="32" t="s">
        <v>97</v>
      </c>
      <c r="C512" s="32" t="s">
        <v>26</v>
      </c>
      <c r="D512" s="38" t="s">
        <v>1393</v>
      </c>
      <c r="E512" s="32" t="s">
        <v>1392</v>
      </c>
      <c r="F512" s="32" t="s">
        <v>70</v>
      </c>
      <c r="G512" s="36">
        <v>1900.06</v>
      </c>
      <c r="H512" s="37"/>
      <c r="I512" s="35"/>
      <c r="J512" s="36">
        <v>1900.06</v>
      </c>
      <c r="K512" s="35">
        <v>45946</v>
      </c>
      <c r="L512" s="36"/>
      <c r="M512" s="35">
        <v>46311</v>
      </c>
      <c r="N512" s="36"/>
      <c r="O512" s="33">
        <v>46676</v>
      </c>
      <c r="P512" s="32">
        <v>1</v>
      </c>
      <c r="Q512" s="32" t="s">
        <v>885</v>
      </c>
    </row>
    <row r="513" spans="1:17" x14ac:dyDescent="0.2">
      <c r="A513" s="56">
        <v>2333057</v>
      </c>
      <c r="B513" s="32" t="s">
        <v>97</v>
      </c>
      <c r="C513" s="32" t="s">
        <v>26</v>
      </c>
      <c r="D513" s="38" t="s">
        <v>1391</v>
      </c>
      <c r="E513" s="32" t="s">
        <v>1390</v>
      </c>
      <c r="F513" s="32" t="s">
        <v>766</v>
      </c>
      <c r="G513" s="36">
        <v>8154.53</v>
      </c>
      <c r="H513" s="37"/>
      <c r="I513" s="35"/>
      <c r="J513" s="36">
        <v>8154.53</v>
      </c>
      <c r="K513" s="35">
        <v>45946</v>
      </c>
      <c r="L513" s="36"/>
      <c r="M513" s="35">
        <v>46311</v>
      </c>
      <c r="N513" s="36"/>
      <c r="O513" s="33">
        <v>46676</v>
      </c>
      <c r="P513" s="32">
        <v>1</v>
      </c>
      <c r="Q513" s="32" t="s">
        <v>885</v>
      </c>
    </row>
    <row r="514" spans="1:17" x14ac:dyDescent="0.2">
      <c r="A514" s="56">
        <v>2333057</v>
      </c>
      <c r="B514" s="32" t="s">
        <v>97</v>
      </c>
      <c r="C514" s="32" t="s">
        <v>26</v>
      </c>
      <c r="D514" s="38" t="s">
        <v>1389</v>
      </c>
      <c r="E514" s="32" t="s">
        <v>1388</v>
      </c>
      <c r="F514" s="32" t="s">
        <v>64</v>
      </c>
      <c r="G514" s="36">
        <v>1587.34</v>
      </c>
      <c r="H514" s="37"/>
      <c r="I514" s="35"/>
      <c r="J514" s="36">
        <v>1587.34</v>
      </c>
      <c r="K514" s="35">
        <v>45946</v>
      </c>
      <c r="L514" s="36"/>
      <c r="M514" s="35">
        <v>46311</v>
      </c>
      <c r="N514" s="36"/>
      <c r="O514" s="33">
        <v>46676</v>
      </c>
      <c r="P514" s="32">
        <v>1</v>
      </c>
      <c r="Q514" s="32" t="s">
        <v>885</v>
      </c>
    </row>
    <row r="515" spans="1:17" x14ac:dyDescent="0.2">
      <c r="A515" s="56">
        <v>2333057</v>
      </c>
      <c r="B515" s="32" t="s">
        <v>97</v>
      </c>
      <c r="C515" s="32" t="s">
        <v>26</v>
      </c>
      <c r="D515" s="38" t="s">
        <v>1387</v>
      </c>
      <c r="E515" s="32" t="s">
        <v>1386</v>
      </c>
      <c r="F515" s="32" t="s">
        <v>330</v>
      </c>
      <c r="G515" s="36">
        <v>2525.5100000000002</v>
      </c>
      <c r="H515" s="37"/>
      <c r="I515" s="35"/>
      <c r="J515" s="36">
        <v>2525.5100000000002</v>
      </c>
      <c r="K515" s="35">
        <v>45946</v>
      </c>
      <c r="L515" s="36"/>
      <c r="M515" s="35">
        <v>46311</v>
      </c>
      <c r="N515" s="36"/>
      <c r="O515" s="33">
        <v>46676</v>
      </c>
      <c r="P515" s="32">
        <v>1</v>
      </c>
      <c r="Q515" s="32" t="s">
        <v>885</v>
      </c>
    </row>
    <row r="516" spans="1:17" x14ac:dyDescent="0.2">
      <c r="A516" s="56">
        <v>2333057</v>
      </c>
      <c r="B516" s="32" t="s">
        <v>97</v>
      </c>
      <c r="C516" s="32" t="s">
        <v>49</v>
      </c>
      <c r="D516" s="38" t="s">
        <v>1385</v>
      </c>
      <c r="E516" s="32" t="s">
        <v>1384</v>
      </c>
      <c r="F516" s="40" t="s">
        <v>71</v>
      </c>
      <c r="G516" s="36">
        <v>7870.53</v>
      </c>
      <c r="H516" s="37"/>
      <c r="I516" s="35"/>
      <c r="J516" s="36">
        <v>7870.53</v>
      </c>
      <c r="K516" s="35">
        <v>45946</v>
      </c>
      <c r="L516" s="36"/>
      <c r="M516" s="35">
        <v>46311</v>
      </c>
      <c r="N516" s="36"/>
      <c r="O516" s="33">
        <v>46676</v>
      </c>
      <c r="P516" s="32">
        <v>1</v>
      </c>
      <c r="Q516" s="32" t="s">
        <v>885</v>
      </c>
    </row>
    <row r="517" spans="1:17" x14ac:dyDescent="0.2">
      <c r="A517" s="56">
        <v>2333057</v>
      </c>
      <c r="B517" s="32" t="s">
        <v>97</v>
      </c>
      <c r="C517" s="32" t="s">
        <v>27</v>
      </c>
      <c r="D517" s="38" t="s">
        <v>1383</v>
      </c>
      <c r="E517" s="32" t="s">
        <v>1382</v>
      </c>
      <c r="F517" s="32" t="s">
        <v>70</v>
      </c>
      <c r="G517" s="36">
        <v>2253.91</v>
      </c>
      <c r="H517" s="37"/>
      <c r="I517" s="35"/>
      <c r="J517" s="36">
        <v>2253.91</v>
      </c>
      <c r="K517" s="35">
        <v>45946</v>
      </c>
      <c r="L517" s="36"/>
      <c r="M517" s="35">
        <v>46311</v>
      </c>
      <c r="N517" s="36"/>
      <c r="O517" s="33">
        <v>46676</v>
      </c>
      <c r="P517" s="32">
        <v>1</v>
      </c>
      <c r="Q517" s="32" t="s">
        <v>885</v>
      </c>
    </row>
    <row r="518" spans="1:17" x14ac:dyDescent="0.2">
      <c r="A518" s="56">
        <v>2333057</v>
      </c>
      <c r="B518" s="32" t="s">
        <v>97</v>
      </c>
      <c r="C518" s="32" t="s">
        <v>27</v>
      </c>
      <c r="D518" s="38" t="s">
        <v>1381</v>
      </c>
      <c r="E518" s="32" t="s">
        <v>1380</v>
      </c>
      <c r="F518" s="32" t="s">
        <v>766</v>
      </c>
      <c r="G518" s="36">
        <v>10277.65</v>
      </c>
      <c r="H518" s="37"/>
      <c r="I518" s="35"/>
      <c r="J518" s="36">
        <v>10277.65</v>
      </c>
      <c r="K518" s="35">
        <v>45946</v>
      </c>
      <c r="L518" s="36"/>
      <c r="M518" s="35">
        <v>46311</v>
      </c>
      <c r="N518" s="36"/>
      <c r="O518" s="33">
        <v>46676</v>
      </c>
      <c r="P518" s="32">
        <v>1</v>
      </c>
      <c r="Q518" s="32" t="s">
        <v>885</v>
      </c>
    </row>
    <row r="519" spans="1:17" x14ac:dyDescent="0.2">
      <c r="A519" s="56">
        <v>2333057</v>
      </c>
      <c r="B519" s="32" t="s">
        <v>97</v>
      </c>
      <c r="C519" s="32" t="s">
        <v>27</v>
      </c>
      <c r="D519" s="38" t="s">
        <v>1379</v>
      </c>
      <c r="E519" s="32" t="s">
        <v>1378</v>
      </c>
      <c r="F519" s="32" t="s">
        <v>64</v>
      </c>
      <c r="G519" s="36">
        <v>1852.73</v>
      </c>
      <c r="H519" s="37"/>
      <c r="I519" s="35"/>
      <c r="J519" s="36">
        <v>1852.73</v>
      </c>
      <c r="K519" s="35">
        <v>45946</v>
      </c>
      <c r="L519" s="36"/>
      <c r="M519" s="35">
        <v>46311</v>
      </c>
      <c r="N519" s="36"/>
      <c r="O519" s="33">
        <v>46676</v>
      </c>
      <c r="P519" s="32">
        <v>1</v>
      </c>
      <c r="Q519" s="32" t="s">
        <v>885</v>
      </c>
    </row>
    <row r="520" spans="1:17" x14ac:dyDescent="0.2">
      <c r="A520" s="56">
        <v>2333057</v>
      </c>
      <c r="B520" s="32" t="s">
        <v>97</v>
      </c>
      <c r="C520" s="32" t="s">
        <v>27</v>
      </c>
      <c r="D520" s="38" t="s">
        <v>1377</v>
      </c>
      <c r="E520" s="32" t="s">
        <v>1376</v>
      </c>
      <c r="F520" s="32" t="s">
        <v>330</v>
      </c>
      <c r="G520" s="36">
        <v>3056.29</v>
      </c>
      <c r="H520" s="37"/>
      <c r="I520" s="35"/>
      <c r="J520" s="36">
        <v>3056.29</v>
      </c>
      <c r="K520" s="35">
        <v>45946</v>
      </c>
      <c r="L520" s="36"/>
      <c r="M520" s="35">
        <v>46311</v>
      </c>
      <c r="N520" s="36"/>
      <c r="O520" s="33">
        <v>46676</v>
      </c>
      <c r="P520" s="32">
        <v>1</v>
      </c>
      <c r="Q520" s="32" t="s">
        <v>885</v>
      </c>
    </row>
    <row r="521" spans="1:17" x14ac:dyDescent="0.2">
      <c r="A521" s="56">
        <v>2333057</v>
      </c>
      <c r="B521" s="32" t="s">
        <v>97</v>
      </c>
      <c r="C521" s="32" t="s">
        <v>50</v>
      </c>
      <c r="D521" s="38" t="s">
        <v>1375</v>
      </c>
      <c r="E521" s="32" t="s">
        <v>1374</v>
      </c>
      <c r="F521" s="40" t="s">
        <v>71</v>
      </c>
      <c r="G521" s="36">
        <v>15210.18</v>
      </c>
      <c r="H521" s="37"/>
      <c r="I521" s="35"/>
      <c r="J521" s="36">
        <v>15210.18</v>
      </c>
      <c r="K521" s="35">
        <v>45946</v>
      </c>
      <c r="L521" s="36"/>
      <c r="M521" s="35">
        <v>46311</v>
      </c>
      <c r="N521" s="36"/>
      <c r="O521" s="33">
        <v>46676</v>
      </c>
      <c r="P521" s="32">
        <v>1</v>
      </c>
      <c r="Q521" s="32" t="s">
        <v>885</v>
      </c>
    </row>
    <row r="522" spans="1:17" x14ac:dyDescent="0.2">
      <c r="A522" s="56">
        <v>2333057</v>
      </c>
      <c r="B522" s="32" t="s">
        <v>97</v>
      </c>
      <c r="C522" s="32" t="s">
        <v>50</v>
      </c>
      <c r="D522" s="38" t="s">
        <v>1373</v>
      </c>
      <c r="E522" s="32" t="s">
        <v>1372</v>
      </c>
      <c r="F522" s="32" t="s">
        <v>70</v>
      </c>
      <c r="G522" s="36">
        <v>3884.95</v>
      </c>
      <c r="H522" s="37"/>
      <c r="I522" s="35"/>
      <c r="J522" s="36">
        <v>3884.95</v>
      </c>
      <c r="K522" s="35">
        <v>45946</v>
      </c>
      <c r="L522" s="36"/>
      <c r="M522" s="35">
        <v>46311</v>
      </c>
      <c r="N522" s="36"/>
      <c r="O522" s="33">
        <v>46676</v>
      </c>
      <c r="P522" s="32">
        <v>1</v>
      </c>
      <c r="Q522" s="32" t="s">
        <v>885</v>
      </c>
    </row>
    <row r="523" spans="1:17" x14ac:dyDescent="0.2">
      <c r="A523" s="56">
        <v>2333057</v>
      </c>
      <c r="B523" s="32" t="s">
        <v>97</v>
      </c>
      <c r="C523" s="32" t="s">
        <v>50</v>
      </c>
      <c r="D523" s="38" t="s">
        <v>1371</v>
      </c>
      <c r="E523" s="32" t="s">
        <v>1370</v>
      </c>
      <c r="F523" s="32" t="s">
        <v>766</v>
      </c>
      <c r="G523" s="36">
        <v>21681.74</v>
      </c>
      <c r="H523" s="37"/>
      <c r="I523" s="35"/>
      <c r="J523" s="36">
        <v>21681.74</v>
      </c>
      <c r="K523" s="35">
        <v>45946</v>
      </c>
      <c r="L523" s="36"/>
      <c r="M523" s="35">
        <v>46311</v>
      </c>
      <c r="N523" s="36"/>
      <c r="O523" s="33">
        <v>46676</v>
      </c>
      <c r="P523" s="32">
        <v>1</v>
      </c>
      <c r="Q523" s="32" t="s">
        <v>885</v>
      </c>
    </row>
    <row r="524" spans="1:17" x14ac:dyDescent="0.2">
      <c r="A524" s="56">
        <v>2333057</v>
      </c>
      <c r="B524" s="32" t="s">
        <v>97</v>
      </c>
      <c r="C524" s="32" t="s">
        <v>50</v>
      </c>
      <c r="D524" s="38" t="s">
        <v>1369</v>
      </c>
      <c r="E524" s="32" t="s">
        <v>1368</v>
      </c>
      <c r="F524" s="32" t="s">
        <v>64</v>
      </c>
      <c r="G524" s="36">
        <v>3076</v>
      </c>
      <c r="H524" s="37"/>
      <c r="I524" s="35"/>
      <c r="J524" s="36">
        <v>3076</v>
      </c>
      <c r="K524" s="35">
        <v>45946</v>
      </c>
      <c r="L524" s="36"/>
      <c r="M524" s="35">
        <v>46311</v>
      </c>
      <c r="N524" s="36"/>
      <c r="O524" s="33">
        <v>46676</v>
      </c>
      <c r="P524" s="32">
        <v>1</v>
      </c>
      <c r="Q524" s="32" t="s">
        <v>885</v>
      </c>
    </row>
    <row r="525" spans="1:17" x14ac:dyDescent="0.2">
      <c r="A525" s="56">
        <v>2333057</v>
      </c>
      <c r="B525" s="32" t="s">
        <v>97</v>
      </c>
      <c r="C525" s="32" t="s">
        <v>50</v>
      </c>
      <c r="D525" s="38" t="s">
        <v>1367</v>
      </c>
      <c r="E525" s="32" t="s">
        <v>1366</v>
      </c>
      <c r="F525" s="32" t="s">
        <v>330</v>
      </c>
      <c r="G525" s="36">
        <v>5502.84</v>
      </c>
      <c r="H525" s="37"/>
      <c r="I525" s="35"/>
      <c r="J525" s="36">
        <v>5502.84</v>
      </c>
      <c r="K525" s="35">
        <v>45946</v>
      </c>
      <c r="L525" s="36"/>
      <c r="M525" s="35">
        <v>46311</v>
      </c>
      <c r="N525" s="36"/>
      <c r="O525" s="33">
        <v>46676</v>
      </c>
      <c r="P525" s="32">
        <v>1</v>
      </c>
      <c r="Q525" s="32" t="s">
        <v>885</v>
      </c>
    </row>
    <row r="526" spans="1:17" x14ac:dyDescent="0.2">
      <c r="A526" s="56">
        <v>2333057</v>
      </c>
      <c r="B526" s="32" t="s">
        <v>97</v>
      </c>
      <c r="C526" s="32" t="s">
        <v>30</v>
      </c>
      <c r="D526" s="38" t="s">
        <v>1365</v>
      </c>
      <c r="E526" s="32" t="s">
        <v>1364</v>
      </c>
      <c r="F526" s="32" t="s">
        <v>71</v>
      </c>
      <c r="G526" s="36">
        <v>5336.86</v>
      </c>
      <c r="H526" s="37"/>
      <c r="I526" s="35"/>
      <c r="J526" s="36">
        <v>5336.86</v>
      </c>
      <c r="K526" s="35">
        <v>45946</v>
      </c>
      <c r="L526" s="36"/>
      <c r="M526" s="35">
        <v>46311</v>
      </c>
      <c r="N526" s="36"/>
      <c r="O526" s="33">
        <v>46676</v>
      </c>
      <c r="P526" s="32">
        <v>1</v>
      </c>
      <c r="Q526" s="32" t="s">
        <v>885</v>
      </c>
    </row>
    <row r="527" spans="1:17" x14ac:dyDescent="0.2">
      <c r="A527" s="56">
        <v>2333057</v>
      </c>
      <c r="B527" s="32" t="s">
        <v>97</v>
      </c>
      <c r="C527" s="32" t="s">
        <v>30</v>
      </c>
      <c r="D527" s="38" t="s">
        <v>1363</v>
      </c>
      <c r="E527" s="32" t="s">
        <v>1362</v>
      </c>
      <c r="F527" s="32" t="s">
        <v>70</v>
      </c>
      <c r="G527" s="36">
        <v>1258.0999999999999</v>
      </c>
      <c r="H527" s="37"/>
      <c r="I527" s="35"/>
      <c r="J527" s="36">
        <v>1258.0999999999999</v>
      </c>
      <c r="K527" s="35">
        <v>45946</v>
      </c>
      <c r="L527" s="36"/>
      <c r="M527" s="35">
        <v>46311</v>
      </c>
      <c r="N527" s="36"/>
      <c r="O527" s="33">
        <v>46676</v>
      </c>
      <c r="P527" s="32">
        <v>1</v>
      </c>
      <c r="Q527" s="32" t="s">
        <v>885</v>
      </c>
    </row>
    <row r="528" spans="1:17" x14ac:dyDescent="0.2">
      <c r="A528" s="56">
        <v>2333057</v>
      </c>
      <c r="B528" s="32" t="s">
        <v>97</v>
      </c>
      <c r="C528" s="32" t="s">
        <v>30</v>
      </c>
      <c r="D528" s="38" t="s">
        <v>1361</v>
      </c>
      <c r="E528" s="32" t="s">
        <v>1360</v>
      </c>
      <c r="F528" s="32" t="s">
        <v>766</v>
      </c>
      <c r="G528" s="36">
        <v>10930.58</v>
      </c>
      <c r="H528" s="37"/>
      <c r="I528" s="35"/>
      <c r="J528" s="36">
        <v>10930.58</v>
      </c>
      <c r="K528" s="35">
        <v>45946</v>
      </c>
      <c r="L528" s="36"/>
      <c r="M528" s="35">
        <v>46311</v>
      </c>
      <c r="N528" s="36"/>
      <c r="O528" s="33">
        <v>46676</v>
      </c>
      <c r="P528" s="32">
        <v>1</v>
      </c>
      <c r="Q528" s="32" t="s">
        <v>885</v>
      </c>
    </row>
    <row r="529" spans="1:17" x14ac:dyDescent="0.2">
      <c r="A529" s="56">
        <v>2333057</v>
      </c>
      <c r="B529" s="32" t="s">
        <v>97</v>
      </c>
      <c r="C529" s="32" t="s">
        <v>30</v>
      </c>
      <c r="D529" s="38" t="s">
        <v>1359</v>
      </c>
      <c r="E529" s="32" t="s">
        <v>1358</v>
      </c>
      <c r="F529" s="32" t="s">
        <v>64</v>
      </c>
      <c r="G529" s="36">
        <v>1957.32</v>
      </c>
      <c r="H529" s="37"/>
      <c r="I529" s="35"/>
      <c r="J529" s="36">
        <v>1957.32</v>
      </c>
      <c r="K529" s="35">
        <v>45946</v>
      </c>
      <c r="L529" s="36"/>
      <c r="M529" s="35">
        <v>46311</v>
      </c>
      <c r="N529" s="36"/>
      <c r="O529" s="33">
        <v>46676</v>
      </c>
      <c r="P529" s="32">
        <v>1</v>
      </c>
      <c r="Q529" s="32" t="s">
        <v>885</v>
      </c>
    </row>
    <row r="530" spans="1:17" x14ac:dyDescent="0.2">
      <c r="A530" s="56">
        <v>2333057</v>
      </c>
      <c r="B530" s="32" t="s">
        <v>97</v>
      </c>
      <c r="C530" s="32" t="s">
        <v>987</v>
      </c>
      <c r="D530" s="38">
        <v>701</v>
      </c>
      <c r="E530" s="39" t="s">
        <v>1357</v>
      </c>
      <c r="F530" s="32" t="s">
        <v>65</v>
      </c>
      <c r="G530" s="36">
        <v>2476.94</v>
      </c>
      <c r="H530" s="32"/>
      <c r="I530" s="35"/>
      <c r="J530" s="32">
        <v>2476.94</v>
      </c>
      <c r="K530" s="35">
        <v>45946</v>
      </c>
      <c r="L530" s="36"/>
      <c r="M530" s="35">
        <v>46311</v>
      </c>
      <c r="N530" s="36"/>
      <c r="O530" s="33">
        <v>46676</v>
      </c>
      <c r="P530" s="32">
        <v>2</v>
      </c>
      <c r="Q530" s="32" t="s">
        <v>885</v>
      </c>
    </row>
    <row r="531" spans="1:17" x14ac:dyDescent="0.2">
      <c r="A531" s="56">
        <v>2333057</v>
      </c>
      <c r="B531" s="32" t="s">
        <v>97</v>
      </c>
      <c r="C531" s="32" t="s">
        <v>987</v>
      </c>
      <c r="D531" s="38">
        <v>702</v>
      </c>
      <c r="E531" s="39" t="s">
        <v>1356</v>
      </c>
      <c r="F531" s="32" t="s">
        <v>66</v>
      </c>
      <c r="G531" s="36">
        <v>2476.94</v>
      </c>
      <c r="H531" s="32"/>
      <c r="I531" s="35"/>
      <c r="J531" s="32">
        <v>2476.94</v>
      </c>
      <c r="K531" s="35">
        <v>45946</v>
      </c>
      <c r="L531" s="36"/>
      <c r="M531" s="35">
        <v>46311</v>
      </c>
      <c r="N531" s="36"/>
      <c r="O531" s="33">
        <v>46676</v>
      </c>
      <c r="P531" s="32">
        <v>2</v>
      </c>
      <c r="Q531" s="32" t="s">
        <v>885</v>
      </c>
    </row>
    <row r="532" spans="1:17" x14ac:dyDescent="0.2">
      <c r="A532" s="56">
        <v>2333057</v>
      </c>
      <c r="B532" s="32" t="s">
        <v>97</v>
      </c>
      <c r="C532" s="32" t="s">
        <v>987</v>
      </c>
      <c r="D532" s="38">
        <v>703</v>
      </c>
      <c r="E532" s="39" t="s">
        <v>1355</v>
      </c>
      <c r="F532" s="32" t="s">
        <v>1354</v>
      </c>
      <c r="G532" s="36">
        <v>3619.35</v>
      </c>
      <c r="H532" s="32"/>
      <c r="I532" s="35"/>
      <c r="J532" s="32">
        <v>3619.35</v>
      </c>
      <c r="K532" s="35">
        <v>45946</v>
      </c>
      <c r="L532" s="36"/>
      <c r="M532" s="35">
        <v>46311</v>
      </c>
      <c r="N532" s="36"/>
      <c r="O532" s="33">
        <v>46676</v>
      </c>
      <c r="P532" s="32">
        <v>2</v>
      </c>
      <c r="Q532" s="32" t="s">
        <v>885</v>
      </c>
    </row>
    <row r="533" spans="1:17" x14ac:dyDescent="0.2">
      <c r="A533" s="56">
        <v>2333057</v>
      </c>
      <c r="B533" s="32" t="s">
        <v>97</v>
      </c>
      <c r="C533" s="32" t="s">
        <v>987</v>
      </c>
      <c r="D533" s="38">
        <v>704</v>
      </c>
      <c r="E533" s="39" t="s">
        <v>1353</v>
      </c>
      <c r="F533" s="32" t="s">
        <v>75</v>
      </c>
      <c r="G533" s="36">
        <v>1238.48</v>
      </c>
      <c r="H533" s="32"/>
      <c r="I533" s="35"/>
      <c r="J533" s="32">
        <v>1238.48</v>
      </c>
      <c r="K533" s="35">
        <v>45946</v>
      </c>
      <c r="L533" s="36"/>
      <c r="M533" s="35">
        <v>46311</v>
      </c>
      <c r="N533" s="36"/>
      <c r="O533" s="33">
        <v>46676</v>
      </c>
      <c r="P533" s="32">
        <v>2</v>
      </c>
      <c r="Q533" s="32" t="s">
        <v>885</v>
      </c>
    </row>
    <row r="534" spans="1:17" x14ac:dyDescent="0.2">
      <c r="A534" s="56">
        <v>2333057</v>
      </c>
      <c r="B534" s="32" t="s">
        <v>97</v>
      </c>
      <c r="C534" s="32" t="s">
        <v>44</v>
      </c>
      <c r="D534" s="38" t="s">
        <v>1352</v>
      </c>
      <c r="E534" s="32" t="s">
        <v>1351</v>
      </c>
      <c r="F534" s="32" t="s">
        <v>65</v>
      </c>
      <c r="G534" s="36">
        <v>3795.85</v>
      </c>
      <c r="H534" s="37"/>
      <c r="I534" s="35"/>
      <c r="J534" s="36">
        <v>3795.85</v>
      </c>
      <c r="K534" s="35">
        <v>45946</v>
      </c>
      <c r="L534" s="36"/>
      <c r="M534" s="35">
        <v>46311</v>
      </c>
      <c r="N534" s="36"/>
      <c r="O534" s="33">
        <v>46676</v>
      </c>
      <c r="P534" s="32">
        <v>1</v>
      </c>
      <c r="Q534" s="32" t="s">
        <v>885</v>
      </c>
    </row>
    <row r="535" spans="1:17" x14ac:dyDescent="0.2">
      <c r="A535" s="56">
        <v>2333057</v>
      </c>
      <c r="B535" s="32" t="s">
        <v>97</v>
      </c>
      <c r="C535" s="32" t="s">
        <v>44</v>
      </c>
      <c r="D535" s="38" t="s">
        <v>1350</v>
      </c>
      <c r="E535" s="32" t="s">
        <v>1349</v>
      </c>
      <c r="F535" s="32" t="s">
        <v>66</v>
      </c>
      <c r="G535" s="36">
        <v>3795.85</v>
      </c>
      <c r="H535" s="37"/>
      <c r="I535" s="35"/>
      <c r="J535" s="36">
        <v>3795.85</v>
      </c>
      <c r="K535" s="35">
        <v>45946</v>
      </c>
      <c r="L535" s="36"/>
      <c r="M535" s="35">
        <v>46311</v>
      </c>
      <c r="N535" s="36"/>
      <c r="O535" s="33">
        <v>46676</v>
      </c>
      <c r="P535" s="32">
        <v>1</v>
      </c>
      <c r="Q535" s="32" t="s">
        <v>885</v>
      </c>
    </row>
    <row r="536" spans="1:17" x14ac:dyDescent="0.2">
      <c r="A536" s="56">
        <v>2333057</v>
      </c>
      <c r="B536" s="32" t="s">
        <v>97</v>
      </c>
      <c r="C536" s="32" t="s">
        <v>44</v>
      </c>
      <c r="D536" s="38" t="s">
        <v>1348</v>
      </c>
      <c r="E536" s="32" t="s">
        <v>1347</v>
      </c>
      <c r="F536" s="32" t="s">
        <v>581</v>
      </c>
      <c r="G536" s="36">
        <v>5517.27</v>
      </c>
      <c r="H536" s="37"/>
      <c r="I536" s="35"/>
      <c r="J536" s="36">
        <v>5517.27</v>
      </c>
      <c r="K536" s="35">
        <v>45946</v>
      </c>
      <c r="L536" s="36"/>
      <c r="M536" s="35">
        <v>46311</v>
      </c>
      <c r="N536" s="36"/>
      <c r="O536" s="33">
        <v>46676</v>
      </c>
      <c r="P536" s="32">
        <v>1</v>
      </c>
      <c r="Q536" s="32" t="s">
        <v>885</v>
      </c>
    </row>
    <row r="537" spans="1:17" x14ac:dyDescent="0.2">
      <c r="A537" s="56">
        <v>2333057</v>
      </c>
      <c r="B537" s="32" t="s">
        <v>97</v>
      </c>
      <c r="C537" s="32" t="s">
        <v>44</v>
      </c>
      <c r="D537" s="38" t="s">
        <v>1346</v>
      </c>
      <c r="E537" s="32" t="s">
        <v>1345</v>
      </c>
      <c r="F537" s="32" t="s">
        <v>75</v>
      </c>
      <c r="G537" s="36">
        <v>1897.94</v>
      </c>
      <c r="H537" s="37"/>
      <c r="I537" s="35"/>
      <c r="J537" s="36">
        <v>1897.94</v>
      </c>
      <c r="K537" s="35">
        <v>45946</v>
      </c>
      <c r="L537" s="36"/>
      <c r="M537" s="35">
        <v>46311</v>
      </c>
      <c r="N537" s="36"/>
      <c r="O537" s="33">
        <v>46676</v>
      </c>
      <c r="P537" s="32">
        <v>1</v>
      </c>
      <c r="Q537" s="32" t="s">
        <v>885</v>
      </c>
    </row>
    <row r="538" spans="1:17" x14ac:dyDescent="0.2">
      <c r="A538" s="56">
        <v>2333057</v>
      </c>
      <c r="B538" s="32" t="s">
        <v>97</v>
      </c>
      <c r="C538" s="32" t="s">
        <v>46</v>
      </c>
      <c r="D538" s="38" t="s">
        <v>1344</v>
      </c>
      <c r="E538" s="32" t="s">
        <v>1343</v>
      </c>
      <c r="F538" s="32" t="s">
        <v>65</v>
      </c>
      <c r="G538" s="36">
        <v>6762.21</v>
      </c>
      <c r="H538" s="37"/>
      <c r="I538" s="35"/>
      <c r="J538" s="36">
        <v>6762.21</v>
      </c>
      <c r="K538" s="35">
        <v>45946</v>
      </c>
      <c r="L538" s="36"/>
      <c r="M538" s="35">
        <v>46311</v>
      </c>
      <c r="N538" s="36"/>
      <c r="O538" s="33">
        <v>46676</v>
      </c>
      <c r="P538" s="32">
        <v>1</v>
      </c>
      <c r="Q538" s="32" t="s">
        <v>885</v>
      </c>
    </row>
    <row r="539" spans="1:17" x14ac:dyDescent="0.2">
      <c r="A539" s="56">
        <v>2333057</v>
      </c>
      <c r="B539" s="32" t="s">
        <v>97</v>
      </c>
      <c r="C539" s="32" t="s">
        <v>46</v>
      </c>
      <c r="D539" s="38" t="s">
        <v>1342</v>
      </c>
      <c r="E539" s="32" t="s">
        <v>1341</v>
      </c>
      <c r="F539" s="32" t="s">
        <v>66</v>
      </c>
      <c r="G539" s="36">
        <v>6762.21</v>
      </c>
      <c r="H539" s="37"/>
      <c r="I539" s="35"/>
      <c r="J539" s="36">
        <v>6762.21</v>
      </c>
      <c r="K539" s="35">
        <v>45946</v>
      </c>
      <c r="L539" s="36"/>
      <c r="M539" s="35">
        <v>46311</v>
      </c>
      <c r="N539" s="36"/>
      <c r="O539" s="33">
        <v>46676</v>
      </c>
      <c r="P539" s="32">
        <v>1</v>
      </c>
      <c r="Q539" s="32" t="s">
        <v>885</v>
      </c>
    </row>
    <row r="540" spans="1:17" x14ac:dyDescent="0.2">
      <c r="A540" s="56">
        <v>2333057</v>
      </c>
      <c r="B540" s="32" t="s">
        <v>97</v>
      </c>
      <c r="C540" s="32" t="s">
        <v>46</v>
      </c>
      <c r="D540" s="38" t="s">
        <v>1340</v>
      </c>
      <c r="E540" s="32" t="s">
        <v>1339</v>
      </c>
      <c r="F540" s="32" t="s">
        <v>581</v>
      </c>
      <c r="G540" s="36">
        <v>7730.99</v>
      </c>
      <c r="H540" s="37"/>
      <c r="I540" s="35"/>
      <c r="J540" s="36">
        <v>7730.99</v>
      </c>
      <c r="K540" s="35">
        <v>45946</v>
      </c>
      <c r="L540" s="36"/>
      <c r="M540" s="35">
        <v>46311</v>
      </c>
      <c r="N540" s="36"/>
      <c r="O540" s="33">
        <v>46676</v>
      </c>
      <c r="P540" s="32">
        <v>1</v>
      </c>
      <c r="Q540" s="32" t="s">
        <v>885</v>
      </c>
    </row>
    <row r="541" spans="1:17" x14ac:dyDescent="0.2">
      <c r="A541" s="56">
        <v>2333057</v>
      </c>
      <c r="B541" s="32" t="s">
        <v>97</v>
      </c>
      <c r="C541" s="32" t="s">
        <v>46</v>
      </c>
      <c r="D541" s="38" t="s">
        <v>1338</v>
      </c>
      <c r="E541" s="32" t="s">
        <v>1337</v>
      </c>
      <c r="F541" s="32" t="s">
        <v>75</v>
      </c>
      <c r="G541" s="36">
        <v>3439.97</v>
      </c>
      <c r="H541" s="37"/>
      <c r="I541" s="35"/>
      <c r="J541" s="36">
        <v>3439.97</v>
      </c>
      <c r="K541" s="35">
        <v>45946</v>
      </c>
      <c r="L541" s="36"/>
      <c r="M541" s="35">
        <v>46311</v>
      </c>
      <c r="N541" s="36"/>
      <c r="O541" s="33">
        <v>46676</v>
      </c>
      <c r="P541" s="32">
        <v>1</v>
      </c>
      <c r="Q541" s="32" t="s">
        <v>885</v>
      </c>
    </row>
    <row r="542" spans="1:17" x14ac:dyDescent="0.2">
      <c r="A542" s="56">
        <v>2333057</v>
      </c>
      <c r="B542" s="32" t="s">
        <v>97</v>
      </c>
      <c r="C542" s="32" t="s">
        <v>47</v>
      </c>
      <c r="D542" s="38" t="s">
        <v>1336</v>
      </c>
      <c r="E542" s="32" t="s">
        <v>1335</v>
      </c>
      <c r="F542" s="32" t="s">
        <v>65</v>
      </c>
      <c r="G542" s="36">
        <v>10006.64</v>
      </c>
      <c r="H542" s="37"/>
      <c r="I542" s="35"/>
      <c r="J542" s="36">
        <v>10006.64</v>
      </c>
      <c r="K542" s="35">
        <v>45946</v>
      </c>
      <c r="L542" s="36"/>
      <c r="M542" s="35">
        <v>46311</v>
      </c>
      <c r="N542" s="36"/>
      <c r="O542" s="33">
        <v>46676</v>
      </c>
      <c r="P542" s="32">
        <v>1</v>
      </c>
      <c r="Q542" s="32" t="s">
        <v>885</v>
      </c>
    </row>
    <row r="543" spans="1:17" x14ac:dyDescent="0.2">
      <c r="A543" s="56">
        <v>2333057</v>
      </c>
      <c r="B543" s="32" t="s">
        <v>97</v>
      </c>
      <c r="C543" s="32" t="s">
        <v>47</v>
      </c>
      <c r="D543" s="38" t="s">
        <v>1334</v>
      </c>
      <c r="E543" s="32" t="s">
        <v>1333</v>
      </c>
      <c r="F543" s="32" t="s">
        <v>66</v>
      </c>
      <c r="G543" s="36">
        <v>10006.64</v>
      </c>
      <c r="H543" s="37"/>
      <c r="I543" s="35"/>
      <c r="J543" s="36">
        <v>10006.64</v>
      </c>
      <c r="K543" s="35">
        <v>45946</v>
      </c>
      <c r="L543" s="36"/>
      <c r="M543" s="35">
        <v>46311</v>
      </c>
      <c r="N543" s="36"/>
      <c r="O543" s="33">
        <v>46676</v>
      </c>
      <c r="P543" s="32">
        <v>1</v>
      </c>
      <c r="Q543" s="32" t="s">
        <v>885</v>
      </c>
    </row>
    <row r="544" spans="1:17" x14ac:dyDescent="0.2">
      <c r="A544" s="56">
        <v>2333057</v>
      </c>
      <c r="B544" s="32" t="s">
        <v>97</v>
      </c>
      <c r="C544" s="32" t="s">
        <v>47</v>
      </c>
      <c r="D544" s="38" t="s">
        <v>1332</v>
      </c>
      <c r="E544" s="32" t="s">
        <v>1331</v>
      </c>
      <c r="F544" s="32" t="s">
        <v>581</v>
      </c>
      <c r="G544" s="36">
        <v>13683.76</v>
      </c>
      <c r="H544" s="37"/>
      <c r="I544" s="35"/>
      <c r="J544" s="36">
        <v>13683.76</v>
      </c>
      <c r="K544" s="35">
        <v>45946</v>
      </c>
      <c r="L544" s="36"/>
      <c r="M544" s="35">
        <v>46311</v>
      </c>
      <c r="N544" s="36"/>
      <c r="O544" s="33">
        <v>46676</v>
      </c>
      <c r="P544" s="32">
        <v>1</v>
      </c>
      <c r="Q544" s="32" t="s">
        <v>885</v>
      </c>
    </row>
    <row r="545" spans="1:17" x14ac:dyDescent="0.2">
      <c r="A545" s="56">
        <v>2333057</v>
      </c>
      <c r="B545" s="32" t="s">
        <v>97</v>
      </c>
      <c r="C545" s="32" t="s">
        <v>47</v>
      </c>
      <c r="D545" s="38" t="s">
        <v>1330</v>
      </c>
      <c r="E545" s="32" t="s">
        <v>1329</v>
      </c>
      <c r="F545" s="32" t="s">
        <v>75</v>
      </c>
      <c r="G545" s="36">
        <v>5003.33</v>
      </c>
      <c r="H545" s="37"/>
      <c r="I545" s="35"/>
      <c r="J545" s="36">
        <v>5003.33</v>
      </c>
      <c r="K545" s="35">
        <v>45946</v>
      </c>
      <c r="L545" s="36"/>
      <c r="M545" s="35">
        <v>46311</v>
      </c>
      <c r="N545" s="36"/>
      <c r="O545" s="33">
        <v>46676</v>
      </c>
      <c r="P545" s="32">
        <v>1</v>
      </c>
      <c r="Q545" s="32" t="s">
        <v>885</v>
      </c>
    </row>
    <row r="546" spans="1:17" x14ac:dyDescent="0.2">
      <c r="A546" s="56">
        <v>2333057</v>
      </c>
      <c r="B546" s="32" t="s">
        <v>97</v>
      </c>
      <c r="C546" s="32" t="s">
        <v>26</v>
      </c>
      <c r="D546" s="38" t="s">
        <v>1328</v>
      </c>
      <c r="E546" s="32" t="s">
        <v>1327</v>
      </c>
      <c r="F546" s="32" t="s">
        <v>65</v>
      </c>
      <c r="G546" s="36">
        <v>2476.94</v>
      </c>
      <c r="H546" s="37"/>
      <c r="I546" s="35"/>
      <c r="J546" s="36">
        <v>2476.94</v>
      </c>
      <c r="K546" s="35">
        <v>45946</v>
      </c>
      <c r="L546" s="36"/>
      <c r="M546" s="35">
        <v>46311</v>
      </c>
      <c r="N546" s="36"/>
      <c r="O546" s="33">
        <v>46676</v>
      </c>
      <c r="P546" s="32">
        <v>1</v>
      </c>
      <c r="Q546" s="32" t="s">
        <v>885</v>
      </c>
    </row>
    <row r="547" spans="1:17" x14ac:dyDescent="0.2">
      <c r="A547" s="56">
        <v>2333057</v>
      </c>
      <c r="B547" s="32" t="s">
        <v>97</v>
      </c>
      <c r="C547" s="32" t="s">
        <v>26</v>
      </c>
      <c r="D547" s="38" t="s">
        <v>1326</v>
      </c>
      <c r="E547" s="32" t="s">
        <v>1325</v>
      </c>
      <c r="F547" s="32" t="s">
        <v>66</v>
      </c>
      <c r="G547" s="36">
        <v>2418.1</v>
      </c>
      <c r="H547" s="37"/>
      <c r="I547" s="35"/>
      <c r="J547" s="36">
        <v>2418.1</v>
      </c>
      <c r="K547" s="35">
        <v>45946</v>
      </c>
      <c r="L547" s="36"/>
      <c r="M547" s="35">
        <v>46311</v>
      </c>
      <c r="N547" s="36"/>
      <c r="O547" s="33">
        <v>46676</v>
      </c>
      <c r="P547" s="32">
        <v>1</v>
      </c>
      <c r="Q547" s="32" t="s">
        <v>885</v>
      </c>
    </row>
    <row r="548" spans="1:17" x14ac:dyDescent="0.2">
      <c r="A548" s="56">
        <v>2333057</v>
      </c>
      <c r="B548" s="32" t="s">
        <v>97</v>
      </c>
      <c r="C548" s="32" t="s">
        <v>26</v>
      </c>
      <c r="D548" s="38" t="s">
        <v>1324</v>
      </c>
      <c r="E548" s="32" t="s">
        <v>1323</v>
      </c>
      <c r="F548" s="32" t="s">
        <v>581</v>
      </c>
      <c r="G548" s="36">
        <v>3715.41</v>
      </c>
      <c r="H548" s="37"/>
      <c r="I548" s="35"/>
      <c r="J548" s="36">
        <v>3715.41</v>
      </c>
      <c r="K548" s="35">
        <v>45946</v>
      </c>
      <c r="L548" s="36"/>
      <c r="M548" s="35">
        <v>46311</v>
      </c>
      <c r="N548" s="36"/>
      <c r="O548" s="33">
        <v>46676</v>
      </c>
      <c r="P548" s="32">
        <v>1</v>
      </c>
      <c r="Q548" s="32" t="s">
        <v>885</v>
      </c>
    </row>
    <row r="549" spans="1:17" x14ac:dyDescent="0.2">
      <c r="A549" s="56">
        <v>2333057</v>
      </c>
      <c r="B549" s="32" t="s">
        <v>97</v>
      </c>
      <c r="C549" s="32" t="s">
        <v>26</v>
      </c>
      <c r="D549" s="38" t="s">
        <v>1322</v>
      </c>
      <c r="E549" s="32" t="s">
        <v>1321</v>
      </c>
      <c r="F549" s="32" t="s">
        <v>75</v>
      </c>
      <c r="G549" s="36">
        <v>1334.55</v>
      </c>
      <c r="H549" s="37"/>
      <c r="I549" s="35"/>
      <c r="J549" s="36">
        <v>1334.55</v>
      </c>
      <c r="K549" s="35">
        <v>45946</v>
      </c>
      <c r="L549" s="36"/>
      <c r="M549" s="35">
        <v>46311</v>
      </c>
      <c r="N549" s="36"/>
      <c r="O549" s="33">
        <v>46676</v>
      </c>
      <c r="P549" s="32">
        <v>1</v>
      </c>
      <c r="Q549" s="32" t="s">
        <v>885</v>
      </c>
    </row>
    <row r="550" spans="1:17" x14ac:dyDescent="0.2">
      <c r="A550" s="56">
        <v>2333057</v>
      </c>
      <c r="B550" s="32" t="s">
        <v>97</v>
      </c>
      <c r="C550" s="32" t="s">
        <v>26</v>
      </c>
      <c r="D550" s="38" t="s">
        <v>1320</v>
      </c>
      <c r="E550" s="32" t="s">
        <v>1319</v>
      </c>
      <c r="F550" s="32" t="s">
        <v>1286</v>
      </c>
      <c r="G550" s="36">
        <v>747.33</v>
      </c>
      <c r="H550" s="37"/>
      <c r="I550" s="35"/>
      <c r="J550" s="36">
        <v>747.33</v>
      </c>
      <c r="K550" s="35">
        <v>45946</v>
      </c>
      <c r="L550" s="36"/>
      <c r="M550" s="35">
        <v>46311</v>
      </c>
      <c r="N550" s="36"/>
      <c r="O550" s="33">
        <v>46676</v>
      </c>
      <c r="P550" s="32">
        <v>1</v>
      </c>
      <c r="Q550" s="32" t="s">
        <v>885</v>
      </c>
    </row>
    <row r="551" spans="1:17" x14ac:dyDescent="0.2">
      <c r="A551" s="56">
        <v>2333057</v>
      </c>
      <c r="B551" s="32" t="s">
        <v>97</v>
      </c>
      <c r="C551" s="32" t="s">
        <v>26</v>
      </c>
      <c r="D551" s="38" t="s">
        <v>1318</v>
      </c>
      <c r="E551" s="32" t="s">
        <v>1317</v>
      </c>
      <c r="F551" s="32" t="s">
        <v>1286</v>
      </c>
      <c r="G551" s="36">
        <v>939.47</v>
      </c>
      <c r="H551" s="37"/>
      <c r="I551" s="35"/>
      <c r="J551" s="36">
        <v>939.47</v>
      </c>
      <c r="K551" s="35">
        <v>45946</v>
      </c>
      <c r="L551" s="36"/>
      <c r="M551" s="35">
        <v>46311</v>
      </c>
      <c r="N551" s="36"/>
      <c r="O551" s="33">
        <v>46676</v>
      </c>
      <c r="P551" s="32">
        <v>1</v>
      </c>
      <c r="Q551" s="32" t="s">
        <v>885</v>
      </c>
    </row>
    <row r="552" spans="1:17" x14ac:dyDescent="0.2">
      <c r="A552" s="56">
        <v>2333057</v>
      </c>
      <c r="B552" s="32" t="s">
        <v>97</v>
      </c>
      <c r="C552" s="32" t="s">
        <v>26</v>
      </c>
      <c r="D552" s="38" t="s">
        <v>1316</v>
      </c>
      <c r="E552" s="32" t="s">
        <v>1315</v>
      </c>
      <c r="F552" s="32" t="s">
        <v>879</v>
      </c>
      <c r="G552" s="36">
        <v>1110.3800000000001</v>
      </c>
      <c r="H552" s="37"/>
      <c r="I552" s="35"/>
      <c r="J552" s="36">
        <v>1110.3800000000001</v>
      </c>
      <c r="K552" s="35">
        <v>45946</v>
      </c>
      <c r="L552" s="36"/>
      <c r="M552" s="35">
        <v>46311</v>
      </c>
      <c r="N552" s="36"/>
      <c r="O552" s="33">
        <v>46676</v>
      </c>
      <c r="P552" s="32">
        <v>1</v>
      </c>
      <c r="Q552" s="32" t="s">
        <v>885</v>
      </c>
    </row>
    <row r="553" spans="1:17" x14ac:dyDescent="0.2">
      <c r="A553" s="56">
        <v>2333057</v>
      </c>
      <c r="B553" s="32" t="s">
        <v>97</v>
      </c>
      <c r="C553" s="32" t="s">
        <v>27</v>
      </c>
      <c r="D553" s="38" t="s">
        <v>1314</v>
      </c>
      <c r="E553" s="32" t="s">
        <v>1313</v>
      </c>
      <c r="F553" s="32" t="s">
        <v>65</v>
      </c>
      <c r="G553" s="36">
        <v>5162.21</v>
      </c>
      <c r="H553" s="37"/>
      <c r="I553" s="35"/>
      <c r="J553" s="36">
        <v>5162.21</v>
      </c>
      <c r="K553" s="35">
        <v>45946</v>
      </c>
      <c r="L553" s="36"/>
      <c r="M553" s="35">
        <v>46311</v>
      </c>
      <c r="N553" s="36"/>
      <c r="O553" s="33">
        <v>46676</v>
      </c>
      <c r="P553" s="32">
        <v>1</v>
      </c>
      <c r="Q553" s="32" t="s">
        <v>885</v>
      </c>
    </row>
    <row r="554" spans="1:17" x14ac:dyDescent="0.2">
      <c r="A554" s="56">
        <v>2333057</v>
      </c>
      <c r="B554" s="32" t="s">
        <v>97</v>
      </c>
      <c r="C554" s="32" t="s">
        <v>27</v>
      </c>
      <c r="D554" s="38" t="s">
        <v>1312</v>
      </c>
      <c r="E554" s="32" t="s">
        <v>1311</v>
      </c>
      <c r="F554" s="32" t="s">
        <v>66</v>
      </c>
      <c r="G554" s="36">
        <v>6026.83</v>
      </c>
      <c r="H554" s="37"/>
      <c r="I554" s="35"/>
      <c r="J554" s="36">
        <v>6026.83</v>
      </c>
      <c r="K554" s="35">
        <v>45946</v>
      </c>
      <c r="L554" s="36"/>
      <c r="M554" s="35">
        <v>46311</v>
      </c>
      <c r="N554" s="36"/>
      <c r="O554" s="33">
        <v>46676</v>
      </c>
      <c r="P554" s="32">
        <v>1</v>
      </c>
      <c r="Q554" s="32" t="s">
        <v>885</v>
      </c>
    </row>
    <row r="555" spans="1:17" x14ac:dyDescent="0.2">
      <c r="A555" s="56">
        <v>2333057</v>
      </c>
      <c r="B555" s="32" t="s">
        <v>97</v>
      </c>
      <c r="C555" s="32" t="s">
        <v>27</v>
      </c>
      <c r="D555" s="38" t="s">
        <v>1310</v>
      </c>
      <c r="E555" s="32" t="s">
        <v>1309</v>
      </c>
      <c r="F555" s="32" t="s">
        <v>581</v>
      </c>
      <c r="G555" s="36">
        <v>6699.31</v>
      </c>
      <c r="H555" s="37"/>
      <c r="I555" s="35"/>
      <c r="J555" s="36">
        <v>6699.31</v>
      </c>
      <c r="K555" s="35">
        <v>45946</v>
      </c>
      <c r="L555" s="36"/>
      <c r="M555" s="35">
        <v>46311</v>
      </c>
      <c r="N555" s="36"/>
      <c r="O555" s="33">
        <v>46676</v>
      </c>
      <c r="P555" s="32">
        <v>1</v>
      </c>
      <c r="Q555" s="32" t="s">
        <v>885</v>
      </c>
    </row>
    <row r="556" spans="1:17" x14ac:dyDescent="0.2">
      <c r="A556" s="56">
        <v>2333057</v>
      </c>
      <c r="B556" s="32" t="s">
        <v>97</v>
      </c>
      <c r="C556" s="32" t="s">
        <v>27</v>
      </c>
      <c r="D556" s="38" t="s">
        <v>1308</v>
      </c>
      <c r="E556" s="32" t="s">
        <v>1307</v>
      </c>
      <c r="F556" s="32" t="s">
        <v>75</v>
      </c>
      <c r="G556" s="36">
        <v>2280.19</v>
      </c>
      <c r="H556" s="37"/>
      <c r="I556" s="35"/>
      <c r="J556" s="36">
        <v>2280.19</v>
      </c>
      <c r="K556" s="35">
        <v>45946</v>
      </c>
      <c r="L556" s="36"/>
      <c r="M556" s="35">
        <v>46311</v>
      </c>
      <c r="N556" s="36"/>
      <c r="O556" s="33">
        <v>46676</v>
      </c>
      <c r="P556" s="32">
        <v>1</v>
      </c>
      <c r="Q556" s="32" t="s">
        <v>885</v>
      </c>
    </row>
    <row r="557" spans="1:17" x14ac:dyDescent="0.2">
      <c r="A557" s="56">
        <v>2333057</v>
      </c>
      <c r="B557" s="32" t="s">
        <v>97</v>
      </c>
      <c r="C557" s="32" t="s">
        <v>27</v>
      </c>
      <c r="D557" s="38" t="s">
        <v>1306</v>
      </c>
      <c r="E557" s="32" t="s">
        <v>1305</v>
      </c>
      <c r="F557" s="32" t="s">
        <v>1304</v>
      </c>
      <c r="G557" s="36">
        <v>159.16</v>
      </c>
      <c r="H557" s="37"/>
      <c r="I557" s="35"/>
      <c r="J557" s="36">
        <v>159.16</v>
      </c>
      <c r="K557" s="35">
        <v>45946</v>
      </c>
      <c r="L557" s="36"/>
      <c r="M557" s="35">
        <v>46311</v>
      </c>
      <c r="N557" s="36"/>
      <c r="O557" s="33">
        <v>46676</v>
      </c>
      <c r="P557" s="32">
        <v>1</v>
      </c>
      <c r="Q557" s="32" t="s">
        <v>885</v>
      </c>
    </row>
    <row r="558" spans="1:17" x14ac:dyDescent="0.2">
      <c r="A558" s="56">
        <v>2333057</v>
      </c>
      <c r="B558" s="32" t="s">
        <v>97</v>
      </c>
      <c r="C558" s="32" t="s">
        <v>27</v>
      </c>
      <c r="D558" s="38" t="s">
        <v>1303</v>
      </c>
      <c r="E558" s="32" t="s">
        <v>1302</v>
      </c>
      <c r="F558" s="32" t="s">
        <v>1301</v>
      </c>
      <c r="G558" s="36">
        <v>607.47</v>
      </c>
      <c r="H558" s="37"/>
      <c r="I558" s="35"/>
      <c r="J558" s="36">
        <v>607.47</v>
      </c>
      <c r="K558" s="35">
        <v>45946</v>
      </c>
      <c r="L558" s="36"/>
      <c r="M558" s="35">
        <v>46311</v>
      </c>
      <c r="N558" s="36"/>
      <c r="O558" s="33">
        <v>46676</v>
      </c>
      <c r="P558" s="32">
        <v>1</v>
      </c>
      <c r="Q558" s="32" t="s">
        <v>885</v>
      </c>
    </row>
    <row r="559" spans="1:17" x14ac:dyDescent="0.2">
      <c r="A559" s="56">
        <v>2333057</v>
      </c>
      <c r="B559" s="32" t="s">
        <v>97</v>
      </c>
      <c r="C559" s="32" t="s">
        <v>27</v>
      </c>
      <c r="D559" s="38" t="s">
        <v>1300</v>
      </c>
      <c r="E559" s="32" t="s">
        <v>1299</v>
      </c>
      <c r="F559" s="32" t="s">
        <v>879</v>
      </c>
      <c r="G559" s="36">
        <v>2280.19</v>
      </c>
      <c r="H559" s="37"/>
      <c r="I559" s="35"/>
      <c r="J559" s="36">
        <v>2280.19</v>
      </c>
      <c r="K559" s="35">
        <v>45946</v>
      </c>
      <c r="L559" s="36"/>
      <c r="M559" s="35">
        <v>46311</v>
      </c>
      <c r="N559" s="36"/>
      <c r="O559" s="33">
        <v>46676</v>
      </c>
      <c r="P559" s="32">
        <v>1</v>
      </c>
      <c r="Q559" s="32" t="s">
        <v>885</v>
      </c>
    </row>
    <row r="560" spans="1:17" x14ac:dyDescent="0.2">
      <c r="A560" s="56">
        <v>2333057</v>
      </c>
      <c r="B560" s="32" t="s">
        <v>97</v>
      </c>
      <c r="C560" s="32" t="s">
        <v>28</v>
      </c>
      <c r="D560" s="38" t="s">
        <v>1298</v>
      </c>
      <c r="E560" s="32" t="s">
        <v>1297</v>
      </c>
      <c r="F560" s="32" t="s">
        <v>65</v>
      </c>
      <c r="G560" s="36">
        <v>3171.02</v>
      </c>
      <c r="H560" s="37"/>
      <c r="I560" s="35"/>
      <c r="J560" s="36">
        <v>3171.02</v>
      </c>
      <c r="K560" s="35">
        <v>45946</v>
      </c>
      <c r="L560" s="36"/>
      <c r="M560" s="35">
        <v>46311</v>
      </c>
      <c r="N560" s="36"/>
      <c r="O560" s="33">
        <v>46676</v>
      </c>
      <c r="P560" s="32">
        <v>1</v>
      </c>
      <c r="Q560" s="32" t="s">
        <v>885</v>
      </c>
    </row>
    <row r="561" spans="1:17" x14ac:dyDescent="0.2">
      <c r="A561" s="56">
        <v>2333057</v>
      </c>
      <c r="B561" s="32" t="s">
        <v>97</v>
      </c>
      <c r="C561" s="32" t="s">
        <v>28</v>
      </c>
      <c r="D561" s="38" t="s">
        <v>1296</v>
      </c>
      <c r="E561" s="32" t="s">
        <v>1295</v>
      </c>
      <c r="F561" s="32" t="s">
        <v>66</v>
      </c>
      <c r="G561" s="36">
        <v>3171.02</v>
      </c>
      <c r="H561" s="37"/>
      <c r="I561" s="35"/>
      <c r="J561" s="36">
        <v>3171.02</v>
      </c>
      <c r="K561" s="35">
        <v>45946</v>
      </c>
      <c r="L561" s="36"/>
      <c r="M561" s="35">
        <v>46311</v>
      </c>
      <c r="N561" s="36"/>
      <c r="O561" s="33">
        <v>46676</v>
      </c>
      <c r="P561" s="32">
        <v>1</v>
      </c>
      <c r="Q561" s="32" t="s">
        <v>885</v>
      </c>
    </row>
    <row r="562" spans="1:17" x14ac:dyDescent="0.2">
      <c r="A562" s="56">
        <v>2333057</v>
      </c>
      <c r="B562" s="32" t="s">
        <v>97</v>
      </c>
      <c r="C562" s="32" t="s">
        <v>28</v>
      </c>
      <c r="D562" s="38" t="s">
        <v>1294</v>
      </c>
      <c r="E562" s="32" t="s">
        <v>1293</v>
      </c>
      <c r="F562" s="32" t="s">
        <v>581</v>
      </c>
      <c r="G562" s="36">
        <v>4756.5200000000004</v>
      </c>
      <c r="H562" s="37"/>
      <c r="I562" s="35"/>
      <c r="J562" s="36">
        <v>4756.5200000000004</v>
      </c>
      <c r="K562" s="35">
        <v>45946</v>
      </c>
      <c r="L562" s="36"/>
      <c r="M562" s="35">
        <v>46311</v>
      </c>
      <c r="N562" s="36"/>
      <c r="O562" s="33">
        <v>46676</v>
      </c>
      <c r="P562" s="32">
        <v>1</v>
      </c>
      <c r="Q562" s="32" t="s">
        <v>885</v>
      </c>
    </row>
    <row r="563" spans="1:17" x14ac:dyDescent="0.2">
      <c r="A563" s="56">
        <v>2333057</v>
      </c>
      <c r="B563" s="32" t="s">
        <v>97</v>
      </c>
      <c r="C563" s="32" t="s">
        <v>28</v>
      </c>
      <c r="D563" s="38" t="s">
        <v>1292</v>
      </c>
      <c r="E563" s="32" t="s">
        <v>1291</v>
      </c>
      <c r="F563" s="32" t="s">
        <v>75</v>
      </c>
      <c r="G563" s="36">
        <v>1585.51</v>
      </c>
      <c r="H563" s="37"/>
      <c r="I563" s="35"/>
      <c r="J563" s="36">
        <v>1585.51</v>
      </c>
      <c r="K563" s="35">
        <v>45946</v>
      </c>
      <c r="L563" s="36"/>
      <c r="M563" s="35">
        <v>46311</v>
      </c>
      <c r="N563" s="36"/>
      <c r="O563" s="33">
        <v>46676</v>
      </c>
      <c r="P563" s="32">
        <v>1</v>
      </c>
      <c r="Q563" s="32" t="s">
        <v>885</v>
      </c>
    </row>
    <row r="564" spans="1:17" x14ac:dyDescent="0.2">
      <c r="A564" s="56">
        <v>2333057</v>
      </c>
      <c r="B564" s="32" t="s">
        <v>97</v>
      </c>
      <c r="C564" s="32" t="s">
        <v>28</v>
      </c>
      <c r="D564" s="38" t="s">
        <v>1290</v>
      </c>
      <c r="E564" s="32" t="s">
        <v>1289</v>
      </c>
      <c r="F564" s="32" t="s">
        <v>1286</v>
      </c>
      <c r="G564" s="36">
        <v>1585.51</v>
      </c>
      <c r="H564" s="37"/>
      <c r="I564" s="35"/>
      <c r="J564" s="36">
        <v>1585.51</v>
      </c>
      <c r="K564" s="35">
        <v>45946</v>
      </c>
      <c r="L564" s="36"/>
      <c r="M564" s="35">
        <v>46311</v>
      </c>
      <c r="N564" s="36"/>
      <c r="O564" s="33">
        <v>46676</v>
      </c>
      <c r="P564" s="32">
        <v>1</v>
      </c>
      <c r="Q564" s="32" t="s">
        <v>885</v>
      </c>
    </row>
    <row r="565" spans="1:17" x14ac:dyDescent="0.2">
      <c r="A565" s="56">
        <v>2333057</v>
      </c>
      <c r="B565" s="32" t="s">
        <v>97</v>
      </c>
      <c r="C565" s="32" t="s">
        <v>28</v>
      </c>
      <c r="D565" s="38" t="s">
        <v>1288</v>
      </c>
      <c r="E565" s="32" t="s">
        <v>1287</v>
      </c>
      <c r="F565" s="32" t="s">
        <v>1286</v>
      </c>
      <c r="G565" s="36">
        <v>7927.53</v>
      </c>
      <c r="H565" s="37"/>
      <c r="I565" s="35"/>
      <c r="J565" s="36">
        <v>7927.53</v>
      </c>
      <c r="K565" s="35">
        <v>45946</v>
      </c>
      <c r="L565" s="36"/>
      <c r="M565" s="35">
        <v>46311</v>
      </c>
      <c r="N565" s="36"/>
      <c r="O565" s="33">
        <v>46676</v>
      </c>
      <c r="P565" s="32">
        <v>1</v>
      </c>
      <c r="Q565" s="32" t="s">
        <v>885</v>
      </c>
    </row>
    <row r="566" spans="1:17" x14ac:dyDescent="0.2">
      <c r="A566" s="56">
        <v>2333057</v>
      </c>
      <c r="B566" s="32" t="s">
        <v>97</v>
      </c>
      <c r="C566" s="32" t="s">
        <v>28</v>
      </c>
      <c r="D566" s="38" t="s">
        <v>1285</v>
      </c>
      <c r="E566" s="32" t="s">
        <v>1284</v>
      </c>
      <c r="F566" s="32" t="s">
        <v>879</v>
      </c>
      <c r="G566" s="36">
        <v>1585.51</v>
      </c>
      <c r="H566" s="37"/>
      <c r="I566" s="35"/>
      <c r="J566" s="36">
        <v>1585.51</v>
      </c>
      <c r="K566" s="35">
        <v>45946</v>
      </c>
      <c r="L566" s="36"/>
      <c r="M566" s="35">
        <v>46311</v>
      </c>
      <c r="N566" s="36"/>
      <c r="O566" s="33">
        <v>46676</v>
      </c>
      <c r="P566" s="32">
        <v>1</v>
      </c>
      <c r="Q566" s="32" t="s">
        <v>885</v>
      </c>
    </row>
    <row r="567" spans="1:17" x14ac:dyDescent="0.2">
      <c r="A567" s="56">
        <v>2333057</v>
      </c>
      <c r="B567" s="32" t="s">
        <v>97</v>
      </c>
      <c r="C567" s="32" t="s">
        <v>26</v>
      </c>
      <c r="D567" s="38" t="s">
        <v>1283</v>
      </c>
      <c r="E567" s="32" t="s">
        <v>1282</v>
      </c>
      <c r="F567" s="32" t="s">
        <v>65</v>
      </c>
      <c r="G567" s="36">
        <v>3923.17</v>
      </c>
      <c r="H567" s="37"/>
      <c r="I567" s="35"/>
      <c r="J567" s="36">
        <v>3923.17</v>
      </c>
      <c r="K567" s="35">
        <v>45946</v>
      </c>
      <c r="L567" s="36"/>
      <c r="M567" s="35">
        <v>46311</v>
      </c>
      <c r="N567" s="36"/>
      <c r="O567" s="33">
        <v>46676</v>
      </c>
      <c r="P567" s="32">
        <v>1</v>
      </c>
      <c r="Q567" s="32" t="s">
        <v>885</v>
      </c>
    </row>
    <row r="568" spans="1:17" x14ac:dyDescent="0.2">
      <c r="A568" s="56">
        <v>2333057</v>
      </c>
      <c r="B568" s="32" t="s">
        <v>97</v>
      </c>
      <c r="C568" s="32" t="s">
        <v>26</v>
      </c>
      <c r="D568" s="38" t="s">
        <v>1281</v>
      </c>
      <c r="E568" s="32" t="s">
        <v>1280</v>
      </c>
      <c r="F568" s="32" t="s">
        <v>66</v>
      </c>
      <c r="G568" s="36">
        <v>3923.17</v>
      </c>
      <c r="H568" s="37"/>
      <c r="I568" s="35"/>
      <c r="J568" s="36">
        <v>3923.17</v>
      </c>
      <c r="K568" s="35">
        <v>45946</v>
      </c>
      <c r="L568" s="36"/>
      <c r="M568" s="35">
        <v>46311</v>
      </c>
      <c r="N568" s="36"/>
      <c r="O568" s="33">
        <v>46676</v>
      </c>
      <c r="P568" s="32">
        <v>1</v>
      </c>
      <c r="Q568" s="32" t="s">
        <v>885</v>
      </c>
    </row>
    <row r="569" spans="1:17" x14ac:dyDescent="0.2">
      <c r="A569" s="56">
        <v>2333057</v>
      </c>
      <c r="B569" s="32" t="s">
        <v>97</v>
      </c>
      <c r="C569" s="32" t="s">
        <v>26</v>
      </c>
      <c r="D569" s="38" t="s">
        <v>1279</v>
      </c>
      <c r="E569" s="32" t="s">
        <v>1278</v>
      </c>
      <c r="F569" s="32" t="s">
        <v>581</v>
      </c>
      <c r="G569" s="36">
        <v>5548.52</v>
      </c>
      <c r="H569" s="37"/>
      <c r="I569" s="35"/>
      <c r="J569" s="36">
        <v>5548.52</v>
      </c>
      <c r="K569" s="35">
        <v>45946</v>
      </c>
      <c r="L569" s="36"/>
      <c r="M569" s="35">
        <v>46311</v>
      </c>
      <c r="N569" s="36"/>
      <c r="O569" s="33">
        <v>46676</v>
      </c>
      <c r="P569" s="32">
        <v>1</v>
      </c>
      <c r="Q569" s="32" t="s">
        <v>885</v>
      </c>
    </row>
    <row r="570" spans="1:17" x14ac:dyDescent="0.2">
      <c r="A570" s="56">
        <v>2333057</v>
      </c>
      <c r="B570" s="32" t="s">
        <v>97</v>
      </c>
      <c r="C570" s="32" t="s">
        <v>26</v>
      </c>
      <c r="D570" s="38" t="s">
        <v>1277</v>
      </c>
      <c r="E570" s="32" t="s">
        <v>1276</v>
      </c>
      <c r="F570" s="32" t="s">
        <v>75</v>
      </c>
      <c r="G570" s="36">
        <v>4403.54</v>
      </c>
      <c r="H570" s="37"/>
      <c r="I570" s="35"/>
      <c r="J570" s="36">
        <v>4403.54</v>
      </c>
      <c r="K570" s="35">
        <v>45946</v>
      </c>
      <c r="L570" s="36"/>
      <c r="M570" s="35">
        <v>46311</v>
      </c>
      <c r="N570" s="36"/>
      <c r="O570" s="33">
        <v>46676</v>
      </c>
      <c r="P570" s="32">
        <v>1</v>
      </c>
      <c r="Q570" s="32" t="s">
        <v>885</v>
      </c>
    </row>
    <row r="571" spans="1:17" x14ac:dyDescent="0.2">
      <c r="A571" s="56">
        <v>2333057</v>
      </c>
      <c r="B571" s="32" t="s">
        <v>97</v>
      </c>
      <c r="C571" s="32" t="s">
        <v>26</v>
      </c>
      <c r="D571" s="38" t="s">
        <v>1275</v>
      </c>
      <c r="E571" s="32" t="s">
        <v>1274</v>
      </c>
      <c r="F571" s="32" t="s">
        <v>879</v>
      </c>
      <c r="G571" s="36">
        <v>2386.1</v>
      </c>
      <c r="H571" s="37"/>
      <c r="I571" s="35"/>
      <c r="J571" s="36">
        <v>2386.1</v>
      </c>
      <c r="K571" s="35">
        <v>45946</v>
      </c>
      <c r="L571" s="36"/>
      <c r="M571" s="35">
        <v>46311</v>
      </c>
      <c r="N571" s="36"/>
      <c r="O571" s="33">
        <v>46676</v>
      </c>
      <c r="P571" s="32">
        <v>1</v>
      </c>
      <c r="Q571" s="32" t="s">
        <v>885</v>
      </c>
    </row>
    <row r="572" spans="1:17" x14ac:dyDescent="0.2">
      <c r="A572" s="56">
        <v>2333057</v>
      </c>
      <c r="B572" s="32" t="s">
        <v>97</v>
      </c>
      <c r="C572" s="32" t="s">
        <v>27</v>
      </c>
      <c r="D572" s="38" t="s">
        <v>1273</v>
      </c>
      <c r="E572" s="32" t="s">
        <v>1272</v>
      </c>
      <c r="F572" s="32" t="s">
        <v>65</v>
      </c>
      <c r="G572" s="36">
        <v>5006.7299999999996</v>
      </c>
      <c r="H572" s="37"/>
      <c r="I572" s="35"/>
      <c r="J572" s="36">
        <v>5006.7299999999996</v>
      </c>
      <c r="K572" s="35">
        <v>45946</v>
      </c>
      <c r="L572" s="36"/>
      <c r="M572" s="35">
        <v>46311</v>
      </c>
      <c r="N572" s="36"/>
      <c r="O572" s="33">
        <v>46676</v>
      </c>
      <c r="P572" s="32">
        <v>1</v>
      </c>
      <c r="Q572" s="32" t="s">
        <v>885</v>
      </c>
    </row>
    <row r="573" spans="1:17" x14ac:dyDescent="0.2">
      <c r="A573" s="56">
        <v>2333057</v>
      </c>
      <c r="B573" s="32" t="s">
        <v>97</v>
      </c>
      <c r="C573" s="32" t="s">
        <v>27</v>
      </c>
      <c r="D573" s="38" t="s">
        <v>1271</v>
      </c>
      <c r="E573" s="32" t="s">
        <v>1270</v>
      </c>
      <c r="F573" s="32" t="s">
        <v>66</v>
      </c>
      <c r="G573" s="36">
        <v>5006.7299999999996</v>
      </c>
      <c r="H573" s="37"/>
      <c r="I573" s="35"/>
      <c r="J573" s="36">
        <v>5006.7299999999996</v>
      </c>
      <c r="K573" s="35">
        <v>45946</v>
      </c>
      <c r="L573" s="36"/>
      <c r="M573" s="35">
        <v>46311</v>
      </c>
      <c r="N573" s="36"/>
      <c r="O573" s="33">
        <v>46676</v>
      </c>
      <c r="P573" s="32">
        <v>1</v>
      </c>
      <c r="Q573" s="32" t="s">
        <v>885</v>
      </c>
    </row>
    <row r="574" spans="1:17" x14ac:dyDescent="0.2">
      <c r="A574" s="56">
        <v>2333057</v>
      </c>
      <c r="B574" s="32" t="s">
        <v>97</v>
      </c>
      <c r="C574" s="32" t="s">
        <v>27</v>
      </c>
      <c r="D574" s="38" t="s">
        <v>1269</v>
      </c>
      <c r="E574" s="32" t="s">
        <v>1268</v>
      </c>
      <c r="F574" s="32" t="s">
        <v>581</v>
      </c>
      <c r="G574" s="36">
        <v>7173.87</v>
      </c>
      <c r="H574" s="37"/>
      <c r="I574" s="35"/>
      <c r="J574" s="36">
        <v>7173.87</v>
      </c>
      <c r="K574" s="35">
        <v>45946</v>
      </c>
      <c r="L574" s="36"/>
      <c r="M574" s="35">
        <v>46311</v>
      </c>
      <c r="N574" s="36"/>
      <c r="O574" s="33">
        <v>46676</v>
      </c>
      <c r="P574" s="32">
        <v>1</v>
      </c>
      <c r="Q574" s="32" t="s">
        <v>885</v>
      </c>
    </row>
    <row r="575" spans="1:17" x14ac:dyDescent="0.2">
      <c r="A575" s="56">
        <v>2333057</v>
      </c>
      <c r="B575" s="32" t="s">
        <v>97</v>
      </c>
      <c r="C575" s="32" t="s">
        <v>27</v>
      </c>
      <c r="D575" s="38" t="s">
        <v>1267</v>
      </c>
      <c r="E575" s="32" t="s">
        <v>1266</v>
      </c>
      <c r="F575" s="32" t="s">
        <v>75</v>
      </c>
      <c r="G575" s="36">
        <v>2957.3</v>
      </c>
      <c r="H575" s="37"/>
      <c r="I575" s="35"/>
      <c r="J575" s="36">
        <v>2957.3</v>
      </c>
      <c r="K575" s="35">
        <v>45946</v>
      </c>
      <c r="L575" s="36"/>
      <c r="M575" s="35">
        <v>46311</v>
      </c>
      <c r="N575" s="36"/>
      <c r="O575" s="33">
        <v>46676</v>
      </c>
      <c r="P575" s="32">
        <v>1</v>
      </c>
      <c r="Q575" s="32" t="s">
        <v>885</v>
      </c>
    </row>
    <row r="576" spans="1:17" x14ac:dyDescent="0.2">
      <c r="A576" s="56">
        <v>2333057</v>
      </c>
      <c r="B576" s="32" t="s">
        <v>97</v>
      </c>
      <c r="C576" s="32" t="s">
        <v>27</v>
      </c>
      <c r="D576" s="38" t="s">
        <v>1265</v>
      </c>
      <c r="E576" s="32" t="s">
        <v>1264</v>
      </c>
      <c r="F576" s="32" t="s">
        <v>879</v>
      </c>
      <c r="G576" s="36">
        <v>2386.1</v>
      </c>
      <c r="H576" s="37"/>
      <c r="I576" s="35"/>
      <c r="J576" s="36">
        <v>2386.1</v>
      </c>
      <c r="K576" s="35">
        <v>45946</v>
      </c>
      <c r="L576" s="36"/>
      <c r="M576" s="35">
        <v>46311</v>
      </c>
      <c r="N576" s="36"/>
      <c r="O576" s="33">
        <v>46676</v>
      </c>
      <c r="P576" s="32">
        <v>1</v>
      </c>
      <c r="Q576" s="32" t="s">
        <v>885</v>
      </c>
    </row>
    <row r="577" spans="1:17" x14ac:dyDescent="0.2">
      <c r="A577" s="56">
        <v>2333057</v>
      </c>
      <c r="B577" s="32" t="s">
        <v>97</v>
      </c>
      <c r="C577" s="32" t="s">
        <v>50</v>
      </c>
      <c r="D577" s="38" t="s">
        <v>1263</v>
      </c>
      <c r="E577" s="32" t="s">
        <v>1262</v>
      </c>
      <c r="F577" s="32" t="s">
        <v>65</v>
      </c>
      <c r="G577" s="36">
        <v>36406.839999999997</v>
      </c>
      <c r="H577" s="37"/>
      <c r="I577" s="35"/>
      <c r="J577" s="36">
        <v>36406.839999999997</v>
      </c>
      <c r="K577" s="35">
        <v>45946</v>
      </c>
      <c r="L577" s="36"/>
      <c r="M577" s="35">
        <v>46311</v>
      </c>
      <c r="N577" s="36"/>
      <c r="O577" s="33">
        <v>46676</v>
      </c>
      <c r="P577" s="32">
        <v>1</v>
      </c>
      <c r="Q577" s="32" t="s">
        <v>885</v>
      </c>
    </row>
    <row r="578" spans="1:17" x14ac:dyDescent="0.2">
      <c r="A578" s="56">
        <v>2333057</v>
      </c>
      <c r="B578" s="32" t="s">
        <v>97</v>
      </c>
      <c r="C578" s="32" t="s">
        <v>50</v>
      </c>
      <c r="D578" s="38" t="s">
        <v>1261</v>
      </c>
      <c r="E578" s="32" t="s">
        <v>1260</v>
      </c>
      <c r="F578" s="32" t="s">
        <v>66</v>
      </c>
      <c r="G578" s="36">
        <v>9994.49</v>
      </c>
      <c r="H578" s="37"/>
      <c r="I578" s="35"/>
      <c r="J578" s="36">
        <v>9994.49</v>
      </c>
      <c r="K578" s="35">
        <v>45946</v>
      </c>
      <c r="L578" s="36"/>
      <c r="M578" s="35">
        <v>46311</v>
      </c>
      <c r="N578" s="36"/>
      <c r="O578" s="33">
        <v>46676</v>
      </c>
      <c r="P578" s="32">
        <v>1</v>
      </c>
      <c r="Q578" s="32" t="s">
        <v>885</v>
      </c>
    </row>
    <row r="579" spans="1:17" x14ac:dyDescent="0.2">
      <c r="A579" s="56">
        <v>2333057</v>
      </c>
      <c r="B579" s="32" t="s">
        <v>97</v>
      </c>
      <c r="C579" s="32" t="s">
        <v>50</v>
      </c>
      <c r="D579" s="38" t="s">
        <v>1259</v>
      </c>
      <c r="E579" s="32" t="s">
        <v>1258</v>
      </c>
      <c r="F579" s="32" t="s">
        <v>581</v>
      </c>
      <c r="G579" s="36">
        <v>37960.51</v>
      </c>
      <c r="H579" s="37"/>
      <c r="I579" s="35"/>
      <c r="J579" s="36">
        <v>37960.51</v>
      </c>
      <c r="K579" s="35">
        <v>45946</v>
      </c>
      <c r="L579" s="36"/>
      <c r="M579" s="35">
        <v>46311</v>
      </c>
      <c r="N579" s="36"/>
      <c r="O579" s="33">
        <v>46676</v>
      </c>
      <c r="P579" s="32">
        <v>1</v>
      </c>
      <c r="Q579" s="32" t="s">
        <v>885</v>
      </c>
    </row>
    <row r="580" spans="1:17" x14ac:dyDescent="0.2">
      <c r="A580" s="56">
        <v>2333057</v>
      </c>
      <c r="B580" s="32" t="s">
        <v>97</v>
      </c>
      <c r="C580" s="32" t="s">
        <v>50</v>
      </c>
      <c r="D580" s="38" t="s">
        <v>1257</v>
      </c>
      <c r="E580" s="32" t="s">
        <v>1256</v>
      </c>
      <c r="F580" s="32" t="s">
        <v>75</v>
      </c>
      <c r="G580" s="36">
        <v>5333.49</v>
      </c>
      <c r="H580" s="37"/>
      <c r="I580" s="35"/>
      <c r="J580" s="36">
        <v>5333.49</v>
      </c>
      <c r="K580" s="35">
        <v>45946</v>
      </c>
      <c r="L580" s="36"/>
      <c r="M580" s="35">
        <v>46311</v>
      </c>
      <c r="N580" s="36"/>
      <c r="O580" s="33">
        <v>46676</v>
      </c>
      <c r="P580" s="32">
        <v>1</v>
      </c>
      <c r="Q580" s="32" t="s">
        <v>885</v>
      </c>
    </row>
    <row r="581" spans="1:17" x14ac:dyDescent="0.2">
      <c r="A581" s="56">
        <v>2333057</v>
      </c>
      <c r="B581" s="32" t="s">
        <v>97</v>
      </c>
      <c r="C581" s="32" t="s">
        <v>50</v>
      </c>
      <c r="D581" s="38" t="s">
        <v>1255</v>
      </c>
      <c r="E581" s="32" t="s">
        <v>1254</v>
      </c>
      <c r="F581" s="32" t="s">
        <v>879</v>
      </c>
      <c r="G581" s="36">
        <v>2226.15</v>
      </c>
      <c r="H581" s="37"/>
      <c r="I581" s="35"/>
      <c r="J581" s="36">
        <v>2226.15</v>
      </c>
      <c r="K581" s="35">
        <v>45946</v>
      </c>
      <c r="L581" s="36"/>
      <c r="M581" s="35">
        <v>46311</v>
      </c>
      <c r="N581" s="36"/>
      <c r="O581" s="33">
        <v>46676</v>
      </c>
      <c r="P581" s="32">
        <v>1</v>
      </c>
      <c r="Q581" s="32" t="s">
        <v>885</v>
      </c>
    </row>
    <row r="582" spans="1:17" x14ac:dyDescent="0.2">
      <c r="A582" s="56">
        <v>2333057</v>
      </c>
      <c r="B582" s="32" t="s">
        <v>97</v>
      </c>
      <c r="C582" s="32" t="s">
        <v>50</v>
      </c>
      <c r="D582" s="38" t="s">
        <v>1253</v>
      </c>
      <c r="E582" s="32" t="s">
        <v>1252</v>
      </c>
      <c r="F582" s="32" t="s">
        <v>348</v>
      </c>
      <c r="G582" s="36">
        <v>1924.47</v>
      </c>
      <c r="H582" s="37"/>
      <c r="I582" s="35"/>
      <c r="J582" s="36">
        <v>1924.47</v>
      </c>
      <c r="K582" s="35">
        <v>45946</v>
      </c>
      <c r="L582" s="36"/>
      <c r="M582" s="35">
        <v>46311</v>
      </c>
      <c r="N582" s="36"/>
      <c r="O582" s="33">
        <v>46676</v>
      </c>
      <c r="P582" s="32">
        <v>10</v>
      </c>
      <c r="Q582" s="32" t="s">
        <v>885</v>
      </c>
    </row>
    <row r="583" spans="1:17" x14ac:dyDescent="0.2">
      <c r="A583" s="56">
        <v>2333057</v>
      </c>
      <c r="B583" s="32" t="s">
        <v>97</v>
      </c>
      <c r="C583" s="32" t="s">
        <v>50</v>
      </c>
      <c r="D583" s="38" t="s">
        <v>1251</v>
      </c>
      <c r="E583" s="32" t="s">
        <v>1250</v>
      </c>
      <c r="F583" s="32" t="s">
        <v>348</v>
      </c>
      <c r="G583" s="36">
        <v>2277.5</v>
      </c>
      <c r="H583" s="37"/>
      <c r="I583" s="35"/>
      <c r="J583" s="36">
        <v>2277.5</v>
      </c>
      <c r="K583" s="35">
        <v>45946</v>
      </c>
      <c r="L583" s="36"/>
      <c r="M583" s="35">
        <v>46311</v>
      </c>
      <c r="N583" s="36"/>
      <c r="O583" s="33">
        <v>46676</v>
      </c>
      <c r="P583" s="32">
        <v>10</v>
      </c>
      <c r="Q583" s="32" t="s">
        <v>885</v>
      </c>
    </row>
    <row r="584" spans="1:17" x14ac:dyDescent="0.2">
      <c r="A584" s="56">
        <v>2333057</v>
      </c>
      <c r="B584" s="32" t="s">
        <v>97</v>
      </c>
      <c r="C584" s="32" t="s">
        <v>30</v>
      </c>
      <c r="D584" s="38" t="s">
        <v>1249</v>
      </c>
      <c r="E584" s="32" t="s">
        <v>1248</v>
      </c>
      <c r="F584" s="32" t="s">
        <v>65</v>
      </c>
      <c r="G584" s="36">
        <v>4480.08</v>
      </c>
      <c r="H584" s="37"/>
      <c r="I584" s="35"/>
      <c r="J584" s="36">
        <v>4480.08</v>
      </c>
      <c r="K584" s="35">
        <v>45946</v>
      </c>
      <c r="L584" s="36"/>
      <c r="M584" s="35">
        <v>46311</v>
      </c>
      <c r="N584" s="36"/>
      <c r="O584" s="33">
        <v>46676</v>
      </c>
      <c r="P584" s="32">
        <v>1</v>
      </c>
      <c r="Q584" s="32" t="s">
        <v>885</v>
      </c>
    </row>
    <row r="585" spans="1:17" x14ac:dyDescent="0.2">
      <c r="A585" s="56">
        <v>2333057</v>
      </c>
      <c r="B585" s="32" t="s">
        <v>97</v>
      </c>
      <c r="C585" s="32" t="s">
        <v>30</v>
      </c>
      <c r="D585" s="38" t="s">
        <v>1247</v>
      </c>
      <c r="E585" s="32" t="s">
        <v>1246</v>
      </c>
      <c r="F585" s="32" t="s">
        <v>66</v>
      </c>
      <c r="G585" s="36">
        <v>3358.59</v>
      </c>
      <c r="H585" s="37"/>
      <c r="I585" s="35"/>
      <c r="J585" s="36">
        <v>3358.59</v>
      </c>
      <c r="K585" s="35">
        <v>45946</v>
      </c>
      <c r="L585" s="36"/>
      <c r="M585" s="35">
        <v>46311</v>
      </c>
      <c r="N585" s="36"/>
      <c r="O585" s="33">
        <v>46676</v>
      </c>
      <c r="P585" s="32">
        <v>1</v>
      </c>
      <c r="Q585" s="32" t="s">
        <v>885</v>
      </c>
    </row>
    <row r="586" spans="1:17" x14ac:dyDescent="0.2">
      <c r="A586" s="56">
        <v>2333057</v>
      </c>
      <c r="B586" s="32" t="s">
        <v>97</v>
      </c>
      <c r="C586" s="32" t="s">
        <v>30</v>
      </c>
      <c r="D586" s="38" t="s">
        <v>1245</v>
      </c>
      <c r="E586" s="32" t="s">
        <v>1142</v>
      </c>
      <c r="F586" s="32" t="s">
        <v>539</v>
      </c>
      <c r="G586" s="36">
        <v>2950.78</v>
      </c>
      <c r="H586" s="37"/>
      <c r="I586" s="35"/>
      <c r="J586" s="36">
        <v>2950.78</v>
      </c>
      <c r="K586" s="35">
        <v>45946</v>
      </c>
      <c r="L586" s="36"/>
      <c r="M586" s="35">
        <v>46311</v>
      </c>
      <c r="N586" s="36"/>
      <c r="O586" s="33">
        <v>46676</v>
      </c>
      <c r="P586" s="32">
        <v>1</v>
      </c>
      <c r="Q586" s="32" t="s">
        <v>885</v>
      </c>
    </row>
    <row r="587" spans="1:17" x14ac:dyDescent="0.2">
      <c r="A587" s="56">
        <v>2333057</v>
      </c>
      <c r="B587" s="32" t="s">
        <v>97</v>
      </c>
      <c r="C587" s="32" t="s">
        <v>30</v>
      </c>
      <c r="D587" s="38" t="s">
        <v>1244</v>
      </c>
      <c r="E587" s="32" t="s">
        <v>1243</v>
      </c>
      <c r="F587" s="32" t="s">
        <v>75</v>
      </c>
      <c r="G587" s="36">
        <v>2135.15</v>
      </c>
      <c r="H587" s="37"/>
      <c r="I587" s="35"/>
      <c r="J587" s="36">
        <v>2135.15</v>
      </c>
      <c r="K587" s="35">
        <v>45946</v>
      </c>
      <c r="L587" s="36"/>
      <c r="M587" s="35">
        <v>46311</v>
      </c>
      <c r="N587" s="36"/>
      <c r="O587" s="33">
        <v>46676</v>
      </c>
      <c r="P587" s="32">
        <v>1</v>
      </c>
      <c r="Q587" s="32" t="s">
        <v>885</v>
      </c>
    </row>
    <row r="588" spans="1:17" x14ac:dyDescent="0.2">
      <c r="A588" s="56">
        <v>2333057</v>
      </c>
      <c r="B588" s="32" t="s">
        <v>97</v>
      </c>
      <c r="C588" s="32" t="s">
        <v>987</v>
      </c>
      <c r="D588" s="38">
        <v>801</v>
      </c>
      <c r="E588" s="39" t="s">
        <v>1242</v>
      </c>
      <c r="F588" s="32" t="s">
        <v>76</v>
      </c>
      <c r="G588" s="36">
        <v>2476.94</v>
      </c>
      <c r="H588" s="32"/>
      <c r="I588" s="35"/>
      <c r="J588" s="32">
        <v>2476.94</v>
      </c>
      <c r="K588" s="35">
        <v>45946</v>
      </c>
      <c r="L588" s="36"/>
      <c r="M588" s="35">
        <v>46311</v>
      </c>
      <c r="N588" s="36"/>
      <c r="O588" s="33">
        <v>46676</v>
      </c>
      <c r="P588" s="32">
        <v>2</v>
      </c>
      <c r="Q588" s="32" t="s">
        <v>885</v>
      </c>
    </row>
    <row r="589" spans="1:17" x14ac:dyDescent="0.2">
      <c r="A589" s="56">
        <v>2333057</v>
      </c>
      <c r="B589" s="32" t="s">
        <v>97</v>
      </c>
      <c r="C589" s="32" t="s">
        <v>987</v>
      </c>
      <c r="D589" s="38">
        <v>802</v>
      </c>
      <c r="E589" s="39" t="s">
        <v>1241</v>
      </c>
      <c r="F589" s="32" t="s">
        <v>67</v>
      </c>
      <c r="G589" s="36">
        <v>854.2</v>
      </c>
      <c r="H589" s="32"/>
      <c r="I589" s="35"/>
      <c r="J589" s="32">
        <v>854.2</v>
      </c>
      <c r="K589" s="35">
        <v>45946</v>
      </c>
      <c r="L589" s="36"/>
      <c r="M589" s="35">
        <v>46311</v>
      </c>
      <c r="N589" s="36"/>
      <c r="O589" s="33">
        <v>46676</v>
      </c>
      <c r="P589" s="32">
        <v>2</v>
      </c>
      <c r="Q589" s="32" t="s">
        <v>885</v>
      </c>
    </row>
    <row r="590" spans="1:17" x14ac:dyDescent="0.2">
      <c r="A590" s="56">
        <v>2333057</v>
      </c>
      <c r="B590" s="32" t="s">
        <v>97</v>
      </c>
      <c r="C590" s="32" t="s">
        <v>987</v>
      </c>
      <c r="D590" s="38">
        <v>803</v>
      </c>
      <c r="E590" s="39" t="s">
        <v>1240</v>
      </c>
      <c r="F590" s="32" t="s">
        <v>539</v>
      </c>
      <c r="G590" s="36">
        <v>2476.94</v>
      </c>
      <c r="H590" s="32"/>
      <c r="I590" s="35"/>
      <c r="J590" s="32">
        <v>2476.94</v>
      </c>
      <c r="K590" s="35">
        <v>45946</v>
      </c>
      <c r="L590" s="36"/>
      <c r="M590" s="35">
        <v>46311</v>
      </c>
      <c r="N590" s="36"/>
      <c r="O590" s="33">
        <v>46676</v>
      </c>
      <c r="P590" s="32">
        <v>2</v>
      </c>
      <c r="Q590" s="32" t="s">
        <v>885</v>
      </c>
    </row>
    <row r="591" spans="1:17" x14ac:dyDescent="0.2">
      <c r="A591" s="56">
        <v>2333057</v>
      </c>
      <c r="B591" s="32" t="s">
        <v>97</v>
      </c>
      <c r="C591" s="32" t="s">
        <v>987</v>
      </c>
      <c r="D591" s="38">
        <v>804</v>
      </c>
      <c r="E591" s="39" t="s">
        <v>1239</v>
      </c>
      <c r="F591" s="32" t="s">
        <v>73</v>
      </c>
      <c r="G591" s="36">
        <v>1046.3399999999999</v>
      </c>
      <c r="H591" s="32"/>
      <c r="I591" s="35"/>
      <c r="J591" s="32">
        <v>1046.3399999999999</v>
      </c>
      <c r="K591" s="35">
        <v>45946</v>
      </c>
      <c r="L591" s="36"/>
      <c r="M591" s="35">
        <v>46311</v>
      </c>
      <c r="N591" s="36"/>
      <c r="O591" s="33">
        <v>46676</v>
      </c>
      <c r="P591" s="32">
        <v>2</v>
      </c>
      <c r="Q591" s="32" t="s">
        <v>885</v>
      </c>
    </row>
    <row r="592" spans="1:17" x14ac:dyDescent="0.2">
      <c r="A592" s="56">
        <v>2333057</v>
      </c>
      <c r="B592" s="32" t="s">
        <v>97</v>
      </c>
      <c r="C592" s="32" t="s">
        <v>987</v>
      </c>
      <c r="D592" s="38">
        <v>805</v>
      </c>
      <c r="E592" s="39" t="s">
        <v>1238</v>
      </c>
      <c r="F592" s="32" t="s">
        <v>882</v>
      </c>
      <c r="G592" s="36">
        <v>854.2</v>
      </c>
      <c r="H592" s="32"/>
      <c r="I592" s="35"/>
      <c r="J592" s="32">
        <v>854.2</v>
      </c>
      <c r="K592" s="35">
        <v>45946</v>
      </c>
      <c r="L592" s="36"/>
      <c r="M592" s="35">
        <v>46311</v>
      </c>
      <c r="N592" s="36"/>
      <c r="O592" s="33">
        <v>46676</v>
      </c>
      <c r="P592" s="32">
        <v>2</v>
      </c>
      <c r="Q592" s="32" t="s">
        <v>885</v>
      </c>
    </row>
    <row r="593" spans="1:17" x14ac:dyDescent="0.2">
      <c r="A593" s="56">
        <v>2333057</v>
      </c>
      <c r="B593" s="32" t="s">
        <v>97</v>
      </c>
      <c r="C593" s="32" t="s">
        <v>44</v>
      </c>
      <c r="D593" s="38" t="s">
        <v>1237</v>
      </c>
      <c r="E593" s="32" t="s">
        <v>1236</v>
      </c>
      <c r="F593" s="32" t="s">
        <v>76</v>
      </c>
      <c r="G593" s="36">
        <v>3795.85</v>
      </c>
      <c r="H593" s="37"/>
      <c r="I593" s="35"/>
      <c r="J593" s="36">
        <v>3795.85</v>
      </c>
      <c r="K593" s="35">
        <v>45946</v>
      </c>
      <c r="L593" s="36"/>
      <c r="M593" s="35">
        <v>46311</v>
      </c>
      <c r="N593" s="36"/>
      <c r="O593" s="33">
        <v>46676</v>
      </c>
      <c r="P593" s="32">
        <v>1</v>
      </c>
      <c r="Q593" s="32" t="s">
        <v>885</v>
      </c>
    </row>
    <row r="594" spans="1:17" x14ac:dyDescent="0.2">
      <c r="A594" s="56">
        <v>2333057</v>
      </c>
      <c r="B594" s="32" t="s">
        <v>97</v>
      </c>
      <c r="C594" s="32" t="s">
        <v>44</v>
      </c>
      <c r="D594" s="38" t="s">
        <v>1235</v>
      </c>
      <c r="E594" s="32" t="s">
        <v>1234</v>
      </c>
      <c r="F594" s="32" t="s">
        <v>67</v>
      </c>
      <c r="G594" s="36">
        <v>2162.71</v>
      </c>
      <c r="H594" s="37"/>
      <c r="I594" s="35"/>
      <c r="J594" s="36">
        <v>2162.71</v>
      </c>
      <c r="K594" s="35">
        <v>45946</v>
      </c>
      <c r="L594" s="36"/>
      <c r="M594" s="35">
        <v>46311</v>
      </c>
      <c r="N594" s="36"/>
      <c r="O594" s="33">
        <v>46676</v>
      </c>
      <c r="P594" s="32">
        <v>1</v>
      </c>
      <c r="Q594" s="32" t="s">
        <v>885</v>
      </c>
    </row>
    <row r="595" spans="1:17" x14ac:dyDescent="0.2">
      <c r="A595" s="56">
        <v>2333057</v>
      </c>
      <c r="B595" s="32" t="s">
        <v>97</v>
      </c>
      <c r="C595" s="32" t="s">
        <v>44</v>
      </c>
      <c r="D595" s="38" t="s">
        <v>1233</v>
      </c>
      <c r="E595" s="32" t="s">
        <v>1232</v>
      </c>
      <c r="F595" s="32" t="s">
        <v>539</v>
      </c>
      <c r="G595" s="36">
        <v>3795.85</v>
      </c>
      <c r="H595" s="37"/>
      <c r="I595" s="35"/>
      <c r="J595" s="36">
        <v>3795.85</v>
      </c>
      <c r="K595" s="35">
        <v>45946</v>
      </c>
      <c r="L595" s="36"/>
      <c r="M595" s="35">
        <v>46311</v>
      </c>
      <c r="N595" s="36"/>
      <c r="O595" s="33">
        <v>46676</v>
      </c>
      <c r="P595" s="32">
        <v>1</v>
      </c>
      <c r="Q595" s="32" t="s">
        <v>885</v>
      </c>
    </row>
    <row r="596" spans="1:17" x14ac:dyDescent="0.2">
      <c r="A596" s="56">
        <v>2333057</v>
      </c>
      <c r="B596" s="32" t="s">
        <v>97</v>
      </c>
      <c r="C596" s="32" t="s">
        <v>44</v>
      </c>
      <c r="D596" s="38" t="s">
        <v>1231</v>
      </c>
      <c r="E596" s="32" t="s">
        <v>1230</v>
      </c>
      <c r="F596" s="32" t="s">
        <v>73</v>
      </c>
      <c r="G596" s="36">
        <v>2162.71</v>
      </c>
      <c r="H596" s="37"/>
      <c r="I596" s="35"/>
      <c r="J596" s="36">
        <v>2162.71</v>
      </c>
      <c r="K596" s="35">
        <v>45946</v>
      </c>
      <c r="L596" s="36"/>
      <c r="M596" s="35">
        <v>46311</v>
      </c>
      <c r="N596" s="36"/>
      <c r="O596" s="33">
        <v>46676</v>
      </c>
      <c r="P596" s="32">
        <v>1</v>
      </c>
      <c r="Q596" s="32" t="s">
        <v>885</v>
      </c>
    </row>
    <row r="597" spans="1:17" x14ac:dyDescent="0.2">
      <c r="A597" s="56">
        <v>2333057</v>
      </c>
      <c r="B597" s="32" t="s">
        <v>97</v>
      </c>
      <c r="C597" s="32" t="s">
        <v>44</v>
      </c>
      <c r="D597" s="38" t="s">
        <v>1229</v>
      </c>
      <c r="E597" s="32" t="s">
        <v>1228</v>
      </c>
      <c r="F597" s="32" t="s">
        <v>882</v>
      </c>
      <c r="G597" s="36">
        <v>1473.83</v>
      </c>
      <c r="H597" s="37"/>
      <c r="I597" s="35"/>
      <c r="J597" s="36">
        <v>1473.83</v>
      </c>
      <c r="K597" s="35">
        <v>45946</v>
      </c>
      <c r="L597" s="36"/>
      <c r="M597" s="35">
        <v>46311</v>
      </c>
      <c r="N597" s="36"/>
      <c r="O597" s="33">
        <v>46676</v>
      </c>
      <c r="P597" s="32">
        <v>1</v>
      </c>
      <c r="Q597" s="32" t="s">
        <v>885</v>
      </c>
    </row>
    <row r="598" spans="1:17" x14ac:dyDescent="0.2">
      <c r="A598" s="56">
        <v>2333057</v>
      </c>
      <c r="B598" s="32" t="s">
        <v>97</v>
      </c>
      <c r="C598" s="32" t="s">
        <v>46</v>
      </c>
      <c r="D598" s="38" t="s">
        <v>1227</v>
      </c>
      <c r="E598" s="32" t="s">
        <v>1226</v>
      </c>
      <c r="F598" s="32" t="s">
        <v>76</v>
      </c>
      <c r="G598" s="36">
        <v>5114.76</v>
      </c>
      <c r="H598" s="37"/>
      <c r="I598" s="35"/>
      <c r="J598" s="36">
        <v>5114.76</v>
      </c>
      <c r="K598" s="35">
        <v>45946</v>
      </c>
      <c r="L598" s="36"/>
      <c r="M598" s="35">
        <v>46311</v>
      </c>
      <c r="N598" s="36"/>
      <c r="O598" s="33">
        <v>46676</v>
      </c>
      <c r="P598" s="32">
        <v>1</v>
      </c>
      <c r="Q598" s="32" t="s">
        <v>885</v>
      </c>
    </row>
    <row r="599" spans="1:17" x14ac:dyDescent="0.2">
      <c r="A599" s="56">
        <v>2333057</v>
      </c>
      <c r="B599" s="32" t="s">
        <v>97</v>
      </c>
      <c r="C599" s="32" t="s">
        <v>46</v>
      </c>
      <c r="D599" s="38" t="s">
        <v>1225</v>
      </c>
      <c r="E599" s="32" t="s">
        <v>1224</v>
      </c>
      <c r="F599" s="32" t="s">
        <v>67</v>
      </c>
      <c r="G599" s="36">
        <v>2969.27</v>
      </c>
      <c r="H599" s="37"/>
      <c r="I599" s="35"/>
      <c r="J599" s="36">
        <v>2969.27</v>
      </c>
      <c r="K599" s="35">
        <v>45946</v>
      </c>
      <c r="L599" s="36"/>
      <c r="M599" s="35">
        <v>46311</v>
      </c>
      <c r="N599" s="36"/>
      <c r="O599" s="33">
        <v>46676</v>
      </c>
      <c r="P599" s="32">
        <v>1</v>
      </c>
      <c r="Q599" s="32" t="s">
        <v>885</v>
      </c>
    </row>
    <row r="600" spans="1:17" x14ac:dyDescent="0.2">
      <c r="A600" s="56">
        <v>2333057</v>
      </c>
      <c r="B600" s="32" t="s">
        <v>97</v>
      </c>
      <c r="C600" s="32" t="s">
        <v>46</v>
      </c>
      <c r="D600" s="38" t="s">
        <v>1223</v>
      </c>
      <c r="E600" s="32" t="s">
        <v>1222</v>
      </c>
      <c r="F600" s="32" t="s">
        <v>539</v>
      </c>
      <c r="G600" s="36">
        <v>6173.84</v>
      </c>
      <c r="H600" s="37"/>
      <c r="I600" s="35"/>
      <c r="J600" s="36">
        <v>6173.84</v>
      </c>
      <c r="K600" s="35">
        <v>45946</v>
      </c>
      <c r="L600" s="36"/>
      <c r="M600" s="35">
        <v>46311</v>
      </c>
      <c r="N600" s="36"/>
      <c r="O600" s="33">
        <v>46676</v>
      </c>
      <c r="P600" s="32">
        <v>1</v>
      </c>
      <c r="Q600" s="32" t="s">
        <v>885</v>
      </c>
    </row>
    <row r="601" spans="1:17" x14ac:dyDescent="0.2">
      <c r="A601" s="56">
        <v>2333057</v>
      </c>
      <c r="B601" s="32" t="s">
        <v>97</v>
      </c>
      <c r="C601" s="32" t="s">
        <v>46</v>
      </c>
      <c r="D601" s="38" t="s">
        <v>1221</v>
      </c>
      <c r="E601" s="32" t="s">
        <v>1220</v>
      </c>
      <c r="F601" s="32" t="s">
        <v>73</v>
      </c>
      <c r="G601" s="36">
        <v>2969.27</v>
      </c>
      <c r="H601" s="37"/>
      <c r="I601" s="35"/>
      <c r="J601" s="36">
        <v>2969.27</v>
      </c>
      <c r="K601" s="35">
        <v>45946</v>
      </c>
      <c r="L601" s="36"/>
      <c r="M601" s="35">
        <v>46311</v>
      </c>
      <c r="N601" s="36"/>
      <c r="O601" s="33">
        <v>46676</v>
      </c>
      <c r="P601" s="32">
        <v>1</v>
      </c>
      <c r="Q601" s="32" t="s">
        <v>885</v>
      </c>
    </row>
    <row r="602" spans="1:17" x14ac:dyDescent="0.2">
      <c r="A602" s="56">
        <v>2333057</v>
      </c>
      <c r="B602" s="32" t="s">
        <v>97</v>
      </c>
      <c r="C602" s="32" t="s">
        <v>46</v>
      </c>
      <c r="D602" s="38" t="s">
        <v>1219</v>
      </c>
      <c r="E602" s="32" t="s">
        <v>1218</v>
      </c>
      <c r="F602" s="32" t="s">
        <v>882</v>
      </c>
      <c r="G602" s="36">
        <v>2969.27</v>
      </c>
      <c r="H602" s="37"/>
      <c r="I602" s="35"/>
      <c r="J602" s="36">
        <v>2969.27</v>
      </c>
      <c r="K602" s="35">
        <v>45946</v>
      </c>
      <c r="L602" s="36"/>
      <c r="M602" s="35">
        <v>46311</v>
      </c>
      <c r="N602" s="36"/>
      <c r="O602" s="33">
        <v>46676</v>
      </c>
      <c r="P602" s="32">
        <v>1</v>
      </c>
      <c r="Q602" s="32" t="s">
        <v>885</v>
      </c>
    </row>
    <row r="603" spans="1:17" x14ac:dyDescent="0.2">
      <c r="A603" s="56">
        <v>2333057</v>
      </c>
      <c r="B603" s="32" t="s">
        <v>97</v>
      </c>
      <c r="C603" s="32" t="s">
        <v>47</v>
      </c>
      <c r="D603" s="38" t="s">
        <v>1217</v>
      </c>
      <c r="E603" s="32" t="s">
        <v>1216</v>
      </c>
      <c r="F603" s="32" t="s">
        <v>76</v>
      </c>
      <c r="G603" s="36">
        <v>16034.69</v>
      </c>
      <c r="H603" s="37"/>
      <c r="I603" s="35"/>
      <c r="J603" s="36">
        <v>16034.69</v>
      </c>
      <c r="K603" s="35">
        <v>45946</v>
      </c>
      <c r="L603" s="36"/>
      <c r="M603" s="35">
        <v>46311</v>
      </c>
      <c r="N603" s="36"/>
      <c r="O603" s="33">
        <v>46676</v>
      </c>
      <c r="P603" s="32">
        <v>1</v>
      </c>
      <c r="Q603" s="32" t="s">
        <v>885</v>
      </c>
    </row>
    <row r="604" spans="1:17" x14ac:dyDescent="0.2">
      <c r="A604" s="56">
        <v>2333057</v>
      </c>
      <c r="B604" s="32" t="s">
        <v>97</v>
      </c>
      <c r="C604" s="32" t="s">
        <v>47</v>
      </c>
      <c r="D604" s="38" t="s">
        <v>1215</v>
      </c>
      <c r="E604" s="32" t="s">
        <v>1214</v>
      </c>
      <c r="F604" s="32" t="s">
        <v>67</v>
      </c>
      <c r="G604" s="36">
        <v>3677.13</v>
      </c>
      <c r="H604" s="37"/>
      <c r="I604" s="35"/>
      <c r="J604" s="36">
        <v>3677.13</v>
      </c>
      <c r="K604" s="35">
        <v>45946</v>
      </c>
      <c r="L604" s="36"/>
      <c r="M604" s="35">
        <v>46311</v>
      </c>
      <c r="N604" s="36"/>
      <c r="O604" s="33">
        <v>46676</v>
      </c>
      <c r="P604" s="32">
        <v>1</v>
      </c>
      <c r="Q604" s="32" t="s">
        <v>885</v>
      </c>
    </row>
    <row r="605" spans="1:17" x14ac:dyDescent="0.2">
      <c r="A605" s="56">
        <v>2333057</v>
      </c>
      <c r="B605" s="32" t="s">
        <v>97</v>
      </c>
      <c r="C605" s="32" t="s">
        <v>47</v>
      </c>
      <c r="D605" s="38" t="s">
        <v>1213</v>
      </c>
      <c r="E605" s="32" t="s">
        <v>1212</v>
      </c>
      <c r="F605" s="32" t="s">
        <v>539</v>
      </c>
      <c r="G605" s="36">
        <v>13683.76</v>
      </c>
      <c r="H605" s="37"/>
      <c r="I605" s="35"/>
      <c r="J605" s="36">
        <v>13683.76</v>
      </c>
      <c r="K605" s="35">
        <v>45946</v>
      </c>
      <c r="L605" s="36"/>
      <c r="M605" s="35">
        <v>46311</v>
      </c>
      <c r="N605" s="36"/>
      <c r="O605" s="33">
        <v>46676</v>
      </c>
      <c r="P605" s="32">
        <v>1</v>
      </c>
      <c r="Q605" s="32" t="s">
        <v>885</v>
      </c>
    </row>
    <row r="606" spans="1:17" x14ac:dyDescent="0.2">
      <c r="A606" s="56">
        <v>2333057</v>
      </c>
      <c r="B606" s="32" t="s">
        <v>97</v>
      </c>
      <c r="C606" s="32" t="s">
        <v>47</v>
      </c>
      <c r="D606" s="38" t="s">
        <v>1211</v>
      </c>
      <c r="E606" s="32" t="s">
        <v>1210</v>
      </c>
      <c r="F606" s="32" t="s">
        <v>73</v>
      </c>
      <c r="G606" s="36">
        <v>10006.64</v>
      </c>
      <c r="H606" s="37"/>
      <c r="I606" s="35"/>
      <c r="J606" s="36">
        <v>10006.64</v>
      </c>
      <c r="K606" s="35">
        <v>45946</v>
      </c>
      <c r="L606" s="36"/>
      <c r="M606" s="35">
        <v>46311</v>
      </c>
      <c r="N606" s="36"/>
      <c r="O606" s="33">
        <v>46676</v>
      </c>
      <c r="P606" s="32">
        <v>1</v>
      </c>
      <c r="Q606" s="32" t="s">
        <v>885</v>
      </c>
    </row>
    <row r="607" spans="1:17" x14ac:dyDescent="0.2">
      <c r="A607" s="56">
        <v>2333057</v>
      </c>
      <c r="B607" s="32" t="s">
        <v>97</v>
      </c>
      <c r="C607" s="32" t="s">
        <v>47</v>
      </c>
      <c r="D607" s="38" t="s">
        <v>1209</v>
      </c>
      <c r="E607" s="32" t="s">
        <v>1208</v>
      </c>
      <c r="F607" s="32" t="s">
        <v>882</v>
      </c>
      <c r="G607" s="36">
        <v>5003.33</v>
      </c>
      <c r="H607" s="37"/>
      <c r="I607" s="35"/>
      <c r="J607" s="36">
        <v>5003.33</v>
      </c>
      <c r="K607" s="35">
        <v>45946</v>
      </c>
      <c r="L607" s="36"/>
      <c r="M607" s="35">
        <v>46311</v>
      </c>
      <c r="N607" s="36"/>
      <c r="O607" s="33">
        <v>46676</v>
      </c>
      <c r="P607" s="32">
        <v>1</v>
      </c>
      <c r="Q607" s="32" t="s">
        <v>885</v>
      </c>
    </row>
    <row r="608" spans="1:17" x14ac:dyDescent="0.2">
      <c r="A608" s="56">
        <v>2333057</v>
      </c>
      <c r="B608" s="32" t="s">
        <v>97</v>
      </c>
      <c r="C608" s="32" t="s">
        <v>26</v>
      </c>
      <c r="D608" s="38" t="s">
        <v>1207</v>
      </c>
      <c r="E608" s="32" t="s">
        <v>1206</v>
      </c>
      <c r="F608" s="32" t="s">
        <v>76</v>
      </c>
      <c r="G608" s="36">
        <v>3384</v>
      </c>
      <c r="H608" s="37"/>
      <c r="I608" s="35"/>
      <c r="J608" s="36">
        <v>3384</v>
      </c>
      <c r="K608" s="35">
        <v>45946</v>
      </c>
      <c r="L608" s="36"/>
      <c r="M608" s="35">
        <v>46311</v>
      </c>
      <c r="N608" s="36"/>
      <c r="O608" s="33">
        <v>46676</v>
      </c>
      <c r="P608" s="32">
        <v>1</v>
      </c>
      <c r="Q608" s="32" t="s">
        <v>885</v>
      </c>
    </row>
    <row r="609" spans="1:17" x14ac:dyDescent="0.2">
      <c r="A609" s="56">
        <v>2333057</v>
      </c>
      <c r="B609" s="32" t="s">
        <v>97</v>
      </c>
      <c r="C609" s="32" t="s">
        <v>26</v>
      </c>
      <c r="D609" s="38" t="s">
        <v>1205</v>
      </c>
      <c r="E609" s="32" t="s">
        <v>1204</v>
      </c>
      <c r="F609" s="32" t="s">
        <v>67</v>
      </c>
      <c r="G609" s="36">
        <v>1334.55</v>
      </c>
      <c r="H609" s="37"/>
      <c r="I609" s="35"/>
      <c r="J609" s="36">
        <v>1334.55</v>
      </c>
      <c r="K609" s="35">
        <v>45946</v>
      </c>
      <c r="L609" s="36"/>
      <c r="M609" s="35">
        <v>46311</v>
      </c>
      <c r="N609" s="36"/>
      <c r="O609" s="33">
        <v>46676</v>
      </c>
      <c r="P609" s="32">
        <v>1</v>
      </c>
      <c r="Q609" s="32" t="s">
        <v>885</v>
      </c>
    </row>
    <row r="610" spans="1:17" x14ac:dyDescent="0.2">
      <c r="A610" s="56">
        <v>2333057</v>
      </c>
      <c r="B610" s="32" t="s">
        <v>97</v>
      </c>
      <c r="C610" s="32" t="s">
        <v>26</v>
      </c>
      <c r="D610" s="38" t="s">
        <v>1203</v>
      </c>
      <c r="E610" s="32" t="s">
        <v>1202</v>
      </c>
      <c r="F610" s="32" t="s">
        <v>539</v>
      </c>
      <c r="G610" s="36">
        <v>3384</v>
      </c>
      <c r="H610" s="37"/>
      <c r="I610" s="35"/>
      <c r="J610" s="36">
        <v>3384</v>
      </c>
      <c r="K610" s="35">
        <v>45946</v>
      </c>
      <c r="L610" s="36"/>
      <c r="M610" s="35">
        <v>46311</v>
      </c>
      <c r="N610" s="36"/>
      <c r="O610" s="33">
        <v>46676</v>
      </c>
      <c r="P610" s="32">
        <v>1</v>
      </c>
      <c r="Q610" s="32" t="s">
        <v>885</v>
      </c>
    </row>
    <row r="611" spans="1:17" x14ac:dyDescent="0.2">
      <c r="A611" s="56">
        <v>2333057</v>
      </c>
      <c r="B611" s="32" t="s">
        <v>97</v>
      </c>
      <c r="C611" s="32" t="s">
        <v>26</v>
      </c>
      <c r="D611" s="38" t="s">
        <v>1201</v>
      </c>
      <c r="E611" s="32" t="s">
        <v>1200</v>
      </c>
      <c r="F611" s="32" t="s">
        <v>73</v>
      </c>
      <c r="G611" s="36">
        <v>1334.55</v>
      </c>
      <c r="H611" s="37"/>
      <c r="I611" s="35"/>
      <c r="J611" s="36">
        <v>1334.55</v>
      </c>
      <c r="K611" s="35">
        <v>45946</v>
      </c>
      <c r="L611" s="36"/>
      <c r="M611" s="35">
        <v>46311</v>
      </c>
      <c r="N611" s="36"/>
      <c r="O611" s="33">
        <v>46676</v>
      </c>
      <c r="P611" s="32">
        <v>1</v>
      </c>
      <c r="Q611" s="32" t="s">
        <v>885</v>
      </c>
    </row>
    <row r="612" spans="1:17" x14ac:dyDescent="0.2">
      <c r="A612" s="56">
        <v>2333057</v>
      </c>
      <c r="B612" s="32" t="s">
        <v>97</v>
      </c>
      <c r="C612" s="32" t="s">
        <v>26</v>
      </c>
      <c r="D612" s="38" t="s">
        <v>1199</v>
      </c>
      <c r="E612" s="32" t="s">
        <v>1198</v>
      </c>
      <c r="F612" s="32" t="s">
        <v>882</v>
      </c>
      <c r="G612" s="36">
        <v>1334.55</v>
      </c>
      <c r="H612" s="37"/>
      <c r="I612" s="35"/>
      <c r="J612" s="36">
        <v>1334.55</v>
      </c>
      <c r="K612" s="35">
        <v>45946</v>
      </c>
      <c r="L612" s="36"/>
      <c r="M612" s="35">
        <v>46311</v>
      </c>
      <c r="N612" s="36"/>
      <c r="O612" s="33">
        <v>46676</v>
      </c>
      <c r="P612" s="32">
        <v>1</v>
      </c>
      <c r="Q612" s="32" t="s">
        <v>885</v>
      </c>
    </row>
    <row r="613" spans="1:17" x14ac:dyDescent="0.2">
      <c r="A613" s="56">
        <v>2333057</v>
      </c>
      <c r="B613" s="32" t="s">
        <v>97</v>
      </c>
      <c r="C613" s="32" t="s">
        <v>27</v>
      </c>
      <c r="D613" s="38" t="s">
        <v>1197</v>
      </c>
      <c r="E613" s="32" t="s">
        <v>1196</v>
      </c>
      <c r="F613" s="32" t="s">
        <v>76</v>
      </c>
      <c r="G613" s="36">
        <v>6699.31</v>
      </c>
      <c r="H613" s="37"/>
      <c r="I613" s="35"/>
      <c r="J613" s="36">
        <v>6699.31</v>
      </c>
      <c r="K613" s="35">
        <v>45946</v>
      </c>
      <c r="L613" s="36"/>
      <c r="M613" s="35">
        <v>46311</v>
      </c>
      <c r="N613" s="36"/>
      <c r="O613" s="33">
        <v>46676</v>
      </c>
      <c r="P613" s="32">
        <v>1</v>
      </c>
      <c r="Q613" s="32" t="s">
        <v>885</v>
      </c>
    </row>
    <row r="614" spans="1:17" x14ac:dyDescent="0.2">
      <c r="A614" s="56">
        <v>2333057</v>
      </c>
      <c r="B614" s="32" t="s">
        <v>97</v>
      </c>
      <c r="C614" s="32" t="s">
        <v>27</v>
      </c>
      <c r="D614" s="38" t="s">
        <v>1195</v>
      </c>
      <c r="E614" s="32" t="s">
        <v>1194</v>
      </c>
      <c r="F614" s="32" t="s">
        <v>67</v>
      </c>
      <c r="G614" s="36">
        <v>2280.19</v>
      </c>
      <c r="H614" s="37"/>
      <c r="I614" s="35"/>
      <c r="J614" s="36">
        <v>2280.19</v>
      </c>
      <c r="K614" s="35">
        <v>45946</v>
      </c>
      <c r="L614" s="36"/>
      <c r="M614" s="35">
        <v>46311</v>
      </c>
      <c r="N614" s="36"/>
      <c r="O614" s="33">
        <v>46676</v>
      </c>
      <c r="P614" s="32">
        <v>1</v>
      </c>
      <c r="Q614" s="32" t="s">
        <v>885</v>
      </c>
    </row>
    <row r="615" spans="1:17" x14ac:dyDescent="0.2">
      <c r="A615" s="56">
        <v>2333057</v>
      </c>
      <c r="B615" s="32" t="s">
        <v>97</v>
      </c>
      <c r="C615" s="32" t="s">
        <v>27</v>
      </c>
      <c r="D615" s="38" t="s">
        <v>1193</v>
      </c>
      <c r="E615" s="32" t="s">
        <v>1192</v>
      </c>
      <c r="F615" s="32" t="s">
        <v>539</v>
      </c>
      <c r="G615" s="36">
        <v>6699.31</v>
      </c>
      <c r="H615" s="37"/>
      <c r="I615" s="35"/>
      <c r="J615" s="36">
        <v>6699.31</v>
      </c>
      <c r="K615" s="35">
        <v>45946</v>
      </c>
      <c r="L615" s="36"/>
      <c r="M615" s="35">
        <v>46311</v>
      </c>
      <c r="N615" s="36"/>
      <c r="O615" s="33">
        <v>46676</v>
      </c>
      <c r="P615" s="32">
        <v>1</v>
      </c>
      <c r="Q615" s="32" t="s">
        <v>885</v>
      </c>
    </row>
    <row r="616" spans="1:17" x14ac:dyDescent="0.2">
      <c r="A616" s="56">
        <v>2333057</v>
      </c>
      <c r="B616" s="32" t="s">
        <v>97</v>
      </c>
      <c r="C616" s="32" t="s">
        <v>27</v>
      </c>
      <c r="D616" s="38" t="s">
        <v>1191</v>
      </c>
      <c r="E616" s="32" t="s">
        <v>1190</v>
      </c>
      <c r="F616" s="32" t="s">
        <v>73</v>
      </c>
      <c r="G616" s="36">
        <v>2280.19</v>
      </c>
      <c r="H616" s="37"/>
      <c r="I616" s="35"/>
      <c r="J616" s="36">
        <v>2280.19</v>
      </c>
      <c r="K616" s="35">
        <v>45946</v>
      </c>
      <c r="L616" s="36"/>
      <c r="M616" s="35">
        <v>46311</v>
      </c>
      <c r="N616" s="36"/>
      <c r="O616" s="33">
        <v>46676</v>
      </c>
      <c r="P616" s="32">
        <v>1</v>
      </c>
      <c r="Q616" s="32" t="s">
        <v>885</v>
      </c>
    </row>
    <row r="617" spans="1:17" x14ac:dyDescent="0.2">
      <c r="A617" s="56">
        <v>2333057</v>
      </c>
      <c r="B617" s="32" t="s">
        <v>97</v>
      </c>
      <c r="C617" s="32" t="s">
        <v>27</v>
      </c>
      <c r="D617" s="38" t="s">
        <v>1189</v>
      </c>
      <c r="E617" s="32" t="s">
        <v>1188</v>
      </c>
      <c r="F617" s="32" t="s">
        <v>882</v>
      </c>
      <c r="G617" s="36">
        <v>2280.19</v>
      </c>
      <c r="H617" s="37"/>
      <c r="I617" s="35"/>
      <c r="J617" s="36">
        <v>2280.19</v>
      </c>
      <c r="K617" s="35">
        <v>45946</v>
      </c>
      <c r="L617" s="36"/>
      <c r="M617" s="35">
        <v>46311</v>
      </c>
      <c r="N617" s="36"/>
      <c r="O617" s="33">
        <v>46676</v>
      </c>
      <c r="P617" s="32">
        <v>1</v>
      </c>
      <c r="Q617" s="32" t="s">
        <v>885</v>
      </c>
    </row>
    <row r="618" spans="1:17" x14ac:dyDescent="0.2">
      <c r="A618" s="56">
        <v>2333057</v>
      </c>
      <c r="B618" s="32" t="s">
        <v>97</v>
      </c>
      <c r="C618" s="32" t="s">
        <v>28</v>
      </c>
      <c r="D618" s="38" t="s">
        <v>1187</v>
      </c>
      <c r="E618" s="32" t="s">
        <v>1186</v>
      </c>
      <c r="F618" s="32" t="s">
        <v>76</v>
      </c>
      <c r="G618" s="36">
        <v>6342.03</v>
      </c>
      <c r="H618" s="37"/>
      <c r="I618" s="35"/>
      <c r="J618" s="36">
        <v>6342.03</v>
      </c>
      <c r="K618" s="35">
        <v>45946</v>
      </c>
      <c r="L618" s="36"/>
      <c r="M618" s="35">
        <v>46311</v>
      </c>
      <c r="N618" s="36"/>
      <c r="O618" s="33">
        <v>46676</v>
      </c>
      <c r="P618" s="32">
        <v>1</v>
      </c>
      <c r="Q618" s="32" t="s">
        <v>885</v>
      </c>
    </row>
    <row r="619" spans="1:17" x14ac:dyDescent="0.2">
      <c r="A619" s="56">
        <v>2333057</v>
      </c>
      <c r="B619" s="32" t="s">
        <v>97</v>
      </c>
      <c r="C619" s="32" t="s">
        <v>28</v>
      </c>
      <c r="D619" s="38" t="s">
        <v>1185</v>
      </c>
      <c r="E619" s="32" t="s">
        <v>1184</v>
      </c>
      <c r="F619" s="32" t="s">
        <v>67</v>
      </c>
      <c r="G619" s="36">
        <v>1585.51</v>
      </c>
      <c r="H619" s="37"/>
      <c r="I619" s="35"/>
      <c r="J619" s="36">
        <v>1585.51</v>
      </c>
      <c r="K619" s="35">
        <v>45946</v>
      </c>
      <c r="L619" s="36"/>
      <c r="M619" s="35">
        <v>46311</v>
      </c>
      <c r="N619" s="36"/>
      <c r="O619" s="33">
        <v>46676</v>
      </c>
      <c r="P619" s="32">
        <v>1</v>
      </c>
      <c r="Q619" s="32" t="s">
        <v>885</v>
      </c>
    </row>
    <row r="620" spans="1:17" x14ac:dyDescent="0.2">
      <c r="A620" s="56">
        <v>2333057</v>
      </c>
      <c r="B620" s="32" t="s">
        <v>97</v>
      </c>
      <c r="C620" s="32" t="s">
        <v>28</v>
      </c>
      <c r="D620" s="38" t="s">
        <v>1183</v>
      </c>
      <c r="E620" s="32" t="s">
        <v>1182</v>
      </c>
      <c r="F620" s="32" t="s">
        <v>539</v>
      </c>
      <c r="G620" s="36">
        <v>4756.5200000000004</v>
      </c>
      <c r="H620" s="37"/>
      <c r="I620" s="35"/>
      <c r="J620" s="36">
        <v>4756.5200000000004</v>
      </c>
      <c r="K620" s="35">
        <v>45946</v>
      </c>
      <c r="L620" s="36"/>
      <c r="M620" s="35">
        <v>46311</v>
      </c>
      <c r="N620" s="36"/>
      <c r="O620" s="33">
        <v>46676</v>
      </c>
      <c r="P620" s="32">
        <v>1</v>
      </c>
      <c r="Q620" s="32" t="s">
        <v>885</v>
      </c>
    </row>
    <row r="621" spans="1:17" x14ac:dyDescent="0.2">
      <c r="A621" s="56">
        <v>2333057</v>
      </c>
      <c r="B621" s="32" t="s">
        <v>97</v>
      </c>
      <c r="C621" s="32" t="s">
        <v>28</v>
      </c>
      <c r="D621" s="38" t="s">
        <v>1181</v>
      </c>
      <c r="E621" s="32" t="s">
        <v>1180</v>
      </c>
      <c r="F621" s="32" t="s">
        <v>73</v>
      </c>
      <c r="G621" s="36">
        <v>1585.51</v>
      </c>
      <c r="H621" s="37"/>
      <c r="I621" s="35"/>
      <c r="J621" s="36">
        <v>1585.51</v>
      </c>
      <c r="K621" s="35">
        <v>45946</v>
      </c>
      <c r="L621" s="36"/>
      <c r="M621" s="35">
        <v>46311</v>
      </c>
      <c r="N621" s="36"/>
      <c r="O621" s="33">
        <v>46676</v>
      </c>
      <c r="P621" s="32">
        <v>1</v>
      </c>
      <c r="Q621" s="32" t="s">
        <v>885</v>
      </c>
    </row>
    <row r="622" spans="1:17" x14ac:dyDescent="0.2">
      <c r="A622" s="56">
        <v>2333057</v>
      </c>
      <c r="B622" s="32" t="s">
        <v>97</v>
      </c>
      <c r="C622" s="32" t="s">
        <v>28</v>
      </c>
      <c r="D622" s="38" t="s">
        <v>1179</v>
      </c>
      <c r="E622" s="32" t="s">
        <v>1178</v>
      </c>
      <c r="F622" s="32" t="s">
        <v>882</v>
      </c>
      <c r="G622" s="36">
        <v>1585.51</v>
      </c>
      <c r="H622" s="37"/>
      <c r="I622" s="35"/>
      <c r="J622" s="36">
        <v>1585.51</v>
      </c>
      <c r="K622" s="35">
        <v>45946</v>
      </c>
      <c r="L622" s="36"/>
      <c r="M622" s="35">
        <v>46311</v>
      </c>
      <c r="N622" s="36"/>
      <c r="O622" s="33">
        <v>46676</v>
      </c>
      <c r="P622" s="32">
        <v>1</v>
      </c>
      <c r="Q622" s="32" t="s">
        <v>885</v>
      </c>
    </row>
    <row r="623" spans="1:17" x14ac:dyDescent="0.2">
      <c r="A623" s="56">
        <v>2333057</v>
      </c>
      <c r="B623" s="32" t="s">
        <v>97</v>
      </c>
      <c r="C623" s="32" t="s">
        <v>26</v>
      </c>
      <c r="D623" s="38" t="s">
        <v>1177</v>
      </c>
      <c r="E623" s="32" t="s">
        <v>1176</v>
      </c>
      <c r="F623" s="32" t="s">
        <v>76</v>
      </c>
      <c r="G623" s="36">
        <v>5460.27</v>
      </c>
      <c r="H623" s="37"/>
      <c r="I623" s="35"/>
      <c r="J623" s="36">
        <v>5460.27</v>
      </c>
      <c r="K623" s="35">
        <v>45946</v>
      </c>
      <c r="L623" s="36"/>
      <c r="M623" s="35">
        <v>46311</v>
      </c>
      <c r="N623" s="36"/>
      <c r="O623" s="33">
        <v>46676</v>
      </c>
      <c r="P623" s="32">
        <v>1</v>
      </c>
      <c r="Q623" s="32" t="s">
        <v>885</v>
      </c>
    </row>
    <row r="624" spans="1:17" x14ac:dyDescent="0.2">
      <c r="A624" s="56">
        <v>2333057</v>
      </c>
      <c r="B624" s="32" t="s">
        <v>97</v>
      </c>
      <c r="C624" s="32" t="s">
        <v>26</v>
      </c>
      <c r="D624" s="38" t="s">
        <v>1175</v>
      </c>
      <c r="E624" s="32" t="s">
        <v>1174</v>
      </c>
      <c r="F624" s="32" t="s">
        <v>67</v>
      </c>
      <c r="G624" s="36">
        <v>2386.1</v>
      </c>
      <c r="H624" s="37"/>
      <c r="I624" s="35"/>
      <c r="J624" s="36">
        <v>2386.1</v>
      </c>
      <c r="K624" s="35">
        <v>45946</v>
      </c>
      <c r="L624" s="36"/>
      <c r="M624" s="35">
        <v>46311</v>
      </c>
      <c r="N624" s="36"/>
      <c r="O624" s="33">
        <v>46676</v>
      </c>
      <c r="P624" s="32">
        <v>1</v>
      </c>
      <c r="Q624" s="32" t="s">
        <v>885</v>
      </c>
    </row>
    <row r="625" spans="1:17" x14ac:dyDescent="0.2">
      <c r="A625" s="56">
        <v>2333057</v>
      </c>
      <c r="B625" s="32" t="s">
        <v>97</v>
      </c>
      <c r="C625" s="32" t="s">
        <v>26</v>
      </c>
      <c r="D625" s="38" t="s">
        <v>1173</v>
      </c>
      <c r="E625" s="32" t="s">
        <v>1172</v>
      </c>
      <c r="F625" s="32" t="s">
        <v>539</v>
      </c>
      <c r="G625" s="36">
        <v>5460.27</v>
      </c>
      <c r="H625" s="37"/>
      <c r="I625" s="35"/>
      <c r="J625" s="36">
        <v>5460.27</v>
      </c>
      <c r="K625" s="35">
        <v>45946</v>
      </c>
      <c r="L625" s="36"/>
      <c r="M625" s="35">
        <v>46311</v>
      </c>
      <c r="N625" s="36"/>
      <c r="O625" s="33">
        <v>46676</v>
      </c>
      <c r="P625" s="32">
        <v>1</v>
      </c>
      <c r="Q625" s="32" t="s">
        <v>885</v>
      </c>
    </row>
    <row r="626" spans="1:17" x14ac:dyDescent="0.2">
      <c r="A626" s="56">
        <v>2333057</v>
      </c>
      <c r="B626" s="32" t="s">
        <v>97</v>
      </c>
      <c r="C626" s="32" t="s">
        <v>26</v>
      </c>
      <c r="D626" s="38" t="s">
        <v>1171</v>
      </c>
      <c r="E626" s="32" t="s">
        <v>1170</v>
      </c>
      <c r="F626" s="32" t="s">
        <v>73</v>
      </c>
      <c r="G626" s="36">
        <v>3923.17</v>
      </c>
      <c r="H626" s="37"/>
      <c r="I626" s="35"/>
      <c r="J626" s="36">
        <v>3923.17</v>
      </c>
      <c r="K626" s="35">
        <v>45946</v>
      </c>
      <c r="L626" s="36"/>
      <c r="M626" s="35">
        <v>46311</v>
      </c>
      <c r="N626" s="36"/>
      <c r="O626" s="33">
        <v>46676</v>
      </c>
      <c r="P626" s="32">
        <v>1</v>
      </c>
      <c r="Q626" s="32" t="s">
        <v>885</v>
      </c>
    </row>
    <row r="627" spans="1:17" x14ac:dyDescent="0.2">
      <c r="A627" s="56">
        <v>2333057</v>
      </c>
      <c r="B627" s="32" t="s">
        <v>97</v>
      </c>
      <c r="C627" s="32" t="s">
        <v>26</v>
      </c>
      <c r="D627" s="38" t="s">
        <v>1169</v>
      </c>
      <c r="E627" s="32" t="s">
        <v>1168</v>
      </c>
      <c r="F627" s="32" t="s">
        <v>882</v>
      </c>
      <c r="G627" s="36">
        <v>1814.89</v>
      </c>
      <c r="H627" s="37"/>
      <c r="I627" s="35"/>
      <c r="J627" s="36">
        <v>1814.89</v>
      </c>
      <c r="K627" s="35">
        <v>45946</v>
      </c>
      <c r="L627" s="36"/>
      <c r="M627" s="35">
        <v>46311</v>
      </c>
      <c r="N627" s="36"/>
      <c r="O627" s="33">
        <v>46676</v>
      </c>
      <c r="P627" s="32">
        <v>1</v>
      </c>
      <c r="Q627" s="32" t="s">
        <v>885</v>
      </c>
    </row>
    <row r="628" spans="1:17" x14ac:dyDescent="0.2">
      <c r="A628" s="56">
        <v>2333057</v>
      </c>
      <c r="B628" s="32" t="s">
        <v>97</v>
      </c>
      <c r="C628" s="32" t="s">
        <v>27</v>
      </c>
      <c r="D628" s="38" t="s">
        <v>1167</v>
      </c>
      <c r="E628" s="32" t="s">
        <v>1166</v>
      </c>
      <c r="F628" s="32" t="s">
        <v>76</v>
      </c>
      <c r="G628" s="36">
        <v>7056.19</v>
      </c>
      <c r="H628" s="37"/>
      <c r="I628" s="35"/>
      <c r="J628" s="36">
        <v>7056.19</v>
      </c>
      <c r="K628" s="35">
        <v>45946</v>
      </c>
      <c r="L628" s="36"/>
      <c r="M628" s="35">
        <v>46311</v>
      </c>
      <c r="N628" s="36"/>
      <c r="O628" s="33">
        <v>46676</v>
      </c>
      <c r="P628" s="32">
        <v>1</v>
      </c>
      <c r="Q628" s="32" t="s">
        <v>885</v>
      </c>
    </row>
    <row r="629" spans="1:17" x14ac:dyDescent="0.2">
      <c r="A629" s="56">
        <v>2333057</v>
      </c>
      <c r="B629" s="32" t="s">
        <v>97</v>
      </c>
      <c r="C629" s="32" t="s">
        <v>27</v>
      </c>
      <c r="D629" s="38" t="s">
        <v>1165</v>
      </c>
      <c r="E629" s="32" t="s">
        <v>1164</v>
      </c>
      <c r="F629" s="32" t="s">
        <v>67</v>
      </c>
      <c r="G629" s="36">
        <v>2957.3</v>
      </c>
      <c r="H629" s="37"/>
      <c r="I629" s="35"/>
      <c r="J629" s="36">
        <v>2957.3</v>
      </c>
      <c r="K629" s="35">
        <v>45946</v>
      </c>
      <c r="L629" s="36"/>
      <c r="M629" s="35">
        <v>46311</v>
      </c>
      <c r="N629" s="36"/>
      <c r="O629" s="33">
        <v>46676</v>
      </c>
      <c r="P629" s="32">
        <v>1</v>
      </c>
      <c r="Q629" s="32" t="s">
        <v>885</v>
      </c>
    </row>
    <row r="630" spans="1:17" x14ac:dyDescent="0.2">
      <c r="A630" s="56">
        <v>2333057</v>
      </c>
      <c r="B630" s="32" t="s">
        <v>97</v>
      </c>
      <c r="C630" s="32" t="s">
        <v>27</v>
      </c>
      <c r="D630" s="38" t="s">
        <v>1163</v>
      </c>
      <c r="E630" s="32" t="s">
        <v>1162</v>
      </c>
      <c r="F630" s="32" t="s">
        <v>539</v>
      </c>
      <c r="G630" s="36">
        <v>7056.19</v>
      </c>
      <c r="H630" s="37"/>
      <c r="I630" s="35"/>
      <c r="J630" s="36">
        <v>7056.19</v>
      </c>
      <c r="K630" s="35">
        <v>45946</v>
      </c>
      <c r="L630" s="36"/>
      <c r="M630" s="35">
        <v>46311</v>
      </c>
      <c r="N630" s="36"/>
      <c r="O630" s="33">
        <v>46676</v>
      </c>
      <c r="P630" s="32">
        <v>1</v>
      </c>
      <c r="Q630" s="32" t="s">
        <v>885</v>
      </c>
    </row>
    <row r="631" spans="1:17" x14ac:dyDescent="0.2">
      <c r="A631" s="56">
        <v>2333057</v>
      </c>
      <c r="B631" s="32" t="s">
        <v>97</v>
      </c>
      <c r="C631" s="32" t="s">
        <v>27</v>
      </c>
      <c r="D631" s="38" t="s">
        <v>1161</v>
      </c>
      <c r="E631" s="32" t="s">
        <v>1160</v>
      </c>
      <c r="F631" s="32" t="s">
        <v>73</v>
      </c>
      <c r="G631" s="36">
        <v>5006.7299999999996</v>
      </c>
      <c r="H631" s="37"/>
      <c r="I631" s="35"/>
      <c r="J631" s="36">
        <v>5006.7299999999996</v>
      </c>
      <c r="K631" s="35">
        <v>45946</v>
      </c>
      <c r="L631" s="36"/>
      <c r="M631" s="35">
        <v>46311</v>
      </c>
      <c r="N631" s="36"/>
      <c r="O631" s="33">
        <v>46676</v>
      </c>
      <c r="P631" s="32">
        <v>1</v>
      </c>
      <c r="Q631" s="32" t="s">
        <v>885</v>
      </c>
    </row>
    <row r="632" spans="1:17" x14ac:dyDescent="0.2">
      <c r="A632" s="56">
        <v>2333057</v>
      </c>
      <c r="B632" s="32" t="s">
        <v>97</v>
      </c>
      <c r="C632" s="32" t="s">
        <v>27</v>
      </c>
      <c r="D632" s="38" t="s">
        <v>1159</v>
      </c>
      <c r="E632" s="32" t="s">
        <v>1158</v>
      </c>
      <c r="F632" s="32" t="s">
        <v>882</v>
      </c>
      <c r="G632" s="36">
        <v>2097.89</v>
      </c>
      <c r="H632" s="37"/>
      <c r="I632" s="35"/>
      <c r="J632" s="36">
        <v>2097.89</v>
      </c>
      <c r="K632" s="35">
        <v>45946</v>
      </c>
      <c r="L632" s="36"/>
      <c r="M632" s="35">
        <v>46311</v>
      </c>
      <c r="N632" s="36"/>
      <c r="O632" s="33">
        <v>46676</v>
      </c>
      <c r="P632" s="32">
        <v>1</v>
      </c>
      <c r="Q632" s="32" t="s">
        <v>885</v>
      </c>
    </row>
    <row r="633" spans="1:17" x14ac:dyDescent="0.2">
      <c r="A633" s="56">
        <v>2333057</v>
      </c>
      <c r="B633" s="32" t="s">
        <v>97</v>
      </c>
      <c r="C633" s="32" t="s">
        <v>50</v>
      </c>
      <c r="D633" s="38" t="s">
        <v>1157</v>
      </c>
      <c r="E633" s="32" t="s">
        <v>1156</v>
      </c>
      <c r="F633" s="32" t="s">
        <v>76</v>
      </c>
      <c r="G633" s="36">
        <v>28638.5</v>
      </c>
      <c r="H633" s="37"/>
      <c r="I633" s="35"/>
      <c r="J633" s="36">
        <v>28638.5</v>
      </c>
      <c r="K633" s="35">
        <v>45946</v>
      </c>
      <c r="L633" s="36"/>
      <c r="M633" s="35">
        <v>46311</v>
      </c>
      <c r="N633" s="36"/>
      <c r="O633" s="33">
        <v>46676</v>
      </c>
      <c r="P633" s="32">
        <v>1</v>
      </c>
      <c r="Q633" s="32" t="s">
        <v>885</v>
      </c>
    </row>
    <row r="634" spans="1:17" x14ac:dyDescent="0.2">
      <c r="A634" s="56">
        <v>2333057</v>
      </c>
      <c r="B634" s="32" t="s">
        <v>97</v>
      </c>
      <c r="C634" s="32" t="s">
        <v>50</v>
      </c>
      <c r="D634" s="38" t="s">
        <v>1155</v>
      </c>
      <c r="E634" s="32" t="s">
        <v>1154</v>
      </c>
      <c r="F634" s="32" t="s">
        <v>67</v>
      </c>
      <c r="G634" s="36">
        <v>7663.99</v>
      </c>
      <c r="H634" s="37"/>
      <c r="I634" s="35"/>
      <c r="J634" s="36">
        <v>7663.99</v>
      </c>
      <c r="K634" s="35">
        <v>45946</v>
      </c>
      <c r="L634" s="36"/>
      <c r="M634" s="35">
        <v>46311</v>
      </c>
      <c r="N634" s="36"/>
      <c r="O634" s="33">
        <v>46676</v>
      </c>
      <c r="P634" s="32">
        <v>1</v>
      </c>
      <c r="Q634" s="32" t="s">
        <v>885</v>
      </c>
    </row>
    <row r="635" spans="1:17" x14ac:dyDescent="0.2">
      <c r="A635" s="56">
        <v>2333057</v>
      </c>
      <c r="B635" s="32" t="s">
        <v>97</v>
      </c>
      <c r="C635" s="32" t="s">
        <v>50</v>
      </c>
      <c r="D635" s="38" t="s">
        <v>1153</v>
      </c>
      <c r="E635" s="32" t="s">
        <v>1152</v>
      </c>
      <c r="F635" s="32" t="s">
        <v>539</v>
      </c>
      <c r="G635" s="36">
        <v>24754.33</v>
      </c>
      <c r="H635" s="37"/>
      <c r="I635" s="35"/>
      <c r="J635" s="36">
        <v>24754.33</v>
      </c>
      <c r="K635" s="35">
        <v>45946</v>
      </c>
      <c r="L635" s="36"/>
      <c r="M635" s="35">
        <v>46311</v>
      </c>
      <c r="N635" s="36"/>
      <c r="O635" s="33">
        <v>46676</v>
      </c>
      <c r="P635" s="32">
        <v>1</v>
      </c>
      <c r="Q635" s="32" t="s">
        <v>885</v>
      </c>
    </row>
    <row r="636" spans="1:17" x14ac:dyDescent="0.2">
      <c r="A636" s="56">
        <v>2333057</v>
      </c>
      <c r="B636" s="32" t="s">
        <v>97</v>
      </c>
      <c r="C636" s="32" t="s">
        <v>50</v>
      </c>
      <c r="D636" s="38" t="s">
        <v>1151</v>
      </c>
      <c r="E636" s="32" t="s">
        <v>1150</v>
      </c>
      <c r="F636" s="32" t="s">
        <v>73</v>
      </c>
      <c r="G636" s="36">
        <v>12324.99</v>
      </c>
      <c r="H636" s="37"/>
      <c r="I636" s="35"/>
      <c r="J636" s="36">
        <v>12324.99</v>
      </c>
      <c r="K636" s="35">
        <v>45946</v>
      </c>
      <c r="L636" s="36"/>
      <c r="M636" s="35">
        <v>46311</v>
      </c>
      <c r="N636" s="36"/>
      <c r="O636" s="33">
        <v>46676</v>
      </c>
      <c r="P636" s="32">
        <v>1</v>
      </c>
      <c r="Q636" s="32" t="s">
        <v>885</v>
      </c>
    </row>
    <row r="637" spans="1:17" x14ac:dyDescent="0.2">
      <c r="A637" s="56">
        <v>2333057</v>
      </c>
      <c r="B637" s="32" t="s">
        <v>97</v>
      </c>
      <c r="C637" s="32" t="s">
        <v>50</v>
      </c>
      <c r="D637" s="38" t="s">
        <v>1149</v>
      </c>
      <c r="E637" s="32" t="s">
        <v>1148</v>
      </c>
      <c r="F637" s="32" t="s">
        <v>882</v>
      </c>
      <c r="G637" s="36">
        <v>1449.32</v>
      </c>
      <c r="H637" s="37"/>
      <c r="I637" s="35"/>
      <c r="J637" s="36">
        <v>1449.32</v>
      </c>
      <c r="K637" s="35">
        <v>45946</v>
      </c>
      <c r="L637" s="36"/>
      <c r="M637" s="35">
        <v>46311</v>
      </c>
      <c r="N637" s="36"/>
      <c r="O637" s="33">
        <v>46676</v>
      </c>
      <c r="P637" s="32">
        <v>1</v>
      </c>
      <c r="Q637" s="32" t="s">
        <v>885</v>
      </c>
    </row>
    <row r="638" spans="1:17" x14ac:dyDescent="0.2">
      <c r="A638" s="56">
        <v>2333057</v>
      </c>
      <c r="B638" s="32" t="s">
        <v>97</v>
      </c>
      <c r="C638" s="32" t="s">
        <v>30</v>
      </c>
      <c r="D638" s="38" t="s">
        <v>1147</v>
      </c>
      <c r="E638" s="32" t="s">
        <v>1146</v>
      </c>
      <c r="F638" s="32" t="s">
        <v>76</v>
      </c>
      <c r="G638" s="36">
        <v>1727.33</v>
      </c>
      <c r="H638" s="37"/>
      <c r="I638" s="35"/>
      <c r="J638" s="36">
        <v>1727.33</v>
      </c>
      <c r="K638" s="35">
        <v>45946</v>
      </c>
      <c r="L638" s="36"/>
      <c r="M638" s="35">
        <v>46311</v>
      </c>
      <c r="N638" s="36"/>
      <c r="O638" s="33">
        <v>46676</v>
      </c>
      <c r="P638" s="32">
        <v>1</v>
      </c>
      <c r="Q638" s="32" t="s">
        <v>885</v>
      </c>
    </row>
    <row r="639" spans="1:17" x14ac:dyDescent="0.2">
      <c r="A639" s="56">
        <v>2333057</v>
      </c>
      <c r="B639" s="32" t="s">
        <v>97</v>
      </c>
      <c r="C639" s="32" t="s">
        <v>30</v>
      </c>
      <c r="D639" s="38" t="s">
        <v>1145</v>
      </c>
      <c r="E639" s="32" t="s">
        <v>1144</v>
      </c>
      <c r="F639" s="32" t="s">
        <v>67</v>
      </c>
      <c r="G639" s="36">
        <v>2441.0100000000002</v>
      </c>
      <c r="H639" s="37"/>
      <c r="I639" s="35"/>
      <c r="J639" s="36">
        <v>2441.0100000000002</v>
      </c>
      <c r="K639" s="35">
        <v>45946</v>
      </c>
      <c r="L639" s="36"/>
      <c r="M639" s="35">
        <v>46311</v>
      </c>
      <c r="N639" s="36"/>
      <c r="O639" s="33">
        <v>46676</v>
      </c>
      <c r="P639" s="32">
        <v>1</v>
      </c>
      <c r="Q639" s="32" t="s">
        <v>885</v>
      </c>
    </row>
    <row r="640" spans="1:17" x14ac:dyDescent="0.2">
      <c r="A640" s="56">
        <v>2333057</v>
      </c>
      <c r="B640" s="32" t="s">
        <v>97</v>
      </c>
      <c r="C640" s="32" t="s">
        <v>30</v>
      </c>
      <c r="D640" s="38" t="s">
        <v>1143</v>
      </c>
      <c r="E640" s="45" t="s">
        <v>1142</v>
      </c>
      <c r="F640" s="45" t="s">
        <v>539</v>
      </c>
      <c r="G640" s="36">
        <v>2950.78</v>
      </c>
      <c r="H640" s="37"/>
      <c r="I640" s="35"/>
      <c r="J640" s="36">
        <v>2950.78</v>
      </c>
      <c r="K640" s="35">
        <v>45946</v>
      </c>
      <c r="L640" s="36"/>
      <c r="M640" s="35">
        <v>46311</v>
      </c>
      <c r="N640" s="36"/>
      <c r="O640" s="33">
        <v>46676</v>
      </c>
      <c r="P640" s="32">
        <v>1</v>
      </c>
      <c r="Q640" s="32" t="s">
        <v>885</v>
      </c>
    </row>
    <row r="641" spans="1:17" x14ac:dyDescent="0.2">
      <c r="A641" s="56">
        <v>2333057</v>
      </c>
      <c r="B641" s="32" t="s">
        <v>97</v>
      </c>
      <c r="C641" s="32" t="s">
        <v>30</v>
      </c>
      <c r="D641" s="38" t="s">
        <v>1141</v>
      </c>
      <c r="E641" s="32" t="s">
        <v>1140</v>
      </c>
      <c r="F641" s="32" t="s">
        <v>73</v>
      </c>
      <c r="G641" s="36">
        <v>1727.33</v>
      </c>
      <c r="H641" s="37"/>
      <c r="I641" s="35"/>
      <c r="J641" s="36">
        <v>1727.33</v>
      </c>
      <c r="K641" s="35">
        <v>45946</v>
      </c>
      <c r="L641" s="36"/>
      <c r="M641" s="35">
        <v>46311</v>
      </c>
      <c r="N641" s="36"/>
      <c r="O641" s="33">
        <v>46676</v>
      </c>
      <c r="P641" s="32">
        <v>1</v>
      </c>
      <c r="Q641" s="32" t="s">
        <v>885</v>
      </c>
    </row>
    <row r="642" spans="1:17" x14ac:dyDescent="0.2">
      <c r="A642" s="56">
        <v>2333057</v>
      </c>
      <c r="B642" s="32" t="s">
        <v>97</v>
      </c>
      <c r="C642" s="32" t="s">
        <v>987</v>
      </c>
      <c r="D642" s="38">
        <v>901</v>
      </c>
      <c r="E642" s="39" t="s">
        <v>1139</v>
      </c>
      <c r="F642" s="32" t="s">
        <v>1138</v>
      </c>
      <c r="G642" s="36">
        <v>7665.79</v>
      </c>
      <c r="H642" s="32"/>
      <c r="I642" s="35"/>
      <c r="J642" s="32">
        <v>7665.79</v>
      </c>
      <c r="K642" s="35">
        <v>45946</v>
      </c>
      <c r="L642" s="36"/>
      <c r="M642" s="35">
        <v>46311</v>
      </c>
      <c r="N642" s="36"/>
      <c r="O642" s="33">
        <v>46676</v>
      </c>
      <c r="P642" s="32">
        <v>2</v>
      </c>
      <c r="Q642" s="32" t="s">
        <v>885</v>
      </c>
    </row>
    <row r="643" spans="1:17" x14ac:dyDescent="0.2">
      <c r="A643" s="56">
        <v>2333057</v>
      </c>
      <c r="B643" s="32" t="s">
        <v>97</v>
      </c>
      <c r="C643" s="32" t="s">
        <v>987</v>
      </c>
      <c r="D643" s="38">
        <v>902</v>
      </c>
      <c r="E643" s="39" t="s">
        <v>1137</v>
      </c>
      <c r="F643" s="32" t="s">
        <v>1003</v>
      </c>
      <c r="G643" s="36">
        <v>6635.47</v>
      </c>
      <c r="H643" s="32"/>
      <c r="I643" s="35"/>
      <c r="J643" s="32">
        <v>6635.47</v>
      </c>
      <c r="K643" s="35">
        <v>45946</v>
      </c>
      <c r="L643" s="36"/>
      <c r="M643" s="35">
        <v>46311</v>
      </c>
      <c r="N643" s="36"/>
      <c r="O643" s="33">
        <v>46676</v>
      </c>
      <c r="P643" s="32">
        <v>2</v>
      </c>
      <c r="Q643" s="32" t="s">
        <v>885</v>
      </c>
    </row>
    <row r="644" spans="1:17" x14ac:dyDescent="0.2">
      <c r="A644" s="56">
        <v>2333057</v>
      </c>
      <c r="B644" s="32" t="s">
        <v>97</v>
      </c>
      <c r="C644" s="32" t="s">
        <v>987</v>
      </c>
      <c r="D644" s="38">
        <v>903</v>
      </c>
      <c r="E644" s="39" t="s">
        <v>1136</v>
      </c>
      <c r="F644" s="32" t="s">
        <v>1015</v>
      </c>
      <c r="G644" s="36">
        <v>6854.25</v>
      </c>
      <c r="H644" s="32"/>
      <c r="I644" s="35"/>
      <c r="J644" s="32">
        <v>6854.25</v>
      </c>
      <c r="K644" s="35">
        <v>45946</v>
      </c>
      <c r="L644" s="36"/>
      <c r="M644" s="35">
        <v>46311</v>
      </c>
      <c r="N644" s="36"/>
      <c r="O644" s="33">
        <v>46676</v>
      </c>
      <c r="P644" s="32">
        <v>2</v>
      </c>
      <c r="Q644" s="32" t="s">
        <v>885</v>
      </c>
    </row>
    <row r="645" spans="1:17" x14ac:dyDescent="0.2">
      <c r="A645" s="56">
        <v>2333057</v>
      </c>
      <c r="B645" s="32" t="s">
        <v>97</v>
      </c>
      <c r="C645" s="32" t="s">
        <v>987</v>
      </c>
      <c r="D645" s="38">
        <v>904</v>
      </c>
      <c r="E645" s="39" t="s">
        <v>1135</v>
      </c>
      <c r="F645" s="32" t="s">
        <v>62</v>
      </c>
      <c r="G645" s="36">
        <v>1582.62</v>
      </c>
      <c r="H645" s="32"/>
      <c r="I645" s="35"/>
      <c r="J645" s="32">
        <v>1582.62</v>
      </c>
      <c r="K645" s="35">
        <v>45946</v>
      </c>
      <c r="L645" s="36"/>
      <c r="M645" s="35">
        <v>46311</v>
      </c>
      <c r="N645" s="36"/>
      <c r="O645" s="33">
        <v>46676</v>
      </c>
      <c r="P645" s="32">
        <v>2</v>
      </c>
      <c r="Q645" s="32" t="s">
        <v>885</v>
      </c>
    </row>
    <row r="646" spans="1:17" x14ac:dyDescent="0.2">
      <c r="A646" s="56">
        <v>2333057</v>
      </c>
      <c r="B646" s="32" t="s">
        <v>97</v>
      </c>
      <c r="C646" s="32" t="s">
        <v>987</v>
      </c>
      <c r="D646" s="38">
        <v>905</v>
      </c>
      <c r="E646" s="39" t="s">
        <v>1134</v>
      </c>
      <c r="F646" s="32" t="s">
        <v>63</v>
      </c>
      <c r="G646" s="36">
        <v>1072.52</v>
      </c>
      <c r="H646" s="32"/>
      <c r="I646" s="35"/>
      <c r="J646" s="32">
        <v>1072.52</v>
      </c>
      <c r="K646" s="35">
        <v>45946</v>
      </c>
      <c r="L646" s="36"/>
      <c r="M646" s="35">
        <v>46311</v>
      </c>
      <c r="N646" s="36"/>
      <c r="O646" s="33">
        <v>46676</v>
      </c>
      <c r="P646" s="32">
        <v>2</v>
      </c>
      <c r="Q646" s="32" t="s">
        <v>885</v>
      </c>
    </row>
    <row r="647" spans="1:17" x14ac:dyDescent="0.2">
      <c r="A647" s="56">
        <v>2333057</v>
      </c>
      <c r="B647" s="32" t="s">
        <v>97</v>
      </c>
      <c r="C647" s="32" t="s">
        <v>987</v>
      </c>
      <c r="D647" s="38">
        <v>906</v>
      </c>
      <c r="E647" s="39" t="s">
        <v>1133</v>
      </c>
      <c r="F647" s="32" t="s">
        <v>204</v>
      </c>
      <c r="G647" s="36">
        <v>2923.87</v>
      </c>
      <c r="H647" s="32"/>
      <c r="I647" s="35"/>
      <c r="J647" s="32">
        <v>2923.87</v>
      </c>
      <c r="K647" s="35">
        <v>45946</v>
      </c>
      <c r="L647" s="36"/>
      <c r="M647" s="35">
        <v>46311</v>
      </c>
      <c r="N647" s="36"/>
      <c r="O647" s="33">
        <v>46676</v>
      </c>
      <c r="P647" s="32">
        <v>2</v>
      </c>
      <c r="Q647" s="32" t="s">
        <v>885</v>
      </c>
    </row>
    <row r="648" spans="1:17" x14ac:dyDescent="0.2">
      <c r="A648" s="56">
        <v>2333057</v>
      </c>
      <c r="B648" s="32" t="s">
        <v>97</v>
      </c>
      <c r="C648" s="32" t="s">
        <v>987</v>
      </c>
      <c r="D648" s="38">
        <v>907</v>
      </c>
      <c r="E648" s="39" t="s">
        <v>1132</v>
      </c>
      <c r="F648" s="32" t="s">
        <v>874</v>
      </c>
      <c r="G648" s="36">
        <v>1425.67</v>
      </c>
      <c r="H648" s="32"/>
      <c r="I648" s="35"/>
      <c r="J648" s="32">
        <v>1425.67</v>
      </c>
      <c r="K648" s="35">
        <v>45946</v>
      </c>
      <c r="L648" s="36"/>
      <c r="M648" s="35">
        <v>46311</v>
      </c>
      <c r="N648" s="36"/>
      <c r="O648" s="33">
        <v>46676</v>
      </c>
      <c r="P648" s="32">
        <v>2</v>
      </c>
      <c r="Q648" s="32" t="s">
        <v>885</v>
      </c>
    </row>
    <row r="649" spans="1:17" x14ac:dyDescent="0.2">
      <c r="A649" s="56">
        <v>2333057</v>
      </c>
      <c r="B649" s="32" t="s">
        <v>97</v>
      </c>
      <c r="C649" s="32" t="s">
        <v>44</v>
      </c>
      <c r="D649" s="38" t="s">
        <v>1131</v>
      </c>
      <c r="E649" s="32" t="s">
        <v>1130</v>
      </c>
      <c r="F649" s="32" t="s">
        <v>1021</v>
      </c>
      <c r="G649" s="36">
        <v>14015.04</v>
      </c>
      <c r="H649" s="37"/>
      <c r="I649" s="35"/>
      <c r="J649" s="36">
        <v>14015.04</v>
      </c>
      <c r="K649" s="35">
        <v>45946</v>
      </c>
      <c r="L649" s="36"/>
      <c r="M649" s="35">
        <v>46311</v>
      </c>
      <c r="N649" s="36"/>
      <c r="O649" s="33">
        <v>46676</v>
      </c>
      <c r="P649" s="32">
        <v>1</v>
      </c>
      <c r="Q649" s="32" t="s">
        <v>885</v>
      </c>
    </row>
    <row r="650" spans="1:17" x14ac:dyDescent="0.2">
      <c r="A650" s="56">
        <v>2333057</v>
      </c>
      <c r="B650" s="32" t="s">
        <v>97</v>
      </c>
      <c r="C650" s="32" t="s">
        <v>44</v>
      </c>
      <c r="D650" s="38" t="s">
        <v>1129</v>
      </c>
      <c r="E650" s="32" t="s">
        <v>1128</v>
      </c>
      <c r="F650" s="32" t="s">
        <v>1018</v>
      </c>
      <c r="G650" s="36">
        <v>12194.67</v>
      </c>
      <c r="H650" s="37"/>
      <c r="I650" s="35"/>
      <c r="J650" s="36">
        <v>12194.67</v>
      </c>
      <c r="K650" s="35">
        <v>45946</v>
      </c>
      <c r="L650" s="36"/>
      <c r="M650" s="35">
        <v>46311</v>
      </c>
      <c r="N650" s="36"/>
      <c r="O650" s="33">
        <v>46676</v>
      </c>
      <c r="P650" s="32">
        <v>1</v>
      </c>
      <c r="Q650" s="32" t="s">
        <v>885</v>
      </c>
    </row>
    <row r="651" spans="1:17" x14ac:dyDescent="0.2">
      <c r="A651" s="56">
        <v>2333057</v>
      </c>
      <c r="B651" s="32" t="s">
        <v>97</v>
      </c>
      <c r="C651" s="32" t="s">
        <v>44</v>
      </c>
      <c r="D651" s="38" t="s">
        <v>1127</v>
      </c>
      <c r="E651" s="32" t="s">
        <v>1126</v>
      </c>
      <c r="F651" s="32" t="s">
        <v>1015</v>
      </c>
      <c r="G651" s="36">
        <v>11132.89</v>
      </c>
      <c r="H651" s="37"/>
      <c r="I651" s="35"/>
      <c r="J651" s="36">
        <v>11132.89</v>
      </c>
      <c r="K651" s="35">
        <v>45946</v>
      </c>
      <c r="L651" s="36"/>
      <c r="M651" s="35">
        <v>46311</v>
      </c>
      <c r="N651" s="36"/>
      <c r="O651" s="33">
        <v>46676</v>
      </c>
      <c r="P651" s="32">
        <v>1</v>
      </c>
      <c r="Q651" s="32" t="s">
        <v>885</v>
      </c>
    </row>
    <row r="652" spans="1:17" x14ac:dyDescent="0.2">
      <c r="A652" s="56">
        <v>2333057</v>
      </c>
      <c r="B652" s="32" t="s">
        <v>97</v>
      </c>
      <c r="C652" s="32" t="s">
        <v>44</v>
      </c>
      <c r="D652" s="38" t="s">
        <v>1125</v>
      </c>
      <c r="E652" s="32" t="s">
        <v>1124</v>
      </c>
      <c r="F652" s="32" t="s">
        <v>62</v>
      </c>
      <c r="G652" s="36">
        <v>3039.17</v>
      </c>
      <c r="H652" s="37"/>
      <c r="I652" s="35"/>
      <c r="J652" s="36">
        <v>3039.17</v>
      </c>
      <c r="K652" s="35">
        <v>45946</v>
      </c>
      <c r="L652" s="36"/>
      <c r="M652" s="35">
        <v>46311</v>
      </c>
      <c r="N652" s="36"/>
      <c r="O652" s="33">
        <v>46676</v>
      </c>
      <c r="P652" s="32">
        <v>1</v>
      </c>
      <c r="Q652" s="32" t="s">
        <v>885</v>
      </c>
    </row>
    <row r="653" spans="1:17" x14ac:dyDescent="0.2">
      <c r="A653" s="56">
        <v>2333057</v>
      </c>
      <c r="B653" s="32" t="s">
        <v>97</v>
      </c>
      <c r="C653" s="32" t="s">
        <v>44</v>
      </c>
      <c r="D653" s="38" t="s">
        <v>1123</v>
      </c>
      <c r="E653" s="32" t="s">
        <v>1122</v>
      </c>
      <c r="F653" s="32" t="s">
        <v>63</v>
      </c>
      <c r="G653" s="36">
        <v>2198.7600000000002</v>
      </c>
      <c r="H653" s="37"/>
      <c r="I653" s="35"/>
      <c r="J653" s="36">
        <v>2198.7600000000002</v>
      </c>
      <c r="K653" s="35">
        <v>45946</v>
      </c>
      <c r="L653" s="36"/>
      <c r="M653" s="35">
        <v>46311</v>
      </c>
      <c r="N653" s="36"/>
      <c r="O653" s="33">
        <v>46676</v>
      </c>
      <c r="P653" s="32">
        <v>1</v>
      </c>
      <c r="Q653" s="32" t="s">
        <v>885</v>
      </c>
    </row>
    <row r="654" spans="1:17" x14ac:dyDescent="0.2">
      <c r="A654" s="56">
        <v>2333057</v>
      </c>
      <c r="B654" s="32" t="s">
        <v>97</v>
      </c>
      <c r="C654" s="32" t="s">
        <v>44</v>
      </c>
      <c r="D654" s="38" t="s">
        <v>1121</v>
      </c>
      <c r="E654" s="32" t="s">
        <v>1120</v>
      </c>
      <c r="F654" s="32" t="s">
        <v>204</v>
      </c>
      <c r="G654" s="36">
        <v>4990.3100000000004</v>
      </c>
      <c r="H654" s="37"/>
      <c r="I654" s="35"/>
      <c r="J654" s="36">
        <v>4990.3100000000004</v>
      </c>
      <c r="K654" s="35">
        <v>45946</v>
      </c>
      <c r="L654" s="36"/>
      <c r="M654" s="35">
        <v>46311</v>
      </c>
      <c r="N654" s="36"/>
      <c r="O654" s="33">
        <v>46676</v>
      </c>
      <c r="P654" s="32">
        <v>1</v>
      </c>
      <c r="Q654" s="32" t="s">
        <v>885</v>
      </c>
    </row>
    <row r="655" spans="1:17" x14ac:dyDescent="0.2">
      <c r="A655" s="56">
        <v>2333057</v>
      </c>
      <c r="B655" s="32" t="s">
        <v>97</v>
      </c>
      <c r="C655" s="32" t="s">
        <v>44</v>
      </c>
      <c r="D655" s="38" t="s">
        <v>1119</v>
      </c>
      <c r="E655" s="32" t="s">
        <v>1118</v>
      </c>
      <c r="F655" s="32" t="s">
        <v>874</v>
      </c>
      <c r="G655" s="36">
        <v>1752.63</v>
      </c>
      <c r="H655" s="37"/>
      <c r="I655" s="35"/>
      <c r="J655" s="36">
        <v>1752.63</v>
      </c>
      <c r="K655" s="35">
        <v>45946</v>
      </c>
      <c r="L655" s="36"/>
      <c r="M655" s="35">
        <v>46311</v>
      </c>
      <c r="N655" s="36"/>
      <c r="O655" s="33">
        <v>46676</v>
      </c>
      <c r="P655" s="32">
        <v>1</v>
      </c>
      <c r="Q655" s="32" t="s">
        <v>885</v>
      </c>
    </row>
    <row r="656" spans="1:17" x14ac:dyDescent="0.2">
      <c r="A656" s="56">
        <v>2333057</v>
      </c>
      <c r="B656" s="32" t="s">
        <v>97</v>
      </c>
      <c r="C656" s="32" t="s">
        <v>46</v>
      </c>
      <c r="D656" s="38" t="s">
        <v>1117</v>
      </c>
      <c r="E656" s="32" t="s">
        <v>1116</v>
      </c>
      <c r="F656" s="32" t="s">
        <v>1021</v>
      </c>
      <c r="G656" s="36">
        <v>19572.669999999998</v>
      </c>
      <c r="H656" s="37"/>
      <c r="I656" s="35"/>
      <c r="J656" s="36">
        <v>19572.669999999998</v>
      </c>
      <c r="K656" s="35">
        <v>45946</v>
      </c>
      <c r="L656" s="36"/>
      <c r="M656" s="35">
        <v>46311</v>
      </c>
      <c r="N656" s="36"/>
      <c r="O656" s="33">
        <v>46676</v>
      </c>
      <c r="P656" s="32">
        <v>1</v>
      </c>
      <c r="Q656" s="32" t="s">
        <v>885</v>
      </c>
    </row>
    <row r="657" spans="1:17" x14ac:dyDescent="0.2">
      <c r="A657" s="56">
        <v>2333057</v>
      </c>
      <c r="B657" s="32" t="s">
        <v>97</v>
      </c>
      <c r="C657" s="32" t="s">
        <v>46</v>
      </c>
      <c r="D657" s="38" t="s">
        <v>1115</v>
      </c>
      <c r="E657" s="32" t="s">
        <v>1114</v>
      </c>
      <c r="F657" s="32" t="s">
        <v>1018</v>
      </c>
      <c r="G657" s="36">
        <v>17273.060000000001</v>
      </c>
      <c r="H657" s="37"/>
      <c r="I657" s="35"/>
      <c r="J657" s="36">
        <v>17273.060000000001</v>
      </c>
      <c r="K657" s="35">
        <v>45946</v>
      </c>
      <c r="L657" s="36"/>
      <c r="M657" s="35">
        <v>46311</v>
      </c>
      <c r="N657" s="36"/>
      <c r="O657" s="33">
        <v>46676</v>
      </c>
      <c r="P657" s="32">
        <v>1</v>
      </c>
      <c r="Q657" s="32" t="s">
        <v>885</v>
      </c>
    </row>
    <row r="658" spans="1:17" x14ac:dyDescent="0.2">
      <c r="A658" s="56">
        <v>2333057</v>
      </c>
      <c r="B658" s="32" t="s">
        <v>97</v>
      </c>
      <c r="C658" s="32" t="s">
        <v>46</v>
      </c>
      <c r="D658" s="38" t="s">
        <v>1113</v>
      </c>
      <c r="E658" s="32" t="s">
        <v>1112</v>
      </c>
      <c r="F658" s="32" t="s">
        <v>1015</v>
      </c>
      <c r="G658" s="36">
        <v>15916.35</v>
      </c>
      <c r="H658" s="37"/>
      <c r="I658" s="35"/>
      <c r="J658" s="36">
        <v>15916.35</v>
      </c>
      <c r="K658" s="35">
        <v>45946</v>
      </c>
      <c r="L658" s="36"/>
      <c r="M658" s="35">
        <v>46311</v>
      </c>
      <c r="N658" s="36"/>
      <c r="O658" s="33">
        <v>46676</v>
      </c>
      <c r="P658" s="32">
        <v>1</v>
      </c>
      <c r="Q658" s="32" t="s">
        <v>885</v>
      </c>
    </row>
    <row r="659" spans="1:17" x14ac:dyDescent="0.2">
      <c r="A659" s="56">
        <v>2333057</v>
      </c>
      <c r="B659" s="32" t="s">
        <v>97</v>
      </c>
      <c r="C659" s="32" t="s">
        <v>46</v>
      </c>
      <c r="D659" s="38" t="s">
        <v>1111</v>
      </c>
      <c r="E659" s="32" t="s">
        <v>1110</v>
      </c>
      <c r="F659" s="32" t="s">
        <v>62</v>
      </c>
      <c r="G659" s="36">
        <v>4102.16</v>
      </c>
      <c r="H659" s="37"/>
      <c r="I659" s="35"/>
      <c r="J659" s="36">
        <v>4102.16</v>
      </c>
      <c r="K659" s="35">
        <v>45946</v>
      </c>
      <c r="L659" s="36"/>
      <c r="M659" s="35">
        <v>46311</v>
      </c>
      <c r="N659" s="36"/>
      <c r="O659" s="33">
        <v>46676</v>
      </c>
      <c r="P659" s="32">
        <v>1</v>
      </c>
      <c r="Q659" s="32" t="s">
        <v>885</v>
      </c>
    </row>
    <row r="660" spans="1:17" x14ac:dyDescent="0.2">
      <c r="A660" s="56">
        <v>2333057</v>
      </c>
      <c r="B660" s="32" t="s">
        <v>97</v>
      </c>
      <c r="C660" s="32" t="s">
        <v>46</v>
      </c>
      <c r="D660" s="38" t="s">
        <v>1109</v>
      </c>
      <c r="E660" s="32" t="s">
        <v>1108</v>
      </c>
      <c r="F660" s="32" t="s">
        <v>63</v>
      </c>
      <c r="G660" s="36">
        <v>2641.08</v>
      </c>
      <c r="H660" s="37"/>
      <c r="I660" s="35"/>
      <c r="J660" s="36">
        <v>2641.08</v>
      </c>
      <c r="K660" s="35">
        <v>45946</v>
      </c>
      <c r="L660" s="36"/>
      <c r="M660" s="35">
        <v>46311</v>
      </c>
      <c r="N660" s="36"/>
      <c r="O660" s="33">
        <v>46676</v>
      </c>
      <c r="P660" s="32">
        <v>1</v>
      </c>
      <c r="Q660" s="32" t="s">
        <v>885</v>
      </c>
    </row>
    <row r="661" spans="1:17" x14ac:dyDescent="0.2">
      <c r="A661" s="56">
        <v>2333057</v>
      </c>
      <c r="B661" s="32" t="s">
        <v>97</v>
      </c>
      <c r="C661" s="32" t="s">
        <v>46</v>
      </c>
      <c r="D661" s="38" t="s">
        <v>1107</v>
      </c>
      <c r="E661" s="32" t="s">
        <v>1106</v>
      </c>
      <c r="F661" s="32" t="s">
        <v>204</v>
      </c>
      <c r="G661" s="36">
        <v>7137.78</v>
      </c>
      <c r="H661" s="37"/>
      <c r="I661" s="35"/>
      <c r="J661" s="36">
        <v>7137.78</v>
      </c>
      <c r="K661" s="35">
        <v>45946</v>
      </c>
      <c r="L661" s="36"/>
      <c r="M661" s="35">
        <v>46311</v>
      </c>
      <c r="N661" s="36"/>
      <c r="O661" s="33">
        <v>46676</v>
      </c>
      <c r="P661" s="32">
        <v>1</v>
      </c>
      <c r="Q661" s="32" t="s">
        <v>885</v>
      </c>
    </row>
    <row r="662" spans="1:17" x14ac:dyDescent="0.2">
      <c r="A662" s="56">
        <v>2333057</v>
      </c>
      <c r="B662" s="32" t="s">
        <v>97</v>
      </c>
      <c r="C662" s="32" t="s">
        <v>46</v>
      </c>
      <c r="D662" s="38" t="s">
        <v>1105</v>
      </c>
      <c r="E662" s="32" t="s">
        <v>1104</v>
      </c>
      <c r="F662" s="32" t="s">
        <v>874</v>
      </c>
      <c r="G662" s="36">
        <v>2568.3000000000002</v>
      </c>
      <c r="H662" s="37"/>
      <c r="I662" s="35"/>
      <c r="J662" s="36">
        <v>2568.3000000000002</v>
      </c>
      <c r="K662" s="35">
        <v>45946</v>
      </c>
      <c r="L662" s="36"/>
      <c r="M662" s="35">
        <v>46311</v>
      </c>
      <c r="N662" s="36"/>
      <c r="O662" s="33">
        <v>46676</v>
      </c>
      <c r="P662" s="32">
        <v>1</v>
      </c>
      <c r="Q662" s="32" t="s">
        <v>885</v>
      </c>
    </row>
    <row r="663" spans="1:17" x14ac:dyDescent="0.2">
      <c r="A663" s="56">
        <v>2333057</v>
      </c>
      <c r="B663" s="32" t="s">
        <v>97</v>
      </c>
      <c r="C663" s="32" t="s">
        <v>47</v>
      </c>
      <c r="D663" s="38" t="s">
        <v>1103</v>
      </c>
      <c r="E663" s="32" t="s">
        <v>1102</v>
      </c>
      <c r="F663" s="32" t="s">
        <v>1021</v>
      </c>
      <c r="G663" s="36">
        <v>42718.52</v>
      </c>
      <c r="H663" s="37"/>
      <c r="I663" s="35"/>
      <c r="J663" s="36">
        <v>42718.52</v>
      </c>
      <c r="K663" s="35">
        <v>45946</v>
      </c>
      <c r="L663" s="36"/>
      <c r="M663" s="35">
        <v>46311</v>
      </c>
      <c r="N663" s="36"/>
      <c r="O663" s="33">
        <v>46676</v>
      </c>
      <c r="P663" s="32">
        <v>1</v>
      </c>
      <c r="Q663" s="32" t="s">
        <v>885</v>
      </c>
    </row>
    <row r="664" spans="1:17" x14ac:dyDescent="0.2">
      <c r="A664" s="56">
        <v>2333057</v>
      </c>
      <c r="B664" s="32" t="s">
        <v>97</v>
      </c>
      <c r="C664" s="32" t="s">
        <v>47</v>
      </c>
      <c r="D664" s="38" t="s">
        <v>1101</v>
      </c>
      <c r="E664" s="32" t="s">
        <v>1100</v>
      </c>
      <c r="F664" s="32" t="s">
        <v>1018</v>
      </c>
      <c r="G664" s="36">
        <v>37972.01</v>
      </c>
      <c r="H664" s="37"/>
      <c r="I664" s="35"/>
      <c r="J664" s="36">
        <v>37972.01</v>
      </c>
      <c r="K664" s="35">
        <v>45946</v>
      </c>
      <c r="L664" s="36"/>
      <c r="M664" s="35">
        <v>46311</v>
      </c>
      <c r="N664" s="36"/>
      <c r="O664" s="33">
        <v>46676</v>
      </c>
      <c r="P664" s="32">
        <v>1</v>
      </c>
      <c r="Q664" s="32" t="s">
        <v>885</v>
      </c>
    </row>
    <row r="665" spans="1:17" x14ac:dyDescent="0.2">
      <c r="A665" s="56">
        <v>2333057</v>
      </c>
      <c r="B665" s="32" t="s">
        <v>97</v>
      </c>
      <c r="C665" s="32" t="s">
        <v>47</v>
      </c>
      <c r="D665" s="38" t="s">
        <v>1099</v>
      </c>
      <c r="E665" s="32" t="s">
        <v>1098</v>
      </c>
      <c r="F665" s="32" t="s">
        <v>1015</v>
      </c>
      <c r="G665" s="36">
        <v>42718.52</v>
      </c>
      <c r="H665" s="37"/>
      <c r="I665" s="35"/>
      <c r="J665" s="36">
        <v>42718.52</v>
      </c>
      <c r="K665" s="35">
        <v>45946</v>
      </c>
      <c r="L665" s="36"/>
      <c r="M665" s="35">
        <v>46311</v>
      </c>
      <c r="N665" s="36"/>
      <c r="O665" s="33">
        <v>46676</v>
      </c>
      <c r="P665" s="32">
        <v>1</v>
      </c>
      <c r="Q665" s="32" t="s">
        <v>885</v>
      </c>
    </row>
    <row r="666" spans="1:17" x14ac:dyDescent="0.2">
      <c r="A666" s="56">
        <v>2333057</v>
      </c>
      <c r="B666" s="32" t="s">
        <v>97</v>
      </c>
      <c r="C666" s="32" t="s">
        <v>47</v>
      </c>
      <c r="D666" s="38" t="s">
        <v>1097</v>
      </c>
      <c r="E666" s="32" t="s">
        <v>1096</v>
      </c>
      <c r="F666" s="32" t="s">
        <v>62</v>
      </c>
      <c r="G666" s="36">
        <v>9493.01</v>
      </c>
      <c r="H666" s="37"/>
      <c r="I666" s="35"/>
      <c r="J666" s="36">
        <v>9493.01</v>
      </c>
      <c r="K666" s="35">
        <v>45946</v>
      </c>
      <c r="L666" s="36"/>
      <c r="M666" s="35">
        <v>46311</v>
      </c>
      <c r="N666" s="36"/>
      <c r="O666" s="33">
        <v>46676</v>
      </c>
      <c r="P666" s="32">
        <v>1</v>
      </c>
      <c r="Q666" s="32" t="s">
        <v>885</v>
      </c>
    </row>
    <row r="667" spans="1:17" x14ac:dyDescent="0.2">
      <c r="A667" s="56">
        <v>2333057</v>
      </c>
      <c r="B667" s="32" t="s">
        <v>97</v>
      </c>
      <c r="C667" s="32" t="s">
        <v>47</v>
      </c>
      <c r="D667" s="38" t="s">
        <v>1095</v>
      </c>
      <c r="E667" s="32" t="s">
        <v>1094</v>
      </c>
      <c r="F667" s="32" t="s">
        <v>63</v>
      </c>
      <c r="G667" s="36">
        <v>4746.51</v>
      </c>
      <c r="H667" s="37"/>
      <c r="I667" s="35"/>
      <c r="J667" s="36">
        <v>4746.51</v>
      </c>
      <c r="K667" s="35">
        <v>45946</v>
      </c>
      <c r="L667" s="36"/>
      <c r="M667" s="35">
        <v>46311</v>
      </c>
      <c r="N667" s="36"/>
      <c r="O667" s="33">
        <v>46676</v>
      </c>
      <c r="P667" s="32">
        <v>1</v>
      </c>
      <c r="Q667" s="32" t="s">
        <v>885</v>
      </c>
    </row>
    <row r="668" spans="1:17" x14ac:dyDescent="0.2">
      <c r="A668" s="56">
        <v>2333057</v>
      </c>
      <c r="B668" s="32" t="s">
        <v>97</v>
      </c>
      <c r="C668" s="32" t="s">
        <v>47</v>
      </c>
      <c r="D668" s="38" t="s">
        <v>1093</v>
      </c>
      <c r="E668" s="32" t="s">
        <v>1092</v>
      </c>
      <c r="F668" s="32" t="s">
        <v>204</v>
      </c>
      <c r="G668" s="36">
        <v>14239.51</v>
      </c>
      <c r="H668" s="37"/>
      <c r="I668" s="35"/>
      <c r="J668" s="36">
        <v>14239.51</v>
      </c>
      <c r="K668" s="35">
        <v>45946</v>
      </c>
      <c r="L668" s="36"/>
      <c r="M668" s="35">
        <v>46311</v>
      </c>
      <c r="N668" s="36"/>
      <c r="O668" s="33">
        <v>46676</v>
      </c>
      <c r="P668" s="32">
        <v>1</v>
      </c>
      <c r="Q668" s="32" t="s">
        <v>885</v>
      </c>
    </row>
    <row r="669" spans="1:17" x14ac:dyDescent="0.2">
      <c r="A669" s="56">
        <v>2333057</v>
      </c>
      <c r="B669" s="32" t="s">
        <v>97</v>
      </c>
      <c r="C669" s="32" t="s">
        <v>47</v>
      </c>
      <c r="D669" s="38" t="s">
        <v>1091</v>
      </c>
      <c r="E669" s="32" t="s">
        <v>1090</v>
      </c>
      <c r="F669" s="32" t="s">
        <v>874</v>
      </c>
      <c r="G669" s="36">
        <v>4746.51</v>
      </c>
      <c r="H669" s="37"/>
      <c r="I669" s="35"/>
      <c r="J669" s="36">
        <v>4746.51</v>
      </c>
      <c r="K669" s="35">
        <v>45946</v>
      </c>
      <c r="L669" s="36"/>
      <c r="M669" s="35">
        <v>46311</v>
      </c>
      <c r="N669" s="36"/>
      <c r="O669" s="33">
        <v>46676</v>
      </c>
      <c r="P669" s="32">
        <v>1</v>
      </c>
      <c r="Q669" s="32" t="s">
        <v>885</v>
      </c>
    </row>
    <row r="670" spans="1:17" x14ac:dyDescent="0.2">
      <c r="A670" s="56">
        <v>2333057</v>
      </c>
      <c r="B670" s="32" t="s">
        <v>97</v>
      </c>
      <c r="C670" s="32" t="s">
        <v>26</v>
      </c>
      <c r="D670" s="38" t="s">
        <v>1089</v>
      </c>
      <c r="E670" s="32" t="s">
        <v>1088</v>
      </c>
      <c r="F670" s="32" t="s">
        <v>1006</v>
      </c>
      <c r="G670" s="36">
        <v>12839.66</v>
      </c>
      <c r="H670" s="37"/>
      <c r="I670" s="35"/>
      <c r="J670" s="36">
        <v>12839.66</v>
      </c>
      <c r="K670" s="35">
        <v>45946</v>
      </c>
      <c r="L670" s="36"/>
      <c r="M670" s="35">
        <v>46311</v>
      </c>
      <c r="N670" s="36"/>
      <c r="O670" s="33">
        <v>46676</v>
      </c>
      <c r="P670" s="32">
        <v>1</v>
      </c>
      <c r="Q670" s="32" t="s">
        <v>885</v>
      </c>
    </row>
    <row r="671" spans="1:17" x14ac:dyDescent="0.2">
      <c r="A671" s="56">
        <v>2333057</v>
      </c>
      <c r="B671" s="32" t="s">
        <v>97</v>
      </c>
      <c r="C671" s="32" t="s">
        <v>26</v>
      </c>
      <c r="D671" s="38" t="s">
        <v>1087</v>
      </c>
      <c r="E671" s="32" t="s">
        <v>1086</v>
      </c>
      <c r="F671" s="32" t="s">
        <v>1003</v>
      </c>
      <c r="G671" s="36">
        <v>8195.08</v>
      </c>
      <c r="H671" s="37"/>
      <c r="I671" s="35"/>
      <c r="J671" s="36">
        <v>8195.08</v>
      </c>
      <c r="K671" s="35">
        <v>45946</v>
      </c>
      <c r="L671" s="36"/>
      <c r="M671" s="35">
        <v>46311</v>
      </c>
      <c r="N671" s="36"/>
      <c r="O671" s="33">
        <v>46676</v>
      </c>
      <c r="P671" s="32">
        <v>1</v>
      </c>
      <c r="Q671" s="32" t="s">
        <v>885</v>
      </c>
    </row>
    <row r="672" spans="1:17" x14ac:dyDescent="0.2">
      <c r="A672" s="56">
        <v>2333057</v>
      </c>
      <c r="B672" s="32" t="s">
        <v>97</v>
      </c>
      <c r="C672" s="32" t="s">
        <v>26</v>
      </c>
      <c r="D672" s="38" t="s">
        <v>1085</v>
      </c>
      <c r="E672" s="32" t="s">
        <v>1084</v>
      </c>
      <c r="F672" s="32" t="s">
        <v>1015</v>
      </c>
      <c r="G672" s="36">
        <v>7309.4</v>
      </c>
      <c r="H672" s="37"/>
      <c r="I672" s="35"/>
      <c r="J672" s="36">
        <v>7309.4</v>
      </c>
      <c r="K672" s="35">
        <v>45946</v>
      </c>
      <c r="L672" s="36"/>
      <c r="M672" s="35">
        <v>46311</v>
      </c>
      <c r="N672" s="36"/>
      <c r="O672" s="33">
        <v>46676</v>
      </c>
      <c r="P672" s="32">
        <v>1</v>
      </c>
      <c r="Q672" s="32" t="s">
        <v>885</v>
      </c>
    </row>
    <row r="673" spans="1:17" x14ac:dyDescent="0.2">
      <c r="A673" s="56">
        <v>2333057</v>
      </c>
      <c r="B673" s="32" t="s">
        <v>97</v>
      </c>
      <c r="C673" s="32" t="s">
        <v>26</v>
      </c>
      <c r="D673" s="38" t="s">
        <v>1083</v>
      </c>
      <c r="E673" s="32" t="s">
        <v>1082</v>
      </c>
      <c r="F673" s="32" t="s">
        <v>62</v>
      </c>
      <c r="G673" s="36">
        <v>1624.32</v>
      </c>
      <c r="H673" s="37"/>
      <c r="I673" s="35"/>
      <c r="J673" s="36">
        <v>1624.32</v>
      </c>
      <c r="K673" s="35">
        <v>45946</v>
      </c>
      <c r="L673" s="36"/>
      <c r="M673" s="35">
        <v>46311</v>
      </c>
      <c r="N673" s="36"/>
      <c r="O673" s="33">
        <v>46676</v>
      </c>
      <c r="P673" s="32">
        <v>1</v>
      </c>
      <c r="Q673" s="32" t="s">
        <v>885</v>
      </c>
    </row>
    <row r="674" spans="1:17" x14ac:dyDescent="0.2">
      <c r="A674" s="56">
        <v>2333057</v>
      </c>
      <c r="B674" s="32" t="s">
        <v>97</v>
      </c>
      <c r="C674" s="32" t="s">
        <v>26</v>
      </c>
      <c r="D674" s="38" t="s">
        <v>1081</v>
      </c>
      <c r="E674" s="32" t="s">
        <v>1080</v>
      </c>
      <c r="F674" s="32" t="s">
        <v>63</v>
      </c>
      <c r="G674" s="36">
        <v>925.12</v>
      </c>
      <c r="H674" s="37"/>
      <c r="I674" s="35"/>
      <c r="J674" s="36">
        <v>925.12</v>
      </c>
      <c r="K674" s="35">
        <v>45946</v>
      </c>
      <c r="L674" s="36"/>
      <c r="M674" s="35">
        <v>46311</v>
      </c>
      <c r="N674" s="36"/>
      <c r="O674" s="33">
        <v>46676</v>
      </c>
      <c r="P674" s="32">
        <v>1</v>
      </c>
      <c r="Q674" s="32" t="s">
        <v>885</v>
      </c>
    </row>
    <row r="675" spans="1:17" x14ac:dyDescent="0.2">
      <c r="A675" s="56">
        <v>2333057</v>
      </c>
      <c r="B675" s="32" t="s">
        <v>97</v>
      </c>
      <c r="C675" s="32" t="s">
        <v>26</v>
      </c>
      <c r="D675" s="38" t="s">
        <v>1079</v>
      </c>
      <c r="E675" s="32" t="s">
        <v>1078</v>
      </c>
      <c r="F675" s="32" t="s">
        <v>204</v>
      </c>
      <c r="G675" s="36">
        <v>2436.4699999999998</v>
      </c>
      <c r="H675" s="37"/>
      <c r="I675" s="35"/>
      <c r="J675" s="36">
        <v>2436.4699999999998</v>
      </c>
      <c r="K675" s="35">
        <v>45946</v>
      </c>
      <c r="L675" s="36"/>
      <c r="M675" s="35">
        <v>46311</v>
      </c>
      <c r="N675" s="36"/>
      <c r="O675" s="33">
        <v>46676</v>
      </c>
      <c r="P675" s="32">
        <v>1</v>
      </c>
      <c r="Q675" s="32" t="s">
        <v>885</v>
      </c>
    </row>
    <row r="676" spans="1:17" x14ac:dyDescent="0.2">
      <c r="A676" s="56">
        <v>2333057</v>
      </c>
      <c r="B676" s="32" t="s">
        <v>97</v>
      </c>
      <c r="C676" s="32" t="s">
        <v>26</v>
      </c>
      <c r="D676" s="38" t="s">
        <v>1077</v>
      </c>
      <c r="E676" s="32" t="s">
        <v>1076</v>
      </c>
      <c r="F676" s="32" t="s">
        <v>874</v>
      </c>
      <c r="G676" s="36">
        <v>2624.46</v>
      </c>
      <c r="H676" s="37"/>
      <c r="I676" s="35"/>
      <c r="J676" s="36">
        <v>2624.46</v>
      </c>
      <c r="K676" s="35">
        <v>45946</v>
      </c>
      <c r="L676" s="36"/>
      <c r="M676" s="35">
        <v>46311</v>
      </c>
      <c r="N676" s="36"/>
      <c r="O676" s="33">
        <v>46676</v>
      </c>
      <c r="P676" s="32">
        <v>1</v>
      </c>
      <c r="Q676" s="32" t="s">
        <v>885</v>
      </c>
    </row>
    <row r="677" spans="1:17" x14ac:dyDescent="0.2">
      <c r="A677" s="56">
        <v>2333057</v>
      </c>
      <c r="B677" s="32" t="s">
        <v>97</v>
      </c>
      <c r="C677" s="32" t="s">
        <v>27</v>
      </c>
      <c r="D677" s="38" t="s">
        <v>1075</v>
      </c>
      <c r="E677" s="32" t="s">
        <v>1074</v>
      </c>
      <c r="F677" s="32" t="s">
        <v>1021</v>
      </c>
      <c r="G677" s="36">
        <v>15271.1</v>
      </c>
      <c r="H677" s="37"/>
      <c r="I677" s="35"/>
      <c r="J677" s="36">
        <v>15271.1</v>
      </c>
      <c r="K677" s="35">
        <v>45946</v>
      </c>
      <c r="L677" s="36"/>
      <c r="M677" s="35">
        <v>46311</v>
      </c>
      <c r="N677" s="36"/>
      <c r="O677" s="33">
        <v>46676</v>
      </c>
      <c r="P677" s="32">
        <v>1</v>
      </c>
      <c r="Q677" s="32" t="s">
        <v>885</v>
      </c>
    </row>
    <row r="678" spans="1:17" x14ac:dyDescent="0.2">
      <c r="A678" s="56">
        <v>2333057</v>
      </c>
      <c r="B678" s="32" t="s">
        <v>97</v>
      </c>
      <c r="C678" s="32" t="s">
        <v>27</v>
      </c>
      <c r="D678" s="38" t="s">
        <v>1073</v>
      </c>
      <c r="E678" s="32" t="s">
        <v>1072</v>
      </c>
      <c r="F678" s="32" t="s">
        <v>1018</v>
      </c>
      <c r="G678" s="36">
        <v>10404.31</v>
      </c>
      <c r="H678" s="37"/>
      <c r="I678" s="35"/>
      <c r="J678" s="36">
        <v>10404.31</v>
      </c>
      <c r="K678" s="35">
        <v>45946</v>
      </c>
      <c r="L678" s="36"/>
      <c r="M678" s="35">
        <v>46311</v>
      </c>
      <c r="N678" s="36"/>
      <c r="O678" s="33">
        <v>46676</v>
      </c>
      <c r="P678" s="32">
        <v>1</v>
      </c>
      <c r="Q678" s="32" t="s">
        <v>885</v>
      </c>
    </row>
    <row r="679" spans="1:17" x14ac:dyDescent="0.2">
      <c r="A679" s="56">
        <v>2333057</v>
      </c>
      <c r="B679" s="32" t="s">
        <v>97</v>
      </c>
      <c r="C679" s="32" t="s">
        <v>27</v>
      </c>
      <c r="D679" s="38" t="s">
        <v>1071</v>
      </c>
      <c r="E679" s="32" t="s">
        <v>1070</v>
      </c>
      <c r="F679" s="32" t="s">
        <v>1015</v>
      </c>
      <c r="G679" s="36">
        <v>9299.7000000000007</v>
      </c>
      <c r="H679" s="37"/>
      <c r="I679" s="35"/>
      <c r="J679" s="36">
        <v>9299.7000000000007</v>
      </c>
      <c r="K679" s="35">
        <v>45946</v>
      </c>
      <c r="L679" s="36"/>
      <c r="M679" s="35">
        <v>46311</v>
      </c>
      <c r="N679" s="36"/>
      <c r="O679" s="33">
        <v>46676</v>
      </c>
      <c r="P679" s="32">
        <v>1</v>
      </c>
      <c r="Q679" s="32" t="s">
        <v>885</v>
      </c>
    </row>
    <row r="680" spans="1:17" x14ac:dyDescent="0.2">
      <c r="A680" s="56">
        <v>2333057</v>
      </c>
      <c r="B680" s="32" t="s">
        <v>97</v>
      </c>
      <c r="C680" s="32" t="s">
        <v>27</v>
      </c>
      <c r="D680" s="38" t="s">
        <v>1069</v>
      </c>
      <c r="E680" s="32" t="s">
        <v>1068</v>
      </c>
      <c r="F680" s="32" t="s">
        <v>62</v>
      </c>
      <c r="G680" s="36">
        <v>2066.6</v>
      </c>
      <c r="H680" s="37"/>
      <c r="I680" s="35"/>
      <c r="J680" s="36">
        <v>2066.6</v>
      </c>
      <c r="K680" s="35">
        <v>45946</v>
      </c>
      <c r="L680" s="36"/>
      <c r="M680" s="35">
        <v>46311</v>
      </c>
      <c r="N680" s="36"/>
      <c r="O680" s="33">
        <v>46676</v>
      </c>
      <c r="P680" s="32">
        <v>1</v>
      </c>
      <c r="Q680" s="32" t="s">
        <v>885</v>
      </c>
    </row>
    <row r="681" spans="1:17" x14ac:dyDescent="0.2">
      <c r="A681" s="56">
        <v>2333057</v>
      </c>
      <c r="B681" s="32" t="s">
        <v>97</v>
      </c>
      <c r="C681" s="32" t="s">
        <v>27</v>
      </c>
      <c r="D681" s="38" t="s">
        <v>1067</v>
      </c>
      <c r="E681" s="32" t="s">
        <v>1066</v>
      </c>
      <c r="F681" s="32" t="s">
        <v>63</v>
      </c>
      <c r="G681" s="36">
        <v>1048.76</v>
      </c>
      <c r="H681" s="37"/>
      <c r="I681" s="35"/>
      <c r="J681" s="36">
        <v>1048.76</v>
      </c>
      <c r="K681" s="35">
        <v>45946</v>
      </c>
      <c r="L681" s="36"/>
      <c r="M681" s="35">
        <v>46311</v>
      </c>
      <c r="N681" s="36"/>
      <c r="O681" s="33">
        <v>46676</v>
      </c>
      <c r="P681" s="32">
        <v>1</v>
      </c>
      <c r="Q681" s="32" t="s">
        <v>885</v>
      </c>
    </row>
    <row r="682" spans="1:17" x14ac:dyDescent="0.2">
      <c r="A682" s="56">
        <v>2333057</v>
      </c>
      <c r="B682" s="32" t="s">
        <v>97</v>
      </c>
      <c r="C682" s="32" t="s">
        <v>27</v>
      </c>
      <c r="D682" s="38" t="s">
        <v>1065</v>
      </c>
      <c r="E682" s="32" t="s">
        <v>1064</v>
      </c>
      <c r="F682" s="32" t="s">
        <v>204</v>
      </c>
      <c r="G682" s="36">
        <v>3099.9</v>
      </c>
      <c r="H682" s="37"/>
      <c r="I682" s="35"/>
      <c r="J682" s="36">
        <v>3099.9</v>
      </c>
      <c r="K682" s="35">
        <v>45946</v>
      </c>
      <c r="L682" s="36"/>
      <c r="M682" s="35">
        <v>46311</v>
      </c>
      <c r="N682" s="36"/>
      <c r="O682" s="33">
        <v>46676</v>
      </c>
      <c r="P682" s="32">
        <v>1</v>
      </c>
      <c r="Q682" s="32" t="s">
        <v>885</v>
      </c>
    </row>
    <row r="683" spans="1:17" x14ac:dyDescent="0.2">
      <c r="A683" s="56">
        <v>2333057</v>
      </c>
      <c r="B683" s="32" t="s">
        <v>97</v>
      </c>
      <c r="C683" s="32" t="s">
        <v>27</v>
      </c>
      <c r="D683" s="38" t="s">
        <v>1063</v>
      </c>
      <c r="E683" s="32" t="s">
        <v>1062</v>
      </c>
      <c r="F683" s="32" t="s">
        <v>874</v>
      </c>
      <c r="G683" s="36">
        <v>3287.95</v>
      </c>
      <c r="H683" s="37"/>
      <c r="I683" s="35"/>
      <c r="J683" s="36">
        <v>3287.95</v>
      </c>
      <c r="K683" s="35">
        <v>45946</v>
      </c>
      <c r="L683" s="36"/>
      <c r="M683" s="35">
        <v>46311</v>
      </c>
      <c r="N683" s="36"/>
      <c r="O683" s="33">
        <v>46676</v>
      </c>
      <c r="P683" s="32">
        <v>1</v>
      </c>
      <c r="Q683" s="32" t="s">
        <v>885</v>
      </c>
    </row>
    <row r="684" spans="1:17" x14ac:dyDescent="0.2">
      <c r="A684" s="56">
        <v>2333057</v>
      </c>
      <c r="B684" s="32" t="s">
        <v>97</v>
      </c>
      <c r="C684" s="32" t="s">
        <v>28</v>
      </c>
      <c r="D684" s="38" t="s">
        <v>1061</v>
      </c>
      <c r="E684" s="32" t="s">
        <v>1060</v>
      </c>
      <c r="F684" s="32" t="s">
        <v>1021</v>
      </c>
      <c r="G684" s="36">
        <v>16739.05</v>
      </c>
      <c r="H684" s="37"/>
      <c r="I684" s="35"/>
      <c r="J684" s="36">
        <v>16739.05</v>
      </c>
      <c r="K684" s="35">
        <v>45946</v>
      </c>
      <c r="L684" s="36"/>
      <c r="M684" s="35">
        <v>46311</v>
      </c>
      <c r="N684" s="36"/>
      <c r="O684" s="33">
        <v>46676</v>
      </c>
      <c r="P684" s="32">
        <v>1</v>
      </c>
      <c r="Q684" s="32" t="s">
        <v>885</v>
      </c>
    </row>
    <row r="685" spans="1:17" x14ac:dyDescent="0.2">
      <c r="A685" s="56">
        <v>2333057</v>
      </c>
      <c r="B685" s="32" t="s">
        <v>97</v>
      </c>
      <c r="C685" s="32" t="s">
        <v>28</v>
      </c>
      <c r="D685" s="38" t="s">
        <v>1059</v>
      </c>
      <c r="E685" s="32" t="s">
        <v>1058</v>
      </c>
      <c r="F685" s="32" t="s">
        <v>1018</v>
      </c>
      <c r="G685" s="36">
        <v>13830.68</v>
      </c>
      <c r="H685" s="37"/>
      <c r="I685" s="35"/>
      <c r="J685" s="36">
        <v>13830.68</v>
      </c>
      <c r="K685" s="35">
        <v>45946</v>
      </c>
      <c r="L685" s="36"/>
      <c r="M685" s="35">
        <v>46311</v>
      </c>
      <c r="N685" s="36"/>
      <c r="O685" s="33">
        <v>46676</v>
      </c>
      <c r="P685" s="32">
        <v>1</v>
      </c>
      <c r="Q685" s="32" t="s">
        <v>885</v>
      </c>
    </row>
    <row r="686" spans="1:17" x14ac:dyDescent="0.2">
      <c r="A686" s="56">
        <v>2333057</v>
      </c>
      <c r="B686" s="32" t="s">
        <v>97</v>
      </c>
      <c r="C686" s="32" t="s">
        <v>28</v>
      </c>
      <c r="D686" s="38" t="s">
        <v>1057</v>
      </c>
      <c r="E686" s="32" t="s">
        <v>1056</v>
      </c>
      <c r="F686" s="32" t="s">
        <v>1015</v>
      </c>
      <c r="G686" s="36">
        <v>10373.01</v>
      </c>
      <c r="H686" s="37"/>
      <c r="I686" s="35"/>
      <c r="J686" s="36">
        <v>10373.01</v>
      </c>
      <c r="K686" s="35">
        <v>45946</v>
      </c>
      <c r="L686" s="36"/>
      <c r="M686" s="35">
        <v>46311</v>
      </c>
      <c r="N686" s="36"/>
      <c r="O686" s="33">
        <v>46676</v>
      </c>
      <c r="P686" s="32">
        <v>1</v>
      </c>
      <c r="Q686" s="32" t="s">
        <v>885</v>
      </c>
    </row>
    <row r="687" spans="1:17" x14ac:dyDescent="0.2">
      <c r="A687" s="56">
        <v>2333057</v>
      </c>
      <c r="B687" s="32" t="s">
        <v>97</v>
      </c>
      <c r="C687" s="32" t="s">
        <v>28</v>
      </c>
      <c r="D687" s="38" t="s">
        <v>1055</v>
      </c>
      <c r="E687" s="32" t="s">
        <v>1054</v>
      </c>
      <c r="F687" s="32" t="s">
        <v>62</v>
      </c>
      <c r="G687" s="36">
        <v>3457.67</v>
      </c>
      <c r="H687" s="37"/>
      <c r="I687" s="35"/>
      <c r="J687" s="36">
        <v>3457.67</v>
      </c>
      <c r="K687" s="35">
        <v>45946</v>
      </c>
      <c r="L687" s="36"/>
      <c r="M687" s="35">
        <v>46311</v>
      </c>
      <c r="N687" s="36"/>
      <c r="O687" s="33">
        <v>46676</v>
      </c>
      <c r="P687" s="32">
        <v>1</v>
      </c>
      <c r="Q687" s="32" t="s">
        <v>885</v>
      </c>
    </row>
    <row r="688" spans="1:17" x14ac:dyDescent="0.2">
      <c r="A688" s="56">
        <v>2333057</v>
      </c>
      <c r="B688" s="32" t="s">
        <v>97</v>
      </c>
      <c r="C688" s="32" t="s">
        <v>28</v>
      </c>
      <c r="D688" s="38" t="s">
        <v>1053</v>
      </c>
      <c r="E688" s="32" t="s">
        <v>1052</v>
      </c>
      <c r="F688" s="32" t="s">
        <v>63</v>
      </c>
      <c r="G688" s="36">
        <v>1728.84</v>
      </c>
      <c r="H688" s="37"/>
      <c r="I688" s="35"/>
      <c r="J688" s="36">
        <v>1728.84</v>
      </c>
      <c r="K688" s="35">
        <v>45946</v>
      </c>
      <c r="L688" s="36"/>
      <c r="M688" s="35">
        <v>46311</v>
      </c>
      <c r="N688" s="36"/>
      <c r="O688" s="33">
        <v>46676</v>
      </c>
      <c r="P688" s="32">
        <v>1</v>
      </c>
      <c r="Q688" s="32" t="s">
        <v>885</v>
      </c>
    </row>
    <row r="689" spans="1:17" x14ac:dyDescent="0.2">
      <c r="A689" s="56">
        <v>2333057</v>
      </c>
      <c r="B689" s="32" t="s">
        <v>97</v>
      </c>
      <c r="C689" s="32" t="s">
        <v>28</v>
      </c>
      <c r="D689" s="38" t="s">
        <v>1051</v>
      </c>
      <c r="E689" s="32" t="s">
        <v>1050</v>
      </c>
      <c r="F689" s="32" t="s">
        <v>204</v>
      </c>
      <c r="G689" s="36">
        <v>5186.51</v>
      </c>
      <c r="H689" s="37"/>
      <c r="I689" s="35"/>
      <c r="J689" s="36">
        <v>5186.51</v>
      </c>
      <c r="K689" s="35">
        <v>45946</v>
      </c>
      <c r="L689" s="36"/>
      <c r="M689" s="35">
        <v>46311</v>
      </c>
      <c r="N689" s="36"/>
      <c r="O689" s="33">
        <v>46676</v>
      </c>
      <c r="P689" s="32">
        <v>1</v>
      </c>
      <c r="Q689" s="32" t="s">
        <v>885</v>
      </c>
    </row>
    <row r="690" spans="1:17" x14ac:dyDescent="0.2">
      <c r="A690" s="56">
        <v>2333057</v>
      </c>
      <c r="B690" s="32" t="s">
        <v>97</v>
      </c>
      <c r="C690" s="32" t="s">
        <v>28</v>
      </c>
      <c r="D690" s="38" t="s">
        <v>1049</v>
      </c>
      <c r="E690" s="32" t="s">
        <v>1048</v>
      </c>
      <c r="F690" s="32" t="s">
        <v>874</v>
      </c>
      <c r="G690" s="36">
        <v>3457.67</v>
      </c>
      <c r="H690" s="37"/>
      <c r="I690" s="35"/>
      <c r="J690" s="36">
        <v>3457.67</v>
      </c>
      <c r="K690" s="35">
        <v>45946</v>
      </c>
      <c r="L690" s="36"/>
      <c r="M690" s="35">
        <v>46311</v>
      </c>
      <c r="N690" s="36"/>
      <c r="O690" s="33">
        <v>46676</v>
      </c>
      <c r="P690" s="32">
        <v>1</v>
      </c>
      <c r="Q690" s="32" t="s">
        <v>885</v>
      </c>
    </row>
    <row r="691" spans="1:17" x14ac:dyDescent="0.2">
      <c r="A691" s="56">
        <v>2333057</v>
      </c>
      <c r="B691" s="32" t="s">
        <v>97</v>
      </c>
      <c r="C691" s="32" t="s">
        <v>26</v>
      </c>
      <c r="D691" s="38" t="s">
        <v>1047</v>
      </c>
      <c r="E691" s="32" t="s">
        <v>1046</v>
      </c>
      <c r="F691" s="32" t="s">
        <v>1006</v>
      </c>
      <c r="G691" s="36">
        <v>17536.240000000002</v>
      </c>
      <c r="H691" s="37"/>
      <c r="I691" s="35"/>
      <c r="J691" s="36">
        <v>17536.240000000002</v>
      </c>
      <c r="K691" s="35">
        <v>45946</v>
      </c>
      <c r="L691" s="36"/>
      <c r="M691" s="35">
        <v>46311</v>
      </c>
      <c r="N691" s="36"/>
      <c r="O691" s="33">
        <v>46676</v>
      </c>
      <c r="P691" s="32">
        <v>1</v>
      </c>
      <c r="Q691" s="32" t="s">
        <v>885</v>
      </c>
    </row>
    <row r="692" spans="1:17" x14ac:dyDescent="0.2">
      <c r="A692" s="56">
        <v>2333057</v>
      </c>
      <c r="B692" s="32" t="s">
        <v>97</v>
      </c>
      <c r="C692" s="32" t="s">
        <v>26</v>
      </c>
      <c r="D692" s="38" t="s">
        <v>1045</v>
      </c>
      <c r="E692" s="32" t="s">
        <v>1044</v>
      </c>
      <c r="F692" s="32" t="s">
        <v>1003</v>
      </c>
      <c r="G692" s="36">
        <v>15659.9</v>
      </c>
      <c r="H692" s="37"/>
      <c r="I692" s="35"/>
      <c r="J692" s="36">
        <v>15659.9</v>
      </c>
      <c r="K692" s="35">
        <v>45946</v>
      </c>
      <c r="L692" s="36"/>
      <c r="M692" s="35">
        <v>46311</v>
      </c>
      <c r="N692" s="36"/>
      <c r="O692" s="33">
        <v>46676</v>
      </c>
      <c r="P692" s="32">
        <v>1</v>
      </c>
      <c r="Q692" s="32" t="s">
        <v>885</v>
      </c>
    </row>
    <row r="693" spans="1:17" x14ac:dyDescent="0.2">
      <c r="A693" s="56">
        <v>2333057</v>
      </c>
      <c r="B693" s="32" t="s">
        <v>97</v>
      </c>
      <c r="C693" s="32" t="s">
        <v>26</v>
      </c>
      <c r="D693" s="38" t="s">
        <v>1043</v>
      </c>
      <c r="E693" s="32" t="s">
        <v>1042</v>
      </c>
      <c r="F693" s="32" t="s">
        <v>1015</v>
      </c>
      <c r="G693" s="36">
        <v>17536.240000000002</v>
      </c>
      <c r="H693" s="37"/>
      <c r="I693" s="35"/>
      <c r="J693" s="36">
        <v>17536.240000000002</v>
      </c>
      <c r="K693" s="35">
        <v>45946</v>
      </c>
      <c r="L693" s="36"/>
      <c r="M693" s="35">
        <v>46311</v>
      </c>
      <c r="N693" s="36"/>
      <c r="O693" s="33">
        <v>46676</v>
      </c>
      <c r="P693" s="32">
        <v>1</v>
      </c>
      <c r="Q693" s="32" t="s">
        <v>885</v>
      </c>
    </row>
    <row r="694" spans="1:17" x14ac:dyDescent="0.2">
      <c r="A694" s="56">
        <v>2333057</v>
      </c>
      <c r="B694" s="32" t="s">
        <v>97</v>
      </c>
      <c r="C694" s="32" t="s">
        <v>26</v>
      </c>
      <c r="D694" s="38" t="s">
        <v>1041</v>
      </c>
      <c r="E694" s="32" t="s">
        <v>1040</v>
      </c>
      <c r="F694" s="32" t="s">
        <v>62</v>
      </c>
      <c r="G694" s="36">
        <v>4401.8500000000004</v>
      </c>
      <c r="H694" s="37"/>
      <c r="I694" s="35"/>
      <c r="J694" s="36">
        <v>4401.8500000000004</v>
      </c>
      <c r="K694" s="35">
        <v>45946</v>
      </c>
      <c r="L694" s="36"/>
      <c r="M694" s="35">
        <v>46311</v>
      </c>
      <c r="N694" s="36"/>
      <c r="O694" s="33">
        <v>46676</v>
      </c>
      <c r="P694" s="32">
        <v>1</v>
      </c>
      <c r="Q694" s="32" t="s">
        <v>885</v>
      </c>
    </row>
    <row r="695" spans="1:17" x14ac:dyDescent="0.2">
      <c r="A695" s="56">
        <v>2333057</v>
      </c>
      <c r="B695" s="32" t="s">
        <v>97</v>
      </c>
      <c r="C695" s="32" t="s">
        <v>26</v>
      </c>
      <c r="D695" s="38" t="s">
        <v>1039</v>
      </c>
      <c r="E695" s="32" t="s">
        <v>1038</v>
      </c>
      <c r="F695" s="32" t="s">
        <v>63</v>
      </c>
      <c r="G695" s="36">
        <v>1900.06</v>
      </c>
      <c r="H695" s="37"/>
      <c r="I695" s="35"/>
      <c r="J695" s="36">
        <v>1900.06</v>
      </c>
      <c r="K695" s="35">
        <v>45946</v>
      </c>
      <c r="L695" s="36"/>
      <c r="M695" s="35">
        <v>46311</v>
      </c>
      <c r="N695" s="36"/>
      <c r="O695" s="33">
        <v>46676</v>
      </c>
      <c r="P695" s="32">
        <v>1</v>
      </c>
      <c r="Q695" s="32" t="s">
        <v>885</v>
      </c>
    </row>
    <row r="696" spans="1:17" x14ac:dyDescent="0.2">
      <c r="A696" s="56">
        <v>2333057</v>
      </c>
      <c r="B696" s="32" t="s">
        <v>97</v>
      </c>
      <c r="C696" s="32" t="s">
        <v>26</v>
      </c>
      <c r="D696" s="38" t="s">
        <v>1037</v>
      </c>
      <c r="E696" s="32" t="s">
        <v>1036</v>
      </c>
      <c r="F696" s="32" t="s">
        <v>204</v>
      </c>
      <c r="G696" s="36">
        <v>6278.19</v>
      </c>
      <c r="H696" s="37"/>
      <c r="I696" s="35"/>
      <c r="J696" s="36">
        <v>6278.19</v>
      </c>
      <c r="K696" s="35">
        <v>45946</v>
      </c>
      <c r="L696" s="36"/>
      <c r="M696" s="35">
        <v>46311</v>
      </c>
      <c r="N696" s="36"/>
      <c r="O696" s="33">
        <v>46676</v>
      </c>
      <c r="P696" s="32">
        <v>1</v>
      </c>
      <c r="Q696" s="32" t="s">
        <v>885</v>
      </c>
    </row>
    <row r="697" spans="1:17" x14ac:dyDescent="0.2">
      <c r="A697" s="56">
        <v>2333057</v>
      </c>
      <c r="B697" s="32" t="s">
        <v>97</v>
      </c>
      <c r="C697" s="32" t="s">
        <v>27</v>
      </c>
      <c r="D697" s="38" t="s">
        <v>1035</v>
      </c>
      <c r="E697" s="32" t="s">
        <v>1034</v>
      </c>
      <c r="F697" s="32" t="s">
        <v>1021</v>
      </c>
      <c r="G697" s="36">
        <v>22313.27</v>
      </c>
      <c r="H697" s="37"/>
      <c r="I697" s="35"/>
      <c r="J697" s="36">
        <v>22313.27</v>
      </c>
      <c r="K697" s="35">
        <v>45946</v>
      </c>
      <c r="L697" s="36"/>
      <c r="M697" s="35">
        <v>46311</v>
      </c>
      <c r="N697" s="36"/>
      <c r="O697" s="33">
        <v>46676</v>
      </c>
      <c r="P697" s="32">
        <v>1</v>
      </c>
      <c r="Q697" s="32" t="s">
        <v>885</v>
      </c>
    </row>
    <row r="698" spans="1:17" x14ac:dyDescent="0.2">
      <c r="A698" s="56">
        <v>2333057</v>
      </c>
      <c r="B698" s="32" t="s">
        <v>97</v>
      </c>
      <c r="C698" s="32" t="s">
        <v>27</v>
      </c>
      <c r="D698" s="38" t="s">
        <v>1033</v>
      </c>
      <c r="E698" s="32" t="s">
        <v>1032</v>
      </c>
      <c r="F698" s="32" t="s">
        <v>1018</v>
      </c>
      <c r="G698" s="36">
        <v>19906.14</v>
      </c>
      <c r="H698" s="37"/>
      <c r="I698" s="35"/>
      <c r="J698" s="36">
        <v>19906.14</v>
      </c>
      <c r="K698" s="35">
        <v>45946</v>
      </c>
      <c r="L698" s="36"/>
      <c r="M698" s="35">
        <v>46311</v>
      </c>
      <c r="N698" s="36"/>
      <c r="O698" s="33">
        <v>46676</v>
      </c>
      <c r="P698" s="32">
        <v>1</v>
      </c>
      <c r="Q698" s="32" t="s">
        <v>885</v>
      </c>
    </row>
    <row r="699" spans="1:17" x14ac:dyDescent="0.2">
      <c r="A699" s="56">
        <v>2333057</v>
      </c>
      <c r="B699" s="32" t="s">
        <v>97</v>
      </c>
      <c r="C699" s="32" t="s">
        <v>27</v>
      </c>
      <c r="D699" s="38" t="s">
        <v>1031</v>
      </c>
      <c r="E699" s="32" t="s">
        <v>1030</v>
      </c>
      <c r="F699" s="32" t="s">
        <v>1015</v>
      </c>
      <c r="G699" s="36">
        <v>22313.27</v>
      </c>
      <c r="H699" s="37"/>
      <c r="I699" s="35"/>
      <c r="J699" s="36">
        <v>22313.27</v>
      </c>
      <c r="K699" s="35">
        <v>45946</v>
      </c>
      <c r="L699" s="36"/>
      <c r="M699" s="35">
        <v>46311</v>
      </c>
      <c r="N699" s="36"/>
      <c r="O699" s="33">
        <v>46676</v>
      </c>
      <c r="P699" s="32">
        <v>1</v>
      </c>
      <c r="Q699" s="32" t="s">
        <v>885</v>
      </c>
    </row>
    <row r="700" spans="1:17" x14ac:dyDescent="0.2">
      <c r="A700" s="56">
        <v>2333057</v>
      </c>
      <c r="B700" s="32" t="s">
        <v>97</v>
      </c>
      <c r="C700" s="32" t="s">
        <v>27</v>
      </c>
      <c r="D700" s="38" t="s">
        <v>1029</v>
      </c>
      <c r="E700" s="32" t="s">
        <v>1028</v>
      </c>
      <c r="F700" s="32" t="s">
        <v>62</v>
      </c>
      <c r="G700" s="36">
        <v>5463.41</v>
      </c>
      <c r="H700" s="37"/>
      <c r="I700" s="35"/>
      <c r="J700" s="36">
        <v>5463.41</v>
      </c>
      <c r="K700" s="35">
        <v>45946</v>
      </c>
      <c r="L700" s="36"/>
      <c r="M700" s="35">
        <v>46311</v>
      </c>
      <c r="N700" s="36"/>
      <c r="O700" s="33">
        <v>46676</v>
      </c>
      <c r="P700" s="32">
        <v>1</v>
      </c>
      <c r="Q700" s="32" t="s">
        <v>885</v>
      </c>
    </row>
    <row r="701" spans="1:17" x14ac:dyDescent="0.2">
      <c r="A701" s="56">
        <v>2333057</v>
      </c>
      <c r="B701" s="32" t="s">
        <v>97</v>
      </c>
      <c r="C701" s="32" t="s">
        <v>27</v>
      </c>
      <c r="D701" s="38" t="s">
        <v>1027</v>
      </c>
      <c r="E701" s="32" t="s">
        <v>1026</v>
      </c>
      <c r="F701" s="32" t="s">
        <v>63</v>
      </c>
      <c r="G701" s="36">
        <v>2253.91</v>
      </c>
      <c r="H701" s="37"/>
      <c r="I701" s="35"/>
      <c r="J701" s="36">
        <v>2253.91</v>
      </c>
      <c r="K701" s="35">
        <v>45946</v>
      </c>
      <c r="L701" s="36"/>
      <c r="M701" s="35">
        <v>46311</v>
      </c>
      <c r="N701" s="36"/>
      <c r="O701" s="33">
        <v>46676</v>
      </c>
      <c r="P701" s="32">
        <v>1</v>
      </c>
      <c r="Q701" s="32" t="s">
        <v>885</v>
      </c>
    </row>
    <row r="702" spans="1:17" x14ac:dyDescent="0.2">
      <c r="A702" s="56">
        <v>2333057</v>
      </c>
      <c r="B702" s="32" t="s">
        <v>97</v>
      </c>
      <c r="C702" s="32" t="s">
        <v>27</v>
      </c>
      <c r="D702" s="38" t="s">
        <v>1025</v>
      </c>
      <c r="E702" s="32" t="s">
        <v>1024</v>
      </c>
      <c r="F702" s="32" t="s">
        <v>204</v>
      </c>
      <c r="G702" s="36">
        <v>7870.53</v>
      </c>
      <c r="H702" s="37"/>
      <c r="I702" s="35"/>
      <c r="J702" s="36">
        <v>7870.53</v>
      </c>
      <c r="K702" s="35">
        <v>45946</v>
      </c>
      <c r="L702" s="36"/>
      <c r="M702" s="35">
        <v>46311</v>
      </c>
      <c r="N702" s="36"/>
      <c r="O702" s="33">
        <v>46676</v>
      </c>
      <c r="P702" s="32">
        <v>1</v>
      </c>
      <c r="Q702" s="32" t="s">
        <v>885</v>
      </c>
    </row>
    <row r="703" spans="1:17" x14ac:dyDescent="0.2">
      <c r="A703" s="56">
        <v>2333057</v>
      </c>
      <c r="B703" s="32" t="s">
        <v>97</v>
      </c>
      <c r="C703" s="32" t="s">
        <v>50</v>
      </c>
      <c r="D703" s="38" t="s">
        <v>1023</v>
      </c>
      <c r="E703" s="32" t="s">
        <v>1022</v>
      </c>
      <c r="F703" s="32" t="s">
        <v>1021</v>
      </c>
      <c r="G703" s="36">
        <v>44332.2</v>
      </c>
      <c r="H703" s="37"/>
      <c r="I703" s="35"/>
      <c r="J703" s="36">
        <v>44332.2</v>
      </c>
      <c r="K703" s="35">
        <v>45946</v>
      </c>
      <c r="L703" s="36"/>
      <c r="M703" s="35">
        <v>46311</v>
      </c>
      <c r="N703" s="36"/>
      <c r="O703" s="33">
        <v>46676</v>
      </c>
      <c r="P703" s="32">
        <v>1</v>
      </c>
      <c r="Q703" s="32" t="s">
        <v>885</v>
      </c>
    </row>
    <row r="704" spans="1:17" x14ac:dyDescent="0.2">
      <c r="A704" s="56">
        <v>2333057</v>
      </c>
      <c r="B704" s="32" t="s">
        <v>97</v>
      </c>
      <c r="C704" s="32" t="s">
        <v>50</v>
      </c>
      <c r="D704" s="38" t="s">
        <v>1020</v>
      </c>
      <c r="E704" s="32" t="s">
        <v>1019</v>
      </c>
      <c r="F704" s="32" t="s">
        <v>1018</v>
      </c>
      <c r="G704" s="36">
        <v>39478.53</v>
      </c>
      <c r="H704" s="37"/>
      <c r="I704" s="35"/>
      <c r="J704" s="36">
        <v>39478.53</v>
      </c>
      <c r="K704" s="35">
        <v>45946</v>
      </c>
      <c r="L704" s="36"/>
      <c r="M704" s="35">
        <v>46311</v>
      </c>
      <c r="N704" s="36"/>
      <c r="O704" s="33">
        <v>46676</v>
      </c>
      <c r="P704" s="32">
        <v>1</v>
      </c>
      <c r="Q704" s="32" t="s">
        <v>885</v>
      </c>
    </row>
    <row r="705" spans="1:17" x14ac:dyDescent="0.2">
      <c r="A705" s="56">
        <v>2333057</v>
      </c>
      <c r="B705" s="32" t="s">
        <v>97</v>
      </c>
      <c r="C705" s="32" t="s">
        <v>50</v>
      </c>
      <c r="D705" s="38" t="s">
        <v>1017</v>
      </c>
      <c r="E705" s="32" t="s">
        <v>1016</v>
      </c>
      <c r="F705" s="32" t="s">
        <v>1015</v>
      </c>
      <c r="G705" s="36">
        <v>44332.2</v>
      </c>
      <c r="H705" s="37"/>
      <c r="I705" s="35"/>
      <c r="J705" s="36">
        <v>44332.2</v>
      </c>
      <c r="K705" s="35">
        <v>45946</v>
      </c>
      <c r="L705" s="36"/>
      <c r="M705" s="35">
        <v>46311</v>
      </c>
      <c r="N705" s="36"/>
      <c r="O705" s="33">
        <v>46676</v>
      </c>
      <c r="P705" s="32">
        <v>1</v>
      </c>
      <c r="Q705" s="32" t="s">
        <v>885</v>
      </c>
    </row>
    <row r="706" spans="1:17" x14ac:dyDescent="0.2">
      <c r="A706" s="56">
        <v>2333057</v>
      </c>
      <c r="B706" s="32" t="s">
        <v>97</v>
      </c>
      <c r="C706" s="32" t="s">
        <v>50</v>
      </c>
      <c r="D706" s="38" t="s">
        <v>1014</v>
      </c>
      <c r="E706" s="32" t="s">
        <v>1013</v>
      </c>
      <c r="F706" s="32" t="s">
        <v>62</v>
      </c>
      <c r="G706" s="36">
        <v>10356.51</v>
      </c>
      <c r="H706" s="37"/>
      <c r="I706" s="35"/>
      <c r="J706" s="36">
        <v>10356.51</v>
      </c>
      <c r="K706" s="35">
        <v>45946</v>
      </c>
      <c r="L706" s="36"/>
      <c r="M706" s="35">
        <v>46311</v>
      </c>
      <c r="N706" s="36"/>
      <c r="O706" s="33">
        <v>46676</v>
      </c>
      <c r="P706" s="32">
        <v>1</v>
      </c>
      <c r="Q706" s="32" t="s">
        <v>885</v>
      </c>
    </row>
    <row r="707" spans="1:17" x14ac:dyDescent="0.2">
      <c r="A707" s="56">
        <v>2333057</v>
      </c>
      <c r="B707" s="32" t="s">
        <v>97</v>
      </c>
      <c r="C707" s="32" t="s">
        <v>50</v>
      </c>
      <c r="D707" s="38" t="s">
        <v>1012</v>
      </c>
      <c r="E707" s="32" t="s">
        <v>1011</v>
      </c>
      <c r="F707" s="32" t="s">
        <v>63</v>
      </c>
      <c r="G707" s="36">
        <v>3884.95</v>
      </c>
      <c r="H707" s="37"/>
      <c r="I707" s="35"/>
      <c r="J707" s="36">
        <v>3884.95</v>
      </c>
      <c r="K707" s="35">
        <v>45946</v>
      </c>
      <c r="L707" s="36"/>
      <c r="M707" s="35">
        <v>46311</v>
      </c>
      <c r="N707" s="36"/>
      <c r="O707" s="33">
        <v>46676</v>
      </c>
      <c r="P707" s="32">
        <v>1</v>
      </c>
      <c r="Q707" s="32" t="s">
        <v>885</v>
      </c>
    </row>
    <row r="708" spans="1:17" x14ac:dyDescent="0.2">
      <c r="A708" s="56">
        <v>2333057</v>
      </c>
      <c r="B708" s="32" t="s">
        <v>97</v>
      </c>
      <c r="C708" s="32" t="s">
        <v>50</v>
      </c>
      <c r="D708" s="38" t="s">
        <v>1010</v>
      </c>
      <c r="E708" s="32" t="s">
        <v>1009</v>
      </c>
      <c r="F708" s="32" t="s">
        <v>204</v>
      </c>
      <c r="G708" s="36">
        <v>15210.18</v>
      </c>
      <c r="H708" s="37"/>
      <c r="I708" s="35"/>
      <c r="J708" s="36">
        <v>15210.18</v>
      </c>
      <c r="K708" s="35">
        <v>45946</v>
      </c>
      <c r="L708" s="36"/>
      <c r="M708" s="35">
        <v>46311</v>
      </c>
      <c r="N708" s="36"/>
      <c r="O708" s="33">
        <v>46676</v>
      </c>
      <c r="P708" s="32">
        <v>1</v>
      </c>
      <c r="Q708" s="32" t="s">
        <v>885</v>
      </c>
    </row>
    <row r="709" spans="1:17" x14ac:dyDescent="0.2">
      <c r="A709" s="56">
        <v>2333057</v>
      </c>
      <c r="B709" s="32" t="s">
        <v>97</v>
      </c>
      <c r="C709" s="32" t="s">
        <v>30</v>
      </c>
      <c r="D709" s="38" t="s">
        <v>1008</v>
      </c>
      <c r="E709" s="32" t="s">
        <v>1007</v>
      </c>
      <c r="F709" s="32" t="s">
        <v>1006</v>
      </c>
      <c r="G709" s="36">
        <v>5943.34</v>
      </c>
      <c r="H709" s="37"/>
      <c r="I709" s="35"/>
      <c r="J709" s="36">
        <v>5943.34</v>
      </c>
      <c r="K709" s="35">
        <v>45946</v>
      </c>
      <c r="L709" s="36"/>
      <c r="M709" s="35">
        <v>46311</v>
      </c>
      <c r="N709" s="36"/>
      <c r="O709" s="33">
        <v>46676</v>
      </c>
      <c r="P709" s="32">
        <v>1</v>
      </c>
      <c r="Q709" s="32" t="s">
        <v>885</v>
      </c>
    </row>
    <row r="710" spans="1:17" x14ac:dyDescent="0.2">
      <c r="A710" s="56">
        <v>2333057</v>
      </c>
      <c r="B710" s="32" t="s">
        <v>97</v>
      </c>
      <c r="C710" s="32" t="s">
        <v>30</v>
      </c>
      <c r="D710" s="38" t="s">
        <v>1005</v>
      </c>
      <c r="E710" s="32" t="s">
        <v>1004</v>
      </c>
      <c r="F710" s="32" t="s">
        <v>1003</v>
      </c>
      <c r="G710" s="36">
        <v>8623.66</v>
      </c>
      <c r="H710" s="37"/>
      <c r="I710" s="35"/>
      <c r="J710" s="36">
        <v>8623.66</v>
      </c>
      <c r="K710" s="35">
        <v>45946</v>
      </c>
      <c r="L710" s="36"/>
      <c r="M710" s="35">
        <v>46311</v>
      </c>
      <c r="N710" s="36"/>
      <c r="O710" s="33">
        <v>46676</v>
      </c>
      <c r="P710" s="32">
        <v>1</v>
      </c>
      <c r="Q710" s="32" t="s">
        <v>885</v>
      </c>
    </row>
    <row r="711" spans="1:17" x14ac:dyDescent="0.2">
      <c r="A711" s="56">
        <v>2333057</v>
      </c>
      <c r="B711" s="32" t="s">
        <v>97</v>
      </c>
      <c r="C711" s="32" t="s">
        <v>30</v>
      </c>
      <c r="D711" s="38" t="s">
        <v>1002</v>
      </c>
      <c r="E711" s="32" t="s">
        <v>1001</v>
      </c>
      <c r="F711" s="32" t="s">
        <v>851</v>
      </c>
      <c r="G711" s="36">
        <v>4078.76</v>
      </c>
      <c r="H711" s="37"/>
      <c r="I711" s="35"/>
      <c r="J711" s="36">
        <v>4078.76</v>
      </c>
      <c r="K711" s="35">
        <v>45946</v>
      </c>
      <c r="L711" s="36"/>
      <c r="M711" s="35">
        <v>46311</v>
      </c>
      <c r="N711" s="36"/>
      <c r="O711" s="33">
        <v>46676</v>
      </c>
      <c r="P711" s="32">
        <v>1</v>
      </c>
      <c r="Q711" s="32" t="s">
        <v>885</v>
      </c>
    </row>
    <row r="712" spans="1:17" x14ac:dyDescent="0.2">
      <c r="A712" s="56">
        <v>2333057</v>
      </c>
      <c r="B712" s="32" t="s">
        <v>97</v>
      </c>
      <c r="C712" s="32" t="s">
        <v>30</v>
      </c>
      <c r="D712" s="38" t="s">
        <v>1000</v>
      </c>
      <c r="E712" s="32" t="s">
        <v>999</v>
      </c>
      <c r="F712" s="32" t="s">
        <v>62</v>
      </c>
      <c r="G712" s="36">
        <v>1631.51</v>
      </c>
      <c r="H712" s="37"/>
      <c r="I712" s="35"/>
      <c r="J712" s="36">
        <v>1631.51</v>
      </c>
      <c r="K712" s="35">
        <v>45946</v>
      </c>
      <c r="L712" s="36"/>
      <c r="M712" s="35">
        <v>46311</v>
      </c>
      <c r="N712" s="36"/>
      <c r="O712" s="33">
        <v>46676</v>
      </c>
      <c r="P712" s="32">
        <v>1</v>
      </c>
      <c r="Q712" s="32" t="s">
        <v>885</v>
      </c>
    </row>
    <row r="713" spans="1:17" x14ac:dyDescent="0.2">
      <c r="A713" s="56">
        <v>2333057</v>
      </c>
      <c r="B713" s="32" t="s">
        <v>97</v>
      </c>
      <c r="C713" s="32" t="s">
        <v>30</v>
      </c>
      <c r="D713" s="38" t="s">
        <v>998</v>
      </c>
      <c r="E713" s="32" t="s">
        <v>997</v>
      </c>
      <c r="F713" s="32" t="s">
        <v>63</v>
      </c>
      <c r="G713" s="36">
        <v>1048.83</v>
      </c>
      <c r="H713" s="37"/>
      <c r="I713" s="35"/>
      <c r="J713" s="36">
        <v>1048.83</v>
      </c>
      <c r="K713" s="35">
        <v>45946</v>
      </c>
      <c r="L713" s="36"/>
      <c r="M713" s="35">
        <v>46311</v>
      </c>
      <c r="N713" s="36"/>
      <c r="O713" s="33">
        <v>46676</v>
      </c>
      <c r="P713" s="32">
        <v>1</v>
      </c>
      <c r="Q713" s="32" t="s">
        <v>885</v>
      </c>
    </row>
    <row r="714" spans="1:17" x14ac:dyDescent="0.2">
      <c r="A714" s="56">
        <v>2333057</v>
      </c>
      <c r="B714" s="32" t="s">
        <v>97</v>
      </c>
      <c r="C714" s="32" t="s">
        <v>30</v>
      </c>
      <c r="D714" s="38" t="s">
        <v>996</v>
      </c>
      <c r="E714" s="32" t="s">
        <v>995</v>
      </c>
      <c r="F714" s="32" t="s">
        <v>994</v>
      </c>
      <c r="G714" s="36">
        <v>4661.4399999999996</v>
      </c>
      <c r="H714" s="37"/>
      <c r="I714" s="35"/>
      <c r="J714" s="36">
        <v>4661.4399999999996</v>
      </c>
      <c r="K714" s="35">
        <v>45946</v>
      </c>
      <c r="L714" s="36"/>
      <c r="M714" s="35">
        <v>46311</v>
      </c>
      <c r="N714" s="36"/>
      <c r="O714" s="33">
        <v>46676</v>
      </c>
      <c r="P714" s="32">
        <v>1</v>
      </c>
      <c r="Q714" s="32" t="s">
        <v>885</v>
      </c>
    </row>
    <row r="715" spans="1:17" x14ac:dyDescent="0.2">
      <c r="A715" s="56">
        <v>2333057</v>
      </c>
      <c r="B715" s="32" t="s">
        <v>97</v>
      </c>
      <c r="C715" s="32" t="s">
        <v>30</v>
      </c>
      <c r="D715" s="38" t="s">
        <v>993</v>
      </c>
      <c r="E715" s="32" t="s">
        <v>992</v>
      </c>
      <c r="F715" s="32" t="s">
        <v>204</v>
      </c>
      <c r="G715" s="36">
        <v>4777.9799999999996</v>
      </c>
      <c r="H715" s="37"/>
      <c r="I715" s="35"/>
      <c r="J715" s="36">
        <v>4777.9799999999996</v>
      </c>
      <c r="K715" s="35">
        <v>45946</v>
      </c>
      <c r="L715" s="36"/>
      <c r="M715" s="35">
        <v>46311</v>
      </c>
      <c r="N715" s="36"/>
      <c r="O715" s="33">
        <v>46676</v>
      </c>
      <c r="P715" s="32">
        <v>1</v>
      </c>
      <c r="Q715" s="32" t="s">
        <v>885</v>
      </c>
    </row>
    <row r="716" spans="1:17" x14ac:dyDescent="0.2">
      <c r="A716" s="56">
        <v>2333057</v>
      </c>
      <c r="B716" s="32" t="s">
        <v>97</v>
      </c>
      <c r="C716" s="32" t="s">
        <v>987</v>
      </c>
      <c r="D716" s="38">
        <v>1001</v>
      </c>
      <c r="E716" s="39" t="s">
        <v>991</v>
      </c>
      <c r="F716" s="32" t="s">
        <v>496</v>
      </c>
      <c r="G716" s="36">
        <v>1521.39</v>
      </c>
      <c r="H716" s="32"/>
      <c r="I716" s="35"/>
      <c r="J716" s="32">
        <v>1521.39</v>
      </c>
      <c r="K716" s="35">
        <v>45946</v>
      </c>
      <c r="L716" s="36"/>
      <c r="M716" s="35">
        <v>46311</v>
      </c>
      <c r="N716" s="36"/>
      <c r="O716" s="33">
        <v>46676</v>
      </c>
      <c r="P716" s="32">
        <v>2</v>
      </c>
      <c r="Q716" s="32" t="s">
        <v>885</v>
      </c>
    </row>
    <row r="717" spans="1:17" x14ac:dyDescent="0.2">
      <c r="A717" s="56">
        <v>2333057</v>
      </c>
      <c r="B717" s="32" t="s">
        <v>97</v>
      </c>
      <c r="C717" s="32" t="s">
        <v>987</v>
      </c>
      <c r="D717" s="38">
        <v>1002</v>
      </c>
      <c r="E717" s="39" t="s">
        <v>990</v>
      </c>
      <c r="F717" s="32" t="s">
        <v>139</v>
      </c>
      <c r="G717" s="36">
        <v>838.88</v>
      </c>
      <c r="H717" s="32"/>
      <c r="I717" s="35"/>
      <c r="J717" s="32">
        <v>838.88</v>
      </c>
      <c r="K717" s="35">
        <v>45946</v>
      </c>
      <c r="L717" s="36"/>
      <c r="M717" s="35">
        <v>46311</v>
      </c>
      <c r="N717" s="36"/>
      <c r="O717" s="33">
        <v>46676</v>
      </c>
      <c r="P717" s="32">
        <v>2</v>
      </c>
      <c r="Q717" s="32" t="s">
        <v>885</v>
      </c>
    </row>
    <row r="718" spans="1:17" x14ac:dyDescent="0.2">
      <c r="A718" s="56">
        <v>2333057</v>
      </c>
      <c r="B718" s="32" t="s">
        <v>97</v>
      </c>
      <c r="C718" s="32" t="s">
        <v>987</v>
      </c>
      <c r="D718" s="38">
        <v>1003</v>
      </c>
      <c r="E718" s="39" t="s">
        <v>989</v>
      </c>
      <c r="F718" s="32" t="s">
        <v>69</v>
      </c>
      <c r="G718" s="36">
        <v>2632.55</v>
      </c>
      <c r="H718" s="32"/>
      <c r="I718" s="35"/>
      <c r="J718" s="32">
        <v>2632.55</v>
      </c>
      <c r="K718" s="35">
        <v>45946</v>
      </c>
      <c r="L718" s="36"/>
      <c r="M718" s="35">
        <v>46311</v>
      </c>
      <c r="N718" s="36"/>
      <c r="O718" s="33">
        <v>46676</v>
      </c>
      <c r="P718" s="32">
        <v>2</v>
      </c>
      <c r="Q718" s="32" t="s">
        <v>885</v>
      </c>
    </row>
    <row r="719" spans="1:17" x14ac:dyDescent="0.2">
      <c r="A719" s="56">
        <v>2333057</v>
      </c>
      <c r="B719" s="32" t="s">
        <v>97</v>
      </c>
      <c r="C719" s="32" t="s">
        <v>987</v>
      </c>
      <c r="D719" s="38">
        <v>1004</v>
      </c>
      <c r="E719" s="39" t="s">
        <v>988</v>
      </c>
      <c r="F719" s="32" t="s">
        <v>137</v>
      </c>
      <c r="G719" s="36">
        <v>1950.04</v>
      </c>
      <c r="H719" s="32"/>
      <c r="I719" s="35"/>
      <c r="J719" s="32">
        <v>1950.04</v>
      </c>
      <c r="K719" s="35">
        <v>45946</v>
      </c>
      <c r="L719" s="36"/>
      <c r="M719" s="35">
        <v>46311</v>
      </c>
      <c r="N719" s="36"/>
      <c r="O719" s="33">
        <v>46676</v>
      </c>
      <c r="P719" s="32">
        <v>2</v>
      </c>
      <c r="Q719" s="32" t="s">
        <v>885</v>
      </c>
    </row>
    <row r="720" spans="1:17" x14ac:dyDescent="0.2">
      <c r="A720" s="56">
        <v>2333057</v>
      </c>
      <c r="B720" s="32" t="s">
        <v>97</v>
      </c>
      <c r="C720" s="32" t="s">
        <v>987</v>
      </c>
      <c r="D720" s="38">
        <v>1005</v>
      </c>
      <c r="E720" s="39" t="s">
        <v>986</v>
      </c>
      <c r="F720" s="32" t="s">
        <v>985</v>
      </c>
      <c r="G720" s="36">
        <v>1272.28</v>
      </c>
      <c r="H720" s="32"/>
      <c r="I720" s="35"/>
      <c r="J720" s="32">
        <v>1272.28</v>
      </c>
      <c r="K720" s="35">
        <v>45946</v>
      </c>
      <c r="L720" s="36"/>
      <c r="M720" s="35">
        <v>46311</v>
      </c>
      <c r="N720" s="36"/>
      <c r="O720" s="33">
        <v>46676</v>
      </c>
      <c r="P720" s="32">
        <v>2</v>
      </c>
      <c r="Q720" s="32" t="s">
        <v>885</v>
      </c>
    </row>
    <row r="721" spans="1:17" x14ac:dyDescent="0.2">
      <c r="A721" s="56">
        <v>2333057</v>
      </c>
      <c r="B721" s="32" t="s">
        <v>97</v>
      </c>
      <c r="C721" s="32" t="s">
        <v>44</v>
      </c>
      <c r="D721" s="38" t="s">
        <v>984</v>
      </c>
      <c r="E721" s="32" t="s">
        <v>983</v>
      </c>
      <c r="F721" s="32" t="s">
        <v>496</v>
      </c>
      <c r="G721" s="36">
        <v>1917.89</v>
      </c>
      <c r="H721" s="37"/>
      <c r="I721" s="35"/>
      <c r="J721" s="36">
        <v>1917.89</v>
      </c>
      <c r="K721" s="35">
        <v>45946</v>
      </c>
      <c r="L721" s="36"/>
      <c r="M721" s="35">
        <v>46311</v>
      </c>
      <c r="N721" s="36"/>
      <c r="O721" s="33">
        <v>46676</v>
      </c>
      <c r="P721" s="32">
        <v>1</v>
      </c>
      <c r="Q721" s="32" t="s">
        <v>885</v>
      </c>
    </row>
    <row r="722" spans="1:17" x14ac:dyDescent="0.2">
      <c r="A722" s="56">
        <v>2333057</v>
      </c>
      <c r="B722" s="32" t="s">
        <v>97</v>
      </c>
      <c r="C722" s="32" t="s">
        <v>44</v>
      </c>
      <c r="D722" s="38" t="s">
        <v>982</v>
      </c>
      <c r="E722" s="32" t="s">
        <v>981</v>
      </c>
      <c r="F722" s="32" t="s">
        <v>139</v>
      </c>
      <c r="G722" s="36">
        <v>1354.56</v>
      </c>
      <c r="H722" s="37"/>
      <c r="I722" s="35"/>
      <c r="J722" s="36">
        <v>1354.56</v>
      </c>
      <c r="K722" s="35">
        <v>45946</v>
      </c>
      <c r="L722" s="36"/>
      <c r="M722" s="35">
        <v>46311</v>
      </c>
      <c r="N722" s="36"/>
      <c r="O722" s="33">
        <v>46676</v>
      </c>
      <c r="P722" s="32">
        <v>1</v>
      </c>
      <c r="Q722" s="32" t="s">
        <v>885</v>
      </c>
    </row>
    <row r="723" spans="1:17" x14ac:dyDescent="0.2">
      <c r="A723" s="56">
        <v>2333057</v>
      </c>
      <c r="B723" s="32" t="s">
        <v>97</v>
      </c>
      <c r="C723" s="32" t="s">
        <v>44</v>
      </c>
      <c r="D723" s="38" t="s">
        <v>980</v>
      </c>
      <c r="E723" s="32" t="s">
        <v>979</v>
      </c>
      <c r="F723" s="32" t="s">
        <v>69</v>
      </c>
      <c r="G723" s="36">
        <v>4861.92</v>
      </c>
      <c r="H723" s="37"/>
      <c r="I723" s="35"/>
      <c r="J723" s="36">
        <v>4861.92</v>
      </c>
      <c r="K723" s="35">
        <v>45946</v>
      </c>
      <c r="L723" s="36"/>
      <c r="M723" s="35">
        <v>46311</v>
      </c>
      <c r="N723" s="36"/>
      <c r="O723" s="33">
        <v>46676</v>
      </c>
      <c r="P723" s="32">
        <v>1</v>
      </c>
      <c r="Q723" s="32" t="s">
        <v>885</v>
      </c>
    </row>
    <row r="724" spans="1:17" x14ac:dyDescent="0.2">
      <c r="A724" s="56">
        <v>2333057</v>
      </c>
      <c r="B724" s="32" t="s">
        <v>97</v>
      </c>
      <c r="C724" s="32" t="s">
        <v>44</v>
      </c>
      <c r="D724" s="38" t="s">
        <v>978</v>
      </c>
      <c r="E724" s="32" t="s">
        <v>977</v>
      </c>
      <c r="F724" s="32" t="s">
        <v>137</v>
      </c>
      <c r="G724" s="36">
        <v>3602.74</v>
      </c>
      <c r="H724" s="37"/>
      <c r="I724" s="35"/>
      <c r="J724" s="36">
        <v>3602.74</v>
      </c>
      <c r="K724" s="35">
        <v>45946</v>
      </c>
      <c r="L724" s="36"/>
      <c r="M724" s="35">
        <v>46311</v>
      </c>
      <c r="N724" s="36"/>
      <c r="O724" s="33">
        <v>46676</v>
      </c>
      <c r="P724" s="32">
        <v>1</v>
      </c>
      <c r="Q724" s="32" t="s">
        <v>885</v>
      </c>
    </row>
    <row r="725" spans="1:17" x14ac:dyDescent="0.2">
      <c r="A725" s="56">
        <v>2333057</v>
      </c>
      <c r="B725" s="32" t="s">
        <v>97</v>
      </c>
      <c r="C725" s="32" t="s">
        <v>46</v>
      </c>
      <c r="D725" s="38" t="s">
        <v>976</v>
      </c>
      <c r="E725" s="32" t="s">
        <v>975</v>
      </c>
      <c r="F725" s="32" t="s">
        <v>496</v>
      </c>
      <c r="G725" s="36">
        <v>2670.58</v>
      </c>
      <c r="H725" s="37"/>
      <c r="I725" s="35"/>
      <c r="J725" s="36">
        <v>2670.58</v>
      </c>
      <c r="K725" s="35">
        <v>45946</v>
      </c>
      <c r="L725" s="36"/>
      <c r="M725" s="35">
        <v>46311</v>
      </c>
      <c r="N725" s="36"/>
      <c r="O725" s="33">
        <v>46676</v>
      </c>
      <c r="P725" s="32">
        <v>1</v>
      </c>
      <c r="Q725" s="32" t="s">
        <v>885</v>
      </c>
    </row>
    <row r="726" spans="1:17" x14ac:dyDescent="0.2">
      <c r="A726" s="56">
        <v>2333057</v>
      </c>
      <c r="B726" s="32" t="s">
        <v>97</v>
      </c>
      <c r="C726" s="32" t="s">
        <v>46</v>
      </c>
      <c r="D726" s="38" t="s">
        <v>974</v>
      </c>
      <c r="E726" s="32" t="s">
        <v>973</v>
      </c>
      <c r="F726" s="32" t="s">
        <v>139</v>
      </c>
      <c r="G726" s="36">
        <v>1686.31</v>
      </c>
      <c r="H726" s="37"/>
      <c r="I726" s="35"/>
      <c r="J726" s="36">
        <v>1686.31</v>
      </c>
      <c r="K726" s="35">
        <v>45946</v>
      </c>
      <c r="L726" s="36"/>
      <c r="M726" s="35">
        <v>46311</v>
      </c>
      <c r="N726" s="36"/>
      <c r="O726" s="33">
        <v>46676</v>
      </c>
      <c r="P726" s="32">
        <v>1</v>
      </c>
      <c r="Q726" s="32" t="s">
        <v>885</v>
      </c>
    </row>
    <row r="727" spans="1:17" x14ac:dyDescent="0.2">
      <c r="A727" s="56">
        <v>2333057</v>
      </c>
      <c r="B727" s="32" t="s">
        <v>97</v>
      </c>
      <c r="C727" s="32" t="s">
        <v>46</v>
      </c>
      <c r="D727" s="38" t="s">
        <v>972</v>
      </c>
      <c r="E727" s="32" t="s">
        <v>971</v>
      </c>
      <c r="F727" s="32" t="s">
        <v>69</v>
      </c>
      <c r="G727" s="36">
        <v>6788.2</v>
      </c>
      <c r="H727" s="37"/>
      <c r="I727" s="35"/>
      <c r="J727" s="36">
        <v>6788.2</v>
      </c>
      <c r="K727" s="35">
        <v>45946</v>
      </c>
      <c r="L727" s="36"/>
      <c r="M727" s="35">
        <v>46311</v>
      </c>
      <c r="N727" s="36"/>
      <c r="O727" s="33">
        <v>46676</v>
      </c>
      <c r="P727" s="32">
        <v>1</v>
      </c>
      <c r="Q727" s="32" t="s">
        <v>885</v>
      </c>
    </row>
    <row r="728" spans="1:17" x14ac:dyDescent="0.2">
      <c r="A728" s="56">
        <v>2333057</v>
      </c>
      <c r="B728" s="32" t="s">
        <v>97</v>
      </c>
      <c r="C728" s="32" t="s">
        <v>46</v>
      </c>
      <c r="D728" s="38" t="s">
        <v>970</v>
      </c>
      <c r="E728" s="32" t="s">
        <v>969</v>
      </c>
      <c r="F728" s="32" t="s">
        <v>137</v>
      </c>
      <c r="G728" s="36">
        <v>5381.56</v>
      </c>
      <c r="H728" s="37"/>
      <c r="I728" s="35"/>
      <c r="J728" s="36">
        <v>5381.56</v>
      </c>
      <c r="K728" s="35">
        <v>45946</v>
      </c>
      <c r="L728" s="36"/>
      <c r="M728" s="35">
        <v>46311</v>
      </c>
      <c r="N728" s="36"/>
      <c r="O728" s="33">
        <v>46676</v>
      </c>
      <c r="P728" s="32">
        <v>1</v>
      </c>
      <c r="Q728" s="32" t="s">
        <v>885</v>
      </c>
    </row>
    <row r="729" spans="1:17" x14ac:dyDescent="0.2">
      <c r="A729" s="56">
        <v>2333057</v>
      </c>
      <c r="B729" s="32" t="s">
        <v>97</v>
      </c>
      <c r="C729" s="32" t="s">
        <v>47</v>
      </c>
      <c r="D729" s="38" t="s">
        <v>968</v>
      </c>
      <c r="E729" s="32" t="s">
        <v>967</v>
      </c>
      <c r="F729" s="32" t="s">
        <v>496</v>
      </c>
      <c r="G729" s="36">
        <v>9493.01</v>
      </c>
      <c r="H729" s="37"/>
      <c r="I729" s="35"/>
      <c r="J729" s="36">
        <v>9493.01</v>
      </c>
      <c r="K729" s="35">
        <v>45946</v>
      </c>
      <c r="L729" s="36"/>
      <c r="M729" s="35">
        <v>46311</v>
      </c>
      <c r="N729" s="36"/>
      <c r="O729" s="33">
        <v>46676</v>
      </c>
      <c r="P729" s="32">
        <v>1</v>
      </c>
      <c r="Q729" s="32" t="s">
        <v>885</v>
      </c>
    </row>
    <row r="730" spans="1:17" x14ac:dyDescent="0.2">
      <c r="A730" s="56">
        <v>2333057</v>
      </c>
      <c r="B730" s="32" t="s">
        <v>97</v>
      </c>
      <c r="C730" s="32" t="s">
        <v>47</v>
      </c>
      <c r="D730" s="38" t="s">
        <v>966</v>
      </c>
      <c r="E730" s="32" t="s">
        <v>965</v>
      </c>
      <c r="F730" s="32" t="s">
        <v>139</v>
      </c>
      <c r="G730" s="36">
        <v>4746.51</v>
      </c>
      <c r="H730" s="37"/>
      <c r="I730" s="35"/>
      <c r="J730" s="36">
        <v>4746.51</v>
      </c>
      <c r="K730" s="35">
        <v>45946</v>
      </c>
      <c r="L730" s="36"/>
      <c r="M730" s="35">
        <v>46311</v>
      </c>
      <c r="N730" s="36"/>
      <c r="O730" s="33">
        <v>46676</v>
      </c>
      <c r="P730" s="32">
        <v>1</v>
      </c>
      <c r="Q730" s="32" t="s">
        <v>885</v>
      </c>
    </row>
    <row r="731" spans="1:17" x14ac:dyDescent="0.2">
      <c r="A731" s="56">
        <v>2333057</v>
      </c>
      <c r="B731" s="32" t="s">
        <v>97</v>
      </c>
      <c r="C731" s="32" t="s">
        <v>47</v>
      </c>
      <c r="D731" s="38" t="s">
        <v>964</v>
      </c>
      <c r="E731" s="32" t="s">
        <v>963</v>
      </c>
      <c r="F731" s="32" t="s">
        <v>69</v>
      </c>
      <c r="G731" s="36">
        <v>14239.51</v>
      </c>
      <c r="H731" s="37"/>
      <c r="I731" s="35"/>
      <c r="J731" s="36">
        <v>14239.51</v>
      </c>
      <c r="K731" s="35">
        <v>45946</v>
      </c>
      <c r="L731" s="36"/>
      <c r="M731" s="35">
        <v>46311</v>
      </c>
      <c r="N731" s="36"/>
      <c r="O731" s="33">
        <v>46676</v>
      </c>
      <c r="P731" s="32">
        <v>1</v>
      </c>
      <c r="Q731" s="32" t="s">
        <v>885</v>
      </c>
    </row>
    <row r="732" spans="1:17" x14ac:dyDescent="0.2">
      <c r="A732" s="56">
        <v>2333057</v>
      </c>
      <c r="B732" s="32" t="s">
        <v>97</v>
      </c>
      <c r="C732" s="32" t="s">
        <v>47</v>
      </c>
      <c r="D732" s="38" t="s">
        <v>962</v>
      </c>
      <c r="E732" s="32" t="s">
        <v>961</v>
      </c>
      <c r="F732" s="32" t="s">
        <v>137</v>
      </c>
      <c r="G732" s="36">
        <v>9493.01</v>
      </c>
      <c r="H732" s="37"/>
      <c r="I732" s="35"/>
      <c r="J732" s="36">
        <v>9493.01</v>
      </c>
      <c r="K732" s="35">
        <v>45946</v>
      </c>
      <c r="L732" s="36"/>
      <c r="M732" s="35">
        <v>46311</v>
      </c>
      <c r="N732" s="36"/>
      <c r="O732" s="33">
        <v>46676</v>
      </c>
      <c r="P732" s="32">
        <v>1</v>
      </c>
      <c r="Q732" s="32" t="s">
        <v>885</v>
      </c>
    </row>
    <row r="733" spans="1:17" x14ac:dyDescent="0.2">
      <c r="A733" s="56">
        <v>2333057</v>
      </c>
      <c r="B733" s="32" t="s">
        <v>97</v>
      </c>
      <c r="C733" s="32" t="s">
        <v>26</v>
      </c>
      <c r="D733" s="38" t="s">
        <v>960</v>
      </c>
      <c r="E733" s="32" t="s">
        <v>959</v>
      </c>
      <c r="F733" s="32" t="s">
        <v>139</v>
      </c>
      <c r="G733" s="36">
        <v>812.16</v>
      </c>
      <c r="H733" s="37"/>
      <c r="I733" s="35"/>
      <c r="J733" s="36">
        <v>812.16</v>
      </c>
      <c r="K733" s="35">
        <v>45946</v>
      </c>
      <c r="L733" s="36"/>
      <c r="M733" s="35">
        <v>46311</v>
      </c>
      <c r="N733" s="36"/>
      <c r="O733" s="33">
        <v>46676</v>
      </c>
      <c r="P733" s="32">
        <v>1</v>
      </c>
      <c r="Q733" s="32" t="s">
        <v>885</v>
      </c>
    </row>
    <row r="734" spans="1:17" x14ac:dyDescent="0.2">
      <c r="A734" s="56">
        <v>2333057</v>
      </c>
      <c r="B734" s="32" t="s">
        <v>97</v>
      </c>
      <c r="C734" s="32" t="s">
        <v>26</v>
      </c>
      <c r="D734" s="38" t="s">
        <v>958</v>
      </c>
      <c r="E734" s="32" t="s">
        <v>957</v>
      </c>
      <c r="F734" s="32" t="s">
        <v>69</v>
      </c>
      <c r="G734" s="36">
        <v>2412.69</v>
      </c>
      <c r="H734" s="37"/>
      <c r="I734" s="35"/>
      <c r="J734" s="36">
        <v>2412.69</v>
      </c>
      <c r="K734" s="35">
        <v>45946</v>
      </c>
      <c r="L734" s="36"/>
      <c r="M734" s="35">
        <v>46311</v>
      </c>
      <c r="N734" s="36"/>
      <c r="O734" s="33">
        <v>46676</v>
      </c>
      <c r="P734" s="32">
        <v>1</v>
      </c>
      <c r="Q734" s="32" t="s">
        <v>885</v>
      </c>
    </row>
    <row r="735" spans="1:17" x14ac:dyDescent="0.2">
      <c r="A735" s="56">
        <v>2333057</v>
      </c>
      <c r="B735" s="32" t="s">
        <v>97</v>
      </c>
      <c r="C735" s="32" t="s">
        <v>26</v>
      </c>
      <c r="D735" s="38" t="s">
        <v>956</v>
      </c>
      <c r="E735" s="32" t="s">
        <v>955</v>
      </c>
      <c r="F735" s="32" t="s">
        <v>137</v>
      </c>
      <c r="G735" s="36">
        <v>1612.43</v>
      </c>
      <c r="H735" s="37"/>
      <c r="I735" s="35"/>
      <c r="J735" s="36">
        <v>1612.43</v>
      </c>
      <c r="K735" s="35">
        <v>45946</v>
      </c>
      <c r="L735" s="36"/>
      <c r="M735" s="35">
        <v>46311</v>
      </c>
      <c r="N735" s="36"/>
      <c r="O735" s="33">
        <v>46676</v>
      </c>
      <c r="P735" s="32">
        <v>1</v>
      </c>
      <c r="Q735" s="32" t="s">
        <v>885</v>
      </c>
    </row>
    <row r="736" spans="1:17" x14ac:dyDescent="0.2">
      <c r="A736" s="56">
        <v>2333057</v>
      </c>
      <c r="B736" s="32" t="s">
        <v>97</v>
      </c>
      <c r="C736" s="32" t="s">
        <v>26</v>
      </c>
      <c r="D736" s="38" t="s">
        <v>954</v>
      </c>
      <c r="E736" s="32" t="s">
        <v>953</v>
      </c>
      <c r="F736" s="32" t="s">
        <v>920</v>
      </c>
      <c r="G736" s="36">
        <v>2429.46</v>
      </c>
      <c r="H736" s="37"/>
      <c r="I736" s="35"/>
      <c r="J736" s="36">
        <v>2429.46</v>
      </c>
      <c r="K736" s="35">
        <v>45946</v>
      </c>
      <c r="L736" s="36"/>
      <c r="M736" s="35">
        <v>46311</v>
      </c>
      <c r="N736" s="36"/>
      <c r="O736" s="33">
        <v>46676</v>
      </c>
      <c r="P736" s="32">
        <v>1</v>
      </c>
      <c r="Q736" s="32" t="s">
        <v>885</v>
      </c>
    </row>
    <row r="737" spans="1:17" x14ac:dyDescent="0.2">
      <c r="A737" s="56">
        <v>2333057</v>
      </c>
      <c r="B737" s="32" t="s">
        <v>97</v>
      </c>
      <c r="C737" s="32" t="s">
        <v>26</v>
      </c>
      <c r="D737" s="38" t="s">
        <v>952</v>
      </c>
      <c r="E737" s="32" t="s">
        <v>951</v>
      </c>
      <c r="F737" s="32" t="s">
        <v>496</v>
      </c>
      <c r="G737" s="36">
        <v>1511.36</v>
      </c>
      <c r="H737" s="37"/>
      <c r="I737" s="35"/>
      <c r="J737" s="36">
        <v>1511.36</v>
      </c>
      <c r="K737" s="35">
        <v>45946</v>
      </c>
      <c r="L737" s="36"/>
      <c r="M737" s="35">
        <v>46311</v>
      </c>
      <c r="N737" s="36"/>
      <c r="O737" s="33">
        <v>46676</v>
      </c>
      <c r="P737" s="32">
        <v>1</v>
      </c>
      <c r="Q737" s="32" t="s">
        <v>885</v>
      </c>
    </row>
    <row r="738" spans="1:17" x14ac:dyDescent="0.2">
      <c r="A738" s="56">
        <v>2333057</v>
      </c>
      <c r="B738" s="32" t="s">
        <v>97</v>
      </c>
      <c r="C738" s="32" t="s">
        <v>26</v>
      </c>
      <c r="D738" s="38" t="s">
        <v>950</v>
      </c>
      <c r="E738" s="40" t="s">
        <v>949</v>
      </c>
      <c r="F738" s="32" t="s">
        <v>139</v>
      </c>
      <c r="G738" s="36">
        <v>1033.3</v>
      </c>
      <c r="H738" s="37"/>
      <c r="I738" s="35"/>
      <c r="J738" s="36">
        <v>1033.3</v>
      </c>
      <c r="K738" s="35">
        <v>45946</v>
      </c>
      <c r="L738" s="36"/>
      <c r="M738" s="35">
        <v>46311</v>
      </c>
      <c r="N738" s="36"/>
      <c r="O738" s="33">
        <v>46676</v>
      </c>
      <c r="P738" s="32">
        <v>1</v>
      </c>
      <c r="Q738" s="32" t="s">
        <v>885</v>
      </c>
    </row>
    <row r="739" spans="1:17" x14ac:dyDescent="0.2">
      <c r="A739" s="56">
        <v>2333057</v>
      </c>
      <c r="B739" s="32" t="s">
        <v>97</v>
      </c>
      <c r="C739" s="32" t="s">
        <v>27</v>
      </c>
      <c r="D739" s="38" t="s">
        <v>948</v>
      </c>
      <c r="E739" s="32" t="s">
        <v>947</v>
      </c>
      <c r="F739" s="32" t="s">
        <v>69</v>
      </c>
      <c r="G739" s="36">
        <v>3076.12</v>
      </c>
      <c r="H739" s="37"/>
      <c r="I739" s="35"/>
      <c r="J739" s="36">
        <v>3076.12</v>
      </c>
      <c r="K739" s="35">
        <v>45946</v>
      </c>
      <c r="L739" s="36"/>
      <c r="M739" s="35">
        <v>46311</v>
      </c>
      <c r="N739" s="36"/>
      <c r="O739" s="33">
        <v>46676</v>
      </c>
      <c r="P739" s="32">
        <v>1</v>
      </c>
      <c r="Q739" s="32" t="s">
        <v>885</v>
      </c>
    </row>
    <row r="740" spans="1:17" x14ac:dyDescent="0.2">
      <c r="A740" s="56">
        <v>2333057</v>
      </c>
      <c r="B740" s="32" t="s">
        <v>97</v>
      </c>
      <c r="C740" s="32" t="s">
        <v>27</v>
      </c>
      <c r="D740" s="38" t="s">
        <v>946</v>
      </c>
      <c r="E740" s="32" t="s">
        <v>945</v>
      </c>
      <c r="F740" s="32" t="s">
        <v>137</v>
      </c>
      <c r="G740" s="36">
        <v>2054.71</v>
      </c>
      <c r="H740" s="37"/>
      <c r="I740" s="35"/>
      <c r="J740" s="36">
        <v>2054.71</v>
      </c>
      <c r="K740" s="35">
        <v>45946</v>
      </c>
      <c r="L740" s="36"/>
      <c r="M740" s="35">
        <v>46311</v>
      </c>
      <c r="N740" s="36"/>
      <c r="O740" s="33">
        <v>46676</v>
      </c>
      <c r="P740" s="32">
        <v>1</v>
      </c>
      <c r="Q740" s="32" t="s">
        <v>885</v>
      </c>
    </row>
    <row r="741" spans="1:17" x14ac:dyDescent="0.2">
      <c r="A741" s="56">
        <v>2333057</v>
      </c>
      <c r="B741" s="32" t="s">
        <v>97</v>
      </c>
      <c r="C741" s="32" t="s">
        <v>27</v>
      </c>
      <c r="D741" s="38" t="s">
        <v>944</v>
      </c>
      <c r="E741" s="32" t="s">
        <v>943</v>
      </c>
      <c r="F741" s="32" t="s">
        <v>920</v>
      </c>
      <c r="G741" s="36">
        <v>3056.09</v>
      </c>
      <c r="H741" s="37"/>
      <c r="I741" s="35"/>
      <c r="J741" s="36">
        <v>3056.09</v>
      </c>
      <c r="K741" s="35">
        <v>45946</v>
      </c>
      <c r="L741" s="36"/>
      <c r="M741" s="35">
        <v>46311</v>
      </c>
      <c r="N741" s="36"/>
      <c r="O741" s="33">
        <v>46676</v>
      </c>
      <c r="P741" s="32">
        <v>1</v>
      </c>
      <c r="Q741" s="32" t="s">
        <v>885</v>
      </c>
    </row>
    <row r="742" spans="1:17" x14ac:dyDescent="0.2">
      <c r="A742" s="56">
        <v>2333057</v>
      </c>
      <c r="B742" s="32" t="s">
        <v>97</v>
      </c>
      <c r="C742" s="32" t="s">
        <v>27</v>
      </c>
      <c r="D742" s="38" t="s">
        <v>942</v>
      </c>
      <c r="E742" s="32" t="s">
        <v>941</v>
      </c>
      <c r="F742" s="32" t="s">
        <v>496</v>
      </c>
      <c r="G742" s="36">
        <v>2051.15</v>
      </c>
      <c r="H742" s="37"/>
      <c r="I742" s="35"/>
      <c r="J742" s="36">
        <v>2051.15</v>
      </c>
      <c r="K742" s="35">
        <v>45946</v>
      </c>
      <c r="L742" s="36"/>
      <c r="M742" s="35">
        <v>46311</v>
      </c>
      <c r="N742" s="36"/>
      <c r="O742" s="33">
        <v>46676</v>
      </c>
      <c r="P742" s="32">
        <v>1</v>
      </c>
      <c r="Q742" s="32" t="s">
        <v>885</v>
      </c>
    </row>
    <row r="743" spans="1:17" x14ac:dyDescent="0.2">
      <c r="A743" s="56">
        <v>2333057</v>
      </c>
      <c r="B743" s="32" t="s">
        <v>97</v>
      </c>
      <c r="C743" s="32" t="s">
        <v>50</v>
      </c>
      <c r="D743" s="38" t="s">
        <v>940</v>
      </c>
      <c r="E743" s="32" t="s">
        <v>939</v>
      </c>
      <c r="F743" s="32" t="s">
        <v>139</v>
      </c>
      <c r="G743" s="36">
        <v>1728.84</v>
      </c>
      <c r="H743" s="37"/>
      <c r="I743" s="35"/>
      <c r="J743" s="36">
        <v>1728.84</v>
      </c>
      <c r="K743" s="35">
        <v>45946</v>
      </c>
      <c r="L743" s="36"/>
      <c r="M743" s="35">
        <v>46311</v>
      </c>
      <c r="N743" s="36"/>
      <c r="O743" s="33">
        <v>46676</v>
      </c>
      <c r="P743" s="32">
        <v>1</v>
      </c>
      <c r="Q743" s="32" t="s">
        <v>885</v>
      </c>
    </row>
    <row r="744" spans="1:17" x14ac:dyDescent="0.2">
      <c r="A744" s="56">
        <v>2333057</v>
      </c>
      <c r="B744" s="32" t="s">
        <v>97</v>
      </c>
      <c r="C744" s="32" t="s">
        <v>50</v>
      </c>
      <c r="D744" s="38" t="s">
        <v>938</v>
      </c>
      <c r="E744" s="32" t="s">
        <v>937</v>
      </c>
      <c r="F744" s="32" t="s">
        <v>69</v>
      </c>
      <c r="G744" s="36">
        <v>5186.51</v>
      </c>
      <c r="H744" s="37"/>
      <c r="I744" s="35"/>
      <c r="J744" s="36">
        <v>5186.51</v>
      </c>
      <c r="K744" s="35">
        <v>45946</v>
      </c>
      <c r="L744" s="36"/>
      <c r="M744" s="35">
        <v>46311</v>
      </c>
      <c r="N744" s="36"/>
      <c r="O744" s="33">
        <v>46676</v>
      </c>
      <c r="P744" s="32">
        <v>1</v>
      </c>
      <c r="Q744" s="32" t="s">
        <v>885</v>
      </c>
    </row>
    <row r="745" spans="1:17" x14ac:dyDescent="0.2">
      <c r="A745" s="56">
        <v>2333057</v>
      </c>
      <c r="B745" s="32" t="s">
        <v>97</v>
      </c>
      <c r="C745" s="32" t="s">
        <v>50</v>
      </c>
      <c r="D745" s="38" t="s">
        <v>936</v>
      </c>
      <c r="E745" s="32" t="s">
        <v>935</v>
      </c>
      <c r="F745" s="32" t="s">
        <v>137</v>
      </c>
      <c r="G745" s="36">
        <v>3457.67</v>
      </c>
      <c r="H745" s="37"/>
      <c r="I745" s="35"/>
      <c r="J745" s="36">
        <v>3457.67</v>
      </c>
      <c r="K745" s="35">
        <v>45946</v>
      </c>
      <c r="L745" s="36"/>
      <c r="M745" s="35">
        <v>46311</v>
      </c>
      <c r="N745" s="36"/>
      <c r="O745" s="33">
        <v>46676</v>
      </c>
      <c r="P745" s="32">
        <v>1</v>
      </c>
      <c r="Q745" s="32" t="s">
        <v>885</v>
      </c>
    </row>
    <row r="746" spans="1:17" x14ac:dyDescent="0.2">
      <c r="A746" s="56">
        <v>2333057</v>
      </c>
      <c r="B746" s="32" t="s">
        <v>97</v>
      </c>
      <c r="C746" s="32" t="s">
        <v>50</v>
      </c>
      <c r="D746" s="38" t="s">
        <v>934</v>
      </c>
      <c r="E746" s="32" t="s">
        <v>933</v>
      </c>
      <c r="F746" s="32" t="s">
        <v>920</v>
      </c>
      <c r="G746" s="36">
        <v>3457.67</v>
      </c>
      <c r="H746" s="37"/>
      <c r="I746" s="35"/>
      <c r="J746" s="36">
        <v>3457.67</v>
      </c>
      <c r="K746" s="35">
        <v>45946</v>
      </c>
      <c r="L746" s="36"/>
      <c r="M746" s="35">
        <v>46311</v>
      </c>
      <c r="N746" s="36"/>
      <c r="O746" s="33">
        <v>46676</v>
      </c>
      <c r="P746" s="32">
        <v>1</v>
      </c>
      <c r="Q746" s="32" t="s">
        <v>885</v>
      </c>
    </row>
    <row r="747" spans="1:17" x14ac:dyDescent="0.2">
      <c r="A747" s="56">
        <v>2333057</v>
      </c>
      <c r="B747" s="32" t="s">
        <v>97</v>
      </c>
      <c r="C747" s="32" t="s">
        <v>50</v>
      </c>
      <c r="D747" s="38" t="s">
        <v>932</v>
      </c>
      <c r="E747" s="32" t="s">
        <v>931</v>
      </c>
      <c r="F747" s="32" t="s">
        <v>496</v>
      </c>
      <c r="G747" s="36">
        <v>3457.67</v>
      </c>
      <c r="H747" s="37"/>
      <c r="I747" s="35"/>
      <c r="J747" s="36">
        <v>3457.67</v>
      </c>
      <c r="K747" s="35">
        <v>45946</v>
      </c>
      <c r="L747" s="36"/>
      <c r="M747" s="35">
        <v>46311</v>
      </c>
      <c r="N747" s="36"/>
      <c r="O747" s="33">
        <v>46676</v>
      </c>
      <c r="P747" s="32">
        <v>1</v>
      </c>
      <c r="Q747" s="32" t="s">
        <v>885</v>
      </c>
    </row>
    <row r="748" spans="1:17" x14ac:dyDescent="0.2">
      <c r="A748" s="56">
        <v>2333057</v>
      </c>
      <c r="B748" s="32" t="s">
        <v>97</v>
      </c>
      <c r="C748" s="32" t="s">
        <v>26</v>
      </c>
      <c r="D748" s="38" t="s">
        <v>930</v>
      </c>
      <c r="E748" s="32" t="s">
        <v>929</v>
      </c>
      <c r="F748" s="32" t="s">
        <v>139</v>
      </c>
      <c r="G748" s="36">
        <v>2525.5100000000002</v>
      </c>
      <c r="H748" s="37"/>
      <c r="I748" s="35"/>
      <c r="J748" s="36">
        <v>2525.5100000000002</v>
      </c>
      <c r="K748" s="35">
        <v>45946</v>
      </c>
      <c r="L748" s="36"/>
      <c r="M748" s="35">
        <v>46311</v>
      </c>
      <c r="N748" s="36"/>
      <c r="O748" s="33">
        <v>46676</v>
      </c>
      <c r="P748" s="32">
        <v>1</v>
      </c>
      <c r="Q748" s="32" t="s">
        <v>885</v>
      </c>
    </row>
    <row r="749" spans="1:17" x14ac:dyDescent="0.2">
      <c r="A749" s="56">
        <v>2333057</v>
      </c>
      <c r="B749" s="32" t="s">
        <v>97</v>
      </c>
      <c r="C749" s="32" t="s">
        <v>26</v>
      </c>
      <c r="D749" s="38" t="s">
        <v>928</v>
      </c>
      <c r="E749" s="32" t="s">
        <v>927</v>
      </c>
      <c r="F749" s="32" t="s">
        <v>69</v>
      </c>
      <c r="G749" s="36">
        <v>6278.19</v>
      </c>
      <c r="H749" s="37"/>
      <c r="I749" s="35"/>
      <c r="J749" s="36">
        <v>6278.19</v>
      </c>
      <c r="K749" s="35">
        <v>45946</v>
      </c>
      <c r="L749" s="36"/>
      <c r="M749" s="35">
        <v>46311</v>
      </c>
      <c r="N749" s="36"/>
      <c r="O749" s="33">
        <v>46676</v>
      </c>
      <c r="P749" s="32">
        <v>1</v>
      </c>
      <c r="Q749" s="32" t="s">
        <v>885</v>
      </c>
    </row>
    <row r="750" spans="1:17" x14ac:dyDescent="0.2">
      <c r="A750" s="56">
        <v>2333057</v>
      </c>
      <c r="B750" s="32" t="s">
        <v>97</v>
      </c>
      <c r="C750" s="32" t="s">
        <v>26</v>
      </c>
      <c r="D750" s="38" t="s">
        <v>926</v>
      </c>
      <c r="E750" s="32" t="s">
        <v>925</v>
      </c>
      <c r="F750" s="32" t="s">
        <v>137</v>
      </c>
      <c r="G750" s="36">
        <v>4401.8500000000004</v>
      </c>
      <c r="H750" s="37"/>
      <c r="I750" s="35"/>
      <c r="J750" s="36">
        <v>4401.8500000000004</v>
      </c>
      <c r="K750" s="35">
        <v>45946</v>
      </c>
      <c r="L750" s="36"/>
      <c r="M750" s="35">
        <v>46311</v>
      </c>
      <c r="N750" s="36"/>
      <c r="O750" s="33">
        <v>46676</v>
      </c>
      <c r="P750" s="32">
        <v>1</v>
      </c>
      <c r="Q750" s="32" t="s">
        <v>885</v>
      </c>
    </row>
    <row r="751" spans="1:17" x14ac:dyDescent="0.2">
      <c r="A751" s="56">
        <v>2333057</v>
      </c>
      <c r="B751" s="32" t="s">
        <v>97</v>
      </c>
      <c r="C751" s="32" t="s">
        <v>26</v>
      </c>
      <c r="D751" s="38" t="s">
        <v>924</v>
      </c>
      <c r="E751" s="32" t="s">
        <v>923</v>
      </c>
      <c r="F751" s="32" t="s">
        <v>874</v>
      </c>
      <c r="G751" s="36">
        <v>2525.5100000000002</v>
      </c>
      <c r="H751" s="37"/>
      <c r="I751" s="35"/>
      <c r="J751" s="36">
        <v>2525.5100000000002</v>
      </c>
      <c r="K751" s="35">
        <v>45946</v>
      </c>
      <c r="L751" s="36"/>
      <c r="M751" s="35">
        <v>46311</v>
      </c>
      <c r="N751" s="36"/>
      <c r="O751" s="33">
        <v>46676</v>
      </c>
      <c r="P751" s="32">
        <v>1</v>
      </c>
      <c r="Q751" s="32" t="s">
        <v>885</v>
      </c>
    </row>
    <row r="752" spans="1:17" x14ac:dyDescent="0.2">
      <c r="A752" s="56">
        <v>2333057</v>
      </c>
      <c r="B752" s="32" t="s">
        <v>97</v>
      </c>
      <c r="C752" s="32" t="s">
        <v>26</v>
      </c>
      <c r="D752" s="38" t="s">
        <v>922</v>
      </c>
      <c r="E752" s="32" t="s">
        <v>921</v>
      </c>
      <c r="F752" s="32" t="s">
        <v>920</v>
      </c>
      <c r="G752" s="36">
        <v>2525.5100000000002</v>
      </c>
      <c r="H752" s="37"/>
      <c r="I752" s="35"/>
      <c r="J752" s="36">
        <v>2525.5100000000002</v>
      </c>
      <c r="K752" s="35">
        <v>45946</v>
      </c>
      <c r="L752" s="36"/>
      <c r="M752" s="35">
        <v>46311</v>
      </c>
      <c r="N752" s="36"/>
      <c r="O752" s="33">
        <v>46676</v>
      </c>
      <c r="P752" s="32">
        <v>1</v>
      </c>
      <c r="Q752" s="32" t="s">
        <v>885</v>
      </c>
    </row>
    <row r="753" spans="1:17" x14ac:dyDescent="0.2">
      <c r="A753" s="56">
        <v>2333057</v>
      </c>
      <c r="B753" s="32" t="s">
        <v>97</v>
      </c>
      <c r="C753" s="32" t="s">
        <v>26</v>
      </c>
      <c r="D753" s="38" t="s">
        <v>919</v>
      </c>
      <c r="E753" s="32" t="s">
        <v>918</v>
      </c>
      <c r="F753" s="32" t="s">
        <v>496</v>
      </c>
      <c r="G753" s="36">
        <v>3776.4</v>
      </c>
      <c r="H753" s="37"/>
      <c r="I753" s="35"/>
      <c r="J753" s="36">
        <v>3776.4</v>
      </c>
      <c r="K753" s="35">
        <v>45946</v>
      </c>
      <c r="L753" s="36"/>
      <c r="M753" s="35">
        <v>46311</v>
      </c>
      <c r="N753" s="36"/>
      <c r="O753" s="33">
        <v>46676</v>
      </c>
      <c r="P753" s="32">
        <v>1</v>
      </c>
      <c r="Q753" s="32" t="s">
        <v>885</v>
      </c>
    </row>
    <row r="754" spans="1:17" x14ac:dyDescent="0.2">
      <c r="A754" s="56">
        <v>2333057</v>
      </c>
      <c r="B754" s="32" t="s">
        <v>97</v>
      </c>
      <c r="C754" s="32" t="s">
        <v>27</v>
      </c>
      <c r="D754" s="38" t="s">
        <v>917</v>
      </c>
      <c r="E754" s="32" t="s">
        <v>916</v>
      </c>
      <c r="F754" s="32" t="s">
        <v>139</v>
      </c>
      <c r="G754" s="36">
        <v>3056.29</v>
      </c>
      <c r="H754" s="37"/>
      <c r="I754" s="35"/>
      <c r="J754" s="36">
        <v>3056.29</v>
      </c>
      <c r="K754" s="35">
        <v>45946</v>
      </c>
      <c r="L754" s="36"/>
      <c r="M754" s="35">
        <v>46311</v>
      </c>
      <c r="N754" s="36"/>
      <c r="O754" s="33">
        <v>46676</v>
      </c>
      <c r="P754" s="32">
        <v>1</v>
      </c>
      <c r="Q754" s="32" t="s">
        <v>885</v>
      </c>
    </row>
    <row r="755" spans="1:17" x14ac:dyDescent="0.2">
      <c r="A755" s="56">
        <v>2333057</v>
      </c>
      <c r="B755" s="32" t="s">
        <v>97</v>
      </c>
      <c r="C755" s="32" t="s">
        <v>27</v>
      </c>
      <c r="D755" s="38" t="s">
        <v>915</v>
      </c>
      <c r="E755" s="32" t="s">
        <v>914</v>
      </c>
      <c r="F755" s="32" t="s">
        <v>69</v>
      </c>
      <c r="G755" s="36">
        <v>7870.53</v>
      </c>
      <c r="H755" s="37"/>
      <c r="I755" s="35"/>
      <c r="J755" s="36">
        <v>7870.53</v>
      </c>
      <c r="K755" s="35">
        <v>45946</v>
      </c>
      <c r="L755" s="36"/>
      <c r="M755" s="35">
        <v>46311</v>
      </c>
      <c r="N755" s="36"/>
      <c r="O755" s="33">
        <v>46676</v>
      </c>
      <c r="P755" s="32">
        <v>1</v>
      </c>
      <c r="Q755" s="32" t="s">
        <v>885</v>
      </c>
    </row>
    <row r="756" spans="1:17" x14ac:dyDescent="0.2">
      <c r="A756" s="56">
        <v>2333057</v>
      </c>
      <c r="B756" s="32" t="s">
        <v>97</v>
      </c>
      <c r="C756" s="32" t="s">
        <v>27</v>
      </c>
      <c r="D756" s="38" t="s">
        <v>913</v>
      </c>
      <c r="E756" s="32" t="s">
        <v>912</v>
      </c>
      <c r="F756" s="32" t="s">
        <v>137</v>
      </c>
      <c r="G756" s="36">
        <v>5463.41</v>
      </c>
      <c r="H756" s="37"/>
      <c r="I756" s="35"/>
      <c r="J756" s="36">
        <v>5463.41</v>
      </c>
      <c r="K756" s="35">
        <v>45946</v>
      </c>
      <c r="L756" s="36"/>
      <c r="M756" s="35">
        <v>46311</v>
      </c>
      <c r="N756" s="36"/>
      <c r="O756" s="33">
        <v>46676</v>
      </c>
      <c r="P756" s="32">
        <v>1</v>
      </c>
      <c r="Q756" s="32" t="s">
        <v>885</v>
      </c>
    </row>
    <row r="757" spans="1:17" x14ac:dyDescent="0.2">
      <c r="A757" s="56">
        <v>2333057</v>
      </c>
      <c r="B757" s="32" t="s">
        <v>97</v>
      </c>
      <c r="C757" s="32" t="s">
        <v>27</v>
      </c>
      <c r="D757" s="38" t="s">
        <v>911</v>
      </c>
      <c r="E757" s="32" t="s">
        <v>910</v>
      </c>
      <c r="F757" s="32" t="s">
        <v>874</v>
      </c>
      <c r="G757" s="36">
        <v>3056.29</v>
      </c>
      <c r="H757" s="37"/>
      <c r="I757" s="35"/>
      <c r="J757" s="36">
        <v>3056.29</v>
      </c>
      <c r="K757" s="35">
        <v>45946</v>
      </c>
      <c r="L757" s="36"/>
      <c r="M757" s="35">
        <v>46311</v>
      </c>
      <c r="N757" s="36"/>
      <c r="O757" s="33">
        <v>46676</v>
      </c>
      <c r="P757" s="32">
        <v>1</v>
      </c>
      <c r="Q757" s="32" t="s">
        <v>885</v>
      </c>
    </row>
    <row r="758" spans="1:17" x14ac:dyDescent="0.2">
      <c r="A758" s="56">
        <v>2333057</v>
      </c>
      <c r="B758" s="32" t="s">
        <v>97</v>
      </c>
      <c r="C758" s="32" t="s">
        <v>27</v>
      </c>
      <c r="D758" s="38" t="s">
        <v>909</v>
      </c>
      <c r="E758" s="32" t="s">
        <v>908</v>
      </c>
      <c r="F758" s="32" t="s">
        <v>874</v>
      </c>
      <c r="G758" s="36">
        <v>3056.29</v>
      </c>
      <c r="H758" s="37"/>
      <c r="I758" s="35"/>
      <c r="J758" s="36">
        <v>3056.29</v>
      </c>
      <c r="K758" s="35">
        <v>45946</v>
      </c>
      <c r="L758" s="36"/>
      <c r="M758" s="35">
        <v>46311</v>
      </c>
      <c r="N758" s="36"/>
      <c r="O758" s="33">
        <v>46676</v>
      </c>
      <c r="P758" s="32">
        <v>1</v>
      </c>
      <c r="Q758" s="32" t="s">
        <v>885</v>
      </c>
    </row>
    <row r="759" spans="1:17" x14ac:dyDescent="0.2">
      <c r="A759" s="56">
        <v>2333057</v>
      </c>
      <c r="B759" s="32" t="s">
        <v>97</v>
      </c>
      <c r="C759" s="32" t="s">
        <v>27</v>
      </c>
      <c r="D759" s="38" t="s">
        <v>907</v>
      </c>
      <c r="E759" s="32" t="s">
        <v>906</v>
      </c>
      <c r="F759" s="32" t="s">
        <v>496</v>
      </c>
      <c r="G759" s="36">
        <v>4661.04</v>
      </c>
      <c r="H759" s="37"/>
      <c r="I759" s="35"/>
      <c r="J759" s="36">
        <v>4661.04</v>
      </c>
      <c r="K759" s="35">
        <v>45946</v>
      </c>
      <c r="L759" s="36"/>
      <c r="M759" s="35">
        <v>46311</v>
      </c>
      <c r="N759" s="36"/>
      <c r="O759" s="33">
        <v>46676</v>
      </c>
      <c r="P759" s="32">
        <v>1</v>
      </c>
      <c r="Q759" s="32" t="s">
        <v>885</v>
      </c>
    </row>
    <row r="760" spans="1:17" x14ac:dyDescent="0.2">
      <c r="A760" s="56">
        <v>2333057</v>
      </c>
      <c r="B760" s="32" t="s">
        <v>97</v>
      </c>
      <c r="C760" s="32" t="s">
        <v>50</v>
      </c>
      <c r="D760" s="38" t="s">
        <v>905</v>
      </c>
      <c r="E760" s="32" t="s">
        <v>904</v>
      </c>
      <c r="F760" s="32" t="s">
        <v>139</v>
      </c>
      <c r="G760" s="36">
        <v>5502.84</v>
      </c>
      <c r="H760" s="37"/>
      <c r="I760" s="35"/>
      <c r="J760" s="36">
        <v>5502.84</v>
      </c>
      <c r="K760" s="35">
        <v>45946</v>
      </c>
      <c r="L760" s="36"/>
      <c r="M760" s="35">
        <v>46311</v>
      </c>
      <c r="N760" s="36"/>
      <c r="O760" s="33">
        <v>46676</v>
      </c>
      <c r="P760" s="32">
        <v>1</v>
      </c>
      <c r="Q760" s="32" t="s">
        <v>885</v>
      </c>
    </row>
    <row r="761" spans="1:17" x14ac:dyDescent="0.2">
      <c r="A761" s="56">
        <v>2333057</v>
      </c>
      <c r="B761" s="32" t="s">
        <v>97</v>
      </c>
      <c r="C761" s="32" t="s">
        <v>50</v>
      </c>
      <c r="D761" s="38" t="s">
        <v>903</v>
      </c>
      <c r="E761" s="32" t="s">
        <v>902</v>
      </c>
      <c r="F761" s="32" t="s">
        <v>69</v>
      </c>
      <c r="G761" s="36">
        <v>15210.18</v>
      </c>
      <c r="H761" s="37"/>
      <c r="I761" s="35"/>
      <c r="J761" s="36">
        <v>15210.18</v>
      </c>
      <c r="K761" s="35">
        <v>45946</v>
      </c>
      <c r="L761" s="36"/>
      <c r="M761" s="35">
        <v>46311</v>
      </c>
      <c r="N761" s="36"/>
      <c r="O761" s="33">
        <v>46676</v>
      </c>
      <c r="P761" s="32">
        <v>1</v>
      </c>
      <c r="Q761" s="32" t="s">
        <v>885</v>
      </c>
    </row>
    <row r="762" spans="1:17" x14ac:dyDescent="0.2">
      <c r="A762" s="56">
        <v>2333057</v>
      </c>
      <c r="B762" s="32" t="s">
        <v>97</v>
      </c>
      <c r="C762" s="32" t="s">
        <v>50</v>
      </c>
      <c r="D762" s="38" t="s">
        <v>901</v>
      </c>
      <c r="E762" s="32" t="s">
        <v>900</v>
      </c>
      <c r="F762" s="32" t="s">
        <v>137</v>
      </c>
      <c r="G762" s="36">
        <v>10356.51</v>
      </c>
      <c r="H762" s="37"/>
      <c r="I762" s="35"/>
      <c r="J762" s="36">
        <v>10356.51</v>
      </c>
      <c r="K762" s="35">
        <v>45946</v>
      </c>
      <c r="L762" s="36"/>
      <c r="M762" s="35">
        <v>46311</v>
      </c>
      <c r="N762" s="36"/>
      <c r="O762" s="33">
        <v>46676</v>
      </c>
      <c r="P762" s="32">
        <v>1</v>
      </c>
      <c r="Q762" s="32" t="s">
        <v>885</v>
      </c>
    </row>
    <row r="763" spans="1:17" x14ac:dyDescent="0.2">
      <c r="A763" s="56">
        <v>2333057</v>
      </c>
      <c r="B763" s="32" t="s">
        <v>97</v>
      </c>
      <c r="C763" s="32" t="s">
        <v>50</v>
      </c>
      <c r="D763" s="38" t="s">
        <v>899</v>
      </c>
      <c r="E763" s="32" t="s">
        <v>898</v>
      </c>
      <c r="F763" s="32" t="s">
        <v>874</v>
      </c>
      <c r="G763" s="36">
        <v>5502.84</v>
      </c>
      <c r="H763" s="37"/>
      <c r="I763" s="35"/>
      <c r="J763" s="36">
        <v>5502.84</v>
      </c>
      <c r="K763" s="35">
        <v>45946</v>
      </c>
      <c r="L763" s="36"/>
      <c r="M763" s="35">
        <v>46311</v>
      </c>
      <c r="N763" s="36"/>
      <c r="O763" s="33">
        <v>46676</v>
      </c>
      <c r="P763" s="32">
        <v>1</v>
      </c>
      <c r="Q763" s="32" t="s">
        <v>885</v>
      </c>
    </row>
    <row r="764" spans="1:17" x14ac:dyDescent="0.2">
      <c r="A764" s="56">
        <v>2333057</v>
      </c>
      <c r="B764" s="32" t="s">
        <v>97</v>
      </c>
      <c r="C764" s="32" t="s">
        <v>50</v>
      </c>
      <c r="D764" s="38" t="s">
        <v>897</v>
      </c>
      <c r="E764" s="32" t="s">
        <v>896</v>
      </c>
      <c r="F764" s="32" t="s">
        <v>874</v>
      </c>
      <c r="G764" s="36">
        <v>5502.84</v>
      </c>
      <c r="H764" s="37"/>
      <c r="I764" s="35"/>
      <c r="J764" s="36">
        <v>5502.84</v>
      </c>
      <c r="K764" s="35">
        <v>45946</v>
      </c>
      <c r="L764" s="36"/>
      <c r="M764" s="35">
        <v>46311</v>
      </c>
      <c r="N764" s="36"/>
      <c r="O764" s="33">
        <v>46676</v>
      </c>
      <c r="P764" s="32">
        <v>1</v>
      </c>
      <c r="Q764" s="32" t="s">
        <v>885</v>
      </c>
    </row>
    <row r="765" spans="1:17" x14ac:dyDescent="0.2">
      <c r="A765" s="56">
        <v>2333057</v>
      </c>
      <c r="B765" s="32" t="s">
        <v>97</v>
      </c>
      <c r="C765" s="32" t="s">
        <v>50</v>
      </c>
      <c r="D765" s="38" t="s">
        <v>895</v>
      </c>
      <c r="E765" s="32" t="s">
        <v>894</v>
      </c>
      <c r="F765" s="32" t="s">
        <v>496</v>
      </c>
      <c r="G765" s="36">
        <v>8738.6200000000008</v>
      </c>
      <c r="H765" s="37"/>
      <c r="I765" s="35"/>
      <c r="J765" s="36">
        <v>8738.6200000000008</v>
      </c>
      <c r="K765" s="35">
        <v>45946</v>
      </c>
      <c r="L765" s="36"/>
      <c r="M765" s="35">
        <v>46311</v>
      </c>
      <c r="N765" s="36"/>
      <c r="O765" s="33">
        <v>46676</v>
      </c>
      <c r="P765" s="32">
        <v>1</v>
      </c>
      <c r="Q765" s="32" t="s">
        <v>885</v>
      </c>
    </row>
    <row r="766" spans="1:17" x14ac:dyDescent="0.2">
      <c r="A766" s="56">
        <v>2333057</v>
      </c>
      <c r="B766" s="32" t="s">
        <v>97</v>
      </c>
      <c r="C766" s="32" t="s">
        <v>30</v>
      </c>
      <c r="D766" s="38" t="s">
        <v>893</v>
      </c>
      <c r="E766" s="32" t="s">
        <v>892</v>
      </c>
      <c r="F766" s="32" t="s">
        <v>139</v>
      </c>
      <c r="G766" s="36">
        <v>932.29</v>
      </c>
      <c r="H766" s="37"/>
      <c r="I766" s="35"/>
      <c r="J766" s="36">
        <v>932.29</v>
      </c>
      <c r="K766" s="35">
        <v>45946</v>
      </c>
      <c r="L766" s="36"/>
      <c r="M766" s="35">
        <v>46311</v>
      </c>
      <c r="N766" s="36"/>
      <c r="O766" s="33">
        <v>46676</v>
      </c>
      <c r="P766" s="32">
        <v>1</v>
      </c>
      <c r="Q766" s="32" t="s">
        <v>885</v>
      </c>
    </row>
    <row r="767" spans="1:17" x14ac:dyDescent="0.2">
      <c r="A767" s="56">
        <v>2333057</v>
      </c>
      <c r="B767" s="32" t="s">
        <v>97</v>
      </c>
      <c r="C767" s="32" t="s">
        <v>30</v>
      </c>
      <c r="D767" s="38" t="s">
        <v>891</v>
      </c>
      <c r="E767" s="32" t="s">
        <v>890</v>
      </c>
      <c r="F767" s="32" t="s">
        <v>496</v>
      </c>
      <c r="G767" s="36">
        <v>1165.3599999999999</v>
      </c>
      <c r="H767" s="37"/>
      <c r="I767" s="35"/>
      <c r="J767" s="36">
        <v>1165.3599999999999</v>
      </c>
      <c r="K767" s="35">
        <v>45946</v>
      </c>
      <c r="L767" s="36"/>
      <c r="M767" s="35">
        <v>46311</v>
      </c>
      <c r="N767" s="36"/>
      <c r="O767" s="33">
        <v>46676</v>
      </c>
      <c r="P767" s="32">
        <v>1</v>
      </c>
      <c r="Q767" s="32" t="s">
        <v>885</v>
      </c>
    </row>
    <row r="768" spans="1:17" x14ac:dyDescent="0.2">
      <c r="A768" s="56">
        <v>2333057</v>
      </c>
      <c r="B768" s="32" t="s">
        <v>97</v>
      </c>
      <c r="C768" s="32" t="s">
        <v>30</v>
      </c>
      <c r="D768" s="38" t="s">
        <v>889</v>
      </c>
      <c r="E768" s="32" t="s">
        <v>888</v>
      </c>
      <c r="F768" s="32" t="s">
        <v>69</v>
      </c>
      <c r="G768" s="36">
        <v>3729.15</v>
      </c>
      <c r="H768" s="37"/>
      <c r="I768" s="35"/>
      <c r="J768" s="36">
        <v>3729.15</v>
      </c>
      <c r="K768" s="35">
        <v>45946</v>
      </c>
      <c r="L768" s="36"/>
      <c r="M768" s="35">
        <v>46311</v>
      </c>
      <c r="N768" s="36"/>
      <c r="O768" s="33">
        <v>46676</v>
      </c>
      <c r="P768" s="32">
        <v>1</v>
      </c>
      <c r="Q768" s="32" t="s">
        <v>885</v>
      </c>
    </row>
    <row r="769" spans="1:17" x14ac:dyDescent="0.2">
      <c r="A769" s="56">
        <v>2333057</v>
      </c>
      <c r="B769" s="32" t="s">
        <v>97</v>
      </c>
      <c r="C769" s="32" t="s">
        <v>30</v>
      </c>
      <c r="D769" s="38" t="s">
        <v>887</v>
      </c>
      <c r="E769" s="32" t="s">
        <v>886</v>
      </c>
      <c r="F769" s="32" t="s">
        <v>137</v>
      </c>
      <c r="G769" s="36">
        <v>4894.51</v>
      </c>
      <c r="H769" s="37"/>
      <c r="I769" s="35"/>
      <c r="J769" s="36">
        <v>4894.51</v>
      </c>
      <c r="K769" s="35">
        <v>45946</v>
      </c>
      <c r="L769" s="36"/>
      <c r="M769" s="35">
        <v>46311</v>
      </c>
      <c r="N769" s="36"/>
      <c r="O769" s="33">
        <v>46676</v>
      </c>
      <c r="P769" s="32">
        <v>1</v>
      </c>
      <c r="Q769" s="32" t="s">
        <v>885</v>
      </c>
    </row>
    <row r="770" spans="1:17" x14ac:dyDescent="0.2">
      <c r="A770" s="57">
        <v>2333060</v>
      </c>
      <c r="B770" s="32" t="s">
        <v>56</v>
      </c>
      <c r="C770" s="40" t="s">
        <v>873</v>
      </c>
      <c r="D770" s="41" t="s">
        <v>884</v>
      </c>
      <c r="E770" s="40" t="s">
        <v>883</v>
      </c>
      <c r="F770" s="40" t="s">
        <v>882</v>
      </c>
      <c r="G770" s="34">
        <v>8714</v>
      </c>
      <c r="H770" s="37">
        <v>8714</v>
      </c>
      <c r="I770" s="35">
        <v>45946</v>
      </c>
      <c r="J770" s="34"/>
      <c r="K770" s="35">
        <v>45946</v>
      </c>
      <c r="L770" s="34"/>
      <c r="M770" s="35">
        <v>46676</v>
      </c>
      <c r="N770" s="34"/>
      <c r="O770" s="33">
        <v>47042</v>
      </c>
      <c r="P770" s="40">
        <v>4</v>
      </c>
      <c r="Q770" s="40" t="s">
        <v>870</v>
      </c>
    </row>
    <row r="771" spans="1:17" x14ac:dyDescent="0.2">
      <c r="A771" s="57">
        <v>2333060</v>
      </c>
      <c r="B771" s="32" t="s">
        <v>56</v>
      </c>
      <c r="C771" s="40" t="s">
        <v>873</v>
      </c>
      <c r="D771" s="41" t="s">
        <v>881</v>
      </c>
      <c r="E771" s="40" t="s">
        <v>880</v>
      </c>
      <c r="F771" s="40" t="s">
        <v>879</v>
      </c>
      <c r="G771" s="34">
        <v>14750</v>
      </c>
      <c r="H771" s="37">
        <v>14750</v>
      </c>
      <c r="I771" s="35">
        <v>45946</v>
      </c>
      <c r="J771" s="34"/>
      <c r="K771" s="35">
        <v>45946</v>
      </c>
      <c r="L771" s="34"/>
      <c r="M771" s="35">
        <v>46676</v>
      </c>
      <c r="N771" s="34"/>
      <c r="O771" s="33">
        <v>47042</v>
      </c>
      <c r="P771" s="40">
        <v>4</v>
      </c>
      <c r="Q771" s="40" t="s">
        <v>870</v>
      </c>
    </row>
    <row r="772" spans="1:17" x14ac:dyDescent="0.2">
      <c r="A772" s="57">
        <v>2333060</v>
      </c>
      <c r="B772" s="32" t="s">
        <v>56</v>
      </c>
      <c r="C772" s="40" t="s">
        <v>873</v>
      </c>
      <c r="D772" s="41" t="s">
        <v>878</v>
      </c>
      <c r="E772" s="40" t="s">
        <v>877</v>
      </c>
      <c r="F772" s="40" t="s">
        <v>330</v>
      </c>
      <c r="G772" s="34">
        <v>10181</v>
      </c>
      <c r="H772" s="37">
        <v>10181</v>
      </c>
      <c r="I772" s="35">
        <v>45946</v>
      </c>
      <c r="J772" s="34"/>
      <c r="K772" s="35">
        <v>45946</v>
      </c>
      <c r="L772" s="34"/>
      <c r="M772" s="35">
        <v>46676</v>
      </c>
      <c r="N772" s="34"/>
      <c r="O772" s="33">
        <v>47042</v>
      </c>
      <c r="P772" s="40">
        <v>4</v>
      </c>
      <c r="Q772" s="40" t="s">
        <v>870</v>
      </c>
    </row>
    <row r="773" spans="1:17" x14ac:dyDescent="0.2">
      <c r="A773" s="57">
        <v>2333060</v>
      </c>
      <c r="B773" s="32" t="s">
        <v>56</v>
      </c>
      <c r="C773" s="40" t="s">
        <v>873</v>
      </c>
      <c r="D773" s="41" t="s">
        <v>876</v>
      </c>
      <c r="E773" s="40" t="s">
        <v>875</v>
      </c>
      <c r="F773" s="40" t="s">
        <v>874</v>
      </c>
      <c r="G773" s="34">
        <v>12128</v>
      </c>
      <c r="H773" s="37">
        <v>12128</v>
      </c>
      <c r="I773" s="35">
        <v>45946</v>
      </c>
      <c r="J773" s="34"/>
      <c r="K773" s="35">
        <v>45946</v>
      </c>
      <c r="L773" s="34"/>
      <c r="M773" s="35">
        <v>46676</v>
      </c>
      <c r="N773" s="34"/>
      <c r="O773" s="33">
        <v>47042</v>
      </c>
      <c r="P773" s="40">
        <v>4</v>
      </c>
      <c r="Q773" s="40" t="s">
        <v>870</v>
      </c>
    </row>
    <row r="774" spans="1:17" x14ac:dyDescent="0.2">
      <c r="A774" s="57">
        <v>2333060</v>
      </c>
      <c r="B774" s="32" t="s">
        <v>56</v>
      </c>
      <c r="C774" s="40" t="s">
        <v>873</v>
      </c>
      <c r="D774" s="41" t="s">
        <v>872</v>
      </c>
      <c r="E774" s="40" t="s">
        <v>871</v>
      </c>
      <c r="F774" s="40" t="s">
        <v>136</v>
      </c>
      <c r="G774" s="34">
        <v>4194</v>
      </c>
      <c r="H774" s="37">
        <v>4194</v>
      </c>
      <c r="I774" s="35">
        <v>45946</v>
      </c>
      <c r="J774" s="34"/>
      <c r="K774" s="35">
        <v>45946</v>
      </c>
      <c r="L774" s="34"/>
      <c r="M774" s="35">
        <v>46676</v>
      </c>
      <c r="N774" s="34"/>
      <c r="O774" s="33">
        <v>47042</v>
      </c>
      <c r="P774" s="40">
        <v>4</v>
      </c>
      <c r="Q774" s="40" t="s">
        <v>870</v>
      </c>
    </row>
    <row r="775" spans="1:17" x14ac:dyDescent="0.2">
      <c r="A775" s="56">
        <v>2333089</v>
      </c>
      <c r="B775" s="32" t="s">
        <v>31</v>
      </c>
      <c r="C775" s="32" t="s">
        <v>825</v>
      </c>
      <c r="D775" s="38" t="s">
        <v>869</v>
      </c>
      <c r="E775" s="32" t="s">
        <v>868</v>
      </c>
      <c r="F775" s="32" t="s">
        <v>139</v>
      </c>
      <c r="G775" s="36">
        <v>2923.2</v>
      </c>
      <c r="H775" s="37"/>
      <c r="I775" s="35"/>
      <c r="J775" s="36">
        <v>2923.2</v>
      </c>
      <c r="K775" s="35">
        <v>46023</v>
      </c>
      <c r="L775" s="36"/>
      <c r="M775" s="35">
        <v>46388</v>
      </c>
      <c r="N775" s="36"/>
      <c r="O775" s="33">
        <v>46753</v>
      </c>
      <c r="P775" s="32">
        <v>8</v>
      </c>
      <c r="Q775" s="32"/>
    </row>
    <row r="776" spans="1:17" x14ac:dyDescent="0.2">
      <c r="A776" s="56">
        <v>2333089</v>
      </c>
      <c r="B776" s="32" t="s">
        <v>31</v>
      </c>
      <c r="C776" s="32" t="s">
        <v>825</v>
      </c>
      <c r="D776" s="38" t="s">
        <v>867</v>
      </c>
      <c r="E776" s="32" t="s">
        <v>866</v>
      </c>
      <c r="F776" s="32" t="s">
        <v>496</v>
      </c>
      <c r="G776" s="36">
        <v>2929.5</v>
      </c>
      <c r="H776" s="37"/>
      <c r="I776" s="35"/>
      <c r="J776" s="36">
        <v>2929.5</v>
      </c>
      <c r="K776" s="35">
        <v>46023</v>
      </c>
      <c r="L776" s="36"/>
      <c r="M776" s="35">
        <v>46388</v>
      </c>
      <c r="N776" s="36"/>
      <c r="O776" s="33">
        <v>46753</v>
      </c>
      <c r="P776" s="32">
        <v>8</v>
      </c>
      <c r="Q776" s="32"/>
    </row>
    <row r="777" spans="1:17" x14ac:dyDescent="0.2">
      <c r="A777" s="56">
        <v>2333089</v>
      </c>
      <c r="B777" s="32" t="s">
        <v>31</v>
      </c>
      <c r="C777" s="32" t="s">
        <v>825</v>
      </c>
      <c r="D777" s="38" t="s">
        <v>865</v>
      </c>
      <c r="E777" s="32" t="s">
        <v>864</v>
      </c>
      <c r="F777" s="32" t="s">
        <v>69</v>
      </c>
      <c r="G777" s="36">
        <v>3334.8</v>
      </c>
      <c r="H777" s="37"/>
      <c r="I777" s="35"/>
      <c r="J777" s="36">
        <v>3334.8</v>
      </c>
      <c r="K777" s="35">
        <v>46023</v>
      </c>
      <c r="L777" s="36"/>
      <c r="M777" s="35">
        <v>46388</v>
      </c>
      <c r="N777" s="36"/>
      <c r="O777" s="33">
        <v>46753</v>
      </c>
      <c r="P777" s="32">
        <v>8</v>
      </c>
      <c r="Q777" s="32"/>
    </row>
    <row r="778" spans="1:17" x14ac:dyDescent="0.2">
      <c r="A778" s="56">
        <v>2333089</v>
      </c>
      <c r="B778" s="32" t="s">
        <v>31</v>
      </c>
      <c r="C778" s="32" t="s">
        <v>825</v>
      </c>
      <c r="D778" s="38" t="s">
        <v>863</v>
      </c>
      <c r="E778" s="32" t="s">
        <v>862</v>
      </c>
      <c r="F778" s="32" t="s">
        <v>137</v>
      </c>
      <c r="G778" s="36">
        <v>3167.85</v>
      </c>
      <c r="H778" s="37"/>
      <c r="I778" s="35"/>
      <c r="J778" s="36">
        <v>3167.85</v>
      </c>
      <c r="K778" s="35">
        <v>46023</v>
      </c>
      <c r="L778" s="36"/>
      <c r="M778" s="35">
        <v>46388</v>
      </c>
      <c r="N778" s="36"/>
      <c r="O778" s="33">
        <v>46753</v>
      </c>
      <c r="P778" s="32">
        <v>8</v>
      </c>
      <c r="Q778" s="32"/>
    </row>
    <row r="779" spans="1:17" x14ac:dyDescent="0.2">
      <c r="A779" s="56">
        <v>2333089</v>
      </c>
      <c r="B779" s="32" t="s">
        <v>31</v>
      </c>
      <c r="C779" s="32" t="s">
        <v>825</v>
      </c>
      <c r="D779" s="38" t="s">
        <v>861</v>
      </c>
      <c r="E779" s="32" t="s">
        <v>860</v>
      </c>
      <c r="F779" s="32" t="s">
        <v>204</v>
      </c>
      <c r="G779" s="36">
        <v>5283.6</v>
      </c>
      <c r="H779" s="37"/>
      <c r="I779" s="35"/>
      <c r="J779" s="36">
        <v>5283.6</v>
      </c>
      <c r="K779" s="35">
        <v>46023</v>
      </c>
      <c r="L779" s="36"/>
      <c r="M779" s="35">
        <v>46388</v>
      </c>
      <c r="N779" s="36"/>
      <c r="O779" s="33">
        <v>46753</v>
      </c>
      <c r="P779" s="32">
        <v>8</v>
      </c>
      <c r="Q779" s="32"/>
    </row>
    <row r="780" spans="1:17" x14ac:dyDescent="0.2">
      <c r="A780" s="56">
        <v>2333089</v>
      </c>
      <c r="B780" s="32" t="s">
        <v>31</v>
      </c>
      <c r="C780" s="32" t="s">
        <v>825</v>
      </c>
      <c r="D780" s="38" t="s">
        <v>859</v>
      </c>
      <c r="E780" s="32" t="s">
        <v>858</v>
      </c>
      <c r="F780" s="32" t="s">
        <v>857</v>
      </c>
      <c r="G780" s="36">
        <v>9264.15</v>
      </c>
      <c r="H780" s="37"/>
      <c r="I780" s="35"/>
      <c r="J780" s="36">
        <v>9264.15</v>
      </c>
      <c r="K780" s="35">
        <v>46023</v>
      </c>
      <c r="L780" s="36"/>
      <c r="M780" s="35">
        <v>46388</v>
      </c>
      <c r="N780" s="36"/>
      <c r="O780" s="33">
        <v>46753</v>
      </c>
      <c r="P780" s="32">
        <v>8</v>
      </c>
      <c r="Q780" s="32"/>
    </row>
    <row r="781" spans="1:17" x14ac:dyDescent="0.2">
      <c r="A781" s="56">
        <v>2333089</v>
      </c>
      <c r="B781" s="32" t="s">
        <v>31</v>
      </c>
      <c r="C781" s="32" t="s">
        <v>825</v>
      </c>
      <c r="D781" s="38" t="s">
        <v>856</v>
      </c>
      <c r="E781" s="32" t="s">
        <v>855</v>
      </c>
      <c r="F781" s="32" t="s">
        <v>854</v>
      </c>
      <c r="G781" s="36">
        <v>4077.15</v>
      </c>
      <c r="H781" s="37"/>
      <c r="I781" s="35"/>
      <c r="J781" s="36">
        <v>4077.15</v>
      </c>
      <c r="K781" s="35">
        <v>46023</v>
      </c>
      <c r="L781" s="36"/>
      <c r="M781" s="35">
        <v>46388</v>
      </c>
      <c r="N781" s="36"/>
      <c r="O781" s="33">
        <v>46753</v>
      </c>
      <c r="P781" s="32">
        <v>8</v>
      </c>
      <c r="Q781" s="32"/>
    </row>
    <row r="782" spans="1:17" x14ac:dyDescent="0.2">
      <c r="A782" s="56">
        <v>2333089</v>
      </c>
      <c r="B782" s="32" t="s">
        <v>31</v>
      </c>
      <c r="C782" s="32" t="s">
        <v>825</v>
      </c>
      <c r="D782" s="38" t="s">
        <v>853</v>
      </c>
      <c r="E782" s="32" t="s">
        <v>852</v>
      </c>
      <c r="F782" s="32" t="s">
        <v>851</v>
      </c>
      <c r="G782" s="36">
        <v>3109.05</v>
      </c>
      <c r="H782" s="37"/>
      <c r="I782" s="35"/>
      <c r="J782" s="36">
        <v>3109.05</v>
      </c>
      <c r="K782" s="35">
        <v>46023</v>
      </c>
      <c r="L782" s="36"/>
      <c r="M782" s="35">
        <v>46388</v>
      </c>
      <c r="N782" s="36"/>
      <c r="O782" s="33">
        <v>46753</v>
      </c>
      <c r="P782" s="32">
        <v>8</v>
      </c>
      <c r="Q782" s="32"/>
    </row>
    <row r="783" spans="1:17" x14ac:dyDescent="0.2">
      <c r="A783" s="56">
        <v>2333089</v>
      </c>
      <c r="B783" s="32" t="s">
        <v>31</v>
      </c>
      <c r="C783" s="32" t="s">
        <v>825</v>
      </c>
      <c r="D783" s="38" t="s">
        <v>850</v>
      </c>
      <c r="E783" s="32" t="s">
        <v>849</v>
      </c>
      <c r="F783" s="32" t="s">
        <v>62</v>
      </c>
      <c r="G783" s="36">
        <v>2803.5</v>
      </c>
      <c r="H783" s="37"/>
      <c r="I783" s="35"/>
      <c r="J783" s="36">
        <v>2803.5</v>
      </c>
      <c r="K783" s="35">
        <v>46023</v>
      </c>
      <c r="L783" s="36"/>
      <c r="M783" s="35">
        <v>46388</v>
      </c>
      <c r="N783" s="36"/>
      <c r="O783" s="33">
        <v>46753</v>
      </c>
      <c r="P783" s="32">
        <v>8</v>
      </c>
      <c r="Q783" s="32"/>
    </row>
    <row r="784" spans="1:17" x14ac:dyDescent="0.2">
      <c r="A784" s="56">
        <v>2333089</v>
      </c>
      <c r="B784" s="32" t="s">
        <v>31</v>
      </c>
      <c r="C784" s="32" t="s">
        <v>825</v>
      </c>
      <c r="D784" s="38" t="s">
        <v>848</v>
      </c>
      <c r="E784" s="32" t="s">
        <v>847</v>
      </c>
      <c r="F784" s="32" t="s">
        <v>63</v>
      </c>
      <c r="G784" s="36">
        <v>3001.95</v>
      </c>
      <c r="H784" s="37"/>
      <c r="I784" s="35"/>
      <c r="J784" s="36">
        <v>3001.95</v>
      </c>
      <c r="K784" s="35">
        <v>46023</v>
      </c>
      <c r="L784" s="36"/>
      <c r="M784" s="35">
        <v>46388</v>
      </c>
      <c r="N784" s="36"/>
      <c r="O784" s="33">
        <v>46753</v>
      </c>
      <c r="P784" s="32">
        <v>8</v>
      </c>
      <c r="Q784" s="32"/>
    </row>
    <row r="785" spans="1:17" x14ac:dyDescent="0.2">
      <c r="A785" s="56">
        <v>2333089</v>
      </c>
      <c r="B785" s="32" t="s">
        <v>31</v>
      </c>
      <c r="C785" s="32" t="s">
        <v>825</v>
      </c>
      <c r="D785" s="38" t="s">
        <v>846</v>
      </c>
      <c r="E785" s="32" t="s">
        <v>845</v>
      </c>
      <c r="F785" s="32" t="s">
        <v>64</v>
      </c>
      <c r="G785" s="36">
        <v>2859.15</v>
      </c>
      <c r="H785" s="37"/>
      <c r="I785" s="35"/>
      <c r="J785" s="36">
        <v>2859.15</v>
      </c>
      <c r="K785" s="35">
        <v>46023</v>
      </c>
      <c r="L785" s="36"/>
      <c r="M785" s="35">
        <v>46388</v>
      </c>
      <c r="N785" s="36"/>
      <c r="O785" s="33">
        <v>46753</v>
      </c>
      <c r="P785" s="32">
        <v>8</v>
      </c>
      <c r="Q785" s="32"/>
    </row>
    <row r="786" spans="1:17" x14ac:dyDescent="0.2">
      <c r="A786" s="56">
        <v>2333089</v>
      </c>
      <c r="B786" s="32" t="s">
        <v>31</v>
      </c>
      <c r="C786" s="32" t="s">
        <v>825</v>
      </c>
      <c r="D786" s="38" t="s">
        <v>844</v>
      </c>
      <c r="E786" s="32" t="s">
        <v>843</v>
      </c>
      <c r="F786" s="40" t="s">
        <v>71</v>
      </c>
      <c r="G786" s="36">
        <v>5363.4</v>
      </c>
      <c r="H786" s="37"/>
      <c r="I786" s="35"/>
      <c r="J786" s="36">
        <v>5363.4</v>
      </c>
      <c r="K786" s="35">
        <v>46023</v>
      </c>
      <c r="L786" s="36"/>
      <c r="M786" s="35">
        <v>46388</v>
      </c>
      <c r="N786" s="36"/>
      <c r="O786" s="33">
        <v>46753</v>
      </c>
      <c r="P786" s="32">
        <v>8</v>
      </c>
      <c r="Q786" s="32"/>
    </row>
    <row r="787" spans="1:17" x14ac:dyDescent="0.2">
      <c r="A787" s="56">
        <v>2333089</v>
      </c>
      <c r="B787" s="32" t="s">
        <v>31</v>
      </c>
      <c r="C787" s="32" t="s">
        <v>825</v>
      </c>
      <c r="D787" s="38" t="s">
        <v>842</v>
      </c>
      <c r="E787" s="32" t="s">
        <v>841</v>
      </c>
      <c r="F787" s="32" t="s">
        <v>766</v>
      </c>
      <c r="G787" s="36">
        <v>6840.75</v>
      </c>
      <c r="H787" s="37"/>
      <c r="I787" s="35"/>
      <c r="J787" s="36">
        <v>6840.75</v>
      </c>
      <c r="K787" s="35">
        <v>46023</v>
      </c>
      <c r="L787" s="36"/>
      <c r="M787" s="35">
        <v>46388</v>
      </c>
      <c r="N787" s="36"/>
      <c r="O787" s="33">
        <v>46753</v>
      </c>
      <c r="P787" s="32">
        <v>8</v>
      </c>
      <c r="Q787" s="32"/>
    </row>
    <row r="788" spans="1:17" x14ac:dyDescent="0.2">
      <c r="A788" s="56">
        <v>2333089</v>
      </c>
      <c r="B788" s="32" t="s">
        <v>31</v>
      </c>
      <c r="C788" s="32" t="s">
        <v>825</v>
      </c>
      <c r="D788" s="38" t="s">
        <v>840</v>
      </c>
      <c r="E788" s="32" t="s">
        <v>839</v>
      </c>
      <c r="F788" s="32" t="s">
        <v>65</v>
      </c>
      <c r="G788" s="36">
        <v>5422.2</v>
      </c>
      <c r="H788" s="37"/>
      <c r="I788" s="35"/>
      <c r="J788" s="36">
        <v>5422.2</v>
      </c>
      <c r="K788" s="35">
        <v>46023</v>
      </c>
      <c r="L788" s="36"/>
      <c r="M788" s="35">
        <v>46388</v>
      </c>
      <c r="N788" s="36"/>
      <c r="O788" s="33">
        <v>46753</v>
      </c>
      <c r="P788" s="32">
        <v>8</v>
      </c>
      <c r="Q788" s="32"/>
    </row>
    <row r="789" spans="1:17" x14ac:dyDescent="0.2">
      <c r="A789" s="56">
        <v>2333089</v>
      </c>
      <c r="B789" s="32" t="s">
        <v>31</v>
      </c>
      <c r="C789" s="32" t="s">
        <v>825</v>
      </c>
      <c r="D789" s="38" t="s">
        <v>838</v>
      </c>
      <c r="E789" s="32" t="s">
        <v>837</v>
      </c>
      <c r="F789" s="32" t="s">
        <v>66</v>
      </c>
      <c r="G789" s="36">
        <v>3202.5</v>
      </c>
      <c r="H789" s="37"/>
      <c r="I789" s="35"/>
      <c r="J789" s="36">
        <v>3202.5</v>
      </c>
      <c r="K789" s="35">
        <v>46023</v>
      </c>
      <c r="L789" s="36"/>
      <c r="M789" s="35">
        <v>46388</v>
      </c>
      <c r="N789" s="36"/>
      <c r="O789" s="33">
        <v>46753</v>
      </c>
      <c r="P789" s="32">
        <v>8</v>
      </c>
      <c r="Q789" s="32"/>
    </row>
    <row r="790" spans="1:17" x14ac:dyDescent="0.2">
      <c r="A790" s="56">
        <v>2333089</v>
      </c>
      <c r="B790" s="32" t="s">
        <v>31</v>
      </c>
      <c r="C790" s="32" t="s">
        <v>825</v>
      </c>
      <c r="D790" s="38" t="s">
        <v>836</v>
      </c>
      <c r="E790" s="32" t="s">
        <v>835</v>
      </c>
      <c r="F790" s="32" t="s">
        <v>581</v>
      </c>
      <c r="G790" s="36">
        <v>6209.7</v>
      </c>
      <c r="H790" s="37"/>
      <c r="I790" s="35"/>
      <c r="J790" s="36">
        <v>6209.7</v>
      </c>
      <c r="K790" s="35">
        <v>46023</v>
      </c>
      <c r="L790" s="36"/>
      <c r="M790" s="35">
        <v>46388</v>
      </c>
      <c r="N790" s="36"/>
      <c r="O790" s="33">
        <v>46753</v>
      </c>
      <c r="P790" s="32">
        <v>8</v>
      </c>
      <c r="Q790" s="32"/>
    </row>
    <row r="791" spans="1:17" x14ac:dyDescent="0.2">
      <c r="A791" s="56">
        <v>2333089</v>
      </c>
      <c r="B791" s="32" t="s">
        <v>31</v>
      </c>
      <c r="C791" s="32" t="s">
        <v>825</v>
      </c>
      <c r="D791" s="38" t="s">
        <v>834</v>
      </c>
      <c r="E791" s="32" t="s">
        <v>833</v>
      </c>
      <c r="F791" s="32" t="s">
        <v>75</v>
      </c>
      <c r="G791" s="36">
        <v>3034.5</v>
      </c>
      <c r="H791" s="37"/>
      <c r="I791" s="35"/>
      <c r="J791" s="36">
        <v>3034.5</v>
      </c>
      <c r="K791" s="35">
        <v>46023</v>
      </c>
      <c r="L791" s="36"/>
      <c r="M791" s="35">
        <v>46388</v>
      </c>
      <c r="N791" s="36"/>
      <c r="O791" s="33">
        <v>46753</v>
      </c>
      <c r="P791" s="32">
        <v>8</v>
      </c>
      <c r="Q791" s="32"/>
    </row>
    <row r="792" spans="1:17" x14ac:dyDescent="0.2">
      <c r="A792" s="56">
        <v>2333089</v>
      </c>
      <c r="B792" s="32" t="s">
        <v>31</v>
      </c>
      <c r="C792" s="32" t="s">
        <v>825</v>
      </c>
      <c r="D792" s="38" t="s">
        <v>832</v>
      </c>
      <c r="E792" s="32" t="s">
        <v>831</v>
      </c>
      <c r="F792" s="32" t="s">
        <v>830</v>
      </c>
      <c r="G792" s="36">
        <v>5597.55</v>
      </c>
      <c r="H792" s="37"/>
      <c r="I792" s="35"/>
      <c r="J792" s="36">
        <v>5597.55</v>
      </c>
      <c r="K792" s="35">
        <v>46023</v>
      </c>
      <c r="L792" s="36"/>
      <c r="M792" s="35">
        <v>46388</v>
      </c>
      <c r="N792" s="36"/>
      <c r="O792" s="33">
        <v>46753</v>
      </c>
      <c r="P792" s="32">
        <v>4</v>
      </c>
      <c r="Q792" s="32"/>
    </row>
    <row r="793" spans="1:17" x14ac:dyDescent="0.2">
      <c r="A793" s="56">
        <v>2333089</v>
      </c>
      <c r="B793" s="32" t="s">
        <v>31</v>
      </c>
      <c r="C793" s="32" t="s">
        <v>825</v>
      </c>
      <c r="D793" s="38" t="s">
        <v>829</v>
      </c>
      <c r="E793" s="32" t="s">
        <v>828</v>
      </c>
      <c r="F793" s="32" t="s">
        <v>68</v>
      </c>
      <c r="G793" s="36">
        <v>6303.15</v>
      </c>
      <c r="H793" s="37"/>
      <c r="I793" s="35"/>
      <c r="J793" s="36">
        <v>6303.15</v>
      </c>
      <c r="K793" s="35">
        <v>46023</v>
      </c>
      <c r="L793" s="36"/>
      <c r="M793" s="35">
        <v>46388</v>
      </c>
      <c r="N793" s="36"/>
      <c r="O793" s="33">
        <v>46753</v>
      </c>
      <c r="P793" s="32">
        <v>4</v>
      </c>
      <c r="Q793" s="32"/>
    </row>
    <row r="794" spans="1:17" x14ac:dyDescent="0.2">
      <c r="A794" s="56">
        <v>2333089</v>
      </c>
      <c r="B794" s="32" t="s">
        <v>31</v>
      </c>
      <c r="C794" s="32" t="s">
        <v>825</v>
      </c>
      <c r="D794" s="38" t="s">
        <v>827</v>
      </c>
      <c r="E794" s="32" t="s">
        <v>826</v>
      </c>
      <c r="F794" s="32" t="s">
        <v>72</v>
      </c>
      <c r="G794" s="36">
        <v>2880.15</v>
      </c>
      <c r="H794" s="37"/>
      <c r="I794" s="35"/>
      <c r="J794" s="36">
        <v>2880.15</v>
      </c>
      <c r="K794" s="35">
        <v>46023</v>
      </c>
      <c r="L794" s="36"/>
      <c r="M794" s="35">
        <v>46388</v>
      </c>
      <c r="N794" s="36"/>
      <c r="O794" s="33">
        <v>46753</v>
      </c>
      <c r="P794" s="32">
        <v>4</v>
      </c>
      <c r="Q794" s="32"/>
    </row>
    <row r="795" spans="1:17" x14ac:dyDescent="0.2">
      <c r="A795" s="56">
        <v>2333089</v>
      </c>
      <c r="B795" s="32" t="s">
        <v>31</v>
      </c>
      <c r="C795" s="32" t="s">
        <v>825</v>
      </c>
      <c r="D795" s="38" t="s">
        <v>824</v>
      </c>
      <c r="E795" s="32" t="s">
        <v>823</v>
      </c>
      <c r="F795" s="32" t="s">
        <v>73</v>
      </c>
      <c r="G795" s="36">
        <v>2903.25</v>
      </c>
      <c r="H795" s="37"/>
      <c r="I795" s="35"/>
      <c r="J795" s="36">
        <v>2903.25</v>
      </c>
      <c r="K795" s="35">
        <v>46023</v>
      </c>
      <c r="L795" s="36"/>
      <c r="M795" s="35">
        <v>46388</v>
      </c>
      <c r="N795" s="36"/>
      <c r="O795" s="33">
        <v>46753</v>
      </c>
      <c r="P795" s="32">
        <v>4</v>
      </c>
      <c r="Q795" s="32"/>
    </row>
    <row r="796" spans="1:17" x14ac:dyDescent="0.2">
      <c r="A796" s="56">
        <v>2333089</v>
      </c>
      <c r="B796" s="32" t="s">
        <v>31</v>
      </c>
      <c r="C796" s="32" t="s">
        <v>91</v>
      </c>
      <c r="D796" s="38" t="s">
        <v>822</v>
      </c>
      <c r="E796" s="32" t="s">
        <v>821</v>
      </c>
      <c r="F796" s="32" t="s">
        <v>213</v>
      </c>
      <c r="G796" s="36">
        <v>24.15</v>
      </c>
      <c r="H796" s="37"/>
      <c r="I796" s="35"/>
      <c r="J796" s="36">
        <v>24.15</v>
      </c>
      <c r="K796" s="35">
        <v>46023</v>
      </c>
      <c r="L796" s="36"/>
      <c r="M796" s="35">
        <v>46388</v>
      </c>
      <c r="N796" s="36"/>
      <c r="O796" s="33">
        <v>46753</v>
      </c>
      <c r="P796" s="32">
        <v>60</v>
      </c>
      <c r="Q796" s="32"/>
    </row>
    <row r="797" spans="1:17" x14ac:dyDescent="0.2">
      <c r="A797" s="56">
        <v>2333089</v>
      </c>
      <c r="B797" s="32" t="s">
        <v>31</v>
      </c>
      <c r="C797" s="32" t="s">
        <v>814</v>
      </c>
      <c r="D797" s="38" t="s">
        <v>820</v>
      </c>
      <c r="E797" s="32" t="s">
        <v>819</v>
      </c>
      <c r="F797" s="32" t="s">
        <v>348</v>
      </c>
      <c r="G797" s="36">
        <v>347.55</v>
      </c>
      <c r="H797" s="37"/>
      <c r="I797" s="35"/>
      <c r="J797" s="36">
        <v>347.55</v>
      </c>
      <c r="K797" s="35">
        <v>46023</v>
      </c>
      <c r="L797" s="36"/>
      <c r="M797" s="35">
        <v>46388</v>
      </c>
      <c r="N797" s="36"/>
      <c r="O797" s="33">
        <v>46753</v>
      </c>
      <c r="P797" s="32">
        <v>23</v>
      </c>
      <c r="Q797" s="32"/>
    </row>
    <row r="798" spans="1:17" x14ac:dyDescent="0.2">
      <c r="A798" s="56">
        <v>2333089</v>
      </c>
      <c r="B798" s="32" t="s">
        <v>31</v>
      </c>
      <c r="C798" s="32" t="s">
        <v>814</v>
      </c>
      <c r="D798" s="38" t="s">
        <v>818</v>
      </c>
      <c r="E798" s="32" t="s">
        <v>817</v>
      </c>
      <c r="F798" s="32" t="s">
        <v>348</v>
      </c>
      <c r="G798" s="36">
        <v>698.25</v>
      </c>
      <c r="H798" s="37"/>
      <c r="I798" s="35"/>
      <c r="J798" s="36">
        <v>698.25</v>
      </c>
      <c r="K798" s="35">
        <v>46023</v>
      </c>
      <c r="L798" s="36"/>
      <c r="M798" s="35">
        <v>46388</v>
      </c>
      <c r="N798" s="36"/>
      <c r="O798" s="33">
        <v>46753</v>
      </c>
      <c r="P798" s="32">
        <v>29</v>
      </c>
      <c r="Q798" s="32"/>
    </row>
    <row r="799" spans="1:17" x14ac:dyDescent="0.2">
      <c r="A799" s="56">
        <v>2333089</v>
      </c>
      <c r="B799" s="32" t="s">
        <v>31</v>
      </c>
      <c r="C799" s="32" t="s">
        <v>814</v>
      </c>
      <c r="D799" s="38" t="s">
        <v>816</v>
      </c>
      <c r="E799" s="32" t="s">
        <v>815</v>
      </c>
      <c r="F799" s="32" t="s">
        <v>348</v>
      </c>
      <c r="G799" s="36">
        <v>1041.5999999999999</v>
      </c>
      <c r="H799" s="37"/>
      <c r="I799" s="35"/>
      <c r="J799" s="36">
        <v>1041.5999999999999</v>
      </c>
      <c r="K799" s="35">
        <v>46023</v>
      </c>
      <c r="L799" s="36"/>
      <c r="M799" s="35">
        <v>46388</v>
      </c>
      <c r="N799" s="36"/>
      <c r="O799" s="33">
        <v>46753</v>
      </c>
      <c r="P799" s="32">
        <v>20</v>
      </c>
      <c r="Q799" s="32"/>
    </row>
    <row r="800" spans="1:17" x14ac:dyDescent="0.2">
      <c r="A800" s="56">
        <v>2333089</v>
      </c>
      <c r="B800" s="32" t="s">
        <v>31</v>
      </c>
      <c r="C800" s="32" t="s">
        <v>814</v>
      </c>
      <c r="D800" s="38" t="s">
        <v>813</v>
      </c>
      <c r="E800" s="32" t="s">
        <v>812</v>
      </c>
      <c r="F800" s="32" t="s">
        <v>348</v>
      </c>
      <c r="G800" s="36">
        <v>1554</v>
      </c>
      <c r="H800" s="37"/>
      <c r="I800" s="35"/>
      <c r="J800" s="36">
        <v>1554</v>
      </c>
      <c r="K800" s="35">
        <v>46023</v>
      </c>
      <c r="L800" s="36"/>
      <c r="M800" s="35">
        <v>46388</v>
      </c>
      <c r="N800" s="36"/>
      <c r="O800" s="33">
        <v>46753</v>
      </c>
      <c r="P800" s="32">
        <v>3</v>
      </c>
      <c r="Q800" s="32"/>
    </row>
    <row r="801" spans="1:17" x14ac:dyDescent="0.2">
      <c r="A801" s="56">
        <v>2333089</v>
      </c>
      <c r="B801" s="32" t="s">
        <v>31</v>
      </c>
      <c r="C801" s="32" t="s">
        <v>805</v>
      </c>
      <c r="D801" s="38" t="s">
        <v>811</v>
      </c>
      <c r="E801" s="32" t="s">
        <v>84</v>
      </c>
      <c r="F801" s="32" t="s">
        <v>348</v>
      </c>
      <c r="G801" s="36">
        <v>33.6</v>
      </c>
      <c r="H801" s="37"/>
      <c r="I801" s="35"/>
      <c r="J801" s="36">
        <v>33.6</v>
      </c>
      <c r="K801" s="35">
        <v>46023</v>
      </c>
      <c r="L801" s="36"/>
      <c r="M801" s="35">
        <v>46388</v>
      </c>
      <c r="N801" s="36"/>
      <c r="O801" s="33">
        <v>46753</v>
      </c>
      <c r="P801" s="32">
        <v>829</v>
      </c>
      <c r="Q801" s="32"/>
    </row>
    <row r="802" spans="1:17" x14ac:dyDescent="0.2">
      <c r="A802" s="56">
        <v>2333089</v>
      </c>
      <c r="B802" s="32" t="s">
        <v>31</v>
      </c>
      <c r="C802" s="32" t="s">
        <v>805</v>
      </c>
      <c r="D802" s="38" t="s">
        <v>810</v>
      </c>
      <c r="E802" s="32" t="s">
        <v>85</v>
      </c>
      <c r="F802" s="32" t="s">
        <v>348</v>
      </c>
      <c r="G802" s="36">
        <v>21</v>
      </c>
      <c r="H802" s="37"/>
      <c r="I802" s="35"/>
      <c r="J802" s="36">
        <v>21</v>
      </c>
      <c r="K802" s="35">
        <v>46023</v>
      </c>
      <c r="L802" s="36"/>
      <c r="M802" s="35">
        <v>46388</v>
      </c>
      <c r="N802" s="36"/>
      <c r="O802" s="33">
        <v>46753</v>
      </c>
      <c r="P802" s="32">
        <v>78</v>
      </c>
      <c r="Q802" s="32"/>
    </row>
    <row r="803" spans="1:17" x14ac:dyDescent="0.2">
      <c r="A803" s="56">
        <v>2333089</v>
      </c>
      <c r="B803" s="32" t="s">
        <v>31</v>
      </c>
      <c r="C803" s="32" t="s">
        <v>805</v>
      </c>
      <c r="D803" s="38" t="s">
        <v>809</v>
      </c>
      <c r="E803" s="32" t="s">
        <v>86</v>
      </c>
      <c r="F803" s="32" t="s">
        <v>348</v>
      </c>
      <c r="G803" s="36">
        <v>36.75</v>
      </c>
      <c r="H803" s="37"/>
      <c r="I803" s="35"/>
      <c r="J803" s="36">
        <v>36.75</v>
      </c>
      <c r="K803" s="35">
        <v>46023</v>
      </c>
      <c r="L803" s="36"/>
      <c r="M803" s="35">
        <v>46388</v>
      </c>
      <c r="N803" s="36"/>
      <c r="O803" s="33">
        <v>46753</v>
      </c>
      <c r="P803" s="32">
        <v>1</v>
      </c>
      <c r="Q803" s="32"/>
    </row>
    <row r="804" spans="1:17" x14ac:dyDescent="0.2">
      <c r="A804" s="56">
        <v>2333089</v>
      </c>
      <c r="B804" s="32" t="s">
        <v>31</v>
      </c>
      <c r="C804" s="32" t="s">
        <v>805</v>
      </c>
      <c r="D804" s="38" t="s">
        <v>808</v>
      </c>
      <c r="E804" s="32" t="s">
        <v>87</v>
      </c>
      <c r="F804" s="32" t="s">
        <v>348</v>
      </c>
      <c r="G804" s="36">
        <v>15.75</v>
      </c>
      <c r="H804" s="37"/>
      <c r="I804" s="35"/>
      <c r="J804" s="36">
        <v>15.75</v>
      </c>
      <c r="K804" s="35">
        <v>46023</v>
      </c>
      <c r="L804" s="36"/>
      <c r="M804" s="35">
        <v>46388</v>
      </c>
      <c r="N804" s="36"/>
      <c r="O804" s="33">
        <v>46753</v>
      </c>
      <c r="P804" s="32">
        <v>124</v>
      </c>
      <c r="Q804" s="32"/>
    </row>
    <row r="805" spans="1:17" x14ac:dyDescent="0.2">
      <c r="A805" s="56">
        <v>2333089</v>
      </c>
      <c r="B805" s="32" t="s">
        <v>31</v>
      </c>
      <c r="C805" s="32" t="s">
        <v>805</v>
      </c>
      <c r="D805" s="38" t="s">
        <v>807</v>
      </c>
      <c r="E805" s="32" t="s">
        <v>88</v>
      </c>
      <c r="F805" s="32" t="s">
        <v>348</v>
      </c>
      <c r="G805" s="36">
        <v>23.1</v>
      </c>
      <c r="H805" s="37"/>
      <c r="I805" s="35"/>
      <c r="J805" s="36">
        <v>23.1</v>
      </c>
      <c r="K805" s="35">
        <v>46023</v>
      </c>
      <c r="L805" s="36"/>
      <c r="M805" s="35">
        <v>46388</v>
      </c>
      <c r="N805" s="36"/>
      <c r="O805" s="33">
        <v>46753</v>
      </c>
      <c r="P805" s="32">
        <v>10</v>
      </c>
      <c r="Q805" s="32"/>
    </row>
    <row r="806" spans="1:17" x14ac:dyDescent="0.2">
      <c r="A806" s="56">
        <v>2333089</v>
      </c>
      <c r="B806" s="32" t="s">
        <v>31</v>
      </c>
      <c r="C806" s="32" t="s">
        <v>805</v>
      </c>
      <c r="D806" s="38" t="s">
        <v>806</v>
      </c>
      <c r="E806" s="32" t="s">
        <v>89</v>
      </c>
      <c r="F806" s="32" t="s">
        <v>348</v>
      </c>
      <c r="G806" s="36">
        <v>26.25</v>
      </c>
      <c r="H806" s="37"/>
      <c r="I806" s="35"/>
      <c r="J806" s="36">
        <v>26.25</v>
      </c>
      <c r="K806" s="35">
        <v>46023</v>
      </c>
      <c r="L806" s="36"/>
      <c r="M806" s="35">
        <v>46388</v>
      </c>
      <c r="N806" s="36"/>
      <c r="O806" s="33">
        <v>46753</v>
      </c>
      <c r="P806" s="32">
        <v>139</v>
      </c>
      <c r="Q806" s="32"/>
    </row>
    <row r="807" spans="1:17" x14ac:dyDescent="0.2">
      <c r="A807" s="56">
        <v>2333089</v>
      </c>
      <c r="B807" s="32" t="s">
        <v>31</v>
      </c>
      <c r="C807" s="32" t="s">
        <v>805</v>
      </c>
      <c r="D807" s="38" t="s">
        <v>804</v>
      </c>
      <c r="E807" s="32" t="s">
        <v>90</v>
      </c>
      <c r="F807" s="32" t="s">
        <v>348</v>
      </c>
      <c r="G807" s="36">
        <v>15.75</v>
      </c>
      <c r="H807" s="37"/>
      <c r="I807" s="35"/>
      <c r="J807" s="36">
        <v>15.75</v>
      </c>
      <c r="K807" s="35">
        <v>46023</v>
      </c>
      <c r="L807" s="36"/>
      <c r="M807" s="35">
        <v>46388</v>
      </c>
      <c r="N807" s="36"/>
      <c r="O807" s="33">
        <v>46753</v>
      </c>
      <c r="P807" s="32">
        <v>486</v>
      </c>
      <c r="Q807" s="32"/>
    </row>
    <row r="808" spans="1:17" x14ac:dyDescent="0.2">
      <c r="A808" s="56">
        <v>2433007</v>
      </c>
      <c r="B808" s="32" t="s">
        <v>57</v>
      </c>
      <c r="C808" s="32" t="s">
        <v>801</v>
      </c>
      <c r="D808" s="41" t="s">
        <v>803</v>
      </c>
      <c r="E808" s="40" t="s">
        <v>214</v>
      </c>
      <c r="F808" s="40" t="s">
        <v>348</v>
      </c>
      <c r="G808" s="34">
        <v>304.01</v>
      </c>
      <c r="H808" s="37"/>
      <c r="I808" s="35"/>
      <c r="J808" s="34">
        <v>304.01</v>
      </c>
      <c r="K808" s="35">
        <v>46084</v>
      </c>
      <c r="L808" s="34"/>
      <c r="M808" s="35">
        <v>46449</v>
      </c>
      <c r="N808" s="34"/>
      <c r="O808" s="33">
        <v>46815</v>
      </c>
      <c r="P808" s="32">
        <v>28</v>
      </c>
      <c r="Q808" s="32"/>
    </row>
    <row r="809" spans="1:17" x14ac:dyDescent="0.2">
      <c r="A809" s="56">
        <v>2433007</v>
      </c>
      <c r="B809" s="32" t="s">
        <v>57</v>
      </c>
      <c r="C809" s="32" t="s">
        <v>801</v>
      </c>
      <c r="D809" s="41" t="s">
        <v>802</v>
      </c>
      <c r="E809" s="40" t="s">
        <v>215</v>
      </c>
      <c r="F809" s="40" t="s">
        <v>348</v>
      </c>
      <c r="G809" s="34">
        <v>337.95</v>
      </c>
      <c r="H809" s="37"/>
      <c r="I809" s="35"/>
      <c r="J809" s="34">
        <v>337.95</v>
      </c>
      <c r="K809" s="35">
        <v>46084</v>
      </c>
      <c r="L809" s="34"/>
      <c r="M809" s="35">
        <v>46449</v>
      </c>
      <c r="N809" s="34"/>
      <c r="O809" s="33">
        <v>46815</v>
      </c>
      <c r="P809" s="32">
        <v>25</v>
      </c>
      <c r="Q809" s="32"/>
    </row>
    <row r="810" spans="1:17" x14ac:dyDescent="0.2">
      <c r="A810" s="56">
        <v>2433007</v>
      </c>
      <c r="B810" s="32" t="s">
        <v>57</v>
      </c>
      <c r="C810" s="32" t="s">
        <v>801</v>
      </c>
      <c r="D810" s="41" t="s">
        <v>800</v>
      </c>
      <c r="E810" s="40" t="s">
        <v>216</v>
      </c>
      <c r="F810" s="40" t="s">
        <v>348</v>
      </c>
      <c r="G810" s="34">
        <v>371.88</v>
      </c>
      <c r="H810" s="37"/>
      <c r="I810" s="35"/>
      <c r="J810" s="34">
        <v>371.88</v>
      </c>
      <c r="K810" s="35">
        <v>46084</v>
      </c>
      <c r="L810" s="34"/>
      <c r="M810" s="35">
        <v>46449</v>
      </c>
      <c r="N810" s="34"/>
      <c r="O810" s="33">
        <v>46815</v>
      </c>
      <c r="P810" s="32">
        <v>18</v>
      </c>
      <c r="Q810" s="32"/>
    </row>
    <row r="811" spans="1:17" x14ac:dyDescent="0.2">
      <c r="A811" s="56">
        <v>2433007</v>
      </c>
      <c r="B811" s="32" t="s">
        <v>57</v>
      </c>
      <c r="C811" s="32" t="s">
        <v>799</v>
      </c>
      <c r="D811" s="41" t="s">
        <v>798</v>
      </c>
      <c r="E811" s="40" t="s">
        <v>217</v>
      </c>
      <c r="F811" s="40" t="s">
        <v>348</v>
      </c>
      <c r="G811" s="34">
        <v>185.94</v>
      </c>
      <c r="H811" s="37"/>
      <c r="I811" s="35"/>
      <c r="J811" s="34">
        <v>185.94</v>
      </c>
      <c r="K811" s="35">
        <v>46084</v>
      </c>
      <c r="L811" s="34"/>
      <c r="M811" s="35">
        <v>46449</v>
      </c>
      <c r="N811" s="34"/>
      <c r="O811" s="33">
        <v>46815</v>
      </c>
      <c r="P811" s="32">
        <v>35</v>
      </c>
      <c r="Q811" s="32"/>
    </row>
    <row r="812" spans="1:17" x14ac:dyDescent="0.2">
      <c r="A812" s="56">
        <v>2433007</v>
      </c>
      <c r="B812" s="32" t="s">
        <v>57</v>
      </c>
      <c r="C812" s="32" t="s">
        <v>797</v>
      </c>
      <c r="D812" s="41" t="s">
        <v>796</v>
      </c>
      <c r="E812" s="40" t="s">
        <v>218</v>
      </c>
      <c r="F812" s="40" t="s">
        <v>348</v>
      </c>
      <c r="G812" s="34">
        <v>414.3</v>
      </c>
      <c r="H812" s="37"/>
      <c r="I812" s="35"/>
      <c r="J812" s="34">
        <v>414.3</v>
      </c>
      <c r="K812" s="35">
        <v>46084</v>
      </c>
      <c r="L812" s="34"/>
      <c r="M812" s="35">
        <v>46449</v>
      </c>
      <c r="N812" s="34"/>
      <c r="O812" s="33">
        <v>46815</v>
      </c>
      <c r="P812" s="32">
        <v>62.5</v>
      </c>
      <c r="Q812" s="32"/>
    </row>
    <row r="813" spans="1:17" x14ac:dyDescent="0.2">
      <c r="A813" s="56">
        <v>2433007</v>
      </c>
      <c r="B813" s="32" t="s">
        <v>57</v>
      </c>
      <c r="C813" s="32" t="s">
        <v>791</v>
      </c>
      <c r="D813" s="41" t="s">
        <v>795</v>
      </c>
      <c r="E813" s="40" t="s">
        <v>794</v>
      </c>
      <c r="F813" s="40" t="s">
        <v>348</v>
      </c>
      <c r="G813" s="34">
        <v>371.88</v>
      </c>
      <c r="H813" s="37"/>
      <c r="I813" s="35"/>
      <c r="J813" s="34">
        <v>371.88</v>
      </c>
      <c r="K813" s="35">
        <v>46084</v>
      </c>
      <c r="L813" s="34"/>
      <c r="M813" s="35">
        <v>46449</v>
      </c>
      <c r="N813" s="34"/>
      <c r="O813" s="33">
        <v>46815</v>
      </c>
      <c r="P813" s="32">
        <v>7</v>
      </c>
      <c r="Q813" s="32"/>
    </row>
    <row r="814" spans="1:17" x14ac:dyDescent="0.2">
      <c r="A814" s="56">
        <v>2433007</v>
      </c>
      <c r="B814" s="32" t="s">
        <v>57</v>
      </c>
      <c r="C814" s="32" t="s">
        <v>791</v>
      </c>
      <c r="D814" s="41" t="s">
        <v>793</v>
      </c>
      <c r="E814" s="40" t="s">
        <v>792</v>
      </c>
      <c r="F814" s="40" t="s">
        <v>348</v>
      </c>
      <c r="G814" s="34">
        <v>575.5</v>
      </c>
      <c r="H814" s="37"/>
      <c r="I814" s="35"/>
      <c r="J814" s="34">
        <v>575.5</v>
      </c>
      <c r="K814" s="35">
        <v>46084</v>
      </c>
      <c r="L814" s="34"/>
      <c r="M814" s="35">
        <v>46449</v>
      </c>
      <c r="N814" s="34"/>
      <c r="O814" s="33">
        <v>46815</v>
      </c>
      <c r="P814" s="32">
        <v>4.75</v>
      </c>
      <c r="Q814" s="32"/>
    </row>
    <row r="815" spans="1:17" x14ac:dyDescent="0.2">
      <c r="A815" s="56">
        <v>2433007</v>
      </c>
      <c r="B815" s="32" t="s">
        <v>57</v>
      </c>
      <c r="C815" s="32" t="s">
        <v>791</v>
      </c>
      <c r="D815" s="41" t="s">
        <v>790</v>
      </c>
      <c r="E815" s="40" t="s">
        <v>789</v>
      </c>
      <c r="F815" s="40" t="s">
        <v>348</v>
      </c>
      <c r="G815" s="34">
        <v>1151</v>
      </c>
      <c r="H815" s="37"/>
      <c r="I815" s="35"/>
      <c r="J815" s="34">
        <v>1151</v>
      </c>
      <c r="K815" s="35">
        <v>46084</v>
      </c>
      <c r="L815" s="34"/>
      <c r="M815" s="35">
        <v>46449</v>
      </c>
      <c r="N815" s="34"/>
      <c r="O815" s="33">
        <v>46815</v>
      </c>
      <c r="P815" s="32">
        <v>5</v>
      </c>
      <c r="Q815" s="32"/>
    </row>
    <row r="816" spans="1:17" x14ac:dyDescent="0.2">
      <c r="A816" s="56">
        <v>2433013</v>
      </c>
      <c r="B816" s="32" t="s">
        <v>34</v>
      </c>
      <c r="C816" s="32" t="s">
        <v>83</v>
      </c>
      <c r="D816" s="38" t="s">
        <v>788</v>
      </c>
      <c r="E816" s="32" t="s">
        <v>787</v>
      </c>
      <c r="F816" s="32" t="s">
        <v>139</v>
      </c>
      <c r="G816" s="36">
        <f>J816</f>
        <v>1943.45</v>
      </c>
      <c r="H816" s="37"/>
      <c r="I816" s="35"/>
      <c r="J816" s="36">
        <v>1943.45</v>
      </c>
      <c r="K816" s="35">
        <v>46113</v>
      </c>
      <c r="L816" s="36"/>
      <c r="M816" s="35">
        <v>46478</v>
      </c>
      <c r="N816" s="36"/>
      <c r="O816" s="33">
        <v>46844</v>
      </c>
      <c r="P816" s="32">
        <v>1</v>
      </c>
      <c r="Q816" s="32"/>
    </row>
    <row r="817" spans="1:17" x14ac:dyDescent="0.2">
      <c r="A817" s="56">
        <v>2433013</v>
      </c>
      <c r="B817" s="32" t="s">
        <v>34</v>
      </c>
      <c r="C817" s="32" t="s">
        <v>83</v>
      </c>
      <c r="D817" s="38" t="s">
        <v>786</v>
      </c>
      <c r="E817" s="32" t="s">
        <v>785</v>
      </c>
      <c r="F817" s="32" t="s">
        <v>496</v>
      </c>
      <c r="G817" s="36">
        <f t="shared" ref="G817:G840" si="0">J817</f>
        <v>1925.53</v>
      </c>
      <c r="H817" s="37"/>
      <c r="I817" s="35"/>
      <c r="J817" s="36">
        <v>1925.53</v>
      </c>
      <c r="K817" s="35">
        <v>46113</v>
      </c>
      <c r="L817" s="36"/>
      <c r="M817" s="35">
        <v>46478</v>
      </c>
      <c r="N817" s="36"/>
      <c r="O817" s="33">
        <v>46844</v>
      </c>
      <c r="P817" s="32">
        <v>1</v>
      </c>
      <c r="Q817" s="32"/>
    </row>
    <row r="818" spans="1:17" x14ac:dyDescent="0.2">
      <c r="A818" s="56">
        <v>2433013</v>
      </c>
      <c r="B818" s="32" t="s">
        <v>34</v>
      </c>
      <c r="C818" s="32" t="s">
        <v>83</v>
      </c>
      <c r="D818" s="38" t="s">
        <v>784</v>
      </c>
      <c r="E818" s="32" t="s">
        <v>783</v>
      </c>
      <c r="F818" s="32" t="s">
        <v>69</v>
      </c>
      <c r="G818" s="36">
        <f t="shared" si="0"/>
        <v>9393.31</v>
      </c>
      <c r="H818" s="37"/>
      <c r="I818" s="35"/>
      <c r="J818" s="36">
        <v>9393.31</v>
      </c>
      <c r="K818" s="35">
        <v>46113</v>
      </c>
      <c r="L818" s="36"/>
      <c r="M818" s="35">
        <v>46478</v>
      </c>
      <c r="N818" s="36"/>
      <c r="O818" s="33">
        <v>46844</v>
      </c>
      <c r="P818" s="32">
        <v>1</v>
      </c>
      <c r="Q818" s="32"/>
    </row>
    <row r="819" spans="1:17" x14ac:dyDescent="0.2">
      <c r="A819" s="56">
        <v>2433013</v>
      </c>
      <c r="B819" s="32" t="s">
        <v>34</v>
      </c>
      <c r="C819" s="32" t="s">
        <v>83</v>
      </c>
      <c r="D819" s="38" t="s">
        <v>782</v>
      </c>
      <c r="E819" s="32" t="s">
        <v>781</v>
      </c>
      <c r="F819" s="32" t="s">
        <v>137</v>
      </c>
      <c r="G819" s="36">
        <f t="shared" si="0"/>
        <v>4168.29</v>
      </c>
      <c r="H819" s="37"/>
      <c r="I819" s="35"/>
      <c r="J819" s="36">
        <v>4168.29</v>
      </c>
      <c r="K819" s="35">
        <v>46113</v>
      </c>
      <c r="L819" s="36"/>
      <c r="M819" s="35">
        <v>46478</v>
      </c>
      <c r="N819" s="36"/>
      <c r="O819" s="33">
        <v>46844</v>
      </c>
      <c r="P819" s="32">
        <v>1</v>
      </c>
      <c r="Q819" s="32"/>
    </row>
    <row r="820" spans="1:17" x14ac:dyDescent="0.2">
      <c r="A820" s="56">
        <v>2433013</v>
      </c>
      <c r="B820" s="32" t="s">
        <v>34</v>
      </c>
      <c r="C820" s="32" t="s">
        <v>83</v>
      </c>
      <c r="D820" s="38" t="s">
        <v>780</v>
      </c>
      <c r="E820" s="32" t="s">
        <v>779</v>
      </c>
      <c r="F820" s="32" t="s">
        <v>65</v>
      </c>
      <c r="G820" s="36">
        <f t="shared" si="0"/>
        <v>10329.540000000001</v>
      </c>
      <c r="H820" s="37"/>
      <c r="I820" s="35"/>
      <c r="J820" s="36">
        <v>10329.540000000001</v>
      </c>
      <c r="K820" s="35">
        <v>46113</v>
      </c>
      <c r="L820" s="36"/>
      <c r="M820" s="35">
        <v>46478</v>
      </c>
      <c r="N820" s="36"/>
      <c r="O820" s="33">
        <v>46844</v>
      </c>
      <c r="P820" s="32">
        <v>1</v>
      </c>
      <c r="Q820" s="32"/>
    </row>
    <row r="821" spans="1:17" x14ac:dyDescent="0.2">
      <c r="A821" s="56">
        <v>2433013</v>
      </c>
      <c r="B821" s="32" t="s">
        <v>34</v>
      </c>
      <c r="C821" s="32" t="s">
        <v>83</v>
      </c>
      <c r="D821" s="38" t="s">
        <v>778</v>
      </c>
      <c r="E821" s="32" t="s">
        <v>777</v>
      </c>
      <c r="F821" s="32" t="s">
        <v>66</v>
      </c>
      <c r="G821" s="36">
        <f t="shared" si="0"/>
        <v>5585.14</v>
      </c>
      <c r="H821" s="37"/>
      <c r="I821" s="35"/>
      <c r="J821" s="36">
        <v>5585.14</v>
      </c>
      <c r="K821" s="35">
        <v>46113</v>
      </c>
      <c r="L821" s="36"/>
      <c r="M821" s="35">
        <v>46478</v>
      </c>
      <c r="N821" s="36"/>
      <c r="O821" s="33">
        <v>46844</v>
      </c>
      <c r="P821" s="32">
        <v>1</v>
      </c>
      <c r="Q821" s="32"/>
    </row>
    <row r="822" spans="1:17" x14ac:dyDescent="0.2">
      <c r="A822" s="56">
        <v>2433013</v>
      </c>
      <c r="B822" s="32" t="s">
        <v>34</v>
      </c>
      <c r="C822" s="32" t="s">
        <v>83</v>
      </c>
      <c r="D822" s="38" t="s">
        <v>776</v>
      </c>
      <c r="E822" s="32" t="s">
        <v>775</v>
      </c>
      <c r="F822" s="32" t="s">
        <v>78</v>
      </c>
      <c r="G822" s="36">
        <f t="shared" si="0"/>
        <v>10365.030000000001</v>
      </c>
      <c r="H822" s="37"/>
      <c r="I822" s="35"/>
      <c r="J822" s="36">
        <v>10365.030000000001</v>
      </c>
      <c r="K822" s="35">
        <v>46113</v>
      </c>
      <c r="L822" s="36"/>
      <c r="M822" s="35">
        <v>46478</v>
      </c>
      <c r="N822" s="36"/>
      <c r="O822" s="33">
        <v>46844</v>
      </c>
      <c r="P822" s="32">
        <v>1</v>
      </c>
      <c r="Q822" s="32"/>
    </row>
    <row r="823" spans="1:17" x14ac:dyDescent="0.2">
      <c r="A823" s="56">
        <v>2433013</v>
      </c>
      <c r="B823" s="32" t="s">
        <v>34</v>
      </c>
      <c r="C823" s="32" t="s">
        <v>83</v>
      </c>
      <c r="D823" s="38" t="s">
        <v>774</v>
      </c>
      <c r="E823" s="32" t="s">
        <v>773</v>
      </c>
      <c r="F823" s="32" t="s">
        <v>134</v>
      </c>
      <c r="G823" s="36">
        <f t="shared" si="0"/>
        <v>10365.030000000001</v>
      </c>
      <c r="H823" s="37"/>
      <c r="I823" s="35"/>
      <c r="J823" s="36">
        <v>10365.030000000001</v>
      </c>
      <c r="K823" s="35">
        <v>46113</v>
      </c>
      <c r="L823" s="36"/>
      <c r="M823" s="35">
        <v>46478</v>
      </c>
      <c r="N823" s="36"/>
      <c r="O823" s="33">
        <v>46844</v>
      </c>
      <c r="P823" s="32">
        <v>1</v>
      </c>
      <c r="Q823" s="32"/>
    </row>
    <row r="824" spans="1:17" x14ac:dyDescent="0.2">
      <c r="A824" s="56">
        <v>2433013</v>
      </c>
      <c r="B824" s="32" t="s">
        <v>34</v>
      </c>
      <c r="C824" s="32" t="s">
        <v>83</v>
      </c>
      <c r="D824" s="38" t="s">
        <v>772</v>
      </c>
      <c r="E824" s="32" t="s">
        <v>771</v>
      </c>
      <c r="F824" s="32" t="s">
        <v>75</v>
      </c>
      <c r="G824" s="36">
        <f t="shared" si="0"/>
        <v>8421.59</v>
      </c>
      <c r="H824" s="37"/>
      <c r="I824" s="35"/>
      <c r="J824" s="36">
        <v>8421.59</v>
      </c>
      <c r="K824" s="35">
        <v>46113</v>
      </c>
      <c r="L824" s="36"/>
      <c r="M824" s="35">
        <v>46478</v>
      </c>
      <c r="N824" s="36"/>
      <c r="O824" s="33">
        <v>46844</v>
      </c>
      <c r="P824" s="32">
        <v>1</v>
      </c>
      <c r="Q824" s="32"/>
    </row>
    <row r="825" spans="1:17" x14ac:dyDescent="0.2">
      <c r="A825" s="56">
        <v>2433013</v>
      </c>
      <c r="B825" s="32" t="s">
        <v>34</v>
      </c>
      <c r="C825" s="32" t="s">
        <v>83</v>
      </c>
      <c r="D825" s="38" t="s">
        <v>770</v>
      </c>
      <c r="E825" s="32" t="s">
        <v>769</v>
      </c>
      <c r="F825" s="32" t="s">
        <v>71</v>
      </c>
      <c r="G825" s="36">
        <f t="shared" si="0"/>
        <v>31888.73</v>
      </c>
      <c r="H825" s="37"/>
      <c r="I825" s="35"/>
      <c r="J825" s="36">
        <v>31888.73</v>
      </c>
      <c r="K825" s="35">
        <v>46113</v>
      </c>
      <c r="L825" s="36"/>
      <c r="M825" s="35">
        <v>46478</v>
      </c>
      <c r="N825" s="36"/>
      <c r="O825" s="33">
        <v>46844</v>
      </c>
      <c r="P825" s="32">
        <v>1</v>
      </c>
      <c r="Q825" s="32"/>
    </row>
    <row r="826" spans="1:17" x14ac:dyDescent="0.2">
      <c r="A826" s="56">
        <v>2433013</v>
      </c>
      <c r="B826" s="32" t="s">
        <v>34</v>
      </c>
      <c r="C826" s="32" t="s">
        <v>83</v>
      </c>
      <c r="D826" s="38" t="s">
        <v>768</v>
      </c>
      <c r="E826" s="32" t="s">
        <v>767</v>
      </c>
      <c r="F826" s="32" t="s">
        <v>766</v>
      </c>
      <c r="G826" s="36">
        <f t="shared" si="0"/>
        <v>39474.35</v>
      </c>
      <c r="H826" s="37"/>
      <c r="I826" s="35"/>
      <c r="J826" s="36">
        <v>39474.35</v>
      </c>
      <c r="K826" s="35">
        <v>46113</v>
      </c>
      <c r="L826" s="36"/>
      <c r="M826" s="35">
        <v>46478</v>
      </c>
      <c r="N826" s="36"/>
      <c r="O826" s="33">
        <v>46844</v>
      </c>
      <c r="P826" s="32">
        <v>1</v>
      </c>
      <c r="Q826" s="32"/>
    </row>
    <row r="827" spans="1:17" x14ac:dyDescent="0.2">
      <c r="A827" s="56">
        <v>2433013</v>
      </c>
      <c r="B827" s="32" t="s">
        <v>34</v>
      </c>
      <c r="C827" s="32" t="s">
        <v>83</v>
      </c>
      <c r="D827" s="38" t="s">
        <v>765</v>
      </c>
      <c r="E827" s="32" t="s">
        <v>764</v>
      </c>
      <c r="F827" s="32" t="s">
        <v>64</v>
      </c>
      <c r="G827" s="36">
        <f t="shared" si="0"/>
        <v>5181.0200000000004</v>
      </c>
      <c r="H827" s="37"/>
      <c r="I827" s="35"/>
      <c r="J827" s="36">
        <v>5181.0200000000004</v>
      </c>
      <c r="K827" s="35">
        <v>46113</v>
      </c>
      <c r="L827" s="36"/>
      <c r="M827" s="35">
        <v>46478</v>
      </c>
      <c r="N827" s="36"/>
      <c r="O827" s="33">
        <v>46844</v>
      </c>
      <c r="P827" s="32">
        <v>1</v>
      </c>
      <c r="Q827" s="32"/>
    </row>
    <row r="828" spans="1:17" x14ac:dyDescent="0.2">
      <c r="A828" s="56">
        <v>2433013</v>
      </c>
      <c r="B828" s="32" t="s">
        <v>34</v>
      </c>
      <c r="C828" s="32" t="s">
        <v>83</v>
      </c>
      <c r="D828" s="38" t="s">
        <v>763</v>
      </c>
      <c r="E828" s="32" t="s">
        <v>762</v>
      </c>
      <c r="F828" s="32" t="s">
        <v>204</v>
      </c>
      <c r="G828" s="36">
        <f t="shared" si="0"/>
        <v>10362.030000000001</v>
      </c>
      <c r="H828" s="37"/>
      <c r="I828" s="35"/>
      <c r="J828" s="36">
        <v>10362.030000000001</v>
      </c>
      <c r="K828" s="35">
        <v>46113</v>
      </c>
      <c r="L828" s="36"/>
      <c r="M828" s="35">
        <v>46478</v>
      </c>
      <c r="N828" s="36"/>
      <c r="O828" s="33">
        <v>46844</v>
      </c>
      <c r="P828" s="32">
        <v>1</v>
      </c>
      <c r="Q828" s="32"/>
    </row>
    <row r="829" spans="1:17" x14ac:dyDescent="0.2">
      <c r="A829" s="56">
        <v>2433013</v>
      </c>
      <c r="B829" s="32" t="s">
        <v>34</v>
      </c>
      <c r="C829" s="32" t="s">
        <v>83</v>
      </c>
      <c r="D829" s="38" t="s">
        <v>761</v>
      </c>
      <c r="E829" s="32" t="s">
        <v>760</v>
      </c>
      <c r="F829" s="32" t="s">
        <v>759</v>
      </c>
      <c r="G829" s="36">
        <f t="shared" si="0"/>
        <v>40523.99</v>
      </c>
      <c r="H829" s="37"/>
      <c r="I829" s="35"/>
      <c r="J829" s="36">
        <v>40523.99</v>
      </c>
      <c r="K829" s="35">
        <v>46113</v>
      </c>
      <c r="L829" s="36"/>
      <c r="M829" s="35">
        <v>46478</v>
      </c>
      <c r="N829" s="36"/>
      <c r="O829" s="33">
        <v>46844</v>
      </c>
      <c r="P829" s="32">
        <v>1</v>
      </c>
      <c r="Q829" s="32"/>
    </row>
    <row r="830" spans="1:17" x14ac:dyDescent="0.2">
      <c r="A830" s="56">
        <v>2433013</v>
      </c>
      <c r="B830" s="32" t="s">
        <v>34</v>
      </c>
      <c r="C830" s="32" t="s">
        <v>83</v>
      </c>
      <c r="D830" s="38" t="s">
        <v>758</v>
      </c>
      <c r="E830" s="32" t="s">
        <v>757</v>
      </c>
      <c r="F830" s="32" t="s">
        <v>62</v>
      </c>
      <c r="G830" s="36">
        <f t="shared" si="0"/>
        <v>1678.55</v>
      </c>
      <c r="H830" s="37"/>
      <c r="I830" s="35"/>
      <c r="J830" s="36">
        <v>1678.55</v>
      </c>
      <c r="K830" s="35">
        <v>46113</v>
      </c>
      <c r="L830" s="36"/>
      <c r="M830" s="35">
        <v>46478</v>
      </c>
      <c r="N830" s="36"/>
      <c r="O830" s="33">
        <v>46844</v>
      </c>
      <c r="P830" s="32">
        <v>1</v>
      </c>
      <c r="Q830" s="32"/>
    </row>
    <row r="831" spans="1:17" x14ac:dyDescent="0.2">
      <c r="A831" s="56">
        <v>2433013</v>
      </c>
      <c r="B831" s="32" t="s">
        <v>34</v>
      </c>
      <c r="C831" s="32" t="s">
        <v>83</v>
      </c>
      <c r="D831" s="38" t="s">
        <v>756</v>
      </c>
      <c r="E831" s="32" t="s">
        <v>755</v>
      </c>
      <c r="F831" s="32" t="s">
        <v>63</v>
      </c>
      <c r="G831" s="36">
        <f t="shared" si="0"/>
        <v>839.28</v>
      </c>
      <c r="H831" s="37"/>
      <c r="I831" s="35"/>
      <c r="J831" s="36">
        <v>839.28</v>
      </c>
      <c r="K831" s="35">
        <v>46113</v>
      </c>
      <c r="L831" s="36"/>
      <c r="M831" s="35">
        <v>46478</v>
      </c>
      <c r="N831" s="36"/>
      <c r="O831" s="33">
        <v>46844</v>
      </c>
      <c r="P831" s="32">
        <v>1</v>
      </c>
      <c r="Q831" s="32"/>
    </row>
    <row r="832" spans="1:17" x14ac:dyDescent="0.2">
      <c r="A832" s="56">
        <v>2433013</v>
      </c>
      <c r="B832" s="32" t="s">
        <v>34</v>
      </c>
      <c r="C832" s="32" t="s">
        <v>83</v>
      </c>
      <c r="D832" s="38" t="s">
        <v>754</v>
      </c>
      <c r="E832" s="32" t="s">
        <v>753</v>
      </c>
      <c r="F832" s="32" t="s">
        <v>76</v>
      </c>
      <c r="G832" s="36">
        <f t="shared" si="0"/>
        <v>5513.22</v>
      </c>
      <c r="H832" s="37"/>
      <c r="I832" s="35"/>
      <c r="J832" s="36">
        <v>5513.22</v>
      </c>
      <c r="K832" s="35">
        <v>46113</v>
      </c>
      <c r="L832" s="36"/>
      <c r="M832" s="35">
        <v>46478</v>
      </c>
      <c r="N832" s="36"/>
      <c r="O832" s="33">
        <v>46844</v>
      </c>
      <c r="P832" s="32">
        <v>1</v>
      </c>
      <c r="Q832" s="32"/>
    </row>
    <row r="833" spans="1:17" x14ac:dyDescent="0.2">
      <c r="A833" s="56">
        <v>2433013</v>
      </c>
      <c r="B833" s="32" t="s">
        <v>34</v>
      </c>
      <c r="C833" s="32" t="s">
        <v>83</v>
      </c>
      <c r="D833" s="38" t="s">
        <v>752</v>
      </c>
      <c r="E833" s="32" t="s">
        <v>751</v>
      </c>
      <c r="F833" s="32" t="s">
        <v>67</v>
      </c>
      <c r="G833" s="36">
        <f t="shared" si="0"/>
        <v>7613.49</v>
      </c>
      <c r="H833" s="37"/>
      <c r="I833" s="35"/>
      <c r="J833" s="36">
        <v>7613.49</v>
      </c>
      <c r="K833" s="35">
        <v>46113</v>
      </c>
      <c r="L833" s="36"/>
      <c r="M833" s="35">
        <v>46478</v>
      </c>
      <c r="N833" s="36"/>
      <c r="O833" s="33">
        <v>46844</v>
      </c>
      <c r="P833" s="32">
        <v>1</v>
      </c>
      <c r="Q833" s="32"/>
    </row>
    <row r="834" spans="1:17" x14ac:dyDescent="0.2">
      <c r="A834" s="56">
        <v>2433013</v>
      </c>
      <c r="B834" s="32" t="s">
        <v>34</v>
      </c>
      <c r="C834" s="32" t="s">
        <v>83</v>
      </c>
      <c r="D834" s="38" t="s">
        <v>750</v>
      </c>
      <c r="E834" s="32" t="s">
        <v>749</v>
      </c>
      <c r="F834" s="32" t="s">
        <v>68</v>
      </c>
      <c r="G834" s="36">
        <f t="shared" si="0"/>
        <v>9212.68</v>
      </c>
      <c r="H834" s="37"/>
      <c r="I834" s="35"/>
      <c r="J834" s="36">
        <v>9212.68</v>
      </c>
      <c r="K834" s="35">
        <v>46113</v>
      </c>
      <c r="L834" s="36"/>
      <c r="M834" s="35">
        <v>46478</v>
      </c>
      <c r="N834" s="36"/>
      <c r="O834" s="33">
        <v>46844</v>
      </c>
      <c r="P834" s="32">
        <v>1</v>
      </c>
      <c r="Q834" s="32"/>
    </row>
    <row r="835" spans="1:17" x14ac:dyDescent="0.2">
      <c r="A835" s="56">
        <v>2433013</v>
      </c>
      <c r="B835" s="32" t="s">
        <v>34</v>
      </c>
      <c r="C835" s="32" t="s">
        <v>740</v>
      </c>
      <c r="D835" s="38" t="s">
        <v>748</v>
      </c>
      <c r="E835" s="32" t="s">
        <v>747</v>
      </c>
      <c r="F835" s="32" t="s">
        <v>348</v>
      </c>
      <c r="G835" s="36">
        <f t="shared" si="0"/>
        <v>78.849999999999994</v>
      </c>
      <c r="H835" s="37"/>
      <c r="I835" s="35"/>
      <c r="J835" s="36">
        <v>78.849999999999994</v>
      </c>
      <c r="K835" s="35">
        <v>46113</v>
      </c>
      <c r="L835" s="36"/>
      <c r="M835" s="35">
        <v>46478</v>
      </c>
      <c r="N835" s="36"/>
      <c r="O835" s="33">
        <v>46844</v>
      </c>
      <c r="P835" s="32">
        <v>316</v>
      </c>
      <c r="Q835" s="32"/>
    </row>
    <row r="836" spans="1:17" x14ac:dyDescent="0.2">
      <c r="A836" s="56">
        <v>2433013</v>
      </c>
      <c r="B836" s="32" t="s">
        <v>34</v>
      </c>
      <c r="C836" s="32" t="s">
        <v>740</v>
      </c>
      <c r="D836" s="38" t="s">
        <v>746</v>
      </c>
      <c r="E836" s="32" t="s">
        <v>745</v>
      </c>
      <c r="F836" s="32" t="s">
        <v>348</v>
      </c>
      <c r="G836" s="36">
        <f t="shared" si="0"/>
        <v>128.27000000000001</v>
      </c>
      <c r="H836" s="37"/>
      <c r="I836" s="35"/>
      <c r="J836" s="36">
        <v>128.27000000000001</v>
      </c>
      <c r="K836" s="35">
        <v>46113</v>
      </c>
      <c r="L836" s="36"/>
      <c r="M836" s="35">
        <v>46478</v>
      </c>
      <c r="N836" s="36"/>
      <c r="O836" s="33">
        <v>46844</v>
      </c>
      <c r="P836" s="32">
        <v>1</v>
      </c>
      <c r="Q836" s="32"/>
    </row>
    <row r="837" spans="1:17" x14ac:dyDescent="0.2">
      <c r="A837" s="56">
        <v>2433013</v>
      </c>
      <c r="B837" s="32" t="s">
        <v>34</v>
      </c>
      <c r="C837" s="32" t="s">
        <v>740</v>
      </c>
      <c r="D837" s="38" t="s">
        <v>744</v>
      </c>
      <c r="E837" s="32" t="s">
        <v>80</v>
      </c>
      <c r="F837" s="32" t="s">
        <v>348</v>
      </c>
      <c r="G837" s="36">
        <f t="shared" si="0"/>
        <v>449.49</v>
      </c>
      <c r="H837" s="37"/>
      <c r="I837" s="35"/>
      <c r="J837" s="36">
        <v>449.49</v>
      </c>
      <c r="K837" s="35">
        <v>46113</v>
      </c>
      <c r="L837" s="36"/>
      <c r="M837" s="35">
        <v>46478</v>
      </c>
      <c r="N837" s="36"/>
      <c r="O837" s="33">
        <v>46844</v>
      </c>
      <c r="P837" s="32">
        <v>2.5</v>
      </c>
      <c r="Q837" s="32"/>
    </row>
    <row r="838" spans="1:17" x14ac:dyDescent="0.2">
      <c r="A838" s="56">
        <v>2433013</v>
      </c>
      <c r="B838" s="32" t="s">
        <v>34</v>
      </c>
      <c r="C838" s="32" t="s">
        <v>740</v>
      </c>
      <c r="D838" s="38" t="s">
        <v>743</v>
      </c>
      <c r="E838" s="32" t="s">
        <v>742</v>
      </c>
      <c r="F838" s="32" t="s">
        <v>348</v>
      </c>
      <c r="G838" s="36">
        <f t="shared" si="0"/>
        <v>474.2</v>
      </c>
      <c r="H838" s="37"/>
      <c r="I838" s="35"/>
      <c r="J838" s="36">
        <v>474.2</v>
      </c>
      <c r="K838" s="35">
        <v>46113</v>
      </c>
      <c r="L838" s="36"/>
      <c r="M838" s="35">
        <v>46478</v>
      </c>
      <c r="N838" s="36"/>
      <c r="O838" s="33">
        <v>46844</v>
      </c>
      <c r="P838" s="32">
        <v>75</v>
      </c>
      <c r="Q838" s="32"/>
    </row>
    <row r="839" spans="1:17" x14ac:dyDescent="0.2">
      <c r="A839" s="56">
        <v>2433013</v>
      </c>
      <c r="B839" s="32" t="s">
        <v>34</v>
      </c>
      <c r="C839" s="32" t="s">
        <v>740</v>
      </c>
      <c r="D839" s="38" t="s">
        <v>741</v>
      </c>
      <c r="E839" s="32" t="s">
        <v>81</v>
      </c>
      <c r="F839" s="32" t="s">
        <v>348</v>
      </c>
      <c r="G839" s="36">
        <f t="shared" si="0"/>
        <v>12.58</v>
      </c>
      <c r="H839" s="37"/>
      <c r="I839" s="35"/>
      <c r="J839" s="36">
        <v>12.58</v>
      </c>
      <c r="K839" s="35">
        <v>46113</v>
      </c>
      <c r="L839" s="36"/>
      <c r="M839" s="35">
        <v>46478</v>
      </c>
      <c r="N839" s="36"/>
      <c r="O839" s="33">
        <v>46844</v>
      </c>
      <c r="P839" s="32">
        <v>5</v>
      </c>
      <c r="Q839" s="32"/>
    </row>
    <row r="840" spans="1:17" x14ac:dyDescent="0.2">
      <c r="A840" s="56">
        <v>2433013</v>
      </c>
      <c r="B840" s="32" t="s">
        <v>34</v>
      </c>
      <c r="C840" s="32" t="s">
        <v>740</v>
      </c>
      <c r="D840" s="38" t="s">
        <v>739</v>
      </c>
      <c r="E840" s="32" t="s">
        <v>82</v>
      </c>
      <c r="F840" s="32" t="s">
        <v>348</v>
      </c>
      <c r="G840" s="36">
        <f t="shared" si="0"/>
        <v>12.58</v>
      </c>
      <c r="H840" s="37"/>
      <c r="I840" s="35"/>
      <c r="J840" s="36">
        <v>12.58</v>
      </c>
      <c r="K840" s="35">
        <v>46113</v>
      </c>
      <c r="L840" s="36"/>
      <c r="M840" s="35">
        <v>46478</v>
      </c>
      <c r="N840" s="36"/>
      <c r="O840" s="33">
        <v>46844</v>
      </c>
      <c r="P840" s="32">
        <v>35</v>
      </c>
      <c r="Q840" s="32"/>
    </row>
    <row r="841" spans="1:17" x14ac:dyDescent="0.2">
      <c r="A841" s="56">
        <v>2433031</v>
      </c>
      <c r="B841" s="32" t="s">
        <v>35</v>
      </c>
      <c r="C841" s="32" t="s">
        <v>36</v>
      </c>
      <c r="D841" s="38" t="s">
        <v>738</v>
      </c>
      <c r="E841" s="40" t="s">
        <v>681</v>
      </c>
      <c r="F841" s="40" t="s">
        <v>66</v>
      </c>
      <c r="G841" s="36">
        <v>3200.8</v>
      </c>
      <c r="H841" s="37">
        <v>3200.8</v>
      </c>
      <c r="I841" s="35">
        <v>45811</v>
      </c>
      <c r="J841" s="36"/>
      <c r="K841" s="35">
        <v>46176</v>
      </c>
      <c r="L841" s="36"/>
      <c r="M841" s="35">
        <v>46541</v>
      </c>
      <c r="N841" s="36"/>
      <c r="O841" s="33">
        <v>46907</v>
      </c>
      <c r="P841" s="32">
        <v>1</v>
      </c>
      <c r="Q841" s="32"/>
    </row>
    <row r="842" spans="1:17" x14ac:dyDescent="0.2">
      <c r="A842" s="56">
        <v>2433031</v>
      </c>
      <c r="B842" s="32" t="s">
        <v>35</v>
      </c>
      <c r="C842" s="32" t="s">
        <v>37</v>
      </c>
      <c r="D842" s="38" t="s">
        <v>737</v>
      </c>
      <c r="E842" s="40" t="s">
        <v>679</v>
      </c>
      <c r="F842" s="40" t="s">
        <v>66</v>
      </c>
      <c r="G842" s="36">
        <v>3200.8</v>
      </c>
      <c r="H842" s="37">
        <v>3200.8</v>
      </c>
      <c r="I842" s="35">
        <v>45811</v>
      </c>
      <c r="J842" s="36"/>
      <c r="K842" s="35">
        <v>46176</v>
      </c>
      <c r="L842" s="36"/>
      <c r="M842" s="35">
        <v>46541</v>
      </c>
      <c r="N842" s="36"/>
      <c r="O842" s="33">
        <v>46907</v>
      </c>
      <c r="P842" s="32">
        <v>1</v>
      </c>
      <c r="Q842" s="32"/>
    </row>
    <row r="843" spans="1:17" x14ac:dyDescent="0.2">
      <c r="A843" s="56">
        <v>2433031</v>
      </c>
      <c r="B843" s="32" t="s">
        <v>35</v>
      </c>
      <c r="C843" s="32" t="s">
        <v>36</v>
      </c>
      <c r="D843" s="38" t="s">
        <v>736</v>
      </c>
      <c r="E843" s="40" t="s">
        <v>677</v>
      </c>
      <c r="F843" s="32" t="s">
        <v>581</v>
      </c>
      <c r="G843" s="36">
        <v>3200.8</v>
      </c>
      <c r="H843" s="37">
        <v>3200.8</v>
      </c>
      <c r="I843" s="35">
        <v>45811</v>
      </c>
      <c r="J843" s="36"/>
      <c r="K843" s="35">
        <v>46176</v>
      </c>
      <c r="L843" s="36"/>
      <c r="M843" s="35">
        <v>46541</v>
      </c>
      <c r="N843" s="36"/>
      <c r="O843" s="33">
        <v>46907</v>
      </c>
      <c r="P843" s="32">
        <v>1</v>
      </c>
      <c r="Q843" s="32"/>
    </row>
    <row r="844" spans="1:17" x14ac:dyDescent="0.2">
      <c r="A844" s="56">
        <v>2433031</v>
      </c>
      <c r="B844" s="32" t="s">
        <v>35</v>
      </c>
      <c r="C844" s="32" t="s">
        <v>37</v>
      </c>
      <c r="D844" s="38" t="s">
        <v>735</v>
      </c>
      <c r="E844" s="40" t="s">
        <v>675</v>
      </c>
      <c r="F844" s="32" t="s">
        <v>581</v>
      </c>
      <c r="G844" s="36">
        <v>4055.9</v>
      </c>
      <c r="H844" s="37">
        <v>4055.9</v>
      </c>
      <c r="I844" s="35">
        <v>45811</v>
      </c>
      <c r="J844" s="36"/>
      <c r="K844" s="35">
        <v>46176</v>
      </c>
      <c r="L844" s="36"/>
      <c r="M844" s="35">
        <v>46541</v>
      </c>
      <c r="N844" s="36"/>
      <c r="O844" s="33">
        <v>46907</v>
      </c>
      <c r="P844" s="32">
        <v>1</v>
      </c>
      <c r="Q844" s="32"/>
    </row>
    <row r="845" spans="1:17" x14ac:dyDescent="0.2">
      <c r="A845" s="56">
        <v>2433031</v>
      </c>
      <c r="B845" s="32" t="s">
        <v>35</v>
      </c>
      <c r="C845" s="32" t="s">
        <v>36</v>
      </c>
      <c r="D845" s="38" t="s">
        <v>734</v>
      </c>
      <c r="E845" s="40" t="s">
        <v>673</v>
      </c>
      <c r="F845" s="40" t="s">
        <v>65</v>
      </c>
      <c r="G845" s="36">
        <v>4055.9</v>
      </c>
      <c r="H845" s="37">
        <v>4055.9</v>
      </c>
      <c r="I845" s="35">
        <v>45811</v>
      </c>
      <c r="J845" s="36"/>
      <c r="K845" s="35">
        <v>46176</v>
      </c>
      <c r="L845" s="36"/>
      <c r="M845" s="35">
        <v>46541</v>
      </c>
      <c r="N845" s="36"/>
      <c r="O845" s="33">
        <v>46907</v>
      </c>
      <c r="P845" s="32">
        <v>1</v>
      </c>
      <c r="Q845" s="32"/>
    </row>
    <row r="846" spans="1:17" x14ac:dyDescent="0.2">
      <c r="A846" s="56">
        <v>2433031</v>
      </c>
      <c r="B846" s="32" t="s">
        <v>35</v>
      </c>
      <c r="C846" s="32" t="s">
        <v>37</v>
      </c>
      <c r="D846" s="38" t="s">
        <v>733</v>
      </c>
      <c r="E846" s="40" t="s">
        <v>732</v>
      </c>
      <c r="F846" s="40" t="s">
        <v>65</v>
      </c>
      <c r="G846" s="36">
        <v>4055.9</v>
      </c>
      <c r="H846" s="37">
        <v>4055.9</v>
      </c>
      <c r="I846" s="35">
        <v>45811</v>
      </c>
      <c r="J846" s="36"/>
      <c r="K846" s="35">
        <v>46176</v>
      </c>
      <c r="L846" s="36"/>
      <c r="M846" s="35">
        <v>46541</v>
      </c>
      <c r="N846" s="36"/>
      <c r="O846" s="33">
        <v>46907</v>
      </c>
      <c r="P846" s="32">
        <v>1</v>
      </c>
      <c r="Q846" s="32"/>
    </row>
    <row r="847" spans="1:17" x14ac:dyDescent="0.2">
      <c r="A847" s="56">
        <v>2433031</v>
      </c>
      <c r="B847" s="32" t="s">
        <v>35</v>
      </c>
      <c r="C847" s="32" t="s">
        <v>36</v>
      </c>
      <c r="D847" s="38" t="s">
        <v>731</v>
      </c>
      <c r="E847" s="40" t="s">
        <v>669</v>
      </c>
      <c r="F847" s="40" t="s">
        <v>71</v>
      </c>
      <c r="G847" s="36">
        <v>3200.8</v>
      </c>
      <c r="H847" s="37">
        <v>3200.8</v>
      </c>
      <c r="I847" s="35">
        <v>45811</v>
      </c>
      <c r="J847" s="36"/>
      <c r="K847" s="35">
        <v>46176</v>
      </c>
      <c r="L847" s="36"/>
      <c r="M847" s="35">
        <v>46541</v>
      </c>
      <c r="N847" s="36"/>
      <c r="O847" s="33">
        <v>46907</v>
      </c>
      <c r="P847" s="32">
        <v>1</v>
      </c>
      <c r="Q847" s="32"/>
    </row>
    <row r="848" spans="1:17" x14ac:dyDescent="0.2">
      <c r="A848" s="56">
        <v>2433031</v>
      </c>
      <c r="B848" s="32" t="s">
        <v>35</v>
      </c>
      <c r="C848" s="32" t="s">
        <v>37</v>
      </c>
      <c r="D848" s="38" t="s">
        <v>730</v>
      </c>
      <c r="E848" s="40" t="s">
        <v>729</v>
      </c>
      <c r="F848" s="40" t="s">
        <v>71</v>
      </c>
      <c r="G848" s="36">
        <v>3200.8</v>
      </c>
      <c r="H848" s="37">
        <v>3200.8</v>
      </c>
      <c r="I848" s="35">
        <v>45811</v>
      </c>
      <c r="J848" s="36"/>
      <c r="K848" s="35">
        <v>46176</v>
      </c>
      <c r="L848" s="36"/>
      <c r="M848" s="35">
        <v>46541</v>
      </c>
      <c r="N848" s="36"/>
      <c r="O848" s="33">
        <v>46907</v>
      </c>
      <c r="P848" s="32">
        <v>1</v>
      </c>
      <c r="Q848" s="32"/>
    </row>
    <row r="849" spans="1:17" x14ac:dyDescent="0.2">
      <c r="A849" s="56">
        <v>2433031</v>
      </c>
      <c r="B849" s="32" t="s">
        <v>35</v>
      </c>
      <c r="C849" s="32" t="s">
        <v>36</v>
      </c>
      <c r="D849" s="38" t="s">
        <v>728</v>
      </c>
      <c r="E849" s="40" t="s">
        <v>727</v>
      </c>
      <c r="F849" s="40" t="s">
        <v>74</v>
      </c>
      <c r="G849" s="36">
        <v>4055.9</v>
      </c>
      <c r="H849" s="37">
        <v>4055.9</v>
      </c>
      <c r="I849" s="35">
        <v>45811</v>
      </c>
      <c r="J849" s="36"/>
      <c r="K849" s="35">
        <v>46176</v>
      </c>
      <c r="L849" s="36"/>
      <c r="M849" s="35">
        <v>46541</v>
      </c>
      <c r="N849" s="36"/>
      <c r="O849" s="33">
        <v>46907</v>
      </c>
      <c r="P849" s="32">
        <v>1</v>
      </c>
      <c r="Q849" s="32"/>
    </row>
    <row r="850" spans="1:17" x14ac:dyDescent="0.2">
      <c r="A850" s="56">
        <v>2433031</v>
      </c>
      <c r="B850" s="32" t="s">
        <v>35</v>
      </c>
      <c r="C850" s="32" t="s">
        <v>37</v>
      </c>
      <c r="D850" s="38" t="s">
        <v>726</v>
      </c>
      <c r="E850" s="40" t="s">
        <v>663</v>
      </c>
      <c r="F850" s="40" t="s">
        <v>74</v>
      </c>
      <c r="G850" s="36">
        <v>4055.9</v>
      </c>
      <c r="H850" s="37">
        <v>4055.9</v>
      </c>
      <c r="I850" s="35">
        <v>45811</v>
      </c>
      <c r="J850" s="36"/>
      <c r="K850" s="35">
        <v>46176</v>
      </c>
      <c r="L850" s="36"/>
      <c r="M850" s="35">
        <v>46541</v>
      </c>
      <c r="N850" s="36"/>
      <c r="O850" s="33">
        <v>46907</v>
      </c>
      <c r="P850" s="32">
        <v>1</v>
      </c>
      <c r="Q850" s="32"/>
    </row>
    <row r="851" spans="1:17" x14ac:dyDescent="0.2">
      <c r="A851" s="56">
        <v>2433031</v>
      </c>
      <c r="B851" s="32" t="s">
        <v>35</v>
      </c>
      <c r="C851" s="32" t="s">
        <v>36</v>
      </c>
      <c r="D851" s="38" t="s">
        <v>725</v>
      </c>
      <c r="E851" s="40" t="s">
        <v>724</v>
      </c>
      <c r="F851" s="40" t="s">
        <v>77</v>
      </c>
      <c r="G851" s="36">
        <v>3200.8</v>
      </c>
      <c r="H851" s="37">
        <v>3200.8</v>
      </c>
      <c r="I851" s="35">
        <v>45811</v>
      </c>
      <c r="J851" s="36"/>
      <c r="K851" s="35">
        <v>46176</v>
      </c>
      <c r="L851" s="36"/>
      <c r="M851" s="35">
        <v>46541</v>
      </c>
      <c r="N851" s="36"/>
      <c r="O851" s="33">
        <v>46907</v>
      </c>
      <c r="P851" s="32">
        <v>1</v>
      </c>
      <c r="Q851" s="32"/>
    </row>
    <row r="852" spans="1:17" x14ac:dyDescent="0.2">
      <c r="A852" s="56">
        <v>2433031</v>
      </c>
      <c r="B852" s="32" t="s">
        <v>35</v>
      </c>
      <c r="C852" s="32" t="s">
        <v>37</v>
      </c>
      <c r="D852" s="38" t="s">
        <v>723</v>
      </c>
      <c r="E852" s="40" t="s">
        <v>722</v>
      </c>
      <c r="F852" s="40" t="s">
        <v>77</v>
      </c>
      <c r="G852" s="36">
        <v>3200.8</v>
      </c>
      <c r="H852" s="37">
        <v>3200.8</v>
      </c>
      <c r="I852" s="35">
        <v>45811</v>
      </c>
      <c r="J852" s="36"/>
      <c r="K852" s="35">
        <v>46176</v>
      </c>
      <c r="L852" s="36"/>
      <c r="M852" s="35">
        <v>46541</v>
      </c>
      <c r="N852" s="36"/>
      <c r="O852" s="33">
        <v>46907</v>
      </c>
      <c r="P852" s="32">
        <v>1</v>
      </c>
      <c r="Q852" s="32"/>
    </row>
    <row r="853" spans="1:17" x14ac:dyDescent="0.2">
      <c r="A853" s="56">
        <v>2433031</v>
      </c>
      <c r="B853" s="32" t="s">
        <v>35</v>
      </c>
      <c r="C853" s="32" t="s">
        <v>36</v>
      </c>
      <c r="D853" s="38" t="s">
        <v>721</v>
      </c>
      <c r="E853" s="40" t="s">
        <v>657</v>
      </c>
      <c r="F853" s="40" t="s">
        <v>70</v>
      </c>
      <c r="G853" s="36">
        <v>1710.2</v>
      </c>
      <c r="H853" s="37">
        <v>1710.2</v>
      </c>
      <c r="I853" s="35">
        <v>45811</v>
      </c>
      <c r="J853" s="36"/>
      <c r="K853" s="35">
        <v>46176</v>
      </c>
      <c r="L853" s="36"/>
      <c r="M853" s="35">
        <v>46541</v>
      </c>
      <c r="N853" s="36"/>
      <c r="O853" s="33">
        <v>46907</v>
      </c>
      <c r="P853" s="32">
        <v>1</v>
      </c>
      <c r="Q853" s="32"/>
    </row>
    <row r="854" spans="1:17" x14ac:dyDescent="0.2">
      <c r="A854" s="56">
        <v>2433031</v>
      </c>
      <c r="B854" s="32" t="s">
        <v>35</v>
      </c>
      <c r="C854" s="32" t="s">
        <v>37</v>
      </c>
      <c r="D854" s="38" t="s">
        <v>720</v>
      </c>
      <c r="E854" s="40" t="s">
        <v>655</v>
      </c>
      <c r="F854" s="40" t="s">
        <v>70</v>
      </c>
      <c r="G854" s="36">
        <v>1710.2</v>
      </c>
      <c r="H854" s="37">
        <v>1710.2</v>
      </c>
      <c r="I854" s="35">
        <v>45811</v>
      </c>
      <c r="J854" s="36"/>
      <c r="K854" s="35">
        <v>46176</v>
      </c>
      <c r="L854" s="36"/>
      <c r="M854" s="35">
        <v>46541</v>
      </c>
      <c r="N854" s="36"/>
      <c r="O854" s="33">
        <v>46907</v>
      </c>
      <c r="P854" s="32">
        <v>1</v>
      </c>
      <c r="Q854" s="32"/>
    </row>
    <row r="855" spans="1:17" x14ac:dyDescent="0.2">
      <c r="A855" s="56">
        <v>2433031</v>
      </c>
      <c r="B855" s="32" t="s">
        <v>35</v>
      </c>
      <c r="C855" s="32" t="s">
        <v>36</v>
      </c>
      <c r="D855" s="38" t="s">
        <v>719</v>
      </c>
      <c r="E855" s="40" t="s">
        <v>653</v>
      </c>
      <c r="F855" s="40" t="s">
        <v>64</v>
      </c>
      <c r="G855" s="36">
        <v>1710.2</v>
      </c>
      <c r="H855" s="37">
        <v>1710.2</v>
      </c>
      <c r="I855" s="35">
        <v>45811</v>
      </c>
      <c r="J855" s="36"/>
      <c r="K855" s="35">
        <v>46176</v>
      </c>
      <c r="L855" s="36"/>
      <c r="M855" s="35">
        <v>46541</v>
      </c>
      <c r="N855" s="36"/>
      <c r="O855" s="33">
        <v>46907</v>
      </c>
      <c r="P855" s="32">
        <v>1</v>
      </c>
      <c r="Q855" s="32"/>
    </row>
    <row r="856" spans="1:17" x14ac:dyDescent="0.2">
      <c r="A856" s="56">
        <v>2433031</v>
      </c>
      <c r="B856" s="32" t="s">
        <v>35</v>
      </c>
      <c r="C856" s="32" t="s">
        <v>37</v>
      </c>
      <c r="D856" s="38" t="s">
        <v>718</v>
      </c>
      <c r="E856" s="40" t="s">
        <v>651</v>
      </c>
      <c r="F856" s="40" t="s">
        <v>64</v>
      </c>
      <c r="G856" s="36">
        <v>1710.2</v>
      </c>
      <c r="H856" s="37">
        <v>1710.2</v>
      </c>
      <c r="I856" s="35">
        <v>45811</v>
      </c>
      <c r="J856" s="36"/>
      <c r="K856" s="35">
        <v>46176</v>
      </c>
      <c r="L856" s="36"/>
      <c r="M856" s="35">
        <v>46541</v>
      </c>
      <c r="N856" s="36"/>
      <c r="O856" s="33">
        <v>46907</v>
      </c>
      <c r="P856" s="32">
        <v>1</v>
      </c>
      <c r="Q856" s="32"/>
    </row>
    <row r="857" spans="1:17" x14ac:dyDescent="0.2">
      <c r="A857" s="56">
        <v>2433031</v>
      </c>
      <c r="B857" s="32" t="s">
        <v>35</v>
      </c>
      <c r="C857" s="32" t="s">
        <v>36</v>
      </c>
      <c r="D857" s="38" t="s">
        <v>717</v>
      </c>
      <c r="E857" s="40" t="s">
        <v>649</v>
      </c>
      <c r="F857" s="40" t="s">
        <v>62</v>
      </c>
      <c r="G857" s="36">
        <v>1710.2</v>
      </c>
      <c r="H857" s="37">
        <v>1710.2</v>
      </c>
      <c r="I857" s="35">
        <v>45811</v>
      </c>
      <c r="J857" s="36"/>
      <c r="K857" s="35">
        <v>46176</v>
      </c>
      <c r="L857" s="36"/>
      <c r="M857" s="35">
        <v>46541</v>
      </c>
      <c r="N857" s="36"/>
      <c r="O857" s="33">
        <v>46907</v>
      </c>
      <c r="P857" s="32">
        <v>1</v>
      </c>
      <c r="Q857" s="32"/>
    </row>
    <row r="858" spans="1:17" x14ac:dyDescent="0.2">
      <c r="A858" s="56">
        <v>2433031</v>
      </c>
      <c r="B858" s="32" t="s">
        <v>35</v>
      </c>
      <c r="C858" s="32" t="s">
        <v>37</v>
      </c>
      <c r="D858" s="38" t="s">
        <v>716</v>
      </c>
      <c r="E858" s="40" t="s">
        <v>647</v>
      </c>
      <c r="F858" s="40" t="s">
        <v>62</v>
      </c>
      <c r="G858" s="36">
        <v>1710.2</v>
      </c>
      <c r="H858" s="37">
        <v>1710.2</v>
      </c>
      <c r="I858" s="35">
        <v>45811</v>
      </c>
      <c r="J858" s="36"/>
      <c r="K858" s="35">
        <v>46176</v>
      </c>
      <c r="L858" s="36"/>
      <c r="M858" s="35">
        <v>46541</v>
      </c>
      <c r="N858" s="36"/>
      <c r="O858" s="33">
        <v>46907</v>
      </c>
      <c r="P858" s="32">
        <v>1</v>
      </c>
      <c r="Q858" s="32"/>
    </row>
    <row r="859" spans="1:17" x14ac:dyDescent="0.2">
      <c r="A859" s="56">
        <v>2433031</v>
      </c>
      <c r="B859" s="32" t="s">
        <v>35</v>
      </c>
      <c r="C859" s="32" t="s">
        <v>36</v>
      </c>
      <c r="D859" s="38" t="s">
        <v>715</v>
      </c>
      <c r="E859" s="40" t="s">
        <v>645</v>
      </c>
      <c r="F859" s="40" t="s">
        <v>642</v>
      </c>
      <c r="G859" s="36">
        <v>2880.8</v>
      </c>
      <c r="H859" s="37">
        <v>2880.8</v>
      </c>
      <c r="I859" s="35">
        <v>45811</v>
      </c>
      <c r="J859" s="36"/>
      <c r="K859" s="35">
        <v>46176</v>
      </c>
      <c r="L859" s="36"/>
      <c r="M859" s="35">
        <v>46541</v>
      </c>
      <c r="N859" s="36"/>
      <c r="O859" s="33">
        <v>46907</v>
      </c>
      <c r="P859" s="32">
        <v>1</v>
      </c>
      <c r="Q859" s="32"/>
    </row>
    <row r="860" spans="1:17" x14ac:dyDescent="0.2">
      <c r="A860" s="56">
        <v>2433031</v>
      </c>
      <c r="B860" s="32" t="s">
        <v>35</v>
      </c>
      <c r="C860" s="32" t="s">
        <v>37</v>
      </c>
      <c r="D860" s="38" t="s">
        <v>714</v>
      </c>
      <c r="E860" s="40" t="s">
        <v>643</v>
      </c>
      <c r="F860" s="40" t="s">
        <v>642</v>
      </c>
      <c r="G860" s="36">
        <v>1710.2</v>
      </c>
      <c r="H860" s="37">
        <v>1710.2</v>
      </c>
      <c r="I860" s="35">
        <v>45811</v>
      </c>
      <c r="J860" s="36"/>
      <c r="K860" s="35">
        <v>46176</v>
      </c>
      <c r="L860" s="36"/>
      <c r="M860" s="35">
        <v>46541</v>
      </c>
      <c r="N860" s="36"/>
      <c r="O860" s="33">
        <v>46907</v>
      </c>
      <c r="P860" s="32">
        <v>1</v>
      </c>
      <c r="Q860" s="32"/>
    </row>
    <row r="861" spans="1:17" x14ac:dyDescent="0.2">
      <c r="A861" s="56">
        <v>2433031</v>
      </c>
      <c r="B861" s="32" t="s">
        <v>35</v>
      </c>
      <c r="C861" s="32" t="s">
        <v>36</v>
      </c>
      <c r="D861" s="38" t="s">
        <v>713</v>
      </c>
      <c r="E861" s="40" t="s">
        <v>640</v>
      </c>
      <c r="F861" s="40" t="s">
        <v>143</v>
      </c>
      <c r="G861" s="36">
        <v>3200.8</v>
      </c>
      <c r="H861" s="37">
        <v>3200.8</v>
      </c>
      <c r="I861" s="35">
        <v>45811</v>
      </c>
      <c r="J861" s="36"/>
      <c r="K861" s="35">
        <v>46176</v>
      </c>
      <c r="L861" s="36"/>
      <c r="M861" s="35">
        <v>46541</v>
      </c>
      <c r="N861" s="36"/>
      <c r="O861" s="33">
        <v>46907</v>
      </c>
      <c r="P861" s="32">
        <v>1</v>
      </c>
      <c r="Q861" s="32"/>
    </row>
    <row r="862" spans="1:17" x14ac:dyDescent="0.2">
      <c r="A862" s="56">
        <v>2433031</v>
      </c>
      <c r="B862" s="32" t="s">
        <v>35</v>
      </c>
      <c r="C862" s="32" t="s">
        <v>37</v>
      </c>
      <c r="D862" s="38" t="s">
        <v>712</v>
      </c>
      <c r="E862" s="40" t="s">
        <v>638</v>
      </c>
      <c r="F862" s="40" t="s">
        <v>143</v>
      </c>
      <c r="G862" s="36">
        <v>3200.8</v>
      </c>
      <c r="H862" s="37">
        <v>3200.8</v>
      </c>
      <c r="I862" s="35">
        <v>45811</v>
      </c>
      <c r="J862" s="36"/>
      <c r="K862" s="35">
        <v>46176</v>
      </c>
      <c r="L862" s="36"/>
      <c r="M862" s="35">
        <v>46541</v>
      </c>
      <c r="N862" s="36"/>
      <c r="O862" s="33">
        <v>46907</v>
      </c>
      <c r="P862" s="32">
        <v>1</v>
      </c>
      <c r="Q862" s="32"/>
    </row>
    <row r="863" spans="1:17" x14ac:dyDescent="0.2">
      <c r="A863" s="56">
        <v>2433031</v>
      </c>
      <c r="B863" s="32" t="s">
        <v>35</v>
      </c>
      <c r="C863" s="32" t="s">
        <v>36</v>
      </c>
      <c r="D863" s="38" t="s">
        <v>711</v>
      </c>
      <c r="E863" s="40" t="s">
        <v>710</v>
      </c>
      <c r="F863" s="32" t="s">
        <v>558</v>
      </c>
      <c r="G863" s="36">
        <v>9602.5</v>
      </c>
      <c r="H863" s="37">
        <v>9602.5</v>
      </c>
      <c r="I863" s="35">
        <v>45811</v>
      </c>
      <c r="J863" s="36"/>
      <c r="K863" s="35">
        <v>46176</v>
      </c>
      <c r="L863" s="36"/>
      <c r="M863" s="35">
        <v>46541</v>
      </c>
      <c r="N863" s="36"/>
      <c r="O863" s="33">
        <v>46907</v>
      </c>
      <c r="P863" s="32">
        <v>1</v>
      </c>
      <c r="Q863" s="32"/>
    </row>
    <row r="864" spans="1:17" x14ac:dyDescent="0.2">
      <c r="A864" s="56">
        <v>2433031</v>
      </c>
      <c r="B864" s="32" t="s">
        <v>35</v>
      </c>
      <c r="C864" s="32" t="s">
        <v>37</v>
      </c>
      <c r="D864" s="38" t="s">
        <v>709</v>
      </c>
      <c r="E864" s="40" t="s">
        <v>634</v>
      </c>
      <c r="F864" s="32" t="s">
        <v>558</v>
      </c>
      <c r="G864" s="36">
        <v>9602.5</v>
      </c>
      <c r="H864" s="37">
        <v>9602.5</v>
      </c>
      <c r="I864" s="35">
        <v>45811</v>
      </c>
      <c r="J864" s="36"/>
      <c r="K864" s="35">
        <v>46176</v>
      </c>
      <c r="L864" s="36"/>
      <c r="M864" s="35">
        <v>46541</v>
      </c>
      <c r="N864" s="36"/>
      <c r="O864" s="33">
        <v>46907</v>
      </c>
      <c r="P864" s="32">
        <v>1</v>
      </c>
      <c r="Q864" s="32"/>
    </row>
    <row r="865" spans="1:17" x14ac:dyDescent="0.2">
      <c r="A865" s="56">
        <v>2433031</v>
      </c>
      <c r="B865" s="32" t="s">
        <v>35</v>
      </c>
      <c r="C865" s="32" t="s">
        <v>36</v>
      </c>
      <c r="D865" s="38" t="s">
        <v>708</v>
      </c>
      <c r="E865" s="40" t="s">
        <v>632</v>
      </c>
      <c r="F865" s="32" t="s">
        <v>204</v>
      </c>
      <c r="G865" s="36">
        <v>3200.8</v>
      </c>
      <c r="H865" s="37">
        <v>3200.8</v>
      </c>
      <c r="I865" s="35">
        <v>45811</v>
      </c>
      <c r="J865" s="36"/>
      <c r="K865" s="35">
        <v>46176</v>
      </c>
      <c r="L865" s="36"/>
      <c r="M865" s="35">
        <v>46541</v>
      </c>
      <c r="N865" s="36"/>
      <c r="O865" s="33">
        <v>46907</v>
      </c>
      <c r="P865" s="32">
        <v>1</v>
      </c>
      <c r="Q865" s="32"/>
    </row>
    <row r="866" spans="1:17" x14ac:dyDescent="0.2">
      <c r="A866" s="56">
        <v>2433031</v>
      </c>
      <c r="B866" s="32" t="s">
        <v>35</v>
      </c>
      <c r="C866" s="32" t="s">
        <v>37</v>
      </c>
      <c r="D866" s="38" t="s">
        <v>707</v>
      </c>
      <c r="E866" s="40" t="s">
        <v>630</v>
      </c>
      <c r="F866" s="32" t="s">
        <v>204</v>
      </c>
      <c r="G866" s="36">
        <v>3200.8</v>
      </c>
      <c r="H866" s="37">
        <v>3200.8</v>
      </c>
      <c r="I866" s="35">
        <v>45811</v>
      </c>
      <c r="J866" s="36"/>
      <c r="K866" s="35">
        <v>46176</v>
      </c>
      <c r="L866" s="36"/>
      <c r="M866" s="35">
        <v>46541</v>
      </c>
      <c r="N866" s="36"/>
      <c r="O866" s="33">
        <v>46907</v>
      </c>
      <c r="P866" s="32">
        <v>1</v>
      </c>
      <c r="Q866" s="32"/>
    </row>
    <row r="867" spans="1:17" x14ac:dyDescent="0.2">
      <c r="A867" s="56">
        <v>2433031</v>
      </c>
      <c r="B867" s="32" t="s">
        <v>35</v>
      </c>
      <c r="C867" s="32" t="s">
        <v>36</v>
      </c>
      <c r="D867" s="38" t="s">
        <v>706</v>
      </c>
      <c r="E867" s="40" t="s">
        <v>628</v>
      </c>
      <c r="F867" s="40" t="s">
        <v>69</v>
      </c>
      <c r="G867" s="36">
        <v>2400.6</v>
      </c>
      <c r="H867" s="37">
        <v>2400.6</v>
      </c>
      <c r="I867" s="35">
        <v>45811</v>
      </c>
      <c r="J867" s="36"/>
      <c r="K867" s="35">
        <v>46176</v>
      </c>
      <c r="L867" s="36"/>
      <c r="M867" s="35">
        <v>46541</v>
      </c>
      <c r="N867" s="36"/>
      <c r="O867" s="33">
        <v>46907</v>
      </c>
      <c r="P867" s="32">
        <v>1</v>
      </c>
      <c r="Q867" s="32"/>
    </row>
    <row r="868" spans="1:17" x14ac:dyDescent="0.2">
      <c r="A868" s="56">
        <v>2433031</v>
      </c>
      <c r="B868" s="32" t="s">
        <v>35</v>
      </c>
      <c r="C868" s="32" t="s">
        <v>37</v>
      </c>
      <c r="D868" s="38" t="s">
        <v>705</v>
      </c>
      <c r="E868" s="40" t="s">
        <v>626</v>
      </c>
      <c r="F868" s="40" t="s">
        <v>69</v>
      </c>
      <c r="G868" s="36">
        <v>2400.6</v>
      </c>
      <c r="H868" s="37">
        <v>2400.6</v>
      </c>
      <c r="I868" s="35">
        <v>45811</v>
      </c>
      <c r="J868" s="36"/>
      <c r="K868" s="35">
        <v>46176</v>
      </c>
      <c r="L868" s="36"/>
      <c r="M868" s="35">
        <v>46541</v>
      </c>
      <c r="N868" s="36"/>
      <c r="O868" s="33">
        <v>46907</v>
      </c>
      <c r="P868" s="32">
        <v>1</v>
      </c>
      <c r="Q868" s="32"/>
    </row>
    <row r="869" spans="1:17" x14ac:dyDescent="0.2">
      <c r="A869" s="56">
        <v>2433031</v>
      </c>
      <c r="B869" s="32" t="s">
        <v>35</v>
      </c>
      <c r="C869" s="32" t="s">
        <v>36</v>
      </c>
      <c r="D869" s="38" t="s">
        <v>704</v>
      </c>
      <c r="E869" s="40" t="s">
        <v>624</v>
      </c>
      <c r="F869" s="40" t="s">
        <v>137</v>
      </c>
      <c r="G869" s="36">
        <v>2400.6</v>
      </c>
      <c r="H869" s="37">
        <v>2400.6</v>
      </c>
      <c r="I869" s="35">
        <v>45811</v>
      </c>
      <c r="J869" s="36"/>
      <c r="K869" s="35">
        <v>46176</v>
      </c>
      <c r="L869" s="36"/>
      <c r="M869" s="35">
        <v>46541</v>
      </c>
      <c r="N869" s="36"/>
      <c r="O869" s="33">
        <v>46907</v>
      </c>
      <c r="P869" s="32">
        <v>1</v>
      </c>
      <c r="Q869" s="32"/>
    </row>
    <row r="870" spans="1:17" x14ac:dyDescent="0.2">
      <c r="A870" s="56">
        <v>2433031</v>
      </c>
      <c r="B870" s="32" t="s">
        <v>35</v>
      </c>
      <c r="C870" s="32" t="s">
        <v>37</v>
      </c>
      <c r="D870" s="38" t="s">
        <v>703</v>
      </c>
      <c r="E870" s="40" t="s">
        <v>622</v>
      </c>
      <c r="F870" s="40" t="s">
        <v>137</v>
      </c>
      <c r="G870" s="36">
        <v>2400.6</v>
      </c>
      <c r="H870" s="37">
        <v>2400.6</v>
      </c>
      <c r="I870" s="35">
        <v>45811</v>
      </c>
      <c r="J870" s="36"/>
      <c r="K870" s="35">
        <v>46176</v>
      </c>
      <c r="L870" s="36"/>
      <c r="M870" s="35">
        <v>46541</v>
      </c>
      <c r="N870" s="36"/>
      <c r="O870" s="33">
        <v>46907</v>
      </c>
      <c r="P870" s="32">
        <v>1</v>
      </c>
      <c r="Q870" s="32"/>
    </row>
    <row r="871" spans="1:17" x14ac:dyDescent="0.2">
      <c r="A871" s="56">
        <v>2433031</v>
      </c>
      <c r="B871" s="32" t="s">
        <v>35</v>
      </c>
      <c r="C871" s="32" t="s">
        <v>36</v>
      </c>
      <c r="D871" s="38" t="s">
        <v>702</v>
      </c>
      <c r="E871" s="40" t="s">
        <v>620</v>
      </c>
      <c r="F871" s="32" t="s">
        <v>496</v>
      </c>
      <c r="G871" s="36">
        <v>1710.2</v>
      </c>
      <c r="H871" s="37">
        <v>1710.2</v>
      </c>
      <c r="I871" s="35">
        <v>45811</v>
      </c>
      <c r="J871" s="36"/>
      <c r="K871" s="35">
        <v>46176</v>
      </c>
      <c r="L871" s="36"/>
      <c r="M871" s="35">
        <v>46541</v>
      </c>
      <c r="N871" s="36"/>
      <c r="O871" s="33">
        <v>46907</v>
      </c>
      <c r="P871" s="32">
        <v>1</v>
      </c>
      <c r="Q871" s="32"/>
    </row>
    <row r="872" spans="1:17" x14ac:dyDescent="0.2">
      <c r="A872" s="56">
        <v>2433031</v>
      </c>
      <c r="B872" s="32" t="s">
        <v>35</v>
      </c>
      <c r="C872" s="32" t="s">
        <v>37</v>
      </c>
      <c r="D872" s="38" t="s">
        <v>701</v>
      </c>
      <c r="E872" s="40" t="s">
        <v>618</v>
      </c>
      <c r="F872" s="32" t="s">
        <v>496</v>
      </c>
      <c r="G872" s="36">
        <v>1710.2</v>
      </c>
      <c r="H872" s="37">
        <v>1710.2</v>
      </c>
      <c r="I872" s="35">
        <v>45811</v>
      </c>
      <c r="J872" s="36"/>
      <c r="K872" s="35">
        <v>46176</v>
      </c>
      <c r="L872" s="36"/>
      <c r="M872" s="35">
        <v>46541</v>
      </c>
      <c r="N872" s="36"/>
      <c r="O872" s="33">
        <v>46907</v>
      </c>
      <c r="P872" s="32">
        <v>1</v>
      </c>
      <c r="Q872" s="32"/>
    </row>
    <row r="873" spans="1:17" x14ac:dyDescent="0.2">
      <c r="A873" s="56">
        <v>2433031</v>
      </c>
      <c r="B873" s="32" t="s">
        <v>35</v>
      </c>
      <c r="C873" s="32" t="s">
        <v>36</v>
      </c>
      <c r="D873" s="38" t="s">
        <v>700</v>
      </c>
      <c r="E873" s="40" t="s">
        <v>616</v>
      </c>
      <c r="F873" s="40" t="s">
        <v>63</v>
      </c>
      <c r="G873" s="36">
        <v>1710.2</v>
      </c>
      <c r="H873" s="37">
        <v>1710.2</v>
      </c>
      <c r="I873" s="35">
        <v>45811</v>
      </c>
      <c r="J873" s="36"/>
      <c r="K873" s="35">
        <v>46176</v>
      </c>
      <c r="L873" s="36"/>
      <c r="M873" s="35">
        <v>46541</v>
      </c>
      <c r="N873" s="36"/>
      <c r="O873" s="33">
        <v>46907</v>
      </c>
      <c r="P873" s="32">
        <v>1</v>
      </c>
      <c r="Q873" s="32"/>
    </row>
    <row r="874" spans="1:17" x14ac:dyDescent="0.2">
      <c r="A874" s="56">
        <v>2433031</v>
      </c>
      <c r="B874" s="32" t="s">
        <v>35</v>
      </c>
      <c r="C874" s="32" t="s">
        <v>37</v>
      </c>
      <c r="D874" s="38" t="s">
        <v>699</v>
      </c>
      <c r="E874" s="40" t="s">
        <v>614</v>
      </c>
      <c r="F874" s="40" t="s">
        <v>63</v>
      </c>
      <c r="G874" s="36">
        <v>1710.2</v>
      </c>
      <c r="H874" s="37">
        <v>1710.2</v>
      </c>
      <c r="I874" s="35">
        <v>45811</v>
      </c>
      <c r="J874" s="36"/>
      <c r="K874" s="35">
        <v>46176</v>
      </c>
      <c r="L874" s="36"/>
      <c r="M874" s="35">
        <v>46541</v>
      </c>
      <c r="N874" s="36"/>
      <c r="O874" s="33">
        <v>46907</v>
      </c>
      <c r="P874" s="32">
        <v>1</v>
      </c>
      <c r="Q874" s="32"/>
    </row>
    <row r="875" spans="1:17" x14ac:dyDescent="0.2">
      <c r="A875" s="56">
        <v>2433031</v>
      </c>
      <c r="B875" s="32" t="s">
        <v>35</v>
      </c>
      <c r="C875" s="32" t="s">
        <v>36</v>
      </c>
      <c r="D875" s="38" t="s">
        <v>698</v>
      </c>
      <c r="E875" s="40" t="s">
        <v>697</v>
      </c>
      <c r="F875" s="40" t="s">
        <v>139</v>
      </c>
      <c r="G875" s="36">
        <v>1710.2</v>
      </c>
      <c r="H875" s="37">
        <v>1710.2</v>
      </c>
      <c r="I875" s="35">
        <v>45811</v>
      </c>
      <c r="J875" s="36"/>
      <c r="K875" s="35">
        <v>46176</v>
      </c>
      <c r="L875" s="36"/>
      <c r="M875" s="35">
        <v>46541</v>
      </c>
      <c r="N875" s="36"/>
      <c r="O875" s="33">
        <v>46907</v>
      </c>
      <c r="P875" s="32">
        <v>1</v>
      </c>
      <c r="Q875" s="32"/>
    </row>
    <row r="876" spans="1:17" x14ac:dyDescent="0.2">
      <c r="A876" s="56">
        <v>2433031</v>
      </c>
      <c r="B876" s="32" t="s">
        <v>35</v>
      </c>
      <c r="C876" s="32" t="s">
        <v>37</v>
      </c>
      <c r="D876" s="38" t="s">
        <v>696</v>
      </c>
      <c r="E876" s="40" t="s">
        <v>695</v>
      </c>
      <c r="F876" s="40" t="s">
        <v>139</v>
      </c>
      <c r="G876" s="36">
        <v>1710.2</v>
      </c>
      <c r="H876" s="37">
        <v>1710.2</v>
      </c>
      <c r="I876" s="35">
        <v>45811</v>
      </c>
      <c r="J876" s="36"/>
      <c r="K876" s="35">
        <v>46176</v>
      </c>
      <c r="L876" s="36"/>
      <c r="M876" s="35">
        <v>46541</v>
      </c>
      <c r="N876" s="36"/>
      <c r="O876" s="33">
        <v>46907</v>
      </c>
      <c r="P876" s="32">
        <v>1</v>
      </c>
      <c r="Q876" s="32"/>
    </row>
    <row r="877" spans="1:17" x14ac:dyDescent="0.2">
      <c r="A877" s="56">
        <v>2433031</v>
      </c>
      <c r="B877" s="32" t="s">
        <v>35</v>
      </c>
      <c r="C877" s="32" t="s">
        <v>36</v>
      </c>
      <c r="D877" s="38" t="s">
        <v>694</v>
      </c>
      <c r="E877" s="40" t="s">
        <v>608</v>
      </c>
      <c r="F877" s="40" t="s">
        <v>76</v>
      </c>
      <c r="G877" s="36">
        <v>1539.2</v>
      </c>
      <c r="H877" s="37">
        <v>1539.2</v>
      </c>
      <c r="I877" s="35">
        <v>45811</v>
      </c>
      <c r="J877" s="36"/>
      <c r="K877" s="35">
        <v>46176</v>
      </c>
      <c r="L877" s="36"/>
      <c r="M877" s="35">
        <v>46541</v>
      </c>
      <c r="N877" s="36"/>
      <c r="O877" s="33">
        <v>46907</v>
      </c>
      <c r="P877" s="32">
        <v>1</v>
      </c>
      <c r="Q877" s="32"/>
    </row>
    <row r="878" spans="1:17" x14ac:dyDescent="0.2">
      <c r="A878" s="56">
        <v>2433031</v>
      </c>
      <c r="B878" s="32" t="s">
        <v>35</v>
      </c>
      <c r="C878" s="32" t="s">
        <v>37</v>
      </c>
      <c r="D878" s="38" t="s">
        <v>693</v>
      </c>
      <c r="E878" s="40" t="s">
        <v>606</v>
      </c>
      <c r="F878" s="40" t="s">
        <v>76</v>
      </c>
      <c r="G878" s="36">
        <v>1539.2</v>
      </c>
      <c r="H878" s="37">
        <v>1539.2</v>
      </c>
      <c r="I878" s="35">
        <v>45811</v>
      </c>
      <c r="J878" s="36"/>
      <c r="K878" s="35">
        <v>46176</v>
      </c>
      <c r="L878" s="36"/>
      <c r="M878" s="35">
        <v>46541</v>
      </c>
      <c r="N878" s="36"/>
      <c r="O878" s="33">
        <v>46907</v>
      </c>
      <c r="P878" s="32">
        <v>1</v>
      </c>
      <c r="Q878" s="32"/>
    </row>
    <row r="879" spans="1:17" x14ac:dyDescent="0.2">
      <c r="A879" s="56">
        <v>2433031</v>
      </c>
      <c r="B879" s="32" t="s">
        <v>35</v>
      </c>
      <c r="C879" s="32" t="s">
        <v>36</v>
      </c>
      <c r="D879" s="38" t="s">
        <v>692</v>
      </c>
      <c r="E879" s="40" t="s">
        <v>604</v>
      </c>
      <c r="F879" s="40" t="s">
        <v>67</v>
      </c>
      <c r="G879" s="36">
        <v>1539.2</v>
      </c>
      <c r="H879" s="37">
        <v>1539.2</v>
      </c>
      <c r="I879" s="35">
        <v>45811</v>
      </c>
      <c r="J879" s="36"/>
      <c r="K879" s="35">
        <v>46176</v>
      </c>
      <c r="L879" s="36"/>
      <c r="M879" s="35">
        <v>46541</v>
      </c>
      <c r="N879" s="36"/>
      <c r="O879" s="33">
        <v>46907</v>
      </c>
      <c r="P879" s="32">
        <v>1</v>
      </c>
      <c r="Q879" s="32"/>
    </row>
    <row r="880" spans="1:17" x14ac:dyDescent="0.2">
      <c r="A880" s="56">
        <v>2433031</v>
      </c>
      <c r="B880" s="32" t="s">
        <v>35</v>
      </c>
      <c r="C880" s="32" t="s">
        <v>37</v>
      </c>
      <c r="D880" s="38" t="s">
        <v>691</v>
      </c>
      <c r="E880" s="40" t="s">
        <v>602</v>
      </c>
      <c r="F880" s="40" t="s">
        <v>67</v>
      </c>
      <c r="G880" s="36">
        <v>2880.8</v>
      </c>
      <c r="H880" s="37">
        <v>2880.8</v>
      </c>
      <c r="I880" s="35">
        <v>45811</v>
      </c>
      <c r="J880" s="36"/>
      <c r="K880" s="35">
        <v>46176</v>
      </c>
      <c r="L880" s="36"/>
      <c r="M880" s="35">
        <v>46541</v>
      </c>
      <c r="N880" s="36"/>
      <c r="O880" s="33">
        <v>46907</v>
      </c>
      <c r="P880" s="32">
        <v>1</v>
      </c>
      <c r="Q880" s="32"/>
    </row>
    <row r="881" spans="1:17" x14ac:dyDescent="0.2">
      <c r="A881" s="56">
        <v>2433031</v>
      </c>
      <c r="B881" s="32" t="s">
        <v>35</v>
      </c>
      <c r="C881" s="32" t="s">
        <v>36</v>
      </c>
      <c r="D881" s="38" t="s">
        <v>690</v>
      </c>
      <c r="E881" s="40" t="s">
        <v>600</v>
      </c>
      <c r="F881" s="32" t="s">
        <v>539</v>
      </c>
      <c r="G881" s="36">
        <v>3200.8</v>
      </c>
      <c r="H881" s="37">
        <v>3200.8</v>
      </c>
      <c r="I881" s="35">
        <v>45811</v>
      </c>
      <c r="J881" s="36"/>
      <c r="K881" s="35">
        <v>46176</v>
      </c>
      <c r="L881" s="36"/>
      <c r="M881" s="35">
        <v>46541</v>
      </c>
      <c r="N881" s="36"/>
      <c r="O881" s="33">
        <v>46907</v>
      </c>
      <c r="P881" s="32">
        <v>1</v>
      </c>
      <c r="Q881" s="32"/>
    </row>
    <row r="882" spans="1:17" x14ac:dyDescent="0.2">
      <c r="A882" s="56">
        <v>2433031</v>
      </c>
      <c r="B882" s="32" t="s">
        <v>35</v>
      </c>
      <c r="C882" s="32" t="s">
        <v>37</v>
      </c>
      <c r="D882" s="38" t="s">
        <v>689</v>
      </c>
      <c r="E882" s="40" t="s">
        <v>598</v>
      </c>
      <c r="F882" s="32" t="s">
        <v>539</v>
      </c>
      <c r="G882" s="36">
        <v>3200.8</v>
      </c>
      <c r="H882" s="37">
        <v>3200.8</v>
      </c>
      <c r="I882" s="35">
        <v>45811</v>
      </c>
      <c r="J882" s="36"/>
      <c r="K882" s="35">
        <v>46176</v>
      </c>
      <c r="L882" s="36"/>
      <c r="M882" s="35">
        <v>46541</v>
      </c>
      <c r="N882" s="36"/>
      <c r="O882" s="33">
        <v>46907</v>
      </c>
      <c r="P882" s="32">
        <v>1</v>
      </c>
      <c r="Q882" s="32"/>
    </row>
    <row r="883" spans="1:17" x14ac:dyDescent="0.2">
      <c r="A883" s="56">
        <v>2433031</v>
      </c>
      <c r="B883" s="32" t="s">
        <v>35</v>
      </c>
      <c r="C883" s="32" t="s">
        <v>36</v>
      </c>
      <c r="D883" s="38" t="s">
        <v>688</v>
      </c>
      <c r="E883" s="40" t="s">
        <v>596</v>
      </c>
      <c r="F883" s="32" t="s">
        <v>73</v>
      </c>
      <c r="G883" s="36">
        <v>3200.8</v>
      </c>
      <c r="H883" s="37">
        <v>3200.8</v>
      </c>
      <c r="I883" s="35">
        <v>45811</v>
      </c>
      <c r="J883" s="36"/>
      <c r="K883" s="35">
        <v>46176</v>
      </c>
      <c r="L883" s="36"/>
      <c r="M883" s="35">
        <v>46541</v>
      </c>
      <c r="N883" s="36"/>
      <c r="O883" s="33">
        <v>46907</v>
      </c>
      <c r="P883" s="32">
        <v>1</v>
      </c>
      <c r="Q883" s="32"/>
    </row>
    <row r="884" spans="1:17" x14ac:dyDescent="0.2">
      <c r="A884" s="56">
        <v>2433031</v>
      </c>
      <c r="B884" s="32" t="s">
        <v>35</v>
      </c>
      <c r="C884" s="32" t="s">
        <v>37</v>
      </c>
      <c r="D884" s="38" t="s">
        <v>687</v>
      </c>
      <c r="E884" s="40" t="s">
        <v>594</v>
      </c>
      <c r="F884" s="32" t="s">
        <v>73</v>
      </c>
      <c r="G884" s="36">
        <v>1710.2</v>
      </c>
      <c r="H884" s="37">
        <v>1710.2</v>
      </c>
      <c r="I884" s="35">
        <v>45811</v>
      </c>
      <c r="J884" s="36"/>
      <c r="K884" s="35">
        <v>46176</v>
      </c>
      <c r="L884" s="36"/>
      <c r="M884" s="35">
        <v>46541</v>
      </c>
      <c r="N884" s="36"/>
      <c r="O884" s="33">
        <v>46907</v>
      </c>
      <c r="P884" s="32">
        <v>1</v>
      </c>
      <c r="Q884" s="32"/>
    </row>
    <row r="885" spans="1:17" x14ac:dyDescent="0.2">
      <c r="A885" s="56">
        <v>2433031</v>
      </c>
      <c r="B885" s="32" t="s">
        <v>35</v>
      </c>
      <c r="C885" s="32" t="s">
        <v>36</v>
      </c>
      <c r="D885" s="38" t="s">
        <v>686</v>
      </c>
      <c r="E885" s="40" t="s">
        <v>592</v>
      </c>
      <c r="F885" s="40" t="s">
        <v>75</v>
      </c>
      <c r="G885" s="36">
        <v>856.2</v>
      </c>
      <c r="H885" s="37">
        <v>856.2</v>
      </c>
      <c r="I885" s="35">
        <v>45811</v>
      </c>
      <c r="J885" s="36"/>
      <c r="K885" s="35">
        <v>46176</v>
      </c>
      <c r="L885" s="36"/>
      <c r="M885" s="35">
        <v>46541</v>
      </c>
      <c r="N885" s="36"/>
      <c r="O885" s="33">
        <v>46907</v>
      </c>
      <c r="P885" s="32">
        <v>1</v>
      </c>
      <c r="Q885" s="32"/>
    </row>
    <row r="886" spans="1:17" x14ac:dyDescent="0.2">
      <c r="A886" s="56">
        <v>2433031</v>
      </c>
      <c r="B886" s="32" t="s">
        <v>35</v>
      </c>
      <c r="C886" s="32" t="s">
        <v>37</v>
      </c>
      <c r="D886" s="38" t="s">
        <v>685</v>
      </c>
      <c r="E886" s="40" t="s">
        <v>590</v>
      </c>
      <c r="F886" s="40" t="s">
        <v>75</v>
      </c>
      <c r="G886" s="36">
        <v>1602.5</v>
      </c>
      <c r="H886" s="37">
        <v>1602.5</v>
      </c>
      <c r="I886" s="35">
        <v>45811</v>
      </c>
      <c r="J886" s="36"/>
      <c r="K886" s="35">
        <v>46176</v>
      </c>
      <c r="L886" s="36"/>
      <c r="M886" s="35">
        <v>46541</v>
      </c>
      <c r="N886" s="36"/>
      <c r="O886" s="33">
        <v>46907</v>
      </c>
      <c r="P886" s="32">
        <v>1</v>
      </c>
      <c r="Q886" s="32"/>
    </row>
    <row r="887" spans="1:17" x14ac:dyDescent="0.2">
      <c r="A887" s="56">
        <v>2433031</v>
      </c>
      <c r="B887" s="32" t="s">
        <v>35</v>
      </c>
      <c r="C887" s="32" t="s">
        <v>36</v>
      </c>
      <c r="D887" s="38" t="s">
        <v>684</v>
      </c>
      <c r="E887" s="40" t="s">
        <v>588</v>
      </c>
      <c r="F887" s="40" t="s">
        <v>531</v>
      </c>
      <c r="G887" s="36">
        <v>770.6</v>
      </c>
      <c r="H887" s="37">
        <v>770.6</v>
      </c>
      <c r="I887" s="35">
        <v>45811</v>
      </c>
      <c r="J887" s="36"/>
      <c r="K887" s="35">
        <v>46176</v>
      </c>
      <c r="L887" s="36"/>
      <c r="M887" s="35">
        <v>46541</v>
      </c>
      <c r="N887" s="36"/>
      <c r="O887" s="33">
        <v>46907</v>
      </c>
      <c r="P887" s="32">
        <v>1</v>
      </c>
      <c r="Q887" s="32"/>
    </row>
    <row r="888" spans="1:17" x14ac:dyDescent="0.2">
      <c r="A888" s="56">
        <v>2433031</v>
      </c>
      <c r="B888" s="32" t="s">
        <v>35</v>
      </c>
      <c r="C888" s="32" t="s">
        <v>36</v>
      </c>
      <c r="D888" s="38" t="s">
        <v>683</v>
      </c>
      <c r="E888" s="40" t="s">
        <v>586</v>
      </c>
      <c r="F888" s="40" t="s">
        <v>144</v>
      </c>
      <c r="G888" s="36">
        <v>770.6</v>
      </c>
      <c r="H888" s="37">
        <v>770.6</v>
      </c>
      <c r="I888" s="35">
        <v>45811</v>
      </c>
      <c r="J888" s="36"/>
      <c r="K888" s="35">
        <v>46176</v>
      </c>
      <c r="L888" s="36"/>
      <c r="M888" s="35">
        <v>46541</v>
      </c>
      <c r="N888" s="36"/>
      <c r="O888" s="33">
        <v>46907</v>
      </c>
      <c r="P888" s="32">
        <v>1</v>
      </c>
      <c r="Q888" s="32"/>
    </row>
    <row r="889" spans="1:17" x14ac:dyDescent="0.2">
      <c r="A889" s="56">
        <v>2433031</v>
      </c>
      <c r="B889" s="32" t="s">
        <v>35</v>
      </c>
      <c r="C889" s="32" t="s">
        <v>38</v>
      </c>
      <c r="D889" s="41" t="s">
        <v>682</v>
      </c>
      <c r="E889" s="40" t="s">
        <v>681</v>
      </c>
      <c r="F889" s="32" t="s">
        <v>66</v>
      </c>
      <c r="G889" s="34">
        <v>1624.7</v>
      </c>
      <c r="H889" s="37">
        <v>1624.7</v>
      </c>
      <c r="I889" s="35">
        <v>45811</v>
      </c>
      <c r="J889" s="36"/>
      <c r="K889" s="35">
        <v>46176</v>
      </c>
      <c r="L889" s="36"/>
      <c r="M889" s="35">
        <v>46541</v>
      </c>
      <c r="N889" s="36"/>
      <c r="O889" s="33">
        <v>46907</v>
      </c>
      <c r="P889" s="32">
        <v>2</v>
      </c>
      <c r="Q889" s="32"/>
    </row>
    <row r="890" spans="1:17" x14ac:dyDescent="0.2">
      <c r="A890" s="56">
        <v>2433031</v>
      </c>
      <c r="B890" s="32" t="s">
        <v>35</v>
      </c>
      <c r="C890" s="32" t="s">
        <v>39</v>
      </c>
      <c r="D890" s="41" t="s">
        <v>680</v>
      </c>
      <c r="E890" s="40" t="s">
        <v>679</v>
      </c>
      <c r="F890" s="32" t="s">
        <v>66</v>
      </c>
      <c r="G890" s="34">
        <v>1624.7</v>
      </c>
      <c r="H890" s="37">
        <v>1624.7</v>
      </c>
      <c r="I890" s="35">
        <v>45811</v>
      </c>
      <c r="J890" s="36"/>
      <c r="K890" s="35">
        <v>46176</v>
      </c>
      <c r="L890" s="36"/>
      <c r="M890" s="35">
        <v>46541</v>
      </c>
      <c r="N890" s="36"/>
      <c r="O890" s="33">
        <v>46907</v>
      </c>
      <c r="P890" s="32">
        <v>2</v>
      </c>
      <c r="Q890" s="32"/>
    </row>
    <row r="891" spans="1:17" x14ac:dyDescent="0.2">
      <c r="A891" s="56">
        <v>2433031</v>
      </c>
      <c r="B891" s="32" t="s">
        <v>35</v>
      </c>
      <c r="C891" s="32" t="s">
        <v>38</v>
      </c>
      <c r="D891" s="41" t="s">
        <v>678</v>
      </c>
      <c r="E891" s="40" t="s">
        <v>677</v>
      </c>
      <c r="F891" s="32" t="s">
        <v>581</v>
      </c>
      <c r="G891" s="34">
        <v>3040.8</v>
      </c>
      <c r="H891" s="37">
        <v>3040.8</v>
      </c>
      <c r="I891" s="35">
        <v>45811</v>
      </c>
      <c r="J891" s="36"/>
      <c r="K891" s="35">
        <v>46176</v>
      </c>
      <c r="L891" s="36"/>
      <c r="M891" s="35">
        <v>46541</v>
      </c>
      <c r="N891" s="36"/>
      <c r="O891" s="33">
        <v>46907</v>
      </c>
      <c r="P891" s="32">
        <v>2</v>
      </c>
      <c r="Q891" s="32"/>
    </row>
    <row r="892" spans="1:17" x14ac:dyDescent="0.2">
      <c r="A892" s="56">
        <v>2433031</v>
      </c>
      <c r="B892" s="32" t="s">
        <v>35</v>
      </c>
      <c r="C892" s="32" t="s">
        <v>39</v>
      </c>
      <c r="D892" s="41" t="s">
        <v>676</v>
      </c>
      <c r="E892" s="40" t="s">
        <v>675</v>
      </c>
      <c r="F892" s="32" t="s">
        <v>581</v>
      </c>
      <c r="G892" s="34">
        <v>3040.8</v>
      </c>
      <c r="H892" s="37">
        <v>3040.8</v>
      </c>
      <c r="I892" s="35">
        <v>45811</v>
      </c>
      <c r="J892" s="36"/>
      <c r="K892" s="35">
        <v>46176</v>
      </c>
      <c r="L892" s="36"/>
      <c r="M892" s="35">
        <v>46541</v>
      </c>
      <c r="N892" s="36"/>
      <c r="O892" s="33">
        <v>46907</v>
      </c>
      <c r="P892" s="32">
        <v>2</v>
      </c>
      <c r="Q892" s="32"/>
    </row>
    <row r="893" spans="1:17" x14ac:dyDescent="0.2">
      <c r="A893" s="56">
        <v>2433031</v>
      </c>
      <c r="B893" s="32" t="s">
        <v>35</v>
      </c>
      <c r="C893" s="32" t="s">
        <v>38</v>
      </c>
      <c r="D893" s="41" t="s">
        <v>674</v>
      </c>
      <c r="E893" s="40" t="s">
        <v>673</v>
      </c>
      <c r="F893" s="32" t="s">
        <v>65</v>
      </c>
      <c r="G893" s="34">
        <v>3040.8</v>
      </c>
      <c r="H893" s="37">
        <v>3040.8</v>
      </c>
      <c r="I893" s="35">
        <v>45811</v>
      </c>
      <c r="J893" s="36"/>
      <c r="K893" s="35">
        <v>46176</v>
      </c>
      <c r="L893" s="36"/>
      <c r="M893" s="35">
        <v>46541</v>
      </c>
      <c r="N893" s="36"/>
      <c r="O893" s="33">
        <v>46907</v>
      </c>
      <c r="P893" s="32">
        <v>2</v>
      </c>
      <c r="Q893" s="32"/>
    </row>
    <row r="894" spans="1:17" x14ac:dyDescent="0.2">
      <c r="A894" s="56">
        <v>2433031</v>
      </c>
      <c r="B894" s="32" t="s">
        <v>35</v>
      </c>
      <c r="C894" s="32" t="s">
        <v>39</v>
      </c>
      <c r="D894" s="41" t="s">
        <v>672</v>
      </c>
      <c r="E894" s="40" t="s">
        <v>671</v>
      </c>
      <c r="F894" s="32" t="s">
        <v>65</v>
      </c>
      <c r="G894" s="34">
        <v>3040.8</v>
      </c>
      <c r="H894" s="37">
        <v>3040.8</v>
      </c>
      <c r="I894" s="35">
        <v>45811</v>
      </c>
      <c r="J894" s="36"/>
      <c r="K894" s="35">
        <v>46176</v>
      </c>
      <c r="L894" s="36"/>
      <c r="M894" s="35">
        <v>46541</v>
      </c>
      <c r="N894" s="36"/>
      <c r="O894" s="33">
        <v>46907</v>
      </c>
      <c r="P894" s="32">
        <v>2</v>
      </c>
      <c r="Q894" s="32"/>
    </row>
    <row r="895" spans="1:17" x14ac:dyDescent="0.2">
      <c r="A895" s="56">
        <v>2433031</v>
      </c>
      <c r="B895" s="32" t="s">
        <v>35</v>
      </c>
      <c r="C895" s="32" t="s">
        <v>38</v>
      </c>
      <c r="D895" s="41" t="s">
        <v>670</v>
      </c>
      <c r="E895" s="40" t="s">
        <v>669</v>
      </c>
      <c r="F895" s="32" t="s">
        <v>71</v>
      </c>
      <c r="G895" s="34">
        <v>3040.8</v>
      </c>
      <c r="H895" s="37">
        <v>3040.8</v>
      </c>
      <c r="I895" s="35">
        <v>45811</v>
      </c>
      <c r="J895" s="36"/>
      <c r="K895" s="35">
        <v>46176</v>
      </c>
      <c r="L895" s="36"/>
      <c r="M895" s="35">
        <v>46541</v>
      </c>
      <c r="N895" s="36"/>
      <c r="O895" s="33">
        <v>46907</v>
      </c>
      <c r="P895" s="32">
        <v>2</v>
      </c>
      <c r="Q895" s="32"/>
    </row>
    <row r="896" spans="1:17" x14ac:dyDescent="0.2">
      <c r="A896" s="56">
        <v>2433031</v>
      </c>
      <c r="B896" s="32" t="s">
        <v>35</v>
      </c>
      <c r="C896" s="32" t="s">
        <v>39</v>
      </c>
      <c r="D896" s="41" t="s">
        <v>668</v>
      </c>
      <c r="E896" s="40" t="s">
        <v>667</v>
      </c>
      <c r="F896" s="32" t="s">
        <v>71</v>
      </c>
      <c r="G896" s="34">
        <v>3040.8</v>
      </c>
      <c r="H896" s="37">
        <v>3040.8</v>
      </c>
      <c r="I896" s="35">
        <v>45811</v>
      </c>
      <c r="J896" s="36"/>
      <c r="K896" s="35">
        <v>46176</v>
      </c>
      <c r="L896" s="36"/>
      <c r="M896" s="35">
        <v>46541</v>
      </c>
      <c r="N896" s="36"/>
      <c r="O896" s="33">
        <v>46907</v>
      </c>
      <c r="P896" s="32">
        <v>2</v>
      </c>
      <c r="Q896" s="32"/>
    </row>
    <row r="897" spans="1:17" x14ac:dyDescent="0.2">
      <c r="A897" s="56">
        <v>2433031</v>
      </c>
      <c r="B897" s="32" t="s">
        <v>35</v>
      </c>
      <c r="C897" s="32" t="s">
        <v>38</v>
      </c>
      <c r="D897" s="41" t="s">
        <v>666</v>
      </c>
      <c r="E897" s="40" t="s">
        <v>665</v>
      </c>
      <c r="F897" s="32" t="s">
        <v>74</v>
      </c>
      <c r="G897" s="34">
        <v>3040.8</v>
      </c>
      <c r="H897" s="37">
        <v>3040.8</v>
      </c>
      <c r="I897" s="35">
        <v>45811</v>
      </c>
      <c r="J897" s="36"/>
      <c r="K897" s="35">
        <v>46176</v>
      </c>
      <c r="L897" s="36"/>
      <c r="M897" s="35">
        <v>46541</v>
      </c>
      <c r="N897" s="36"/>
      <c r="O897" s="33">
        <v>46907</v>
      </c>
      <c r="P897" s="32">
        <v>2</v>
      </c>
      <c r="Q897" s="32"/>
    </row>
    <row r="898" spans="1:17" x14ac:dyDescent="0.2">
      <c r="A898" s="56">
        <v>2433031</v>
      </c>
      <c r="B898" s="32" t="s">
        <v>35</v>
      </c>
      <c r="C898" s="32" t="s">
        <v>39</v>
      </c>
      <c r="D898" s="41" t="s">
        <v>664</v>
      </c>
      <c r="E898" s="40" t="s">
        <v>663</v>
      </c>
      <c r="F898" s="32" t="s">
        <v>74</v>
      </c>
      <c r="G898" s="34">
        <v>3040.8</v>
      </c>
      <c r="H898" s="37">
        <v>3040.8</v>
      </c>
      <c r="I898" s="35">
        <v>45811</v>
      </c>
      <c r="J898" s="36"/>
      <c r="K898" s="35">
        <v>46176</v>
      </c>
      <c r="L898" s="36"/>
      <c r="M898" s="35">
        <v>46541</v>
      </c>
      <c r="N898" s="36"/>
      <c r="O898" s="33">
        <v>46907</v>
      </c>
      <c r="P898" s="32">
        <v>2</v>
      </c>
      <c r="Q898" s="32"/>
    </row>
    <row r="899" spans="1:17" x14ac:dyDescent="0.2">
      <c r="A899" s="56">
        <v>2433031</v>
      </c>
      <c r="B899" s="32" t="s">
        <v>35</v>
      </c>
      <c r="C899" s="32" t="s">
        <v>38</v>
      </c>
      <c r="D899" s="41" t="s">
        <v>662</v>
      </c>
      <c r="E899" s="40" t="s">
        <v>661</v>
      </c>
      <c r="F899" s="32" t="s">
        <v>77</v>
      </c>
      <c r="G899" s="34">
        <v>1624.7</v>
      </c>
      <c r="H899" s="37">
        <v>1624.7</v>
      </c>
      <c r="I899" s="35">
        <v>45811</v>
      </c>
      <c r="J899" s="36"/>
      <c r="K899" s="35">
        <v>46176</v>
      </c>
      <c r="L899" s="36"/>
      <c r="M899" s="35">
        <v>46541</v>
      </c>
      <c r="N899" s="36"/>
      <c r="O899" s="33">
        <v>46907</v>
      </c>
      <c r="P899" s="32">
        <v>2</v>
      </c>
      <c r="Q899" s="32"/>
    </row>
    <row r="900" spans="1:17" x14ac:dyDescent="0.2">
      <c r="A900" s="56">
        <v>2433031</v>
      </c>
      <c r="B900" s="32" t="s">
        <v>35</v>
      </c>
      <c r="C900" s="32" t="s">
        <v>39</v>
      </c>
      <c r="D900" s="41" t="s">
        <v>660</v>
      </c>
      <c r="E900" s="40" t="s">
        <v>659</v>
      </c>
      <c r="F900" s="32" t="s">
        <v>77</v>
      </c>
      <c r="G900" s="34">
        <v>1624.7</v>
      </c>
      <c r="H900" s="37">
        <v>1624.7</v>
      </c>
      <c r="I900" s="35">
        <v>45811</v>
      </c>
      <c r="J900" s="36"/>
      <c r="K900" s="35">
        <v>46176</v>
      </c>
      <c r="L900" s="36"/>
      <c r="M900" s="35">
        <v>46541</v>
      </c>
      <c r="N900" s="36"/>
      <c r="O900" s="33">
        <v>46907</v>
      </c>
      <c r="P900" s="32">
        <v>2</v>
      </c>
      <c r="Q900" s="32"/>
    </row>
    <row r="901" spans="1:17" x14ac:dyDescent="0.2">
      <c r="A901" s="56">
        <v>2433031</v>
      </c>
      <c r="B901" s="32" t="s">
        <v>35</v>
      </c>
      <c r="C901" s="32" t="s">
        <v>38</v>
      </c>
      <c r="D901" s="41" t="s">
        <v>658</v>
      </c>
      <c r="E901" s="40" t="s">
        <v>657</v>
      </c>
      <c r="F901" s="32" t="s">
        <v>70</v>
      </c>
      <c r="G901" s="34">
        <v>1624.7</v>
      </c>
      <c r="H901" s="37">
        <v>1624.7</v>
      </c>
      <c r="I901" s="35">
        <v>45811</v>
      </c>
      <c r="J901" s="36"/>
      <c r="K901" s="35">
        <v>46176</v>
      </c>
      <c r="L901" s="36"/>
      <c r="M901" s="35">
        <v>46541</v>
      </c>
      <c r="N901" s="36"/>
      <c r="O901" s="33">
        <v>46907</v>
      </c>
      <c r="P901" s="32">
        <v>2</v>
      </c>
      <c r="Q901" s="32"/>
    </row>
    <row r="902" spans="1:17" x14ac:dyDescent="0.2">
      <c r="A902" s="56">
        <v>2433031</v>
      </c>
      <c r="B902" s="32" t="s">
        <v>35</v>
      </c>
      <c r="C902" s="32" t="s">
        <v>39</v>
      </c>
      <c r="D902" s="41" t="s">
        <v>656</v>
      </c>
      <c r="E902" s="40" t="s">
        <v>655</v>
      </c>
      <c r="F902" s="32" t="s">
        <v>70</v>
      </c>
      <c r="G902" s="34">
        <v>1624.7</v>
      </c>
      <c r="H902" s="37">
        <v>1624.7</v>
      </c>
      <c r="I902" s="35">
        <v>45811</v>
      </c>
      <c r="J902" s="36"/>
      <c r="K902" s="35">
        <v>46176</v>
      </c>
      <c r="L902" s="36"/>
      <c r="M902" s="35">
        <v>46541</v>
      </c>
      <c r="N902" s="36"/>
      <c r="O902" s="33">
        <v>46907</v>
      </c>
      <c r="P902" s="32">
        <v>2</v>
      </c>
      <c r="Q902" s="32"/>
    </row>
    <row r="903" spans="1:17" x14ac:dyDescent="0.2">
      <c r="A903" s="56">
        <v>2433031</v>
      </c>
      <c r="B903" s="32" t="s">
        <v>35</v>
      </c>
      <c r="C903" s="32" t="s">
        <v>38</v>
      </c>
      <c r="D903" s="41" t="s">
        <v>654</v>
      </c>
      <c r="E903" s="40" t="s">
        <v>653</v>
      </c>
      <c r="F903" s="32" t="s">
        <v>64</v>
      </c>
      <c r="G903" s="34">
        <v>812.4</v>
      </c>
      <c r="H903" s="37">
        <v>812.4</v>
      </c>
      <c r="I903" s="35">
        <v>45811</v>
      </c>
      <c r="J903" s="36"/>
      <c r="K903" s="35">
        <v>46176</v>
      </c>
      <c r="L903" s="36"/>
      <c r="M903" s="35">
        <v>46541</v>
      </c>
      <c r="N903" s="36"/>
      <c r="O903" s="33">
        <v>46907</v>
      </c>
      <c r="P903" s="32">
        <v>2</v>
      </c>
      <c r="Q903" s="32"/>
    </row>
    <row r="904" spans="1:17" x14ac:dyDescent="0.2">
      <c r="A904" s="56">
        <v>2433031</v>
      </c>
      <c r="B904" s="32" t="s">
        <v>35</v>
      </c>
      <c r="C904" s="32" t="s">
        <v>39</v>
      </c>
      <c r="D904" s="41" t="s">
        <v>652</v>
      </c>
      <c r="E904" s="40" t="s">
        <v>651</v>
      </c>
      <c r="F904" s="32" t="s">
        <v>64</v>
      </c>
      <c r="G904" s="34">
        <v>812.4</v>
      </c>
      <c r="H904" s="37">
        <v>812.4</v>
      </c>
      <c r="I904" s="35">
        <v>45811</v>
      </c>
      <c r="J904" s="36"/>
      <c r="K904" s="35">
        <v>46176</v>
      </c>
      <c r="L904" s="36"/>
      <c r="M904" s="35">
        <v>46541</v>
      </c>
      <c r="N904" s="36"/>
      <c r="O904" s="33">
        <v>46907</v>
      </c>
      <c r="P904" s="32">
        <v>2</v>
      </c>
      <c r="Q904" s="32"/>
    </row>
    <row r="905" spans="1:17" x14ac:dyDescent="0.2">
      <c r="A905" s="56">
        <v>2433031</v>
      </c>
      <c r="B905" s="32" t="s">
        <v>35</v>
      </c>
      <c r="C905" s="32" t="s">
        <v>38</v>
      </c>
      <c r="D905" s="41" t="s">
        <v>650</v>
      </c>
      <c r="E905" s="40" t="s">
        <v>649</v>
      </c>
      <c r="F905" s="32" t="s">
        <v>62</v>
      </c>
      <c r="G905" s="34">
        <v>1624.7</v>
      </c>
      <c r="H905" s="37">
        <v>1624.7</v>
      </c>
      <c r="I905" s="35">
        <v>45811</v>
      </c>
      <c r="J905" s="36"/>
      <c r="K905" s="35">
        <v>46176</v>
      </c>
      <c r="L905" s="36"/>
      <c r="M905" s="35">
        <v>46541</v>
      </c>
      <c r="N905" s="36"/>
      <c r="O905" s="33">
        <v>46907</v>
      </c>
      <c r="P905" s="32">
        <v>2</v>
      </c>
      <c r="Q905" s="32"/>
    </row>
    <row r="906" spans="1:17" x14ac:dyDescent="0.2">
      <c r="A906" s="56">
        <v>2433031</v>
      </c>
      <c r="B906" s="32" t="s">
        <v>35</v>
      </c>
      <c r="C906" s="32" t="s">
        <v>39</v>
      </c>
      <c r="D906" s="41" t="s">
        <v>648</v>
      </c>
      <c r="E906" s="40" t="s">
        <v>647</v>
      </c>
      <c r="F906" s="32" t="s">
        <v>62</v>
      </c>
      <c r="G906" s="34">
        <v>1624.7</v>
      </c>
      <c r="H906" s="37">
        <v>1624.7</v>
      </c>
      <c r="I906" s="35">
        <v>45811</v>
      </c>
      <c r="J906" s="36"/>
      <c r="K906" s="35">
        <v>46176</v>
      </c>
      <c r="L906" s="36"/>
      <c r="M906" s="35">
        <v>46541</v>
      </c>
      <c r="N906" s="36"/>
      <c r="O906" s="33">
        <v>46907</v>
      </c>
      <c r="P906" s="32">
        <v>2</v>
      </c>
      <c r="Q906" s="32"/>
    </row>
    <row r="907" spans="1:17" x14ac:dyDescent="0.2">
      <c r="A907" s="56">
        <v>2433031</v>
      </c>
      <c r="B907" s="32" t="s">
        <v>35</v>
      </c>
      <c r="C907" s="32" t="s">
        <v>38</v>
      </c>
      <c r="D907" s="41" t="s">
        <v>646</v>
      </c>
      <c r="E907" s="40" t="s">
        <v>645</v>
      </c>
      <c r="F907" s="32" t="s">
        <v>642</v>
      </c>
      <c r="G907" s="34">
        <v>3040.8</v>
      </c>
      <c r="H907" s="37">
        <v>3040.8</v>
      </c>
      <c r="I907" s="35">
        <v>45811</v>
      </c>
      <c r="J907" s="36"/>
      <c r="K907" s="35">
        <v>46176</v>
      </c>
      <c r="L907" s="36"/>
      <c r="M907" s="35">
        <v>46541</v>
      </c>
      <c r="N907" s="36"/>
      <c r="O907" s="33">
        <v>46907</v>
      </c>
      <c r="P907" s="32">
        <v>2</v>
      </c>
      <c r="Q907" s="32"/>
    </row>
    <row r="908" spans="1:17" x14ac:dyDescent="0.2">
      <c r="A908" s="56">
        <v>2433031</v>
      </c>
      <c r="B908" s="32" t="s">
        <v>35</v>
      </c>
      <c r="C908" s="32" t="s">
        <v>39</v>
      </c>
      <c r="D908" s="41" t="s">
        <v>644</v>
      </c>
      <c r="E908" s="40" t="s">
        <v>643</v>
      </c>
      <c r="F908" s="32" t="s">
        <v>642</v>
      </c>
      <c r="G908" s="34">
        <v>1624.7</v>
      </c>
      <c r="H908" s="37">
        <v>1624.7</v>
      </c>
      <c r="I908" s="35">
        <v>45811</v>
      </c>
      <c r="J908" s="36"/>
      <c r="K908" s="35">
        <v>46176</v>
      </c>
      <c r="L908" s="36"/>
      <c r="M908" s="35">
        <v>46541</v>
      </c>
      <c r="N908" s="36"/>
      <c r="O908" s="33">
        <v>46907</v>
      </c>
      <c r="P908" s="32">
        <v>2</v>
      </c>
      <c r="Q908" s="32"/>
    </row>
    <row r="909" spans="1:17" x14ac:dyDescent="0.2">
      <c r="A909" s="56">
        <v>2433031</v>
      </c>
      <c r="B909" s="32" t="s">
        <v>35</v>
      </c>
      <c r="C909" s="32" t="s">
        <v>38</v>
      </c>
      <c r="D909" s="41" t="s">
        <v>641</v>
      </c>
      <c r="E909" s="40" t="s">
        <v>640</v>
      </c>
      <c r="F909" s="32" t="s">
        <v>493</v>
      </c>
      <c r="G909" s="34">
        <v>3040.8</v>
      </c>
      <c r="H909" s="37">
        <v>3040.8</v>
      </c>
      <c r="I909" s="35">
        <v>45811</v>
      </c>
      <c r="J909" s="36"/>
      <c r="K909" s="35">
        <v>46176</v>
      </c>
      <c r="L909" s="36"/>
      <c r="M909" s="35">
        <v>46541</v>
      </c>
      <c r="N909" s="36"/>
      <c r="O909" s="33">
        <v>46907</v>
      </c>
      <c r="P909" s="32">
        <v>2</v>
      </c>
      <c r="Q909" s="32"/>
    </row>
    <row r="910" spans="1:17" x14ac:dyDescent="0.2">
      <c r="A910" s="56">
        <v>2433031</v>
      </c>
      <c r="B910" s="32" t="s">
        <v>35</v>
      </c>
      <c r="C910" s="32" t="s">
        <v>39</v>
      </c>
      <c r="D910" s="44" t="s">
        <v>639</v>
      </c>
      <c r="E910" s="40" t="s">
        <v>638</v>
      </c>
      <c r="F910" s="32" t="s">
        <v>493</v>
      </c>
      <c r="G910" s="34">
        <v>1624.7</v>
      </c>
      <c r="H910" s="37">
        <v>1624.7</v>
      </c>
      <c r="I910" s="35">
        <v>45811</v>
      </c>
      <c r="J910" s="36"/>
      <c r="K910" s="35">
        <v>46176</v>
      </c>
      <c r="L910" s="36"/>
      <c r="M910" s="35">
        <v>46541</v>
      </c>
      <c r="N910" s="36"/>
      <c r="O910" s="33">
        <v>46907</v>
      </c>
      <c r="P910" s="32">
        <v>2</v>
      </c>
      <c r="Q910" s="32"/>
    </row>
    <row r="911" spans="1:17" x14ac:dyDescent="0.2">
      <c r="A911" s="56">
        <v>2433031</v>
      </c>
      <c r="B911" s="32" t="s">
        <v>35</v>
      </c>
      <c r="C911" s="32" t="s">
        <v>38</v>
      </c>
      <c r="D911" s="41" t="s">
        <v>637</v>
      </c>
      <c r="E911" s="40" t="s">
        <v>636</v>
      </c>
      <c r="F911" s="32" t="s">
        <v>558</v>
      </c>
      <c r="G911" s="34">
        <v>4561.2</v>
      </c>
      <c r="H911" s="37">
        <v>4561.2</v>
      </c>
      <c r="I911" s="35">
        <v>45811</v>
      </c>
      <c r="J911" s="36"/>
      <c r="K911" s="35">
        <v>46176</v>
      </c>
      <c r="L911" s="36"/>
      <c r="M911" s="35">
        <v>46541</v>
      </c>
      <c r="N911" s="36"/>
      <c r="O911" s="33">
        <v>46907</v>
      </c>
      <c r="P911" s="32">
        <v>2</v>
      </c>
      <c r="Q911" s="32"/>
    </row>
    <row r="912" spans="1:17" x14ac:dyDescent="0.2">
      <c r="A912" s="56">
        <v>2433031</v>
      </c>
      <c r="B912" s="32" t="s">
        <v>35</v>
      </c>
      <c r="C912" s="32" t="s">
        <v>39</v>
      </c>
      <c r="D912" s="41" t="s">
        <v>635</v>
      </c>
      <c r="E912" s="40" t="s">
        <v>634</v>
      </c>
      <c r="F912" s="32" t="s">
        <v>558</v>
      </c>
      <c r="G912" s="34">
        <v>4561.2</v>
      </c>
      <c r="H912" s="37">
        <v>4561.2</v>
      </c>
      <c r="I912" s="35">
        <v>45811</v>
      </c>
      <c r="J912" s="36"/>
      <c r="K912" s="35">
        <v>46176</v>
      </c>
      <c r="L912" s="36"/>
      <c r="M912" s="35">
        <v>46541</v>
      </c>
      <c r="N912" s="36"/>
      <c r="O912" s="33">
        <v>46907</v>
      </c>
      <c r="P912" s="32">
        <v>2</v>
      </c>
      <c r="Q912" s="32"/>
    </row>
    <row r="913" spans="1:17" x14ac:dyDescent="0.2">
      <c r="A913" s="56">
        <v>2433031</v>
      </c>
      <c r="B913" s="32" t="s">
        <v>35</v>
      </c>
      <c r="C913" s="32" t="s">
        <v>38</v>
      </c>
      <c r="D913" s="41" t="s">
        <v>633</v>
      </c>
      <c r="E913" s="40" t="s">
        <v>632</v>
      </c>
      <c r="F913" s="32" t="s">
        <v>204</v>
      </c>
      <c r="G913" s="34">
        <v>3040.8</v>
      </c>
      <c r="H913" s="37">
        <v>3040.8</v>
      </c>
      <c r="I913" s="35">
        <v>45811</v>
      </c>
      <c r="J913" s="36"/>
      <c r="K913" s="35">
        <v>46176</v>
      </c>
      <c r="L913" s="36"/>
      <c r="M913" s="35">
        <v>46541</v>
      </c>
      <c r="N913" s="36"/>
      <c r="O913" s="33">
        <v>46907</v>
      </c>
      <c r="P913" s="32">
        <v>2</v>
      </c>
      <c r="Q913" s="32"/>
    </row>
    <row r="914" spans="1:17" x14ac:dyDescent="0.2">
      <c r="A914" s="56">
        <v>2433031</v>
      </c>
      <c r="B914" s="32" t="s">
        <v>35</v>
      </c>
      <c r="C914" s="32" t="s">
        <v>39</v>
      </c>
      <c r="D914" s="41" t="s">
        <v>631</v>
      </c>
      <c r="E914" s="40" t="s">
        <v>630</v>
      </c>
      <c r="F914" s="32" t="s">
        <v>204</v>
      </c>
      <c r="G914" s="34">
        <v>3040.8</v>
      </c>
      <c r="H914" s="37">
        <v>3040.8</v>
      </c>
      <c r="I914" s="35">
        <v>45811</v>
      </c>
      <c r="J914" s="36"/>
      <c r="K914" s="35">
        <v>46176</v>
      </c>
      <c r="L914" s="36"/>
      <c r="M914" s="35">
        <v>46541</v>
      </c>
      <c r="N914" s="36"/>
      <c r="O914" s="33">
        <v>46907</v>
      </c>
      <c r="P914" s="32">
        <v>2</v>
      </c>
      <c r="Q914" s="32"/>
    </row>
    <row r="915" spans="1:17" x14ac:dyDescent="0.2">
      <c r="A915" s="56">
        <v>2433031</v>
      </c>
      <c r="B915" s="32" t="s">
        <v>35</v>
      </c>
      <c r="C915" s="32" t="s">
        <v>38</v>
      </c>
      <c r="D915" s="41" t="s">
        <v>629</v>
      </c>
      <c r="E915" s="40" t="s">
        <v>628</v>
      </c>
      <c r="F915" s="32" t="s">
        <v>69</v>
      </c>
      <c r="G915" s="34">
        <v>1624.7</v>
      </c>
      <c r="H915" s="37">
        <v>1624.7</v>
      </c>
      <c r="I915" s="35">
        <v>45811</v>
      </c>
      <c r="J915" s="36"/>
      <c r="K915" s="35">
        <v>46176</v>
      </c>
      <c r="L915" s="36"/>
      <c r="M915" s="35">
        <v>46541</v>
      </c>
      <c r="N915" s="36"/>
      <c r="O915" s="33">
        <v>46907</v>
      </c>
      <c r="P915" s="32">
        <v>2</v>
      </c>
      <c r="Q915" s="32"/>
    </row>
    <row r="916" spans="1:17" x14ac:dyDescent="0.2">
      <c r="A916" s="56">
        <v>2433031</v>
      </c>
      <c r="B916" s="32" t="s">
        <v>35</v>
      </c>
      <c r="C916" s="32" t="s">
        <v>39</v>
      </c>
      <c r="D916" s="41" t="s">
        <v>627</v>
      </c>
      <c r="E916" s="40" t="s">
        <v>626</v>
      </c>
      <c r="F916" s="32" t="s">
        <v>69</v>
      </c>
      <c r="G916" s="34">
        <v>1624.7</v>
      </c>
      <c r="H916" s="37">
        <v>1624.7</v>
      </c>
      <c r="I916" s="35">
        <v>45811</v>
      </c>
      <c r="J916" s="36"/>
      <c r="K916" s="35">
        <v>46176</v>
      </c>
      <c r="L916" s="36"/>
      <c r="M916" s="35">
        <v>46541</v>
      </c>
      <c r="N916" s="36"/>
      <c r="O916" s="33">
        <v>46907</v>
      </c>
      <c r="P916" s="32">
        <v>2</v>
      </c>
      <c r="Q916" s="32"/>
    </row>
    <row r="917" spans="1:17" x14ac:dyDescent="0.2">
      <c r="A917" s="56">
        <v>2433031</v>
      </c>
      <c r="B917" s="32" t="s">
        <v>35</v>
      </c>
      <c r="C917" s="32" t="s">
        <v>38</v>
      </c>
      <c r="D917" s="41" t="s">
        <v>625</v>
      </c>
      <c r="E917" s="40" t="s">
        <v>624</v>
      </c>
      <c r="F917" s="32" t="s">
        <v>137</v>
      </c>
      <c r="G917" s="34">
        <v>1624.7</v>
      </c>
      <c r="H917" s="37">
        <v>1624.7</v>
      </c>
      <c r="I917" s="35">
        <v>45811</v>
      </c>
      <c r="J917" s="36"/>
      <c r="K917" s="35">
        <v>46176</v>
      </c>
      <c r="L917" s="36"/>
      <c r="M917" s="35">
        <v>46541</v>
      </c>
      <c r="N917" s="36"/>
      <c r="O917" s="33">
        <v>46907</v>
      </c>
      <c r="P917" s="32">
        <v>2</v>
      </c>
      <c r="Q917" s="32"/>
    </row>
    <row r="918" spans="1:17" x14ac:dyDescent="0.2">
      <c r="A918" s="56">
        <v>2433031</v>
      </c>
      <c r="B918" s="32" t="s">
        <v>35</v>
      </c>
      <c r="C918" s="32" t="s">
        <v>39</v>
      </c>
      <c r="D918" s="41" t="s">
        <v>623</v>
      </c>
      <c r="E918" s="40" t="s">
        <v>622</v>
      </c>
      <c r="F918" s="32" t="s">
        <v>137</v>
      </c>
      <c r="G918" s="34">
        <v>1624.7</v>
      </c>
      <c r="H918" s="37">
        <v>1624.7</v>
      </c>
      <c r="I918" s="35">
        <v>45811</v>
      </c>
      <c r="J918" s="36"/>
      <c r="K918" s="35">
        <v>46176</v>
      </c>
      <c r="L918" s="36"/>
      <c r="M918" s="35">
        <v>46541</v>
      </c>
      <c r="N918" s="36"/>
      <c r="O918" s="33">
        <v>46907</v>
      </c>
      <c r="P918" s="32">
        <v>2</v>
      </c>
      <c r="Q918" s="32"/>
    </row>
    <row r="919" spans="1:17" x14ac:dyDescent="0.2">
      <c r="A919" s="56">
        <v>2433031</v>
      </c>
      <c r="B919" s="32" t="s">
        <v>35</v>
      </c>
      <c r="C919" s="32" t="s">
        <v>38</v>
      </c>
      <c r="D919" s="41" t="s">
        <v>621</v>
      </c>
      <c r="E919" s="40" t="s">
        <v>620</v>
      </c>
      <c r="F919" s="32" t="s">
        <v>496</v>
      </c>
      <c r="G919" s="34">
        <v>1624.7</v>
      </c>
      <c r="H919" s="37">
        <v>1624.7</v>
      </c>
      <c r="I919" s="35">
        <v>45811</v>
      </c>
      <c r="J919" s="36"/>
      <c r="K919" s="35">
        <v>46176</v>
      </c>
      <c r="L919" s="36"/>
      <c r="M919" s="35">
        <v>46541</v>
      </c>
      <c r="N919" s="36"/>
      <c r="O919" s="33">
        <v>46907</v>
      </c>
      <c r="P919" s="32">
        <v>2</v>
      </c>
      <c r="Q919" s="32"/>
    </row>
    <row r="920" spans="1:17" x14ac:dyDescent="0.2">
      <c r="A920" s="56">
        <v>2433031</v>
      </c>
      <c r="B920" s="32" t="s">
        <v>35</v>
      </c>
      <c r="C920" s="32" t="s">
        <v>39</v>
      </c>
      <c r="D920" s="41" t="s">
        <v>619</v>
      </c>
      <c r="E920" s="40" t="s">
        <v>618</v>
      </c>
      <c r="F920" s="32" t="s">
        <v>496</v>
      </c>
      <c r="G920" s="34">
        <v>1624.7</v>
      </c>
      <c r="H920" s="37">
        <v>1624.7</v>
      </c>
      <c r="I920" s="35">
        <v>45811</v>
      </c>
      <c r="J920" s="36"/>
      <c r="K920" s="35">
        <v>46176</v>
      </c>
      <c r="L920" s="36"/>
      <c r="M920" s="35">
        <v>46541</v>
      </c>
      <c r="N920" s="36"/>
      <c r="O920" s="33">
        <v>46907</v>
      </c>
      <c r="P920" s="32">
        <v>2</v>
      </c>
      <c r="Q920" s="32"/>
    </row>
    <row r="921" spans="1:17" x14ac:dyDescent="0.2">
      <c r="A921" s="56">
        <v>2433031</v>
      </c>
      <c r="B921" s="32" t="s">
        <v>35</v>
      </c>
      <c r="C921" s="32" t="s">
        <v>38</v>
      </c>
      <c r="D921" s="41" t="s">
        <v>617</v>
      </c>
      <c r="E921" s="40" t="s">
        <v>616</v>
      </c>
      <c r="F921" s="32" t="s">
        <v>63</v>
      </c>
      <c r="G921" s="34">
        <v>1624.7</v>
      </c>
      <c r="H921" s="37">
        <v>1624.7</v>
      </c>
      <c r="I921" s="35">
        <v>45811</v>
      </c>
      <c r="J921" s="36"/>
      <c r="K921" s="35">
        <v>46176</v>
      </c>
      <c r="L921" s="36"/>
      <c r="M921" s="35">
        <v>46541</v>
      </c>
      <c r="N921" s="36"/>
      <c r="O921" s="33">
        <v>46907</v>
      </c>
      <c r="P921" s="32">
        <v>2</v>
      </c>
      <c r="Q921" s="32"/>
    </row>
    <row r="922" spans="1:17" x14ac:dyDescent="0.2">
      <c r="A922" s="56">
        <v>2433031</v>
      </c>
      <c r="B922" s="32" t="s">
        <v>35</v>
      </c>
      <c r="C922" s="32" t="s">
        <v>39</v>
      </c>
      <c r="D922" s="41" t="s">
        <v>615</v>
      </c>
      <c r="E922" s="40" t="s">
        <v>614</v>
      </c>
      <c r="F922" s="32" t="s">
        <v>63</v>
      </c>
      <c r="G922" s="34">
        <v>1624.7</v>
      </c>
      <c r="H922" s="37">
        <v>1624.7</v>
      </c>
      <c r="I922" s="35">
        <v>45811</v>
      </c>
      <c r="J922" s="36"/>
      <c r="K922" s="35">
        <v>46176</v>
      </c>
      <c r="L922" s="36"/>
      <c r="M922" s="35">
        <v>46541</v>
      </c>
      <c r="N922" s="36"/>
      <c r="O922" s="33">
        <v>46907</v>
      </c>
      <c r="P922" s="32">
        <v>2</v>
      </c>
      <c r="Q922" s="32"/>
    </row>
    <row r="923" spans="1:17" x14ac:dyDescent="0.2">
      <c r="A923" s="56">
        <v>2433031</v>
      </c>
      <c r="B923" s="32" t="s">
        <v>35</v>
      </c>
      <c r="C923" s="32" t="s">
        <v>38</v>
      </c>
      <c r="D923" s="41" t="s">
        <v>613</v>
      </c>
      <c r="E923" s="40" t="s">
        <v>612</v>
      </c>
      <c r="F923" s="32" t="s">
        <v>139</v>
      </c>
      <c r="G923" s="34">
        <v>1624.7</v>
      </c>
      <c r="H923" s="37">
        <v>1624.7</v>
      </c>
      <c r="I923" s="35">
        <v>45811</v>
      </c>
      <c r="J923" s="36"/>
      <c r="K923" s="35">
        <v>46176</v>
      </c>
      <c r="L923" s="36"/>
      <c r="M923" s="35">
        <v>46541</v>
      </c>
      <c r="N923" s="36"/>
      <c r="O923" s="33">
        <v>46907</v>
      </c>
      <c r="P923" s="32">
        <v>2</v>
      </c>
      <c r="Q923" s="32"/>
    </row>
    <row r="924" spans="1:17" x14ac:dyDescent="0.2">
      <c r="A924" s="56">
        <v>2433031</v>
      </c>
      <c r="B924" s="32" t="s">
        <v>35</v>
      </c>
      <c r="C924" s="32" t="s">
        <v>39</v>
      </c>
      <c r="D924" s="41" t="s">
        <v>611</v>
      </c>
      <c r="E924" s="40" t="s">
        <v>610</v>
      </c>
      <c r="F924" s="32" t="s">
        <v>139</v>
      </c>
      <c r="G924" s="34">
        <v>1624.7</v>
      </c>
      <c r="H924" s="37">
        <v>1624.7</v>
      </c>
      <c r="I924" s="35">
        <v>45811</v>
      </c>
      <c r="J924" s="36"/>
      <c r="K924" s="35">
        <v>46176</v>
      </c>
      <c r="L924" s="36"/>
      <c r="M924" s="35">
        <v>46541</v>
      </c>
      <c r="N924" s="36"/>
      <c r="O924" s="33">
        <v>46907</v>
      </c>
      <c r="P924" s="32">
        <v>2</v>
      </c>
      <c r="Q924" s="32"/>
    </row>
    <row r="925" spans="1:17" x14ac:dyDescent="0.2">
      <c r="A925" s="56">
        <v>2433031</v>
      </c>
      <c r="B925" s="32" t="s">
        <v>35</v>
      </c>
      <c r="C925" s="32" t="s">
        <v>38</v>
      </c>
      <c r="D925" s="41" t="s">
        <v>609</v>
      </c>
      <c r="E925" s="40" t="s">
        <v>608</v>
      </c>
      <c r="F925" s="32" t="s">
        <v>76</v>
      </c>
      <c r="G925" s="34">
        <v>1218.5</v>
      </c>
      <c r="H925" s="37">
        <v>1218.5</v>
      </c>
      <c r="I925" s="35">
        <v>45811</v>
      </c>
      <c r="J925" s="36"/>
      <c r="K925" s="35">
        <v>46176</v>
      </c>
      <c r="L925" s="36"/>
      <c r="M925" s="35">
        <v>46541</v>
      </c>
      <c r="N925" s="36"/>
      <c r="O925" s="33">
        <v>46907</v>
      </c>
      <c r="P925" s="32">
        <v>2</v>
      </c>
      <c r="Q925" s="32"/>
    </row>
    <row r="926" spans="1:17" x14ac:dyDescent="0.2">
      <c r="A926" s="56">
        <v>2433031</v>
      </c>
      <c r="B926" s="32" t="s">
        <v>35</v>
      </c>
      <c r="C926" s="32" t="s">
        <v>39</v>
      </c>
      <c r="D926" s="41" t="s">
        <v>607</v>
      </c>
      <c r="E926" s="40" t="s">
        <v>606</v>
      </c>
      <c r="F926" s="32" t="s">
        <v>76</v>
      </c>
      <c r="G926" s="34">
        <v>1624.7</v>
      </c>
      <c r="H926" s="37">
        <v>1624.7</v>
      </c>
      <c r="I926" s="35">
        <v>45811</v>
      </c>
      <c r="J926" s="36"/>
      <c r="K926" s="35">
        <v>46176</v>
      </c>
      <c r="L926" s="36"/>
      <c r="M926" s="35">
        <v>46541</v>
      </c>
      <c r="N926" s="36"/>
      <c r="O926" s="33">
        <v>46907</v>
      </c>
      <c r="P926" s="32">
        <v>2</v>
      </c>
      <c r="Q926" s="32"/>
    </row>
    <row r="927" spans="1:17" x14ac:dyDescent="0.2">
      <c r="A927" s="56">
        <v>2433031</v>
      </c>
      <c r="B927" s="32" t="s">
        <v>35</v>
      </c>
      <c r="C927" s="32" t="s">
        <v>38</v>
      </c>
      <c r="D927" s="41" t="s">
        <v>605</v>
      </c>
      <c r="E927" s="40" t="s">
        <v>604</v>
      </c>
      <c r="F927" s="32" t="s">
        <v>67</v>
      </c>
      <c r="G927" s="34">
        <v>1218.5</v>
      </c>
      <c r="H927" s="37">
        <v>1218.5</v>
      </c>
      <c r="I927" s="35">
        <v>45811</v>
      </c>
      <c r="J927" s="36"/>
      <c r="K927" s="35">
        <v>46176</v>
      </c>
      <c r="L927" s="36"/>
      <c r="M927" s="35">
        <v>46541</v>
      </c>
      <c r="N927" s="36"/>
      <c r="O927" s="33">
        <v>46907</v>
      </c>
      <c r="P927" s="32">
        <v>2</v>
      </c>
      <c r="Q927" s="32"/>
    </row>
    <row r="928" spans="1:17" x14ac:dyDescent="0.2">
      <c r="A928" s="56">
        <v>2433031</v>
      </c>
      <c r="B928" s="32" t="s">
        <v>35</v>
      </c>
      <c r="C928" s="32" t="s">
        <v>39</v>
      </c>
      <c r="D928" s="41" t="s">
        <v>603</v>
      </c>
      <c r="E928" s="40" t="s">
        <v>602</v>
      </c>
      <c r="F928" s="32" t="s">
        <v>67</v>
      </c>
      <c r="G928" s="34">
        <v>1624.7</v>
      </c>
      <c r="H928" s="37">
        <v>1624.7</v>
      </c>
      <c r="I928" s="35">
        <v>45811</v>
      </c>
      <c r="J928" s="36"/>
      <c r="K928" s="35">
        <v>46176</v>
      </c>
      <c r="L928" s="36"/>
      <c r="M928" s="35">
        <v>46541</v>
      </c>
      <c r="N928" s="36"/>
      <c r="O928" s="33">
        <v>46907</v>
      </c>
      <c r="P928" s="32">
        <v>2</v>
      </c>
      <c r="Q928" s="32"/>
    </row>
    <row r="929" spans="1:17" x14ac:dyDescent="0.2">
      <c r="A929" s="56">
        <v>2433031</v>
      </c>
      <c r="B929" s="32" t="s">
        <v>35</v>
      </c>
      <c r="C929" s="32" t="s">
        <v>38</v>
      </c>
      <c r="D929" s="41" t="s">
        <v>601</v>
      </c>
      <c r="E929" s="40" t="s">
        <v>600</v>
      </c>
      <c r="F929" s="32" t="s">
        <v>539</v>
      </c>
      <c r="G929" s="34">
        <v>1624.7</v>
      </c>
      <c r="H929" s="37">
        <v>1624.7</v>
      </c>
      <c r="I929" s="35">
        <v>45811</v>
      </c>
      <c r="J929" s="36"/>
      <c r="K929" s="35">
        <v>46176</v>
      </c>
      <c r="L929" s="36"/>
      <c r="M929" s="35">
        <v>46541</v>
      </c>
      <c r="N929" s="36"/>
      <c r="O929" s="33">
        <v>46907</v>
      </c>
      <c r="P929" s="32">
        <v>2</v>
      </c>
      <c r="Q929" s="32"/>
    </row>
    <row r="930" spans="1:17" x14ac:dyDescent="0.2">
      <c r="A930" s="56">
        <v>2433031</v>
      </c>
      <c r="B930" s="32" t="s">
        <v>35</v>
      </c>
      <c r="C930" s="32" t="s">
        <v>39</v>
      </c>
      <c r="D930" s="41" t="s">
        <v>599</v>
      </c>
      <c r="E930" s="40" t="s">
        <v>598</v>
      </c>
      <c r="F930" s="32" t="s">
        <v>539</v>
      </c>
      <c r="G930" s="34">
        <v>1624.7</v>
      </c>
      <c r="H930" s="37">
        <v>1624.7</v>
      </c>
      <c r="I930" s="35">
        <v>45811</v>
      </c>
      <c r="J930" s="36"/>
      <c r="K930" s="35">
        <v>46176</v>
      </c>
      <c r="L930" s="36"/>
      <c r="M930" s="35">
        <v>46541</v>
      </c>
      <c r="N930" s="36"/>
      <c r="O930" s="33">
        <v>46907</v>
      </c>
      <c r="P930" s="32">
        <v>2</v>
      </c>
      <c r="Q930" s="32"/>
    </row>
    <row r="931" spans="1:17" x14ac:dyDescent="0.2">
      <c r="A931" s="56">
        <v>2433031</v>
      </c>
      <c r="B931" s="32" t="s">
        <v>35</v>
      </c>
      <c r="C931" s="32" t="s">
        <v>38</v>
      </c>
      <c r="D931" s="41" t="s">
        <v>597</v>
      </c>
      <c r="E931" s="40" t="s">
        <v>596</v>
      </c>
      <c r="F931" s="32" t="s">
        <v>73</v>
      </c>
      <c r="G931" s="34">
        <v>1624.7</v>
      </c>
      <c r="H931" s="37">
        <v>1624.7</v>
      </c>
      <c r="I931" s="35">
        <v>45811</v>
      </c>
      <c r="J931" s="36"/>
      <c r="K931" s="35">
        <v>46176</v>
      </c>
      <c r="L931" s="36"/>
      <c r="M931" s="35">
        <v>46541</v>
      </c>
      <c r="N931" s="36"/>
      <c r="O931" s="33">
        <v>46907</v>
      </c>
      <c r="P931" s="32">
        <v>2</v>
      </c>
      <c r="Q931" s="32"/>
    </row>
    <row r="932" spans="1:17" x14ac:dyDescent="0.2">
      <c r="A932" s="56">
        <v>2433031</v>
      </c>
      <c r="B932" s="32" t="s">
        <v>35</v>
      </c>
      <c r="C932" s="32" t="s">
        <v>39</v>
      </c>
      <c r="D932" s="41" t="s">
        <v>595</v>
      </c>
      <c r="E932" s="40" t="s">
        <v>594</v>
      </c>
      <c r="F932" s="32" t="s">
        <v>73</v>
      </c>
      <c r="G932" s="34">
        <v>1624.7</v>
      </c>
      <c r="H932" s="37">
        <v>1624.7</v>
      </c>
      <c r="I932" s="35">
        <v>45811</v>
      </c>
      <c r="J932" s="36"/>
      <c r="K932" s="35">
        <v>46176</v>
      </c>
      <c r="L932" s="36"/>
      <c r="M932" s="35">
        <v>46541</v>
      </c>
      <c r="N932" s="36"/>
      <c r="O932" s="33">
        <v>46907</v>
      </c>
      <c r="P932" s="32">
        <v>2</v>
      </c>
      <c r="Q932" s="32"/>
    </row>
    <row r="933" spans="1:17" x14ac:dyDescent="0.2">
      <c r="A933" s="56">
        <v>2433031</v>
      </c>
      <c r="B933" s="32" t="s">
        <v>35</v>
      </c>
      <c r="C933" s="32" t="s">
        <v>38</v>
      </c>
      <c r="D933" s="41" t="s">
        <v>593</v>
      </c>
      <c r="E933" s="40" t="s">
        <v>592</v>
      </c>
      <c r="F933" s="32" t="s">
        <v>75</v>
      </c>
      <c r="G933" s="34">
        <v>1624.7</v>
      </c>
      <c r="H933" s="37">
        <v>1624.7</v>
      </c>
      <c r="I933" s="35">
        <v>45811</v>
      </c>
      <c r="J933" s="36"/>
      <c r="K933" s="35">
        <v>46176</v>
      </c>
      <c r="L933" s="36"/>
      <c r="M933" s="35">
        <v>46541</v>
      </c>
      <c r="N933" s="36"/>
      <c r="O933" s="33">
        <v>46907</v>
      </c>
      <c r="P933" s="32">
        <v>2</v>
      </c>
      <c r="Q933" s="32"/>
    </row>
    <row r="934" spans="1:17" x14ac:dyDescent="0.2">
      <c r="A934" s="56">
        <v>2433031</v>
      </c>
      <c r="B934" s="32" t="s">
        <v>35</v>
      </c>
      <c r="C934" s="32" t="s">
        <v>39</v>
      </c>
      <c r="D934" s="41" t="s">
        <v>591</v>
      </c>
      <c r="E934" s="40" t="s">
        <v>590</v>
      </c>
      <c r="F934" s="32" t="s">
        <v>75</v>
      </c>
      <c r="G934" s="34">
        <v>3040.8</v>
      </c>
      <c r="H934" s="37">
        <v>3040.8</v>
      </c>
      <c r="I934" s="35">
        <v>45811</v>
      </c>
      <c r="J934" s="36"/>
      <c r="K934" s="35">
        <v>46176</v>
      </c>
      <c r="L934" s="36"/>
      <c r="M934" s="35">
        <v>46541</v>
      </c>
      <c r="N934" s="36"/>
      <c r="O934" s="33">
        <v>46907</v>
      </c>
      <c r="P934" s="32">
        <v>2</v>
      </c>
      <c r="Q934" s="32"/>
    </row>
    <row r="935" spans="1:17" x14ac:dyDescent="0.2">
      <c r="A935" s="56">
        <v>2433031</v>
      </c>
      <c r="B935" s="32" t="s">
        <v>35</v>
      </c>
      <c r="C935" s="32" t="s">
        <v>38</v>
      </c>
      <c r="D935" s="41" t="s">
        <v>589</v>
      </c>
      <c r="E935" s="40" t="s">
        <v>588</v>
      </c>
      <c r="F935" s="40" t="s">
        <v>531</v>
      </c>
      <c r="G935" s="34">
        <v>1624.7</v>
      </c>
      <c r="H935" s="37">
        <v>1624.7</v>
      </c>
      <c r="I935" s="35">
        <v>45811</v>
      </c>
      <c r="J935" s="36"/>
      <c r="K935" s="35">
        <v>46176</v>
      </c>
      <c r="L935" s="36"/>
      <c r="M935" s="35">
        <v>46541</v>
      </c>
      <c r="N935" s="36"/>
      <c r="O935" s="33">
        <v>46907</v>
      </c>
      <c r="P935" s="32">
        <v>2</v>
      </c>
      <c r="Q935" s="32"/>
    </row>
    <row r="936" spans="1:17" x14ac:dyDescent="0.2">
      <c r="A936" s="56">
        <v>2433031</v>
      </c>
      <c r="B936" s="32" t="s">
        <v>35</v>
      </c>
      <c r="C936" s="32" t="s">
        <v>38</v>
      </c>
      <c r="D936" s="41" t="s">
        <v>587</v>
      </c>
      <c r="E936" s="40" t="s">
        <v>586</v>
      </c>
      <c r="F936" s="32" t="s">
        <v>144</v>
      </c>
      <c r="G936" s="34">
        <v>1624.7</v>
      </c>
      <c r="H936" s="37">
        <v>1624.7</v>
      </c>
      <c r="I936" s="35">
        <v>45811</v>
      </c>
      <c r="J936" s="36"/>
      <c r="K936" s="35">
        <v>46176</v>
      </c>
      <c r="L936" s="36"/>
      <c r="M936" s="35">
        <v>46541</v>
      </c>
      <c r="N936" s="36"/>
      <c r="O936" s="33">
        <v>46907</v>
      </c>
      <c r="P936" s="32">
        <v>2</v>
      </c>
      <c r="Q936" s="32"/>
    </row>
    <row r="937" spans="1:17" s="42" customFormat="1" x14ac:dyDescent="0.2">
      <c r="A937" s="56">
        <v>2433031</v>
      </c>
      <c r="B937" s="32" t="s">
        <v>35</v>
      </c>
      <c r="C937" s="32" t="s">
        <v>534</v>
      </c>
      <c r="D937" s="43" t="s">
        <v>585</v>
      </c>
      <c r="E937" s="40" t="s">
        <v>584</v>
      </c>
      <c r="F937" s="32" t="s">
        <v>66</v>
      </c>
      <c r="G937" s="34">
        <v>193.3</v>
      </c>
      <c r="H937" s="37">
        <v>193.3</v>
      </c>
      <c r="I937" s="35">
        <v>45811</v>
      </c>
      <c r="J937" s="36"/>
      <c r="K937" s="35">
        <v>46176</v>
      </c>
      <c r="L937" s="36"/>
      <c r="M937" s="35">
        <v>46541</v>
      </c>
      <c r="N937" s="36"/>
      <c r="O937" s="33">
        <v>46907</v>
      </c>
      <c r="P937" s="32">
        <v>1</v>
      </c>
      <c r="Q937" s="32"/>
    </row>
    <row r="938" spans="1:17" s="42" customFormat="1" x14ac:dyDescent="0.2">
      <c r="A938" s="56">
        <v>2433031</v>
      </c>
      <c r="B938" s="32" t="s">
        <v>35</v>
      </c>
      <c r="C938" s="32" t="s">
        <v>534</v>
      </c>
      <c r="D938" s="41" t="s">
        <v>583</v>
      </c>
      <c r="E938" s="40" t="s">
        <v>582</v>
      </c>
      <c r="F938" s="32" t="s">
        <v>581</v>
      </c>
      <c r="G938" s="34">
        <v>327.10000000000002</v>
      </c>
      <c r="H938" s="37">
        <v>327.10000000000002</v>
      </c>
      <c r="I938" s="35">
        <v>45811</v>
      </c>
      <c r="J938" s="36"/>
      <c r="K938" s="35">
        <v>46176</v>
      </c>
      <c r="L938" s="36"/>
      <c r="M938" s="35">
        <v>46541</v>
      </c>
      <c r="N938" s="36"/>
      <c r="O938" s="33">
        <v>46907</v>
      </c>
      <c r="P938" s="32">
        <v>1</v>
      </c>
      <c r="Q938" s="32"/>
    </row>
    <row r="939" spans="1:17" s="42" customFormat="1" x14ac:dyDescent="0.2">
      <c r="A939" s="56">
        <v>2433031</v>
      </c>
      <c r="B939" s="32" t="s">
        <v>35</v>
      </c>
      <c r="C939" s="32" t="s">
        <v>534</v>
      </c>
      <c r="D939" s="41" t="s">
        <v>580</v>
      </c>
      <c r="E939" s="40" t="s">
        <v>579</v>
      </c>
      <c r="F939" s="32" t="s">
        <v>65</v>
      </c>
      <c r="G939" s="34">
        <v>327.10000000000002</v>
      </c>
      <c r="H939" s="37">
        <v>327.10000000000002</v>
      </c>
      <c r="I939" s="35">
        <v>45811</v>
      </c>
      <c r="J939" s="36"/>
      <c r="K939" s="35">
        <v>46176</v>
      </c>
      <c r="L939" s="36"/>
      <c r="M939" s="35">
        <v>46541</v>
      </c>
      <c r="N939" s="36"/>
      <c r="O939" s="33">
        <v>46907</v>
      </c>
      <c r="P939" s="32">
        <v>1</v>
      </c>
      <c r="Q939" s="32"/>
    </row>
    <row r="940" spans="1:17" s="42" customFormat="1" x14ac:dyDescent="0.2">
      <c r="A940" s="56">
        <v>2433031</v>
      </c>
      <c r="B940" s="32" t="s">
        <v>35</v>
      </c>
      <c r="C940" s="32" t="s">
        <v>534</v>
      </c>
      <c r="D940" s="41" t="s">
        <v>578</v>
      </c>
      <c r="E940" s="40" t="s">
        <v>577</v>
      </c>
      <c r="F940" s="32" t="s">
        <v>71</v>
      </c>
      <c r="G940" s="34">
        <v>297.39999999999998</v>
      </c>
      <c r="H940" s="37">
        <v>297.39999999999998</v>
      </c>
      <c r="I940" s="35">
        <v>45811</v>
      </c>
      <c r="J940" s="36"/>
      <c r="K940" s="35">
        <v>46176</v>
      </c>
      <c r="L940" s="36"/>
      <c r="M940" s="35">
        <v>46541</v>
      </c>
      <c r="N940" s="36"/>
      <c r="O940" s="33">
        <v>46907</v>
      </c>
      <c r="P940" s="32">
        <v>1</v>
      </c>
      <c r="Q940" s="32"/>
    </row>
    <row r="941" spans="1:17" s="42" customFormat="1" x14ac:dyDescent="0.2">
      <c r="A941" s="56">
        <v>2433031</v>
      </c>
      <c r="B941" s="32" t="s">
        <v>35</v>
      </c>
      <c r="C941" s="32" t="s">
        <v>534</v>
      </c>
      <c r="D941" s="41" t="s">
        <v>576</v>
      </c>
      <c r="E941" s="40" t="s">
        <v>575</v>
      </c>
      <c r="F941" s="32" t="s">
        <v>574</v>
      </c>
      <c r="G941" s="34">
        <v>252.8</v>
      </c>
      <c r="H941" s="37">
        <v>252.8</v>
      </c>
      <c r="I941" s="35">
        <v>45811</v>
      </c>
      <c r="J941" s="36"/>
      <c r="K941" s="35">
        <v>46176</v>
      </c>
      <c r="L941" s="36"/>
      <c r="M941" s="35">
        <v>46541</v>
      </c>
      <c r="N941" s="36"/>
      <c r="O941" s="33">
        <v>46907</v>
      </c>
      <c r="P941" s="32">
        <v>1</v>
      </c>
      <c r="Q941" s="32"/>
    </row>
    <row r="942" spans="1:17" x14ac:dyDescent="0.2">
      <c r="A942" s="56">
        <v>2433031</v>
      </c>
      <c r="B942" s="32" t="s">
        <v>35</v>
      </c>
      <c r="C942" s="32" t="s">
        <v>534</v>
      </c>
      <c r="D942" s="41" t="s">
        <v>573</v>
      </c>
      <c r="E942" s="40" t="s">
        <v>572</v>
      </c>
      <c r="F942" s="32" t="s">
        <v>77</v>
      </c>
      <c r="G942" s="34">
        <v>59.5</v>
      </c>
      <c r="H942" s="37">
        <v>59.5</v>
      </c>
      <c r="I942" s="35">
        <v>45811</v>
      </c>
      <c r="J942" s="36"/>
      <c r="K942" s="35">
        <v>46176</v>
      </c>
      <c r="L942" s="36"/>
      <c r="M942" s="35">
        <v>46541</v>
      </c>
      <c r="N942" s="36"/>
      <c r="O942" s="33">
        <v>46907</v>
      </c>
      <c r="P942" s="32">
        <v>1</v>
      </c>
      <c r="Q942" s="32"/>
    </row>
    <row r="943" spans="1:17" x14ac:dyDescent="0.2">
      <c r="A943" s="56">
        <v>2433031</v>
      </c>
      <c r="B943" s="32" t="s">
        <v>35</v>
      </c>
      <c r="C943" s="32" t="s">
        <v>534</v>
      </c>
      <c r="D943" s="41" t="s">
        <v>571</v>
      </c>
      <c r="E943" s="40" t="s">
        <v>570</v>
      </c>
      <c r="F943" s="32" t="s">
        <v>70</v>
      </c>
      <c r="G943" s="34">
        <v>44.6</v>
      </c>
      <c r="H943" s="37">
        <v>44.6</v>
      </c>
      <c r="I943" s="35">
        <v>45811</v>
      </c>
      <c r="J943" s="36"/>
      <c r="K943" s="35">
        <v>46176</v>
      </c>
      <c r="L943" s="36"/>
      <c r="M943" s="35">
        <v>46541</v>
      </c>
      <c r="N943" s="36"/>
      <c r="O943" s="33">
        <v>46907</v>
      </c>
      <c r="P943" s="32">
        <v>1</v>
      </c>
      <c r="Q943" s="32"/>
    </row>
    <row r="944" spans="1:17" x14ac:dyDescent="0.2">
      <c r="A944" s="56">
        <v>2433031</v>
      </c>
      <c r="B944" s="32" t="s">
        <v>35</v>
      </c>
      <c r="C944" s="32" t="s">
        <v>534</v>
      </c>
      <c r="D944" s="41" t="s">
        <v>569</v>
      </c>
      <c r="E944" s="40" t="s">
        <v>568</v>
      </c>
      <c r="F944" s="32" t="s">
        <v>64</v>
      </c>
      <c r="G944" s="34">
        <v>59.5</v>
      </c>
      <c r="H944" s="37">
        <v>59.5</v>
      </c>
      <c r="I944" s="35">
        <v>45811</v>
      </c>
      <c r="J944" s="36"/>
      <c r="K944" s="35">
        <v>46176</v>
      </c>
      <c r="L944" s="36"/>
      <c r="M944" s="35">
        <v>46541</v>
      </c>
      <c r="N944" s="36"/>
      <c r="O944" s="33">
        <v>46907</v>
      </c>
      <c r="P944" s="32">
        <v>1</v>
      </c>
      <c r="Q944" s="32"/>
    </row>
    <row r="945" spans="1:17" x14ac:dyDescent="0.2">
      <c r="A945" s="56">
        <v>2433031</v>
      </c>
      <c r="B945" s="32" t="s">
        <v>35</v>
      </c>
      <c r="C945" s="32" t="s">
        <v>534</v>
      </c>
      <c r="D945" s="41" t="s">
        <v>567</v>
      </c>
      <c r="E945" s="40" t="s">
        <v>566</v>
      </c>
      <c r="F945" s="32" t="s">
        <v>62</v>
      </c>
      <c r="G945" s="34">
        <v>59.5</v>
      </c>
      <c r="H945" s="37">
        <v>59.5</v>
      </c>
      <c r="I945" s="35">
        <v>45811</v>
      </c>
      <c r="J945" s="36"/>
      <c r="K945" s="35">
        <v>46176</v>
      </c>
      <c r="L945" s="36"/>
      <c r="M945" s="35">
        <v>46541</v>
      </c>
      <c r="N945" s="36"/>
      <c r="O945" s="33">
        <v>46907</v>
      </c>
      <c r="P945" s="32">
        <v>1</v>
      </c>
      <c r="Q945" s="32"/>
    </row>
    <row r="946" spans="1:17" x14ac:dyDescent="0.2">
      <c r="A946" s="56">
        <v>2433031</v>
      </c>
      <c r="B946" s="32" t="s">
        <v>35</v>
      </c>
      <c r="C946" s="32" t="s">
        <v>534</v>
      </c>
      <c r="D946" s="41" t="s">
        <v>565</v>
      </c>
      <c r="E946" s="40" t="s">
        <v>564</v>
      </c>
      <c r="F946" s="32" t="s">
        <v>563</v>
      </c>
      <c r="G946" s="34">
        <v>163.6</v>
      </c>
      <c r="H946" s="37">
        <v>163.6</v>
      </c>
      <c r="I946" s="35">
        <v>45811</v>
      </c>
      <c r="J946" s="36"/>
      <c r="K946" s="35">
        <v>46176</v>
      </c>
      <c r="L946" s="36"/>
      <c r="M946" s="35">
        <v>46541</v>
      </c>
      <c r="N946" s="36"/>
      <c r="O946" s="33">
        <v>46907</v>
      </c>
      <c r="P946" s="32">
        <v>1</v>
      </c>
      <c r="Q946" s="32"/>
    </row>
    <row r="947" spans="1:17" x14ac:dyDescent="0.2">
      <c r="A947" s="56">
        <v>2433031</v>
      </c>
      <c r="B947" s="32" t="s">
        <v>35</v>
      </c>
      <c r="C947" s="32" t="s">
        <v>534</v>
      </c>
      <c r="D947" s="41" t="s">
        <v>562</v>
      </c>
      <c r="E947" s="40" t="s">
        <v>561</v>
      </c>
      <c r="F947" s="32" t="s">
        <v>493</v>
      </c>
      <c r="G947" s="34">
        <v>178.4</v>
      </c>
      <c r="H947" s="37">
        <v>178.4</v>
      </c>
      <c r="I947" s="35">
        <v>45811</v>
      </c>
      <c r="J947" s="36"/>
      <c r="K947" s="35">
        <v>46176</v>
      </c>
      <c r="L947" s="36"/>
      <c r="M947" s="35">
        <v>46541</v>
      </c>
      <c r="N947" s="36"/>
      <c r="O947" s="33">
        <v>46907</v>
      </c>
      <c r="P947" s="32">
        <v>1</v>
      </c>
      <c r="Q947" s="32"/>
    </row>
    <row r="948" spans="1:17" x14ac:dyDescent="0.2">
      <c r="A948" s="56">
        <v>2433031</v>
      </c>
      <c r="B948" s="32" t="s">
        <v>35</v>
      </c>
      <c r="C948" s="32" t="s">
        <v>534</v>
      </c>
      <c r="D948" s="41" t="s">
        <v>560</v>
      </c>
      <c r="E948" s="40" t="s">
        <v>559</v>
      </c>
      <c r="F948" s="32" t="s">
        <v>558</v>
      </c>
      <c r="G948" s="34">
        <v>684</v>
      </c>
      <c r="H948" s="37">
        <v>684</v>
      </c>
      <c r="I948" s="35">
        <v>45811</v>
      </c>
      <c r="J948" s="36"/>
      <c r="K948" s="35">
        <v>46176</v>
      </c>
      <c r="L948" s="36"/>
      <c r="M948" s="35">
        <v>46541</v>
      </c>
      <c r="N948" s="36"/>
      <c r="O948" s="33">
        <v>46907</v>
      </c>
      <c r="P948" s="32">
        <v>1</v>
      </c>
      <c r="Q948" s="32"/>
    </row>
    <row r="949" spans="1:17" x14ac:dyDescent="0.2">
      <c r="A949" s="56">
        <v>2433031</v>
      </c>
      <c r="B949" s="32" t="s">
        <v>35</v>
      </c>
      <c r="C949" s="32" t="s">
        <v>534</v>
      </c>
      <c r="D949" s="41" t="s">
        <v>557</v>
      </c>
      <c r="E949" s="40" t="s">
        <v>556</v>
      </c>
      <c r="F949" s="32" t="s">
        <v>204</v>
      </c>
      <c r="G949" s="34">
        <v>223</v>
      </c>
      <c r="H949" s="37">
        <v>223</v>
      </c>
      <c r="I949" s="35">
        <v>45811</v>
      </c>
      <c r="J949" s="36"/>
      <c r="K949" s="35">
        <v>46176</v>
      </c>
      <c r="L949" s="36"/>
      <c r="M949" s="35">
        <v>46541</v>
      </c>
      <c r="N949" s="36"/>
      <c r="O949" s="33">
        <v>46907</v>
      </c>
      <c r="P949" s="32">
        <v>1</v>
      </c>
      <c r="Q949" s="32"/>
    </row>
    <row r="950" spans="1:17" x14ac:dyDescent="0.2">
      <c r="A950" s="56">
        <v>2433031</v>
      </c>
      <c r="B950" s="32" t="s">
        <v>35</v>
      </c>
      <c r="C950" s="32" t="s">
        <v>534</v>
      </c>
      <c r="D950" s="41" t="s">
        <v>555</v>
      </c>
      <c r="E950" s="40" t="s">
        <v>554</v>
      </c>
      <c r="F950" s="32" t="s">
        <v>69</v>
      </c>
      <c r="G950" s="34">
        <v>193.3</v>
      </c>
      <c r="H950" s="37">
        <v>193.3</v>
      </c>
      <c r="I950" s="35">
        <v>45811</v>
      </c>
      <c r="J950" s="36"/>
      <c r="K950" s="35">
        <v>46176</v>
      </c>
      <c r="L950" s="36"/>
      <c r="M950" s="35">
        <v>46541</v>
      </c>
      <c r="N950" s="36"/>
      <c r="O950" s="35">
        <v>46907</v>
      </c>
      <c r="P950" s="32">
        <v>1</v>
      </c>
      <c r="Q950" s="32"/>
    </row>
    <row r="951" spans="1:17" x14ac:dyDescent="0.2">
      <c r="A951" s="56">
        <v>2433031</v>
      </c>
      <c r="B951" s="32" t="s">
        <v>35</v>
      </c>
      <c r="C951" s="32" t="s">
        <v>534</v>
      </c>
      <c r="D951" s="41" t="s">
        <v>553</v>
      </c>
      <c r="E951" s="40" t="s">
        <v>552</v>
      </c>
      <c r="F951" s="32" t="s">
        <v>137</v>
      </c>
      <c r="G951" s="34">
        <v>119</v>
      </c>
      <c r="H951" s="37">
        <v>119</v>
      </c>
      <c r="I951" s="35">
        <v>45811</v>
      </c>
      <c r="J951" s="36"/>
      <c r="K951" s="35">
        <v>46176</v>
      </c>
      <c r="L951" s="36"/>
      <c r="M951" s="35">
        <v>46541</v>
      </c>
      <c r="N951" s="36"/>
      <c r="O951" s="35">
        <v>46907</v>
      </c>
      <c r="P951" s="32">
        <v>1</v>
      </c>
      <c r="Q951" s="32"/>
    </row>
    <row r="952" spans="1:17" x14ac:dyDescent="0.2">
      <c r="A952" s="56">
        <v>2433031</v>
      </c>
      <c r="B952" s="32" t="s">
        <v>35</v>
      </c>
      <c r="C952" s="32" t="s">
        <v>534</v>
      </c>
      <c r="D952" s="41" t="s">
        <v>551</v>
      </c>
      <c r="E952" s="40" t="s">
        <v>550</v>
      </c>
      <c r="F952" s="32" t="s">
        <v>496</v>
      </c>
      <c r="G952" s="34">
        <v>29.7</v>
      </c>
      <c r="H952" s="37">
        <v>29.7</v>
      </c>
      <c r="I952" s="35">
        <v>45811</v>
      </c>
      <c r="J952" s="36"/>
      <c r="K952" s="35">
        <v>46176</v>
      </c>
      <c r="L952" s="36"/>
      <c r="M952" s="35">
        <v>46541</v>
      </c>
      <c r="N952" s="36"/>
      <c r="O952" s="35">
        <v>46907</v>
      </c>
      <c r="P952" s="32">
        <v>1</v>
      </c>
      <c r="Q952" s="32"/>
    </row>
    <row r="953" spans="1:17" x14ac:dyDescent="0.2">
      <c r="A953" s="56">
        <v>2433031</v>
      </c>
      <c r="B953" s="32" t="s">
        <v>35</v>
      </c>
      <c r="C953" s="32" t="s">
        <v>534</v>
      </c>
      <c r="D953" s="41" t="s">
        <v>549</v>
      </c>
      <c r="E953" s="40" t="s">
        <v>548</v>
      </c>
      <c r="F953" s="32" t="s">
        <v>63</v>
      </c>
      <c r="G953" s="34">
        <v>59.5</v>
      </c>
      <c r="H953" s="37">
        <v>59.5</v>
      </c>
      <c r="I953" s="35">
        <v>45811</v>
      </c>
      <c r="J953" s="36"/>
      <c r="K953" s="35">
        <v>46176</v>
      </c>
      <c r="L953" s="36"/>
      <c r="M953" s="35">
        <v>46541</v>
      </c>
      <c r="N953" s="36"/>
      <c r="O953" s="35">
        <v>46907</v>
      </c>
      <c r="P953" s="32">
        <v>1</v>
      </c>
      <c r="Q953" s="32"/>
    </row>
    <row r="954" spans="1:17" x14ac:dyDescent="0.2">
      <c r="A954" s="56">
        <v>2433031</v>
      </c>
      <c r="B954" s="32" t="s">
        <v>35</v>
      </c>
      <c r="C954" s="32" t="s">
        <v>534</v>
      </c>
      <c r="D954" s="41" t="s">
        <v>547</v>
      </c>
      <c r="E954" s="40" t="s">
        <v>546</v>
      </c>
      <c r="F954" s="32" t="s">
        <v>139</v>
      </c>
      <c r="G954" s="34">
        <v>44.6</v>
      </c>
      <c r="H954" s="37">
        <v>44.6</v>
      </c>
      <c r="I954" s="35">
        <v>45811</v>
      </c>
      <c r="J954" s="36"/>
      <c r="K954" s="35">
        <v>46176</v>
      </c>
      <c r="L954" s="36"/>
      <c r="M954" s="35">
        <v>46541</v>
      </c>
      <c r="N954" s="36"/>
      <c r="O954" s="35">
        <v>46907</v>
      </c>
      <c r="P954" s="32">
        <v>1</v>
      </c>
      <c r="Q954" s="32"/>
    </row>
    <row r="955" spans="1:17" x14ac:dyDescent="0.2">
      <c r="A955" s="56">
        <v>2433031</v>
      </c>
      <c r="B955" s="32" t="s">
        <v>35</v>
      </c>
      <c r="C955" s="32" t="s">
        <v>534</v>
      </c>
      <c r="D955" s="41" t="s">
        <v>545</v>
      </c>
      <c r="E955" s="40" t="s">
        <v>544</v>
      </c>
      <c r="F955" s="32" t="s">
        <v>76</v>
      </c>
      <c r="G955" s="34">
        <v>133.80000000000001</v>
      </c>
      <c r="H955" s="37">
        <v>133.80000000000001</v>
      </c>
      <c r="I955" s="35">
        <v>45811</v>
      </c>
      <c r="J955" s="36"/>
      <c r="K955" s="35">
        <v>46176</v>
      </c>
      <c r="L955" s="36"/>
      <c r="M955" s="35">
        <v>46541</v>
      </c>
      <c r="N955" s="36"/>
      <c r="O955" s="33">
        <v>46907</v>
      </c>
      <c r="P955" s="32">
        <v>1</v>
      </c>
      <c r="Q955" s="32"/>
    </row>
    <row r="956" spans="1:17" x14ac:dyDescent="0.2">
      <c r="A956" s="56">
        <v>2433031</v>
      </c>
      <c r="B956" s="32" t="s">
        <v>35</v>
      </c>
      <c r="C956" s="32" t="s">
        <v>534</v>
      </c>
      <c r="D956" s="41" t="s">
        <v>543</v>
      </c>
      <c r="E956" s="40" t="s">
        <v>542</v>
      </c>
      <c r="F956" s="32" t="s">
        <v>67</v>
      </c>
      <c r="G956" s="34">
        <v>29.7</v>
      </c>
      <c r="H956" s="37">
        <v>29.7</v>
      </c>
      <c r="I956" s="35">
        <v>45811</v>
      </c>
      <c r="J956" s="36"/>
      <c r="K956" s="35">
        <v>46176</v>
      </c>
      <c r="L956" s="36"/>
      <c r="M956" s="35">
        <v>46541</v>
      </c>
      <c r="N956" s="36"/>
      <c r="O956" s="33">
        <v>46907</v>
      </c>
      <c r="P956" s="32">
        <v>1</v>
      </c>
      <c r="Q956" s="32"/>
    </row>
    <row r="957" spans="1:17" x14ac:dyDescent="0.2">
      <c r="A957" s="56">
        <v>2433031</v>
      </c>
      <c r="B957" s="32" t="s">
        <v>35</v>
      </c>
      <c r="C957" s="32" t="s">
        <v>534</v>
      </c>
      <c r="D957" s="41" t="s">
        <v>541</v>
      </c>
      <c r="E957" s="40" t="s">
        <v>540</v>
      </c>
      <c r="F957" s="32" t="s">
        <v>539</v>
      </c>
      <c r="G957" s="34">
        <v>193.3</v>
      </c>
      <c r="H957" s="37">
        <v>193.3</v>
      </c>
      <c r="I957" s="35">
        <v>45811</v>
      </c>
      <c r="J957" s="36"/>
      <c r="K957" s="35">
        <v>46176</v>
      </c>
      <c r="L957" s="36"/>
      <c r="M957" s="35">
        <v>46541</v>
      </c>
      <c r="N957" s="36"/>
      <c r="O957" s="33">
        <v>46907</v>
      </c>
      <c r="P957" s="32">
        <v>1</v>
      </c>
      <c r="Q957" s="32"/>
    </row>
    <row r="958" spans="1:17" x14ac:dyDescent="0.2">
      <c r="A958" s="56">
        <v>2433031</v>
      </c>
      <c r="B958" s="32" t="s">
        <v>35</v>
      </c>
      <c r="C958" s="32" t="s">
        <v>534</v>
      </c>
      <c r="D958" s="41" t="s">
        <v>538</v>
      </c>
      <c r="E958" s="40" t="s">
        <v>537</v>
      </c>
      <c r="F958" s="32" t="s">
        <v>73</v>
      </c>
      <c r="G958" s="34">
        <v>29.7</v>
      </c>
      <c r="H958" s="37">
        <v>29.7</v>
      </c>
      <c r="I958" s="35">
        <v>45811</v>
      </c>
      <c r="J958" s="36"/>
      <c r="K958" s="35">
        <v>46176</v>
      </c>
      <c r="L958" s="36"/>
      <c r="M958" s="35">
        <v>46541</v>
      </c>
      <c r="N958" s="36"/>
      <c r="O958" s="33">
        <v>46907</v>
      </c>
      <c r="P958" s="32">
        <v>1</v>
      </c>
      <c r="Q958" s="32"/>
    </row>
    <row r="959" spans="1:17" x14ac:dyDescent="0.2">
      <c r="A959" s="56">
        <v>2433031</v>
      </c>
      <c r="B959" s="32" t="s">
        <v>35</v>
      </c>
      <c r="C959" s="32" t="s">
        <v>534</v>
      </c>
      <c r="D959" s="41" t="s">
        <v>536</v>
      </c>
      <c r="E959" s="40" t="s">
        <v>535</v>
      </c>
      <c r="F959" s="32" t="s">
        <v>75</v>
      </c>
      <c r="G959" s="34">
        <v>119</v>
      </c>
      <c r="H959" s="37">
        <v>119</v>
      </c>
      <c r="I959" s="35">
        <v>45811</v>
      </c>
      <c r="J959" s="36"/>
      <c r="K959" s="35">
        <v>46176</v>
      </c>
      <c r="L959" s="36"/>
      <c r="M959" s="35">
        <v>46541</v>
      </c>
      <c r="N959" s="36"/>
      <c r="O959" s="33">
        <v>46907</v>
      </c>
      <c r="P959" s="32">
        <v>1</v>
      </c>
      <c r="Q959" s="32"/>
    </row>
    <row r="960" spans="1:17" x14ac:dyDescent="0.2">
      <c r="A960" s="56">
        <v>2433031</v>
      </c>
      <c r="B960" s="32" t="s">
        <v>35</v>
      </c>
      <c r="C960" s="32" t="s">
        <v>534</v>
      </c>
      <c r="D960" s="41" t="s">
        <v>533</v>
      </c>
      <c r="E960" s="40" t="s">
        <v>532</v>
      </c>
      <c r="F960" s="40" t="s">
        <v>531</v>
      </c>
      <c r="G960" s="34">
        <v>29.7</v>
      </c>
      <c r="H960" s="37">
        <v>29.7</v>
      </c>
      <c r="I960" s="35">
        <v>45811</v>
      </c>
      <c r="J960" s="36"/>
      <c r="K960" s="35">
        <v>46176</v>
      </c>
      <c r="L960" s="36"/>
      <c r="M960" s="35">
        <v>46541</v>
      </c>
      <c r="N960" s="36"/>
      <c r="O960" s="33">
        <v>46907</v>
      </c>
      <c r="P960" s="32">
        <v>1</v>
      </c>
      <c r="Q960" s="32"/>
    </row>
    <row r="961" spans="1:17" x14ac:dyDescent="0.2">
      <c r="A961" s="56">
        <v>2433035</v>
      </c>
      <c r="B961" s="32" t="s">
        <v>40</v>
      </c>
      <c r="C961" s="32" t="s">
        <v>476</v>
      </c>
      <c r="D961" s="38" t="s">
        <v>530</v>
      </c>
      <c r="E961" s="37" t="s">
        <v>529</v>
      </c>
      <c r="F961" s="37" t="s">
        <v>71</v>
      </c>
      <c r="G961" s="36">
        <v>3062</v>
      </c>
      <c r="H961" s="37">
        <v>3062</v>
      </c>
      <c r="I961" s="35">
        <v>45821</v>
      </c>
      <c r="J961" s="34"/>
      <c r="K961" s="35">
        <v>46186</v>
      </c>
      <c r="L961" s="34"/>
      <c r="M961" s="35">
        <v>46551</v>
      </c>
      <c r="N961" s="34"/>
      <c r="O961" s="33">
        <v>46917</v>
      </c>
      <c r="P961" s="32">
        <v>1</v>
      </c>
      <c r="Q961" s="32"/>
    </row>
    <row r="962" spans="1:17" x14ac:dyDescent="0.2">
      <c r="A962" s="56">
        <v>2433035</v>
      </c>
      <c r="B962" s="32" t="s">
        <v>40</v>
      </c>
      <c r="C962" s="32" t="s">
        <v>476</v>
      </c>
      <c r="D962" s="38" t="s">
        <v>528</v>
      </c>
      <c r="E962" s="37" t="s">
        <v>527</v>
      </c>
      <c r="F962" s="37" t="s">
        <v>70</v>
      </c>
      <c r="G962" s="36">
        <v>613</v>
      </c>
      <c r="H962" s="37">
        <v>613</v>
      </c>
      <c r="I962" s="35">
        <v>45821</v>
      </c>
      <c r="J962" s="34"/>
      <c r="K962" s="35">
        <v>46186</v>
      </c>
      <c r="L962" s="34"/>
      <c r="M962" s="35">
        <v>46551</v>
      </c>
      <c r="N962" s="34"/>
      <c r="O962" s="33">
        <v>46917</v>
      </c>
      <c r="P962" s="32">
        <v>1</v>
      </c>
      <c r="Q962" s="32"/>
    </row>
    <row r="963" spans="1:17" x14ac:dyDescent="0.2">
      <c r="A963" s="56">
        <v>2433035</v>
      </c>
      <c r="B963" s="32" t="s">
        <v>40</v>
      </c>
      <c r="C963" s="32" t="s">
        <v>476</v>
      </c>
      <c r="D963" s="38" t="s">
        <v>526</v>
      </c>
      <c r="E963" s="37" t="s">
        <v>525</v>
      </c>
      <c r="F963" s="37" t="s">
        <v>77</v>
      </c>
      <c r="G963" s="36">
        <v>1516</v>
      </c>
      <c r="H963" s="37">
        <v>1516</v>
      </c>
      <c r="I963" s="35">
        <v>45821</v>
      </c>
      <c r="J963" s="34"/>
      <c r="K963" s="35">
        <v>46186</v>
      </c>
      <c r="L963" s="34"/>
      <c r="M963" s="35">
        <v>46551</v>
      </c>
      <c r="N963" s="34"/>
      <c r="O963" s="33">
        <v>46917</v>
      </c>
      <c r="P963" s="32">
        <v>1</v>
      </c>
      <c r="Q963" s="32"/>
    </row>
    <row r="964" spans="1:17" x14ac:dyDescent="0.2">
      <c r="A964" s="56">
        <v>2433035</v>
      </c>
      <c r="B964" s="32" t="s">
        <v>40</v>
      </c>
      <c r="C964" s="32" t="s">
        <v>476</v>
      </c>
      <c r="D964" s="38" t="s">
        <v>524</v>
      </c>
      <c r="E964" s="37" t="s">
        <v>523</v>
      </c>
      <c r="F964" s="37" t="s">
        <v>64</v>
      </c>
      <c r="G964" s="36">
        <v>1164</v>
      </c>
      <c r="H964" s="37">
        <v>1164</v>
      </c>
      <c r="I964" s="35">
        <v>45821</v>
      </c>
      <c r="J964" s="34"/>
      <c r="K964" s="35">
        <v>46186</v>
      </c>
      <c r="L964" s="34"/>
      <c r="M964" s="35">
        <v>46551</v>
      </c>
      <c r="N964" s="34"/>
      <c r="O964" s="33">
        <v>46917</v>
      </c>
      <c r="P964" s="32">
        <v>1</v>
      </c>
      <c r="Q964" s="32"/>
    </row>
    <row r="965" spans="1:17" x14ac:dyDescent="0.2">
      <c r="A965" s="56">
        <v>2433035</v>
      </c>
      <c r="B965" s="32" t="s">
        <v>40</v>
      </c>
      <c r="C965" s="32" t="s">
        <v>476</v>
      </c>
      <c r="D965" s="38" t="s">
        <v>522</v>
      </c>
      <c r="E965" s="37" t="s">
        <v>521</v>
      </c>
      <c r="F965" s="37" t="s">
        <v>74</v>
      </c>
      <c r="G965" s="36">
        <v>2910</v>
      </c>
      <c r="H965" s="37">
        <v>2910</v>
      </c>
      <c r="I965" s="35">
        <v>45821</v>
      </c>
      <c r="J965" s="34"/>
      <c r="K965" s="35">
        <v>46186</v>
      </c>
      <c r="L965" s="34"/>
      <c r="M965" s="35">
        <v>46551</v>
      </c>
      <c r="N965" s="34"/>
      <c r="O965" s="33">
        <v>46917</v>
      </c>
      <c r="P965" s="32">
        <v>1</v>
      </c>
      <c r="Q965" s="32"/>
    </row>
    <row r="966" spans="1:17" x14ac:dyDescent="0.2">
      <c r="A966" s="56">
        <v>2433035</v>
      </c>
      <c r="B966" s="32" t="s">
        <v>40</v>
      </c>
      <c r="C966" s="32" t="s">
        <v>476</v>
      </c>
      <c r="D966" s="38" t="s">
        <v>520</v>
      </c>
      <c r="E966" s="37" t="s">
        <v>519</v>
      </c>
      <c r="F966" s="37" t="s">
        <v>78</v>
      </c>
      <c r="G966" s="36">
        <v>2590</v>
      </c>
      <c r="H966" s="37">
        <v>2590</v>
      </c>
      <c r="I966" s="35">
        <v>45821</v>
      </c>
      <c r="J966" s="34"/>
      <c r="K966" s="35">
        <v>46186</v>
      </c>
      <c r="L966" s="34"/>
      <c r="M966" s="35">
        <v>46551</v>
      </c>
      <c r="N966" s="34"/>
      <c r="O966" s="33">
        <v>46917</v>
      </c>
      <c r="P966" s="32">
        <v>1</v>
      </c>
      <c r="Q966" s="32"/>
    </row>
    <row r="967" spans="1:17" x14ac:dyDescent="0.2">
      <c r="A967" s="56">
        <v>2433035</v>
      </c>
      <c r="B967" s="32" t="s">
        <v>40</v>
      </c>
      <c r="C967" s="32" t="s">
        <v>476</v>
      </c>
      <c r="D967" s="38" t="s">
        <v>518</v>
      </c>
      <c r="E967" s="37" t="s">
        <v>517</v>
      </c>
      <c r="F967" s="32" t="s">
        <v>266</v>
      </c>
      <c r="G967" s="36">
        <v>2910</v>
      </c>
      <c r="H967" s="37">
        <v>2910</v>
      </c>
      <c r="I967" s="35">
        <v>45821</v>
      </c>
      <c r="J967" s="34"/>
      <c r="K967" s="35">
        <v>46186</v>
      </c>
      <c r="L967" s="34"/>
      <c r="M967" s="35">
        <v>46551</v>
      </c>
      <c r="N967" s="34"/>
      <c r="O967" s="33">
        <v>46917</v>
      </c>
      <c r="P967" s="32">
        <v>1</v>
      </c>
      <c r="Q967" s="32"/>
    </row>
    <row r="968" spans="1:17" x14ac:dyDescent="0.2">
      <c r="A968" s="56">
        <v>2433035</v>
      </c>
      <c r="B968" s="32" t="s">
        <v>40</v>
      </c>
      <c r="C968" s="32" t="s">
        <v>476</v>
      </c>
      <c r="D968" s="38" t="s">
        <v>516</v>
      </c>
      <c r="E968" s="37" t="s">
        <v>515</v>
      </c>
      <c r="F968" s="37" t="s">
        <v>66</v>
      </c>
      <c r="G968" s="36">
        <v>2590</v>
      </c>
      <c r="H968" s="37">
        <v>2590</v>
      </c>
      <c r="I968" s="35">
        <v>45821</v>
      </c>
      <c r="J968" s="34"/>
      <c r="K968" s="35">
        <v>46186</v>
      </c>
      <c r="L968" s="34"/>
      <c r="M968" s="35">
        <v>46551</v>
      </c>
      <c r="N968" s="34"/>
      <c r="O968" s="33">
        <v>46917</v>
      </c>
      <c r="P968" s="32">
        <v>1</v>
      </c>
      <c r="Q968" s="32"/>
    </row>
    <row r="969" spans="1:17" x14ac:dyDescent="0.2">
      <c r="A969" s="56">
        <v>2433035</v>
      </c>
      <c r="B969" s="32" t="s">
        <v>40</v>
      </c>
      <c r="C969" s="32" t="s">
        <v>476</v>
      </c>
      <c r="D969" s="38" t="s">
        <v>514</v>
      </c>
      <c r="E969" s="37" t="s">
        <v>513</v>
      </c>
      <c r="F969" s="37" t="s">
        <v>134</v>
      </c>
      <c r="G969" s="36">
        <v>2590</v>
      </c>
      <c r="H969" s="37">
        <v>2590</v>
      </c>
      <c r="I969" s="35">
        <v>45821</v>
      </c>
      <c r="J969" s="34"/>
      <c r="K969" s="35">
        <v>46186</v>
      </c>
      <c r="L969" s="34"/>
      <c r="M969" s="35">
        <v>46551</v>
      </c>
      <c r="N969" s="34"/>
      <c r="O969" s="33">
        <v>46917</v>
      </c>
      <c r="P969" s="32">
        <v>1</v>
      </c>
      <c r="Q969" s="32"/>
    </row>
    <row r="970" spans="1:17" x14ac:dyDescent="0.2">
      <c r="A970" s="56">
        <v>2433035</v>
      </c>
      <c r="B970" s="32" t="s">
        <v>40</v>
      </c>
      <c r="C970" s="32" t="s">
        <v>476</v>
      </c>
      <c r="D970" s="38" t="s">
        <v>512</v>
      </c>
      <c r="E970" s="37" t="s">
        <v>511</v>
      </c>
      <c r="F970" s="37" t="s">
        <v>75</v>
      </c>
      <c r="G970" s="36">
        <v>2590</v>
      </c>
      <c r="H970" s="37">
        <v>2590</v>
      </c>
      <c r="I970" s="35">
        <v>45821</v>
      </c>
      <c r="J970" s="34"/>
      <c r="K970" s="35">
        <v>46186</v>
      </c>
      <c r="L970" s="34"/>
      <c r="M970" s="35">
        <v>46551</v>
      </c>
      <c r="N970" s="34"/>
      <c r="O970" s="33">
        <v>46917</v>
      </c>
      <c r="P970" s="32">
        <v>1</v>
      </c>
      <c r="Q970" s="32"/>
    </row>
    <row r="971" spans="1:17" x14ac:dyDescent="0.2">
      <c r="A971" s="56">
        <v>2433035</v>
      </c>
      <c r="B971" s="32" t="s">
        <v>40</v>
      </c>
      <c r="C971" s="32" t="s">
        <v>476</v>
      </c>
      <c r="D971" s="38" t="s">
        <v>510</v>
      </c>
      <c r="E971" s="37" t="s">
        <v>509</v>
      </c>
      <c r="F971" s="32" t="s">
        <v>204</v>
      </c>
      <c r="G971" s="36">
        <v>1922</v>
      </c>
      <c r="H971" s="37">
        <v>1922</v>
      </c>
      <c r="I971" s="35">
        <v>45821</v>
      </c>
      <c r="J971" s="34"/>
      <c r="K971" s="35">
        <v>46186</v>
      </c>
      <c r="L971" s="34"/>
      <c r="M971" s="35">
        <v>46551</v>
      </c>
      <c r="N971" s="34"/>
      <c r="O971" s="33">
        <v>46917</v>
      </c>
      <c r="P971" s="32">
        <v>1</v>
      </c>
      <c r="Q971" s="32"/>
    </row>
    <row r="972" spans="1:17" x14ac:dyDescent="0.2">
      <c r="A972" s="56">
        <v>2433035</v>
      </c>
      <c r="B972" s="32" t="s">
        <v>40</v>
      </c>
      <c r="C972" s="32" t="s">
        <v>476</v>
      </c>
      <c r="D972" s="38" t="s">
        <v>508</v>
      </c>
      <c r="E972" s="37" t="s">
        <v>507</v>
      </c>
      <c r="F972" s="37" t="s">
        <v>79</v>
      </c>
      <c r="G972" s="36">
        <v>8921</v>
      </c>
      <c r="H972" s="37">
        <v>8921</v>
      </c>
      <c r="I972" s="35">
        <v>45821</v>
      </c>
      <c r="J972" s="34"/>
      <c r="K972" s="35">
        <v>46186</v>
      </c>
      <c r="L972" s="34"/>
      <c r="M972" s="35">
        <v>46551</v>
      </c>
      <c r="N972" s="34"/>
      <c r="O972" s="33">
        <v>46917</v>
      </c>
      <c r="P972" s="32">
        <v>1</v>
      </c>
      <c r="Q972" s="32"/>
    </row>
    <row r="973" spans="1:17" x14ac:dyDescent="0.2">
      <c r="A973" s="56">
        <v>2433035</v>
      </c>
      <c r="B973" s="32" t="s">
        <v>40</v>
      </c>
      <c r="C973" s="32" t="s">
        <v>476</v>
      </c>
      <c r="D973" s="38" t="s">
        <v>506</v>
      </c>
      <c r="E973" s="37" t="s">
        <v>505</v>
      </c>
      <c r="F973" s="37" t="s">
        <v>504</v>
      </c>
      <c r="G973" s="36">
        <v>961</v>
      </c>
      <c r="H973" s="37">
        <v>961</v>
      </c>
      <c r="I973" s="35">
        <v>45821</v>
      </c>
      <c r="J973" s="34"/>
      <c r="K973" s="35">
        <v>46186</v>
      </c>
      <c r="L973" s="34"/>
      <c r="M973" s="35">
        <v>46551</v>
      </c>
      <c r="N973" s="34"/>
      <c r="O973" s="33">
        <v>46917</v>
      </c>
      <c r="P973" s="32">
        <v>1</v>
      </c>
      <c r="Q973" s="32"/>
    </row>
    <row r="974" spans="1:17" x14ac:dyDescent="0.2">
      <c r="A974" s="56">
        <v>2433035</v>
      </c>
      <c r="B974" s="32" t="s">
        <v>40</v>
      </c>
      <c r="C974" s="32" t="s">
        <v>476</v>
      </c>
      <c r="D974" s="38" t="s">
        <v>503</v>
      </c>
      <c r="E974" s="37" t="s">
        <v>502</v>
      </c>
      <c r="F974" s="37" t="s">
        <v>139</v>
      </c>
      <c r="G974" s="36">
        <v>1441</v>
      </c>
      <c r="H974" s="37">
        <v>1441</v>
      </c>
      <c r="I974" s="35">
        <v>45821</v>
      </c>
      <c r="J974" s="34"/>
      <c r="K974" s="35">
        <v>46186</v>
      </c>
      <c r="L974" s="34"/>
      <c r="M974" s="35">
        <v>46551</v>
      </c>
      <c r="N974" s="34"/>
      <c r="O974" s="33">
        <v>46917</v>
      </c>
      <c r="P974" s="32">
        <v>1</v>
      </c>
      <c r="Q974" s="32"/>
    </row>
    <row r="975" spans="1:17" x14ac:dyDescent="0.2">
      <c r="A975" s="56">
        <v>2433035</v>
      </c>
      <c r="B975" s="32" t="s">
        <v>40</v>
      </c>
      <c r="C975" s="32" t="s">
        <v>476</v>
      </c>
      <c r="D975" s="38" t="s">
        <v>501</v>
      </c>
      <c r="E975" s="37" t="s">
        <v>500</v>
      </c>
      <c r="F975" s="37" t="s">
        <v>499</v>
      </c>
      <c r="G975" s="36">
        <v>1922</v>
      </c>
      <c r="H975" s="37">
        <v>1922</v>
      </c>
      <c r="I975" s="35">
        <v>45821</v>
      </c>
      <c r="J975" s="34"/>
      <c r="K975" s="35">
        <v>46186</v>
      </c>
      <c r="L975" s="34"/>
      <c r="M975" s="35">
        <v>46551</v>
      </c>
      <c r="N975" s="34"/>
      <c r="O975" s="33">
        <v>46917</v>
      </c>
      <c r="P975" s="32">
        <v>1</v>
      </c>
      <c r="Q975" s="32"/>
    </row>
    <row r="976" spans="1:17" x14ac:dyDescent="0.2">
      <c r="A976" s="56">
        <v>2433035</v>
      </c>
      <c r="B976" s="32" t="s">
        <v>40</v>
      </c>
      <c r="C976" s="32" t="s">
        <v>476</v>
      </c>
      <c r="D976" s="38" t="s">
        <v>498</v>
      </c>
      <c r="E976" s="37" t="s">
        <v>497</v>
      </c>
      <c r="F976" s="32" t="s">
        <v>496</v>
      </c>
      <c r="G976" s="36">
        <v>1922</v>
      </c>
      <c r="H976" s="37">
        <v>1922</v>
      </c>
      <c r="I976" s="35">
        <v>45821</v>
      </c>
      <c r="J976" s="34"/>
      <c r="K976" s="35">
        <v>46186</v>
      </c>
      <c r="L976" s="34"/>
      <c r="M976" s="35">
        <v>46551</v>
      </c>
      <c r="N976" s="34"/>
      <c r="O976" s="33">
        <v>46917</v>
      </c>
      <c r="P976" s="32">
        <v>1</v>
      </c>
      <c r="Q976" s="32"/>
    </row>
    <row r="977" spans="1:17" x14ac:dyDescent="0.2">
      <c r="A977" s="56">
        <v>2433035</v>
      </c>
      <c r="B977" s="32" t="s">
        <v>40</v>
      </c>
      <c r="C977" s="32" t="s">
        <v>476</v>
      </c>
      <c r="D977" s="38" t="s">
        <v>495</v>
      </c>
      <c r="E977" s="37" t="s">
        <v>494</v>
      </c>
      <c r="F977" s="37" t="s">
        <v>493</v>
      </c>
      <c r="G977" s="36">
        <v>1922</v>
      </c>
      <c r="H977" s="37">
        <v>1922</v>
      </c>
      <c r="I977" s="35">
        <v>45821</v>
      </c>
      <c r="J977" s="34"/>
      <c r="K977" s="35">
        <v>46186</v>
      </c>
      <c r="L977" s="34"/>
      <c r="M977" s="35">
        <v>46551</v>
      </c>
      <c r="N977" s="34"/>
      <c r="O977" s="33">
        <v>46917</v>
      </c>
      <c r="P977" s="32">
        <v>1</v>
      </c>
      <c r="Q977" s="32"/>
    </row>
    <row r="978" spans="1:17" x14ac:dyDescent="0.2">
      <c r="A978" s="56">
        <v>2433035</v>
      </c>
      <c r="B978" s="32" t="s">
        <v>40</v>
      </c>
      <c r="C978" s="32" t="s">
        <v>476</v>
      </c>
      <c r="D978" s="38" t="s">
        <v>492</v>
      </c>
      <c r="E978" s="37" t="s">
        <v>491</v>
      </c>
      <c r="F978" s="32" t="s">
        <v>261</v>
      </c>
      <c r="G978" s="36">
        <v>2745</v>
      </c>
      <c r="H978" s="37">
        <v>2745</v>
      </c>
      <c r="I978" s="35">
        <v>45821</v>
      </c>
      <c r="J978" s="34"/>
      <c r="K978" s="35">
        <v>46186</v>
      </c>
      <c r="L978" s="34"/>
      <c r="M978" s="35">
        <v>46551</v>
      </c>
      <c r="N978" s="34"/>
      <c r="O978" s="33">
        <v>46917</v>
      </c>
      <c r="P978" s="32">
        <v>1</v>
      </c>
      <c r="Q978" s="32"/>
    </row>
    <row r="979" spans="1:17" x14ac:dyDescent="0.2">
      <c r="A979" s="56">
        <v>2433035</v>
      </c>
      <c r="B979" s="32" t="s">
        <v>40</v>
      </c>
      <c r="C979" s="32" t="s">
        <v>476</v>
      </c>
      <c r="D979" s="38" t="s">
        <v>490</v>
      </c>
      <c r="E979" s="37" t="s">
        <v>489</v>
      </c>
      <c r="F979" s="37" t="s">
        <v>63</v>
      </c>
      <c r="G979" s="36">
        <v>1441</v>
      </c>
      <c r="H979" s="37">
        <v>1441</v>
      </c>
      <c r="I979" s="35">
        <v>45821</v>
      </c>
      <c r="J979" s="34"/>
      <c r="K979" s="35">
        <v>46186</v>
      </c>
      <c r="L979" s="34"/>
      <c r="M979" s="35">
        <v>46551</v>
      </c>
      <c r="N979" s="34"/>
      <c r="O979" s="33">
        <v>46917</v>
      </c>
      <c r="P979" s="32">
        <v>1</v>
      </c>
      <c r="Q979" s="32"/>
    </row>
    <row r="980" spans="1:17" x14ac:dyDescent="0.2">
      <c r="A980" s="56">
        <v>2433035</v>
      </c>
      <c r="B980" s="32" t="s">
        <v>40</v>
      </c>
      <c r="C980" s="32" t="s">
        <v>476</v>
      </c>
      <c r="D980" s="38" t="s">
        <v>488</v>
      </c>
      <c r="E980" s="37" t="s">
        <v>487</v>
      </c>
      <c r="F980" s="37" t="s">
        <v>69</v>
      </c>
      <c r="G980" s="36">
        <v>1922</v>
      </c>
      <c r="H980" s="37">
        <v>1922</v>
      </c>
      <c r="I980" s="35">
        <v>45821</v>
      </c>
      <c r="J980" s="34"/>
      <c r="K980" s="35">
        <v>46186</v>
      </c>
      <c r="L980" s="34"/>
      <c r="M980" s="35">
        <v>46551</v>
      </c>
      <c r="N980" s="34"/>
      <c r="O980" s="33">
        <v>46917</v>
      </c>
      <c r="P980" s="32">
        <v>1</v>
      </c>
      <c r="Q980" s="32"/>
    </row>
    <row r="981" spans="1:17" x14ac:dyDescent="0.2">
      <c r="A981" s="56">
        <v>2433035</v>
      </c>
      <c r="B981" s="32" t="s">
        <v>40</v>
      </c>
      <c r="C981" s="32" t="s">
        <v>476</v>
      </c>
      <c r="D981" s="38" t="s">
        <v>486</v>
      </c>
      <c r="E981" s="37" t="s">
        <v>485</v>
      </c>
      <c r="F981" s="37" t="s">
        <v>137</v>
      </c>
      <c r="G981" s="36">
        <v>3088</v>
      </c>
      <c r="H981" s="37">
        <v>3088</v>
      </c>
      <c r="I981" s="35">
        <v>45821</v>
      </c>
      <c r="J981" s="34"/>
      <c r="K981" s="35">
        <v>46186</v>
      </c>
      <c r="L981" s="34"/>
      <c r="M981" s="35">
        <v>46551</v>
      </c>
      <c r="N981" s="34"/>
      <c r="O981" s="33">
        <v>46917</v>
      </c>
      <c r="P981" s="32">
        <v>1</v>
      </c>
      <c r="Q981" s="32"/>
    </row>
    <row r="982" spans="1:17" x14ac:dyDescent="0.2">
      <c r="A982" s="56">
        <v>2433035</v>
      </c>
      <c r="B982" s="32" t="s">
        <v>40</v>
      </c>
      <c r="C982" s="32" t="s">
        <v>476</v>
      </c>
      <c r="D982" s="38" t="s">
        <v>484</v>
      </c>
      <c r="E982" s="37" t="s">
        <v>483</v>
      </c>
      <c r="F982" s="37" t="s">
        <v>76</v>
      </c>
      <c r="G982" s="36">
        <v>1441</v>
      </c>
      <c r="H982" s="37">
        <v>1441</v>
      </c>
      <c r="I982" s="35">
        <v>45821</v>
      </c>
      <c r="J982" s="34"/>
      <c r="K982" s="35">
        <v>46186</v>
      </c>
      <c r="L982" s="34"/>
      <c r="M982" s="35">
        <v>46551</v>
      </c>
      <c r="N982" s="34"/>
      <c r="O982" s="33">
        <v>46917</v>
      </c>
      <c r="P982" s="32">
        <v>1</v>
      </c>
      <c r="Q982" s="32"/>
    </row>
    <row r="983" spans="1:17" x14ac:dyDescent="0.2">
      <c r="A983" s="56">
        <v>2433035</v>
      </c>
      <c r="B983" s="32" t="s">
        <v>40</v>
      </c>
      <c r="C983" s="32" t="s">
        <v>476</v>
      </c>
      <c r="D983" s="38" t="s">
        <v>482</v>
      </c>
      <c r="E983" s="37" t="s">
        <v>481</v>
      </c>
      <c r="F983" s="37" t="s">
        <v>67</v>
      </c>
      <c r="G983" s="36">
        <v>1441</v>
      </c>
      <c r="H983" s="37">
        <v>1441</v>
      </c>
      <c r="I983" s="35">
        <v>45821</v>
      </c>
      <c r="J983" s="34"/>
      <c r="K983" s="35">
        <v>46186</v>
      </c>
      <c r="L983" s="34"/>
      <c r="M983" s="35">
        <v>46551</v>
      </c>
      <c r="N983" s="34"/>
      <c r="O983" s="33">
        <v>46917</v>
      </c>
      <c r="P983" s="32">
        <v>1</v>
      </c>
      <c r="Q983" s="32"/>
    </row>
    <row r="984" spans="1:17" x14ac:dyDescent="0.2">
      <c r="A984" s="56">
        <v>2433035</v>
      </c>
      <c r="B984" s="32" t="s">
        <v>40</v>
      </c>
      <c r="C984" s="32" t="s">
        <v>476</v>
      </c>
      <c r="D984" s="38" t="s">
        <v>480</v>
      </c>
      <c r="E984" s="37" t="s">
        <v>479</v>
      </c>
      <c r="F984" s="32" t="s">
        <v>73</v>
      </c>
      <c r="G984" s="36">
        <v>1922</v>
      </c>
      <c r="H984" s="37">
        <v>1922</v>
      </c>
      <c r="I984" s="35">
        <v>45821</v>
      </c>
      <c r="J984" s="34"/>
      <c r="K984" s="35">
        <v>46186</v>
      </c>
      <c r="L984" s="34"/>
      <c r="M984" s="35">
        <v>46551</v>
      </c>
      <c r="N984" s="34"/>
      <c r="O984" s="33">
        <v>46917</v>
      </c>
      <c r="P984" s="32">
        <v>1</v>
      </c>
      <c r="Q984" s="32"/>
    </row>
    <row r="985" spans="1:17" x14ac:dyDescent="0.2">
      <c r="A985" s="56">
        <v>2433035</v>
      </c>
      <c r="B985" s="32" t="s">
        <v>40</v>
      </c>
      <c r="C985" s="32" t="s">
        <v>476</v>
      </c>
      <c r="D985" s="38" t="s">
        <v>478</v>
      </c>
      <c r="E985" s="37" t="s">
        <v>477</v>
      </c>
      <c r="F985" s="37" t="s">
        <v>72</v>
      </c>
      <c r="G985" s="36">
        <v>961</v>
      </c>
      <c r="H985" s="37">
        <v>961</v>
      </c>
      <c r="I985" s="35">
        <v>45821</v>
      </c>
      <c r="J985" s="34"/>
      <c r="K985" s="35">
        <v>46186</v>
      </c>
      <c r="L985" s="34"/>
      <c r="M985" s="35">
        <v>46551</v>
      </c>
      <c r="N985" s="34"/>
      <c r="O985" s="33">
        <v>46917</v>
      </c>
      <c r="P985" s="32">
        <v>1</v>
      </c>
      <c r="Q985" s="32"/>
    </row>
    <row r="986" spans="1:17" x14ac:dyDescent="0.2">
      <c r="A986" s="56">
        <v>2433035</v>
      </c>
      <c r="B986" s="32" t="s">
        <v>40</v>
      </c>
      <c r="C986" s="32" t="s">
        <v>476</v>
      </c>
      <c r="D986" s="38" t="s">
        <v>475</v>
      </c>
      <c r="E986" s="37" t="s">
        <v>474</v>
      </c>
      <c r="F986" s="37" t="s">
        <v>68</v>
      </c>
      <c r="G986" s="36">
        <v>2402</v>
      </c>
      <c r="H986" s="37">
        <v>2402</v>
      </c>
      <c r="I986" s="35">
        <v>45821</v>
      </c>
      <c r="J986" s="34"/>
      <c r="K986" s="35">
        <v>46186</v>
      </c>
      <c r="L986" s="34"/>
      <c r="M986" s="35">
        <v>46551</v>
      </c>
      <c r="N986" s="34"/>
      <c r="O986" s="33">
        <v>46917</v>
      </c>
      <c r="P986" s="32">
        <v>1</v>
      </c>
      <c r="Q986" s="32"/>
    </row>
    <row r="987" spans="1:17" x14ac:dyDescent="0.2">
      <c r="A987" s="56">
        <v>2433035</v>
      </c>
      <c r="B987" s="32" t="s">
        <v>40</v>
      </c>
      <c r="C987" s="32" t="s">
        <v>468</v>
      </c>
      <c r="D987" s="38" t="s">
        <v>473</v>
      </c>
      <c r="E987" s="32" t="s">
        <v>104</v>
      </c>
      <c r="F987" s="32" t="s">
        <v>348</v>
      </c>
      <c r="G987" s="37">
        <v>824</v>
      </c>
      <c r="H987" s="32"/>
      <c r="I987" s="35">
        <v>45821</v>
      </c>
      <c r="J987" s="36"/>
      <c r="K987" s="35">
        <v>46186</v>
      </c>
      <c r="L987" s="34"/>
      <c r="M987" s="35">
        <v>46551</v>
      </c>
      <c r="N987" s="34"/>
      <c r="O987" s="33">
        <v>46917</v>
      </c>
      <c r="P987" s="32">
        <v>7.5</v>
      </c>
      <c r="Q987" s="32"/>
    </row>
    <row r="988" spans="1:17" x14ac:dyDescent="0.2">
      <c r="A988" s="56">
        <v>2433035</v>
      </c>
      <c r="B988" s="32" t="s">
        <v>40</v>
      </c>
      <c r="C988" s="32" t="s">
        <v>468</v>
      </c>
      <c r="D988" s="38" t="s">
        <v>472</v>
      </c>
      <c r="E988" s="32" t="s">
        <v>105</v>
      </c>
      <c r="F988" s="32" t="s">
        <v>348</v>
      </c>
      <c r="G988" s="37">
        <v>824</v>
      </c>
      <c r="H988" s="32"/>
      <c r="I988" s="35">
        <v>45821</v>
      </c>
      <c r="J988" s="36"/>
      <c r="K988" s="35">
        <v>46186</v>
      </c>
      <c r="L988" s="34"/>
      <c r="M988" s="35">
        <v>46551</v>
      </c>
      <c r="N988" s="34"/>
      <c r="O988" s="33">
        <v>46917</v>
      </c>
      <c r="P988" s="32">
        <v>18.75</v>
      </c>
      <c r="Q988" s="32"/>
    </row>
    <row r="989" spans="1:17" x14ac:dyDescent="0.2">
      <c r="A989" s="56">
        <v>2433035</v>
      </c>
      <c r="B989" s="32" t="s">
        <v>40</v>
      </c>
      <c r="C989" s="32" t="s">
        <v>468</v>
      </c>
      <c r="D989" s="38" t="s">
        <v>471</v>
      </c>
      <c r="E989" s="32" t="s">
        <v>106</v>
      </c>
      <c r="F989" s="32" t="s">
        <v>348</v>
      </c>
      <c r="G989" s="37">
        <v>206</v>
      </c>
      <c r="H989" s="32"/>
      <c r="I989" s="35">
        <v>45821</v>
      </c>
      <c r="J989" s="36"/>
      <c r="K989" s="35">
        <v>46186</v>
      </c>
      <c r="L989" s="34"/>
      <c r="M989" s="35">
        <v>46551</v>
      </c>
      <c r="N989" s="34"/>
      <c r="O989" s="33">
        <v>46917</v>
      </c>
      <c r="P989" s="32">
        <v>25</v>
      </c>
      <c r="Q989" s="32"/>
    </row>
    <row r="990" spans="1:17" x14ac:dyDescent="0.2">
      <c r="A990" s="56">
        <v>2433035</v>
      </c>
      <c r="B990" s="32" t="s">
        <v>40</v>
      </c>
      <c r="C990" s="32" t="s">
        <v>468</v>
      </c>
      <c r="D990" s="38" t="s">
        <v>470</v>
      </c>
      <c r="E990" s="32" t="s">
        <v>107</v>
      </c>
      <c r="F990" s="32" t="s">
        <v>348</v>
      </c>
      <c r="G990" s="37">
        <v>206</v>
      </c>
      <c r="H990" s="32"/>
      <c r="I990" s="35">
        <v>45821</v>
      </c>
      <c r="J990" s="36"/>
      <c r="K990" s="35">
        <v>46186</v>
      </c>
      <c r="L990" s="34"/>
      <c r="M990" s="35">
        <v>46551</v>
      </c>
      <c r="N990" s="34"/>
      <c r="O990" s="33">
        <v>46917</v>
      </c>
      <c r="P990" s="32">
        <v>7.5</v>
      </c>
      <c r="Q990" s="32"/>
    </row>
    <row r="991" spans="1:17" x14ac:dyDescent="0.2">
      <c r="A991" s="56">
        <v>2433035</v>
      </c>
      <c r="B991" s="32" t="s">
        <v>40</v>
      </c>
      <c r="C991" s="32" t="s">
        <v>468</v>
      </c>
      <c r="D991" s="38" t="s">
        <v>469</v>
      </c>
      <c r="E991" s="32" t="s">
        <v>108</v>
      </c>
      <c r="F991" s="32" t="s">
        <v>348</v>
      </c>
      <c r="G991" s="37">
        <v>200</v>
      </c>
      <c r="H991" s="37"/>
      <c r="I991" s="35">
        <v>45821</v>
      </c>
      <c r="J991" s="36"/>
      <c r="K991" s="35">
        <v>46186</v>
      </c>
      <c r="L991" s="34"/>
      <c r="M991" s="35">
        <v>46551</v>
      </c>
      <c r="N991" s="34"/>
      <c r="O991" s="33">
        <v>46917</v>
      </c>
      <c r="P991" s="32">
        <v>337.5</v>
      </c>
      <c r="Q991" s="32"/>
    </row>
    <row r="992" spans="1:17" x14ac:dyDescent="0.2">
      <c r="A992" s="56">
        <v>2433035</v>
      </c>
      <c r="B992" s="32" t="s">
        <v>40</v>
      </c>
      <c r="C992" s="32" t="s">
        <v>468</v>
      </c>
      <c r="D992" s="38" t="s">
        <v>467</v>
      </c>
      <c r="E992" s="32" t="s">
        <v>109</v>
      </c>
      <c r="F992" s="32" t="s">
        <v>348</v>
      </c>
      <c r="G992" s="37">
        <v>686</v>
      </c>
      <c r="H992" s="37"/>
      <c r="I992" s="35">
        <v>45821</v>
      </c>
      <c r="J992" s="36"/>
      <c r="K992" s="35">
        <v>46186</v>
      </c>
      <c r="L992" s="34"/>
      <c r="M992" s="35">
        <v>46551</v>
      </c>
      <c r="N992" s="34"/>
      <c r="O992" s="33">
        <v>46917</v>
      </c>
      <c r="P992" s="32">
        <v>0.25</v>
      </c>
      <c r="Q992" s="32"/>
    </row>
    <row r="993" spans="1:17" x14ac:dyDescent="0.2">
      <c r="A993" s="56">
        <v>2433035</v>
      </c>
      <c r="B993" s="32" t="s">
        <v>40</v>
      </c>
      <c r="C993" s="32" t="s">
        <v>103</v>
      </c>
      <c r="D993" s="38" t="s">
        <v>466</v>
      </c>
      <c r="E993" s="32" t="s">
        <v>465</v>
      </c>
      <c r="F993" s="32" t="s">
        <v>336</v>
      </c>
      <c r="G993" s="37">
        <f>VLOOKUP(D993,'[1]prix BPU_otut_marché'!$D:$F,3,FALSE)</f>
        <v>463.39</v>
      </c>
      <c r="H993" s="37"/>
      <c r="I993" s="35">
        <v>45821</v>
      </c>
      <c r="J993" s="36"/>
      <c r="K993" s="35">
        <v>46186</v>
      </c>
      <c r="L993" s="34"/>
      <c r="M993" s="35">
        <v>46551</v>
      </c>
      <c r="N993" s="34"/>
      <c r="O993" s="33">
        <v>46917</v>
      </c>
      <c r="P993" s="32">
        <v>1</v>
      </c>
      <c r="Q993" s="32"/>
    </row>
    <row r="994" spans="1:17" x14ac:dyDescent="0.2">
      <c r="A994" s="56">
        <v>2433035</v>
      </c>
      <c r="B994" s="32" t="s">
        <v>40</v>
      </c>
      <c r="C994" s="32" t="s">
        <v>103</v>
      </c>
      <c r="D994" s="38" t="s">
        <v>464</v>
      </c>
      <c r="E994" s="32" t="s">
        <v>463</v>
      </c>
      <c r="F994" s="32" t="s">
        <v>336</v>
      </c>
      <c r="G994" s="37">
        <f>VLOOKUP(D994,'[1]prix BPU_otut_marché'!$D:$F,3,FALSE)</f>
        <v>463.39</v>
      </c>
      <c r="H994" s="37"/>
      <c r="I994" s="35">
        <v>45821</v>
      </c>
      <c r="J994" s="36"/>
      <c r="K994" s="35">
        <v>46186</v>
      </c>
      <c r="L994" s="34"/>
      <c r="M994" s="35">
        <v>46551</v>
      </c>
      <c r="N994" s="34"/>
      <c r="O994" s="33">
        <v>46917</v>
      </c>
      <c r="P994" s="32">
        <v>1</v>
      </c>
      <c r="Q994" s="32"/>
    </row>
    <row r="995" spans="1:17" x14ac:dyDescent="0.2">
      <c r="A995" s="56">
        <v>2433035</v>
      </c>
      <c r="B995" s="32" t="s">
        <v>40</v>
      </c>
      <c r="C995" s="32" t="s">
        <v>103</v>
      </c>
      <c r="D995" s="38" t="s">
        <v>462</v>
      </c>
      <c r="E995" s="32" t="s">
        <v>461</v>
      </c>
      <c r="F995" s="32" t="s">
        <v>336</v>
      </c>
      <c r="G995" s="37">
        <f>VLOOKUP(D995,'[1]prix BPU_otut_marché'!$D:$F,3,FALSE)</f>
        <v>463.39</v>
      </c>
      <c r="H995" s="37"/>
      <c r="I995" s="35">
        <v>45821</v>
      </c>
      <c r="J995" s="36"/>
      <c r="K995" s="35">
        <v>46186</v>
      </c>
      <c r="L995" s="34"/>
      <c r="M995" s="35">
        <v>46551</v>
      </c>
      <c r="N995" s="34"/>
      <c r="O995" s="33">
        <v>46917</v>
      </c>
      <c r="P995" s="32">
        <v>1</v>
      </c>
      <c r="Q995" s="32"/>
    </row>
    <row r="996" spans="1:17" x14ac:dyDescent="0.2">
      <c r="A996" s="56">
        <v>2433035</v>
      </c>
      <c r="B996" s="32" t="s">
        <v>40</v>
      </c>
      <c r="C996" s="32" t="s">
        <v>103</v>
      </c>
      <c r="D996" s="38" t="s">
        <v>460</v>
      </c>
      <c r="E996" s="32" t="s">
        <v>459</v>
      </c>
      <c r="F996" s="32" t="s">
        <v>336</v>
      </c>
      <c r="G996" s="37">
        <f>VLOOKUP(D996,'[1]prix BPU_otut_marché'!$D:$F,3,FALSE)</f>
        <v>463.39</v>
      </c>
      <c r="H996" s="37"/>
      <c r="I996" s="35">
        <v>45821</v>
      </c>
      <c r="J996" s="36"/>
      <c r="K996" s="35">
        <v>46186</v>
      </c>
      <c r="L996" s="34"/>
      <c r="M996" s="35">
        <v>46551</v>
      </c>
      <c r="N996" s="34"/>
      <c r="O996" s="33">
        <v>46917</v>
      </c>
      <c r="P996" s="32">
        <v>1</v>
      </c>
      <c r="Q996" s="32"/>
    </row>
    <row r="997" spans="1:17" x14ac:dyDescent="0.2">
      <c r="A997" s="56">
        <v>2433035</v>
      </c>
      <c r="B997" s="32" t="s">
        <v>40</v>
      </c>
      <c r="C997" s="32" t="s">
        <v>103</v>
      </c>
      <c r="D997" s="38" t="s">
        <v>458</v>
      </c>
      <c r="E997" s="32" t="s">
        <v>457</v>
      </c>
      <c r="F997" s="32" t="s">
        <v>333</v>
      </c>
      <c r="G997" s="37">
        <f>VLOOKUP(D997,'[1]prix BPU_otut_marché'!$D:$F,3,FALSE)</f>
        <v>925.75</v>
      </c>
      <c r="H997" s="37"/>
      <c r="I997" s="35">
        <v>45821</v>
      </c>
      <c r="J997" s="36"/>
      <c r="K997" s="35">
        <v>46186</v>
      </c>
      <c r="L997" s="34"/>
      <c r="M997" s="35">
        <v>46551</v>
      </c>
      <c r="N997" s="34"/>
      <c r="O997" s="33">
        <v>46917</v>
      </c>
      <c r="P997" s="32">
        <v>1</v>
      </c>
      <c r="Q997" s="32"/>
    </row>
    <row r="998" spans="1:17" x14ac:dyDescent="0.2">
      <c r="A998" s="56">
        <v>2433035</v>
      </c>
      <c r="B998" s="32" t="s">
        <v>40</v>
      </c>
      <c r="C998" s="32" t="s">
        <v>103</v>
      </c>
      <c r="D998" s="38" t="s">
        <v>456</v>
      </c>
      <c r="E998" s="32" t="s">
        <v>455</v>
      </c>
      <c r="F998" s="32" t="s">
        <v>454</v>
      </c>
      <c r="G998" s="37">
        <f>VLOOKUP(D998,'[1]prix BPU_otut_marché'!$D:$F,3,FALSE)</f>
        <v>2777.25</v>
      </c>
      <c r="H998" s="37"/>
      <c r="I998" s="35">
        <v>45821</v>
      </c>
      <c r="J998" s="36"/>
      <c r="K998" s="35">
        <v>46186</v>
      </c>
      <c r="L998" s="34"/>
      <c r="M998" s="35">
        <v>46551</v>
      </c>
      <c r="N998" s="34"/>
      <c r="O998" s="33">
        <v>46917</v>
      </c>
      <c r="P998" s="32">
        <v>1</v>
      </c>
      <c r="Q998" s="32"/>
    </row>
    <row r="999" spans="1:17" x14ac:dyDescent="0.2">
      <c r="A999" s="56">
        <v>2433035</v>
      </c>
      <c r="B999" s="32" t="s">
        <v>40</v>
      </c>
      <c r="C999" s="32" t="s">
        <v>103</v>
      </c>
      <c r="D999" s="38" t="s">
        <v>453</v>
      </c>
      <c r="E999" s="32" t="s">
        <v>452</v>
      </c>
      <c r="F999" s="32" t="s">
        <v>266</v>
      </c>
      <c r="G999" s="37">
        <f>VLOOKUP(D999,'[1]prix BPU_otut_marché'!$D:$F,3,FALSE)</f>
        <v>1391.22</v>
      </c>
      <c r="H999" s="37"/>
      <c r="I999" s="35">
        <v>45821</v>
      </c>
      <c r="J999" s="36"/>
      <c r="K999" s="35">
        <v>46186</v>
      </c>
      <c r="L999" s="34"/>
      <c r="M999" s="35">
        <v>46551</v>
      </c>
      <c r="N999" s="34"/>
      <c r="O999" s="33">
        <v>46917</v>
      </c>
      <c r="P999" s="32">
        <v>1</v>
      </c>
      <c r="Q999" s="32"/>
    </row>
    <row r="1000" spans="1:17" x14ac:dyDescent="0.2">
      <c r="A1000" s="56">
        <v>2433035</v>
      </c>
      <c r="B1000" s="32" t="s">
        <v>40</v>
      </c>
      <c r="C1000" s="32" t="s">
        <v>103</v>
      </c>
      <c r="D1000" s="38" t="s">
        <v>451</v>
      </c>
      <c r="E1000" s="32" t="s">
        <v>450</v>
      </c>
      <c r="F1000" s="32" t="s">
        <v>266</v>
      </c>
      <c r="G1000" s="37">
        <f>VLOOKUP(D1000,'[1]prix BPU_otut_marché'!$D:$F,3,FALSE)</f>
        <v>2829.2</v>
      </c>
      <c r="H1000" s="37"/>
      <c r="I1000" s="35">
        <v>45821</v>
      </c>
      <c r="J1000" s="36"/>
      <c r="K1000" s="35">
        <v>46186</v>
      </c>
      <c r="L1000" s="34"/>
      <c r="M1000" s="35">
        <v>46551</v>
      </c>
      <c r="N1000" s="34"/>
      <c r="O1000" s="33">
        <v>46917</v>
      </c>
      <c r="P1000" s="32">
        <v>1</v>
      </c>
      <c r="Q1000" s="32"/>
    </row>
    <row r="1001" spans="1:17" x14ac:dyDescent="0.2">
      <c r="A1001" s="56">
        <v>2433035</v>
      </c>
      <c r="B1001" s="32" t="s">
        <v>40</v>
      </c>
      <c r="C1001" s="32" t="s">
        <v>103</v>
      </c>
      <c r="D1001" s="38" t="s">
        <v>449</v>
      </c>
      <c r="E1001" s="32" t="s">
        <v>448</v>
      </c>
      <c r="F1001" s="32" t="s">
        <v>317</v>
      </c>
      <c r="G1001" s="37">
        <f>VLOOKUP(D1001,'[1]prix BPU_otut_marché'!$D:$F,3,FALSE)</f>
        <v>2763.74</v>
      </c>
      <c r="H1001" s="37"/>
      <c r="I1001" s="35">
        <v>45821</v>
      </c>
      <c r="J1001" s="36"/>
      <c r="K1001" s="35">
        <v>46186</v>
      </c>
      <c r="L1001" s="34"/>
      <c r="M1001" s="35">
        <v>46551</v>
      </c>
      <c r="N1001" s="34"/>
      <c r="O1001" s="33">
        <v>46917</v>
      </c>
      <c r="P1001" s="32">
        <v>1</v>
      </c>
      <c r="Q1001" s="32"/>
    </row>
    <row r="1002" spans="1:17" x14ac:dyDescent="0.2">
      <c r="A1002" s="56">
        <v>2433035</v>
      </c>
      <c r="B1002" s="32" t="s">
        <v>40</v>
      </c>
      <c r="C1002" s="32" t="s">
        <v>103</v>
      </c>
      <c r="D1002" s="38" t="s">
        <v>447</v>
      </c>
      <c r="E1002" s="32" t="s">
        <v>446</v>
      </c>
      <c r="F1002" s="32" t="s">
        <v>317</v>
      </c>
      <c r="G1002" s="37">
        <f>VLOOKUP(D1002,'[1]prix BPU_otut_marché'!$D:$F,3,FALSE)</f>
        <v>2666.07</v>
      </c>
      <c r="H1002" s="37"/>
      <c r="I1002" s="35">
        <v>45821</v>
      </c>
      <c r="J1002" s="36"/>
      <c r="K1002" s="35">
        <v>46186</v>
      </c>
      <c r="L1002" s="34"/>
      <c r="M1002" s="35">
        <v>46551</v>
      </c>
      <c r="N1002" s="34"/>
      <c r="O1002" s="33">
        <v>46917</v>
      </c>
      <c r="P1002" s="32">
        <v>1</v>
      </c>
      <c r="Q1002" s="32"/>
    </row>
    <row r="1003" spans="1:17" x14ac:dyDescent="0.2">
      <c r="A1003" s="56">
        <v>2433035</v>
      </c>
      <c r="B1003" s="32" t="s">
        <v>40</v>
      </c>
      <c r="C1003" s="32" t="s">
        <v>103</v>
      </c>
      <c r="D1003" s="38" t="s">
        <v>445</v>
      </c>
      <c r="E1003" s="32" t="s">
        <v>444</v>
      </c>
      <c r="F1003" s="32" t="s">
        <v>317</v>
      </c>
      <c r="G1003" s="37">
        <f>VLOOKUP(D1003,'[1]prix BPU_otut_marché'!$D:$F,3,FALSE)</f>
        <v>1061.8599999999999</v>
      </c>
      <c r="H1003" s="37"/>
      <c r="I1003" s="35">
        <v>45821</v>
      </c>
      <c r="J1003" s="36"/>
      <c r="K1003" s="35">
        <v>46186</v>
      </c>
      <c r="L1003" s="34"/>
      <c r="M1003" s="35">
        <v>46551</v>
      </c>
      <c r="N1003" s="34"/>
      <c r="O1003" s="33">
        <v>46917</v>
      </c>
      <c r="P1003" s="32">
        <v>1</v>
      </c>
      <c r="Q1003" s="32"/>
    </row>
    <row r="1004" spans="1:17" x14ac:dyDescent="0.2">
      <c r="A1004" s="56">
        <v>2433035</v>
      </c>
      <c r="B1004" s="32" t="s">
        <v>40</v>
      </c>
      <c r="C1004" s="32" t="s">
        <v>103</v>
      </c>
      <c r="D1004" s="38" t="s">
        <v>443</v>
      </c>
      <c r="E1004" s="32" t="s">
        <v>442</v>
      </c>
      <c r="F1004" s="32" t="s">
        <v>317</v>
      </c>
      <c r="G1004" s="37">
        <f>VLOOKUP(D1004,'[1]prix BPU_otut_marché'!$D:$F,3,FALSE)</f>
        <v>1391.22</v>
      </c>
      <c r="H1004" s="37"/>
      <c r="I1004" s="35">
        <v>45821</v>
      </c>
      <c r="J1004" s="36"/>
      <c r="K1004" s="35">
        <v>46186</v>
      </c>
      <c r="L1004" s="34"/>
      <c r="M1004" s="35">
        <v>46551</v>
      </c>
      <c r="N1004" s="34"/>
      <c r="O1004" s="33">
        <v>46917</v>
      </c>
      <c r="P1004" s="32">
        <v>1</v>
      </c>
      <c r="Q1004" s="32"/>
    </row>
    <row r="1005" spans="1:17" x14ac:dyDescent="0.2">
      <c r="A1005" s="56">
        <v>2433035</v>
      </c>
      <c r="B1005" s="32" t="s">
        <v>40</v>
      </c>
      <c r="C1005" s="32" t="s">
        <v>103</v>
      </c>
      <c r="D1005" s="38" t="s">
        <v>441</v>
      </c>
      <c r="E1005" s="32" t="s">
        <v>440</v>
      </c>
      <c r="F1005" s="32" t="s">
        <v>266</v>
      </c>
      <c r="G1005" s="37">
        <f>VLOOKUP(D1005,'[1]prix BPU_otut_marché'!$D:$F,3,FALSE)</f>
        <v>1418.24</v>
      </c>
      <c r="H1005" s="37"/>
      <c r="I1005" s="35">
        <v>45821</v>
      </c>
      <c r="J1005" s="36"/>
      <c r="K1005" s="35">
        <v>46186</v>
      </c>
      <c r="L1005" s="34"/>
      <c r="M1005" s="35">
        <v>46551</v>
      </c>
      <c r="N1005" s="34"/>
      <c r="O1005" s="33">
        <v>46917</v>
      </c>
      <c r="P1005" s="32">
        <v>1</v>
      </c>
      <c r="Q1005" s="32"/>
    </row>
    <row r="1006" spans="1:17" x14ac:dyDescent="0.2">
      <c r="A1006" s="56">
        <v>2433035</v>
      </c>
      <c r="B1006" s="32" t="s">
        <v>40</v>
      </c>
      <c r="C1006" s="32" t="s">
        <v>103</v>
      </c>
      <c r="D1006" s="38" t="s">
        <v>439</v>
      </c>
      <c r="E1006" s="32" t="s">
        <v>438</v>
      </c>
      <c r="F1006" s="32" t="s">
        <v>75</v>
      </c>
      <c r="G1006" s="37">
        <f>VLOOKUP(D1006,'[1]prix BPU_otut_marché'!$D:$F,3,FALSE)</f>
        <v>1502</v>
      </c>
      <c r="H1006" s="37"/>
      <c r="I1006" s="35">
        <v>45821</v>
      </c>
      <c r="J1006" s="36"/>
      <c r="K1006" s="35">
        <v>46186</v>
      </c>
      <c r="L1006" s="34"/>
      <c r="M1006" s="35">
        <v>46551</v>
      </c>
      <c r="N1006" s="34"/>
      <c r="O1006" s="33">
        <v>46917</v>
      </c>
      <c r="P1006" s="32">
        <v>1</v>
      </c>
      <c r="Q1006" s="32"/>
    </row>
    <row r="1007" spans="1:17" x14ac:dyDescent="0.2">
      <c r="A1007" s="56">
        <v>2433035</v>
      </c>
      <c r="B1007" s="32" t="s">
        <v>40</v>
      </c>
      <c r="C1007" s="32" t="s">
        <v>103</v>
      </c>
      <c r="D1007" s="38" t="s">
        <v>437</v>
      </c>
      <c r="E1007" s="32" t="s">
        <v>436</v>
      </c>
      <c r="F1007" s="32" t="s">
        <v>261</v>
      </c>
      <c r="G1007" s="37">
        <f>VLOOKUP(D1007,'[1]prix BPU_otut_marché'!$D:$F,3,FALSE)</f>
        <v>1208.3599999999999</v>
      </c>
      <c r="H1007" s="37"/>
      <c r="I1007" s="35">
        <v>45821</v>
      </c>
      <c r="J1007" s="36"/>
      <c r="K1007" s="35">
        <v>46186</v>
      </c>
      <c r="L1007" s="34"/>
      <c r="M1007" s="35">
        <v>46551</v>
      </c>
      <c r="N1007" s="34"/>
      <c r="O1007" s="33">
        <v>46917</v>
      </c>
      <c r="P1007" s="32">
        <v>1</v>
      </c>
      <c r="Q1007" s="32"/>
    </row>
    <row r="1008" spans="1:17" x14ac:dyDescent="0.2">
      <c r="A1008" s="56">
        <v>2433035</v>
      </c>
      <c r="B1008" s="32" t="s">
        <v>40</v>
      </c>
      <c r="C1008" s="32" t="s">
        <v>103</v>
      </c>
      <c r="D1008" s="38" t="s">
        <v>435</v>
      </c>
      <c r="E1008" s="32" t="s">
        <v>434</v>
      </c>
      <c r="F1008" s="32" t="s">
        <v>261</v>
      </c>
      <c r="G1008" s="37">
        <f>VLOOKUP(D1008,'[1]prix BPU_otut_marché'!$D:$F,3,FALSE)</f>
        <v>1246.8</v>
      </c>
      <c r="H1008" s="37"/>
      <c r="I1008" s="35">
        <v>45821</v>
      </c>
      <c r="J1008" s="36"/>
      <c r="K1008" s="35">
        <v>46186</v>
      </c>
      <c r="L1008" s="34"/>
      <c r="M1008" s="35">
        <v>46551</v>
      </c>
      <c r="N1008" s="34"/>
      <c r="O1008" s="33">
        <v>46917</v>
      </c>
      <c r="P1008" s="32">
        <v>1</v>
      </c>
      <c r="Q1008" s="32"/>
    </row>
    <row r="1009" spans="1:17" x14ac:dyDescent="0.2">
      <c r="A1009" s="56">
        <v>2433035</v>
      </c>
      <c r="B1009" s="32" t="s">
        <v>40</v>
      </c>
      <c r="C1009" s="32" t="s">
        <v>103</v>
      </c>
      <c r="D1009" s="38" t="s">
        <v>433</v>
      </c>
      <c r="E1009" s="32" t="s">
        <v>432</v>
      </c>
      <c r="F1009" s="32" t="s">
        <v>261</v>
      </c>
      <c r="G1009" s="37">
        <f>VLOOKUP(D1009,'[1]prix BPU_otut_marché'!$D:$F,3,FALSE)</f>
        <v>1355.9</v>
      </c>
      <c r="H1009" s="37"/>
      <c r="I1009" s="35">
        <v>45821</v>
      </c>
      <c r="J1009" s="36"/>
      <c r="K1009" s="35">
        <v>46186</v>
      </c>
      <c r="L1009" s="34"/>
      <c r="M1009" s="35">
        <v>46551</v>
      </c>
      <c r="N1009" s="34"/>
      <c r="O1009" s="33">
        <v>46917</v>
      </c>
      <c r="P1009" s="32">
        <v>1</v>
      </c>
      <c r="Q1009" s="32"/>
    </row>
    <row r="1010" spans="1:17" x14ac:dyDescent="0.2">
      <c r="A1010" s="56">
        <v>2433035</v>
      </c>
      <c r="B1010" s="32" t="s">
        <v>40</v>
      </c>
      <c r="C1010" s="32" t="s">
        <v>103</v>
      </c>
      <c r="D1010" s="38" t="s">
        <v>431</v>
      </c>
      <c r="E1010" s="32" t="s">
        <v>430</v>
      </c>
      <c r="F1010" s="32" t="s">
        <v>261</v>
      </c>
      <c r="G1010" s="37">
        <f>VLOOKUP(D1010,'[1]prix BPU_otut_marché'!$D:$F,3,FALSE)</f>
        <v>1097.18</v>
      </c>
      <c r="H1010" s="37"/>
      <c r="I1010" s="35">
        <v>45821</v>
      </c>
      <c r="J1010" s="36"/>
      <c r="K1010" s="35">
        <v>46186</v>
      </c>
      <c r="L1010" s="34"/>
      <c r="M1010" s="35">
        <v>46551</v>
      </c>
      <c r="N1010" s="34"/>
      <c r="O1010" s="33">
        <v>46917</v>
      </c>
      <c r="P1010" s="32">
        <v>1</v>
      </c>
      <c r="Q1010" s="32"/>
    </row>
    <row r="1011" spans="1:17" x14ac:dyDescent="0.2">
      <c r="A1011" s="56">
        <v>2433035</v>
      </c>
      <c r="B1011" s="32" t="s">
        <v>40</v>
      </c>
      <c r="C1011" s="32" t="s">
        <v>103</v>
      </c>
      <c r="D1011" s="38" t="s">
        <v>429</v>
      </c>
      <c r="E1011" s="32" t="s">
        <v>428</v>
      </c>
      <c r="F1011" s="32" t="s">
        <v>261</v>
      </c>
      <c r="G1011" s="37">
        <f>VLOOKUP(D1011,'[1]prix BPU_otut_marché'!$D:$F,3,FALSE)</f>
        <v>1432.78</v>
      </c>
      <c r="H1011" s="37"/>
      <c r="I1011" s="35">
        <v>45821</v>
      </c>
      <c r="J1011" s="36"/>
      <c r="K1011" s="35">
        <v>46186</v>
      </c>
      <c r="L1011" s="34"/>
      <c r="M1011" s="35">
        <v>46551</v>
      </c>
      <c r="N1011" s="34"/>
      <c r="O1011" s="33">
        <v>46917</v>
      </c>
      <c r="P1011" s="32">
        <v>1</v>
      </c>
      <c r="Q1011" s="32"/>
    </row>
    <row r="1012" spans="1:17" x14ac:dyDescent="0.2">
      <c r="A1012" s="56">
        <v>2433035</v>
      </c>
      <c r="B1012" s="32" t="s">
        <v>40</v>
      </c>
      <c r="C1012" s="32" t="s">
        <v>103</v>
      </c>
      <c r="D1012" s="38" t="s">
        <v>427</v>
      </c>
      <c r="E1012" s="32" t="s">
        <v>426</v>
      </c>
      <c r="F1012" s="32" t="s">
        <v>261</v>
      </c>
      <c r="G1012" s="37">
        <f>VLOOKUP(D1012,'[1]prix BPU_otut_marché'!$D:$F,3,FALSE)</f>
        <v>1767.34</v>
      </c>
      <c r="H1012" s="37"/>
      <c r="I1012" s="35">
        <v>45821</v>
      </c>
      <c r="J1012" s="36"/>
      <c r="K1012" s="35">
        <v>46186</v>
      </c>
      <c r="L1012" s="34"/>
      <c r="M1012" s="35">
        <v>46551</v>
      </c>
      <c r="N1012" s="34"/>
      <c r="O1012" s="33">
        <v>46917</v>
      </c>
      <c r="P1012" s="32">
        <v>1</v>
      </c>
      <c r="Q1012" s="32"/>
    </row>
    <row r="1013" spans="1:17" x14ac:dyDescent="0.2">
      <c r="A1013" s="56">
        <v>2433035</v>
      </c>
      <c r="B1013" s="32" t="s">
        <v>40</v>
      </c>
      <c r="C1013" s="32" t="s">
        <v>103</v>
      </c>
      <c r="D1013" s="38" t="s">
        <v>425</v>
      </c>
      <c r="E1013" s="32" t="s">
        <v>424</v>
      </c>
      <c r="F1013" s="32" t="s">
        <v>261</v>
      </c>
      <c r="G1013" s="37">
        <f>VLOOKUP(D1013,'[1]prix BPU_otut_marché'!$D:$F,3,FALSE)</f>
        <v>989.13</v>
      </c>
      <c r="H1013" s="37"/>
      <c r="I1013" s="35">
        <v>45821</v>
      </c>
      <c r="J1013" s="36"/>
      <c r="K1013" s="35">
        <v>46186</v>
      </c>
      <c r="L1013" s="34"/>
      <c r="M1013" s="35">
        <v>46551</v>
      </c>
      <c r="N1013" s="34"/>
      <c r="O1013" s="33">
        <v>46917</v>
      </c>
      <c r="P1013" s="32">
        <v>1</v>
      </c>
      <c r="Q1013" s="32"/>
    </row>
    <row r="1014" spans="1:17" x14ac:dyDescent="0.2">
      <c r="A1014" s="56">
        <v>2433035</v>
      </c>
      <c r="B1014" s="32" t="s">
        <v>40</v>
      </c>
      <c r="C1014" s="32" t="s">
        <v>103</v>
      </c>
      <c r="D1014" s="38" t="s">
        <v>423</v>
      </c>
      <c r="E1014" s="32" t="s">
        <v>422</v>
      </c>
      <c r="F1014" s="32" t="s">
        <v>261</v>
      </c>
      <c r="G1014" s="37">
        <f>VLOOKUP(D1014,'[1]prix BPU_otut_marché'!$D:$F,3,FALSE)</f>
        <v>1210.44</v>
      </c>
      <c r="H1014" s="37"/>
      <c r="I1014" s="35">
        <v>45821</v>
      </c>
      <c r="J1014" s="36"/>
      <c r="K1014" s="35">
        <v>46186</v>
      </c>
      <c r="L1014" s="34"/>
      <c r="M1014" s="35">
        <v>46551</v>
      </c>
      <c r="N1014" s="34"/>
      <c r="O1014" s="33">
        <v>46917</v>
      </c>
      <c r="P1014" s="32">
        <v>1</v>
      </c>
      <c r="Q1014" s="32"/>
    </row>
    <row r="1015" spans="1:17" x14ac:dyDescent="0.2">
      <c r="A1015" s="56">
        <v>2433035</v>
      </c>
      <c r="B1015" s="32" t="s">
        <v>40</v>
      </c>
      <c r="C1015" s="32" t="s">
        <v>103</v>
      </c>
      <c r="D1015" s="38" t="s">
        <v>421</v>
      </c>
      <c r="E1015" s="32" t="s">
        <v>420</v>
      </c>
      <c r="F1015" s="32" t="s">
        <v>261</v>
      </c>
      <c r="G1015" s="37">
        <f>VLOOKUP(D1015,'[1]prix BPU_otut_marché'!$D:$F,3,FALSE)</f>
        <v>928.87</v>
      </c>
      <c r="H1015" s="37"/>
      <c r="I1015" s="35">
        <v>45821</v>
      </c>
      <c r="J1015" s="36"/>
      <c r="K1015" s="35">
        <v>46186</v>
      </c>
      <c r="L1015" s="34"/>
      <c r="M1015" s="35">
        <v>46551</v>
      </c>
      <c r="N1015" s="34"/>
      <c r="O1015" s="33">
        <v>46917</v>
      </c>
      <c r="P1015" s="32">
        <v>1</v>
      </c>
      <c r="Q1015" s="32"/>
    </row>
    <row r="1016" spans="1:17" x14ac:dyDescent="0.2">
      <c r="A1016" s="56">
        <v>2433035</v>
      </c>
      <c r="B1016" s="32" t="s">
        <v>40</v>
      </c>
      <c r="C1016" s="32" t="s">
        <v>103</v>
      </c>
      <c r="D1016" s="38" t="s">
        <v>419</v>
      </c>
      <c r="E1016" s="32" t="s">
        <v>418</v>
      </c>
      <c r="F1016" s="32" t="s">
        <v>261</v>
      </c>
      <c r="G1016" s="37">
        <f>VLOOKUP(D1016,'[1]prix BPU_otut_marché'!$D:$F,3,FALSE)</f>
        <v>929.91</v>
      </c>
      <c r="H1016" s="37"/>
      <c r="I1016" s="35">
        <v>45821</v>
      </c>
      <c r="J1016" s="36"/>
      <c r="K1016" s="35">
        <v>46186</v>
      </c>
      <c r="L1016" s="34"/>
      <c r="M1016" s="35">
        <v>46551</v>
      </c>
      <c r="N1016" s="34"/>
      <c r="O1016" s="33">
        <v>46917</v>
      </c>
      <c r="P1016" s="32">
        <v>1</v>
      </c>
      <c r="Q1016" s="32"/>
    </row>
    <row r="1017" spans="1:17" x14ac:dyDescent="0.2">
      <c r="A1017" s="56">
        <v>2433035</v>
      </c>
      <c r="B1017" s="32" t="s">
        <v>40</v>
      </c>
      <c r="C1017" s="32" t="s">
        <v>103</v>
      </c>
      <c r="D1017" s="38" t="s">
        <v>417</v>
      </c>
      <c r="E1017" s="32" t="s">
        <v>416</v>
      </c>
      <c r="F1017" s="32" t="s">
        <v>261</v>
      </c>
      <c r="G1017" s="37">
        <f>VLOOKUP(D1017,'[1]prix BPU_otut_marché'!$D:$F,3,FALSE)</f>
        <v>704.44</v>
      </c>
      <c r="H1017" s="37"/>
      <c r="I1017" s="35">
        <v>45821</v>
      </c>
      <c r="J1017" s="36"/>
      <c r="K1017" s="35">
        <v>46186</v>
      </c>
      <c r="L1017" s="34"/>
      <c r="M1017" s="35">
        <v>46551</v>
      </c>
      <c r="N1017" s="34"/>
      <c r="O1017" s="33">
        <v>46917</v>
      </c>
      <c r="P1017" s="32">
        <v>1</v>
      </c>
      <c r="Q1017" s="32"/>
    </row>
    <row r="1018" spans="1:17" x14ac:dyDescent="0.2">
      <c r="A1018" s="56">
        <v>2433035</v>
      </c>
      <c r="B1018" s="32" t="s">
        <v>40</v>
      </c>
      <c r="C1018" s="32" t="s">
        <v>103</v>
      </c>
      <c r="D1018" s="38" t="s">
        <v>415</v>
      </c>
      <c r="E1018" s="32" t="s">
        <v>414</v>
      </c>
      <c r="F1018" s="32" t="s">
        <v>261</v>
      </c>
      <c r="G1018" s="37">
        <f>VLOOKUP(D1018,'[1]prix BPU_otut_marché'!$D:$F,3,FALSE)</f>
        <v>401.05</v>
      </c>
      <c r="H1018" s="37"/>
      <c r="I1018" s="35">
        <v>45821</v>
      </c>
      <c r="J1018" s="36"/>
      <c r="K1018" s="35">
        <v>46186</v>
      </c>
      <c r="L1018" s="34"/>
      <c r="M1018" s="35">
        <v>46551</v>
      </c>
      <c r="N1018" s="34"/>
      <c r="O1018" s="33">
        <v>46917</v>
      </c>
      <c r="P1018" s="32">
        <v>1</v>
      </c>
      <c r="Q1018" s="32"/>
    </row>
    <row r="1019" spans="1:17" x14ac:dyDescent="0.2">
      <c r="A1019" s="56">
        <v>2433035</v>
      </c>
      <c r="B1019" s="32" t="s">
        <v>40</v>
      </c>
      <c r="C1019" s="32" t="s">
        <v>103</v>
      </c>
      <c r="D1019" s="38" t="s">
        <v>413</v>
      </c>
      <c r="E1019" s="32" t="s">
        <v>412</v>
      </c>
      <c r="F1019" s="32" t="s">
        <v>261</v>
      </c>
      <c r="G1019" s="37">
        <f>VLOOKUP(D1019,'[1]prix BPU_otut_marché'!$D:$F,3,FALSE)</f>
        <v>1432.78</v>
      </c>
      <c r="H1019" s="37"/>
      <c r="I1019" s="35">
        <v>45821</v>
      </c>
      <c r="J1019" s="36"/>
      <c r="K1019" s="35">
        <v>46186</v>
      </c>
      <c r="L1019" s="34"/>
      <c r="M1019" s="35">
        <v>46551</v>
      </c>
      <c r="N1019" s="34"/>
      <c r="O1019" s="33">
        <v>46917</v>
      </c>
      <c r="P1019" s="32">
        <v>1</v>
      </c>
      <c r="Q1019" s="32"/>
    </row>
    <row r="1020" spans="1:17" x14ac:dyDescent="0.2">
      <c r="A1020" s="56">
        <v>2433035</v>
      </c>
      <c r="B1020" s="32" t="s">
        <v>40</v>
      </c>
      <c r="C1020" s="32" t="s">
        <v>103</v>
      </c>
      <c r="D1020" s="38" t="s">
        <v>411</v>
      </c>
      <c r="E1020" s="32" t="s">
        <v>410</v>
      </c>
      <c r="F1020" s="32" t="s">
        <v>261</v>
      </c>
      <c r="G1020" s="37">
        <f>VLOOKUP(D1020,'[1]prix BPU_otut_marché'!$D:$F,3,FALSE)</f>
        <v>936.14</v>
      </c>
      <c r="H1020" s="37"/>
      <c r="I1020" s="35">
        <v>45821</v>
      </c>
      <c r="J1020" s="36"/>
      <c r="K1020" s="35">
        <v>46186</v>
      </c>
      <c r="L1020" s="34"/>
      <c r="M1020" s="35">
        <v>46551</v>
      </c>
      <c r="N1020" s="34"/>
      <c r="O1020" s="33">
        <v>46917</v>
      </c>
      <c r="P1020" s="32">
        <v>1</v>
      </c>
      <c r="Q1020" s="32"/>
    </row>
    <row r="1021" spans="1:17" x14ac:dyDescent="0.2">
      <c r="A1021" s="56">
        <v>2433035</v>
      </c>
      <c r="B1021" s="32" t="s">
        <v>40</v>
      </c>
      <c r="C1021" s="32" t="s">
        <v>103</v>
      </c>
      <c r="D1021" s="38" t="s">
        <v>409</v>
      </c>
      <c r="E1021" s="32" t="s">
        <v>408</v>
      </c>
      <c r="F1021" s="32" t="s">
        <v>261</v>
      </c>
      <c r="G1021" s="37">
        <f>VLOOKUP(D1021,'[1]prix BPU_otut_marché'!$D:$F,3,FALSE)</f>
        <v>936.14</v>
      </c>
      <c r="H1021" s="37"/>
      <c r="I1021" s="35">
        <v>45821</v>
      </c>
      <c r="J1021" s="36"/>
      <c r="K1021" s="35">
        <v>46186</v>
      </c>
      <c r="L1021" s="34"/>
      <c r="M1021" s="35">
        <v>46551</v>
      </c>
      <c r="N1021" s="34"/>
      <c r="O1021" s="33">
        <v>46917</v>
      </c>
      <c r="P1021" s="32">
        <v>1</v>
      </c>
      <c r="Q1021" s="32"/>
    </row>
    <row r="1022" spans="1:17" x14ac:dyDescent="0.2">
      <c r="A1022" s="56">
        <v>2433035</v>
      </c>
      <c r="B1022" s="32" t="s">
        <v>40</v>
      </c>
      <c r="C1022" s="32" t="s">
        <v>103</v>
      </c>
      <c r="D1022" s="38" t="s">
        <v>407</v>
      </c>
      <c r="E1022" s="32" t="s">
        <v>406</v>
      </c>
      <c r="F1022" s="32" t="s">
        <v>261</v>
      </c>
      <c r="G1022" s="37">
        <f>VLOOKUP(D1022,'[1]prix BPU_otut_marché'!$D:$F,3,FALSE)</f>
        <v>1639.54</v>
      </c>
      <c r="H1022" s="37"/>
      <c r="I1022" s="35">
        <v>45821</v>
      </c>
      <c r="J1022" s="36"/>
      <c r="K1022" s="35">
        <v>46186</v>
      </c>
      <c r="L1022" s="34"/>
      <c r="M1022" s="35">
        <v>46551</v>
      </c>
      <c r="N1022" s="34"/>
      <c r="O1022" s="33">
        <v>46917</v>
      </c>
      <c r="P1022" s="32">
        <v>1</v>
      </c>
      <c r="Q1022" s="32"/>
    </row>
    <row r="1023" spans="1:17" x14ac:dyDescent="0.2">
      <c r="A1023" s="56">
        <v>2433035</v>
      </c>
      <c r="B1023" s="32" t="s">
        <v>40</v>
      </c>
      <c r="C1023" s="32" t="s">
        <v>103</v>
      </c>
      <c r="D1023" s="38" t="s">
        <v>405</v>
      </c>
      <c r="E1023" s="32" t="s">
        <v>404</v>
      </c>
      <c r="F1023" s="32" t="s">
        <v>261</v>
      </c>
      <c r="G1023" s="37">
        <f>VLOOKUP(D1023,'[1]prix BPU_otut_marché'!$D:$F,3,FALSE)</f>
        <v>1211.47</v>
      </c>
      <c r="H1023" s="37"/>
      <c r="I1023" s="35">
        <v>45821</v>
      </c>
      <c r="J1023" s="36"/>
      <c r="K1023" s="35">
        <v>46186</v>
      </c>
      <c r="L1023" s="34"/>
      <c r="M1023" s="35">
        <v>46551</v>
      </c>
      <c r="N1023" s="34"/>
      <c r="O1023" s="33">
        <v>46917</v>
      </c>
      <c r="P1023" s="32">
        <v>1</v>
      </c>
      <c r="Q1023" s="32"/>
    </row>
    <row r="1024" spans="1:17" x14ac:dyDescent="0.2">
      <c r="A1024" s="56">
        <v>2433035</v>
      </c>
      <c r="B1024" s="32" t="s">
        <v>40</v>
      </c>
      <c r="C1024" s="32" t="s">
        <v>103</v>
      </c>
      <c r="D1024" s="38" t="s">
        <v>403</v>
      </c>
      <c r="E1024" s="32" t="s">
        <v>402</v>
      </c>
      <c r="F1024" s="32" t="s">
        <v>261</v>
      </c>
      <c r="G1024" s="37">
        <f>VLOOKUP(D1024,'[1]prix BPU_otut_marché'!$D:$F,3,FALSE)</f>
        <v>922.63</v>
      </c>
      <c r="H1024" s="37"/>
      <c r="I1024" s="35">
        <v>45821</v>
      </c>
      <c r="J1024" s="36"/>
      <c r="K1024" s="35">
        <v>46186</v>
      </c>
      <c r="L1024" s="34"/>
      <c r="M1024" s="35">
        <v>46551</v>
      </c>
      <c r="N1024" s="34"/>
      <c r="O1024" s="33">
        <v>46917</v>
      </c>
      <c r="P1024" s="32">
        <v>1</v>
      </c>
      <c r="Q1024" s="32"/>
    </row>
    <row r="1025" spans="1:17" x14ac:dyDescent="0.2">
      <c r="A1025" s="56">
        <v>2433035</v>
      </c>
      <c r="B1025" s="32" t="s">
        <v>40</v>
      </c>
      <c r="C1025" s="32" t="s">
        <v>103</v>
      </c>
      <c r="D1025" s="38" t="s">
        <v>401</v>
      </c>
      <c r="E1025" s="32" t="s">
        <v>400</v>
      </c>
      <c r="F1025" s="32" t="s">
        <v>204</v>
      </c>
      <c r="G1025" s="37">
        <f>VLOOKUP(D1025,'[1]prix BPU_otut_marché'!$D:$F,3,FALSE)</f>
        <v>929.91</v>
      </c>
      <c r="H1025" s="37"/>
      <c r="I1025" s="35">
        <v>45821</v>
      </c>
      <c r="J1025" s="36"/>
      <c r="K1025" s="35">
        <v>46186</v>
      </c>
      <c r="L1025" s="34"/>
      <c r="M1025" s="35">
        <v>46551</v>
      </c>
      <c r="N1025" s="34"/>
      <c r="O1025" s="33">
        <v>46917</v>
      </c>
      <c r="P1025" s="32">
        <v>1</v>
      </c>
      <c r="Q1025" s="32"/>
    </row>
    <row r="1026" spans="1:17" x14ac:dyDescent="0.2">
      <c r="A1026" s="56">
        <v>2433035</v>
      </c>
      <c r="B1026" s="32" t="s">
        <v>40</v>
      </c>
      <c r="C1026" s="32" t="s">
        <v>103</v>
      </c>
      <c r="D1026" s="38" t="s">
        <v>399</v>
      </c>
      <c r="E1026" s="32" t="s">
        <v>398</v>
      </c>
      <c r="F1026" s="32" t="s">
        <v>204</v>
      </c>
      <c r="G1026" s="37">
        <f>VLOOKUP(D1026,'[1]prix BPU_otut_marché'!$D:$F,3,FALSE)</f>
        <v>929.91</v>
      </c>
      <c r="H1026" s="37"/>
      <c r="I1026" s="35">
        <v>45821</v>
      </c>
      <c r="J1026" s="36"/>
      <c r="K1026" s="35">
        <v>46186</v>
      </c>
      <c r="L1026" s="34"/>
      <c r="M1026" s="35">
        <v>46551</v>
      </c>
      <c r="N1026" s="34"/>
      <c r="O1026" s="33">
        <v>46917</v>
      </c>
      <c r="P1026" s="32">
        <v>1</v>
      </c>
      <c r="Q1026" s="32"/>
    </row>
    <row r="1027" spans="1:17" x14ac:dyDescent="0.2">
      <c r="A1027" s="56">
        <v>2433035</v>
      </c>
      <c r="B1027" s="32" t="s">
        <v>40</v>
      </c>
      <c r="C1027" s="32" t="s">
        <v>103</v>
      </c>
      <c r="D1027" s="38" t="s">
        <v>397</v>
      </c>
      <c r="E1027" s="32" t="s">
        <v>396</v>
      </c>
      <c r="F1027" s="32" t="s">
        <v>204</v>
      </c>
      <c r="G1027" s="37">
        <f>VLOOKUP(D1027,'[1]prix BPU_otut_marché'!$D:$F,3,FALSE)</f>
        <v>861.33</v>
      </c>
      <c r="H1027" s="37"/>
      <c r="I1027" s="35">
        <v>45821</v>
      </c>
      <c r="J1027" s="36"/>
      <c r="K1027" s="35">
        <v>46186</v>
      </c>
      <c r="L1027" s="34"/>
      <c r="M1027" s="35">
        <v>46551</v>
      </c>
      <c r="N1027" s="34"/>
      <c r="O1027" s="33">
        <v>46917</v>
      </c>
      <c r="P1027" s="32">
        <v>1</v>
      </c>
      <c r="Q1027" s="32"/>
    </row>
    <row r="1028" spans="1:17" x14ac:dyDescent="0.2">
      <c r="A1028" s="56">
        <v>2433035</v>
      </c>
      <c r="B1028" s="32" t="s">
        <v>40</v>
      </c>
      <c r="C1028" s="32" t="s">
        <v>103</v>
      </c>
      <c r="D1028" s="38" t="s">
        <v>395</v>
      </c>
      <c r="E1028" s="32" t="s">
        <v>394</v>
      </c>
      <c r="F1028" s="32" t="s">
        <v>137</v>
      </c>
      <c r="G1028" s="37">
        <f>VLOOKUP(D1028,'[1]prix BPU_otut_marché'!$D:$F,3,FALSE)</f>
        <v>1562.66</v>
      </c>
      <c r="H1028" s="37"/>
      <c r="I1028" s="35">
        <v>45821</v>
      </c>
      <c r="J1028" s="36"/>
      <c r="K1028" s="35">
        <v>46186</v>
      </c>
      <c r="L1028" s="34"/>
      <c r="M1028" s="35">
        <v>46551</v>
      </c>
      <c r="N1028" s="34"/>
      <c r="O1028" s="33">
        <v>46917</v>
      </c>
      <c r="P1028" s="32">
        <v>1</v>
      </c>
      <c r="Q1028" s="32"/>
    </row>
    <row r="1029" spans="1:17" x14ac:dyDescent="0.2">
      <c r="A1029" s="56">
        <v>2433035</v>
      </c>
      <c r="B1029" s="32" t="s">
        <v>40</v>
      </c>
      <c r="C1029" s="32" t="s">
        <v>103</v>
      </c>
      <c r="D1029" s="38" t="s">
        <v>393</v>
      </c>
      <c r="E1029" s="32" t="s">
        <v>392</v>
      </c>
      <c r="F1029" s="32" t="s">
        <v>266</v>
      </c>
      <c r="G1029" s="37">
        <f>VLOOKUP(D1029,'[1]prix BPU_otut_marché'!$D:$F,3,FALSE)</f>
        <v>926.79</v>
      </c>
      <c r="H1029" s="37"/>
      <c r="I1029" s="35">
        <v>45821</v>
      </c>
      <c r="J1029" s="36"/>
      <c r="K1029" s="35">
        <v>46186</v>
      </c>
      <c r="L1029" s="34"/>
      <c r="M1029" s="35">
        <v>46551</v>
      </c>
      <c r="N1029" s="34"/>
      <c r="O1029" s="33">
        <v>46917</v>
      </c>
      <c r="P1029" s="32">
        <v>1</v>
      </c>
      <c r="Q1029" s="32"/>
    </row>
    <row r="1030" spans="1:17" x14ac:dyDescent="0.2">
      <c r="A1030" s="56">
        <v>2433035</v>
      </c>
      <c r="B1030" s="32" t="s">
        <v>40</v>
      </c>
      <c r="C1030" s="32" t="s">
        <v>103</v>
      </c>
      <c r="D1030" s="38" t="s">
        <v>391</v>
      </c>
      <c r="E1030" s="32" t="s">
        <v>390</v>
      </c>
      <c r="F1030" s="32" t="s">
        <v>69</v>
      </c>
      <c r="G1030" s="37">
        <f>VLOOKUP(D1030,'[1]prix BPU_otut_marché'!$D:$F,3,FALSE)</f>
        <v>704.44</v>
      </c>
      <c r="H1030" s="37"/>
      <c r="I1030" s="35">
        <v>45821</v>
      </c>
      <c r="J1030" s="36"/>
      <c r="K1030" s="35">
        <v>46186</v>
      </c>
      <c r="L1030" s="34"/>
      <c r="M1030" s="35">
        <v>46551</v>
      </c>
      <c r="N1030" s="34"/>
      <c r="O1030" s="33">
        <v>46917</v>
      </c>
      <c r="P1030" s="32">
        <v>1</v>
      </c>
      <c r="Q1030" s="32"/>
    </row>
    <row r="1031" spans="1:17" x14ac:dyDescent="0.2">
      <c r="A1031" s="56">
        <v>2433035</v>
      </c>
      <c r="B1031" s="32" t="s">
        <v>40</v>
      </c>
      <c r="C1031" s="32" t="s">
        <v>103</v>
      </c>
      <c r="D1031" s="38" t="s">
        <v>389</v>
      </c>
      <c r="E1031" s="32" t="s">
        <v>388</v>
      </c>
      <c r="F1031" s="32" t="s">
        <v>261</v>
      </c>
      <c r="G1031" s="37">
        <f>VLOOKUP(D1031,'[1]prix BPU_otut_marché'!$D:$F,3,FALSE)</f>
        <v>1037.96</v>
      </c>
      <c r="H1031" s="37"/>
      <c r="I1031" s="35">
        <v>45821</v>
      </c>
      <c r="J1031" s="36"/>
      <c r="K1031" s="35">
        <v>46186</v>
      </c>
      <c r="L1031" s="34"/>
      <c r="M1031" s="35">
        <v>46551</v>
      </c>
      <c r="N1031" s="34"/>
      <c r="O1031" s="33">
        <v>46917</v>
      </c>
      <c r="P1031" s="32">
        <v>1</v>
      </c>
      <c r="Q1031" s="32"/>
    </row>
    <row r="1032" spans="1:17" x14ac:dyDescent="0.2">
      <c r="A1032" s="56">
        <v>2433035</v>
      </c>
      <c r="B1032" s="32" t="s">
        <v>40</v>
      </c>
      <c r="C1032" s="32" t="s">
        <v>103</v>
      </c>
      <c r="D1032" s="38" t="s">
        <v>387</v>
      </c>
      <c r="E1032" s="32" t="s">
        <v>386</v>
      </c>
      <c r="F1032" s="32" t="s">
        <v>76</v>
      </c>
      <c r="G1032" s="37">
        <f>VLOOKUP(D1032,'[1]prix BPU_otut_marché'!$D:$F,3,FALSE)</f>
        <v>5814.24</v>
      </c>
      <c r="H1032" s="37"/>
      <c r="I1032" s="35">
        <v>45821</v>
      </c>
      <c r="J1032" s="36"/>
      <c r="K1032" s="35">
        <v>46186</v>
      </c>
      <c r="L1032" s="34"/>
      <c r="M1032" s="35">
        <v>46551</v>
      </c>
      <c r="N1032" s="34"/>
      <c r="O1032" s="33">
        <v>46917</v>
      </c>
      <c r="P1032" s="32">
        <v>1</v>
      </c>
      <c r="Q1032" s="32"/>
    </row>
    <row r="1033" spans="1:17" x14ac:dyDescent="0.2">
      <c r="A1033" s="56">
        <v>2433035</v>
      </c>
      <c r="B1033" s="32" t="s">
        <v>40</v>
      </c>
      <c r="C1033" s="32" t="s">
        <v>103</v>
      </c>
      <c r="D1033" s="38" t="s">
        <v>385</v>
      </c>
      <c r="E1033" s="32" t="s">
        <v>384</v>
      </c>
      <c r="F1033" s="32" t="s">
        <v>67</v>
      </c>
      <c r="G1033" s="37">
        <f>VLOOKUP(D1033,'[1]prix BPU_otut_marché'!$D:$F,3,FALSE)</f>
        <v>1934.62</v>
      </c>
      <c r="H1033" s="37"/>
      <c r="I1033" s="35">
        <v>45821</v>
      </c>
      <c r="J1033" s="36"/>
      <c r="K1033" s="35">
        <v>46186</v>
      </c>
      <c r="L1033" s="34"/>
      <c r="M1033" s="35">
        <v>46551</v>
      </c>
      <c r="N1033" s="34"/>
      <c r="O1033" s="33">
        <v>46917</v>
      </c>
      <c r="P1033" s="32">
        <v>1</v>
      </c>
      <c r="Q1033" s="32"/>
    </row>
    <row r="1034" spans="1:17" x14ac:dyDescent="0.2">
      <c r="A1034" s="56">
        <v>2433035</v>
      </c>
      <c r="B1034" s="32" t="s">
        <v>40</v>
      </c>
      <c r="C1034" s="32" t="s">
        <v>103</v>
      </c>
      <c r="D1034" s="38" t="s">
        <v>383</v>
      </c>
      <c r="E1034" s="32" t="s">
        <v>382</v>
      </c>
      <c r="F1034" s="32" t="s">
        <v>68</v>
      </c>
      <c r="G1034" s="37">
        <f>VLOOKUP(D1034,'[1]prix BPU_otut_marché'!$D:$F,3,FALSE)</f>
        <v>231.7</v>
      </c>
      <c r="H1034" s="37"/>
      <c r="I1034" s="35">
        <v>45821</v>
      </c>
      <c r="J1034" s="36"/>
      <c r="K1034" s="35">
        <v>46186</v>
      </c>
      <c r="L1034" s="34"/>
      <c r="M1034" s="35">
        <v>46551</v>
      </c>
      <c r="N1034" s="34"/>
      <c r="O1034" s="33">
        <v>46917</v>
      </c>
      <c r="P1034" s="32">
        <v>1</v>
      </c>
      <c r="Q1034" s="32"/>
    </row>
    <row r="1035" spans="1:17" x14ac:dyDescent="0.2">
      <c r="A1035" s="56">
        <v>2433035</v>
      </c>
      <c r="B1035" s="32" t="s">
        <v>40</v>
      </c>
      <c r="C1035" s="32" t="s">
        <v>103</v>
      </c>
      <c r="D1035" s="38" t="s">
        <v>381</v>
      </c>
      <c r="E1035" s="32" t="s">
        <v>380</v>
      </c>
      <c r="F1035" s="32" t="s">
        <v>68</v>
      </c>
      <c r="G1035" s="37">
        <f>VLOOKUP(D1035,'[1]prix BPU_otut_marché'!$D:$F,3,FALSE)</f>
        <v>231.7</v>
      </c>
      <c r="H1035" s="37"/>
      <c r="I1035" s="35">
        <v>45821</v>
      </c>
      <c r="J1035" s="36"/>
      <c r="K1035" s="35">
        <v>46186</v>
      </c>
      <c r="L1035" s="34"/>
      <c r="M1035" s="35">
        <v>46551</v>
      </c>
      <c r="N1035" s="34"/>
      <c r="O1035" s="33">
        <v>46917</v>
      </c>
      <c r="P1035" s="32">
        <v>1</v>
      </c>
      <c r="Q1035" s="32"/>
    </row>
    <row r="1036" spans="1:17" x14ac:dyDescent="0.2">
      <c r="A1036" s="56">
        <v>2433035</v>
      </c>
      <c r="B1036" s="32" t="s">
        <v>40</v>
      </c>
      <c r="C1036" s="32" t="s">
        <v>103</v>
      </c>
      <c r="D1036" s="38" t="s">
        <v>379</v>
      </c>
      <c r="E1036" s="32" t="s">
        <v>378</v>
      </c>
      <c r="F1036" s="32" t="s">
        <v>250</v>
      </c>
      <c r="G1036" s="37">
        <f>VLOOKUP(D1036,'[1]prix BPU_otut_marché'!$D:$F,3,FALSE)</f>
        <v>3099.34</v>
      </c>
      <c r="H1036" s="37"/>
      <c r="I1036" s="35">
        <v>45821</v>
      </c>
      <c r="J1036" s="36"/>
      <c r="K1036" s="35">
        <v>46186</v>
      </c>
      <c r="L1036" s="34"/>
      <c r="M1036" s="35">
        <v>46551</v>
      </c>
      <c r="N1036" s="34"/>
      <c r="O1036" s="33">
        <v>46917</v>
      </c>
      <c r="P1036" s="32">
        <v>1</v>
      </c>
      <c r="Q1036" s="32"/>
    </row>
    <row r="1037" spans="1:17" x14ac:dyDescent="0.2">
      <c r="A1037" s="56">
        <v>2433035</v>
      </c>
      <c r="B1037" s="32" t="s">
        <v>40</v>
      </c>
      <c r="C1037" s="32" t="s">
        <v>103</v>
      </c>
      <c r="D1037" s="38" t="s">
        <v>377</v>
      </c>
      <c r="E1037" s="32" t="s">
        <v>376</v>
      </c>
      <c r="F1037" s="32" t="s">
        <v>227</v>
      </c>
      <c r="G1037" s="37">
        <f>VLOOKUP(D1037,'[1]prix BPU_otut_marché'!$D:$F,3,FALSE)</f>
        <v>597.42999999999995</v>
      </c>
      <c r="H1037" s="37"/>
      <c r="I1037" s="35">
        <v>45821</v>
      </c>
      <c r="J1037" s="36"/>
      <c r="K1037" s="35">
        <v>46186</v>
      </c>
      <c r="L1037" s="34"/>
      <c r="M1037" s="35">
        <v>46551</v>
      </c>
      <c r="N1037" s="34"/>
      <c r="O1037" s="33">
        <v>46917</v>
      </c>
      <c r="P1037" s="32">
        <v>1</v>
      </c>
      <c r="Q1037" s="32"/>
    </row>
    <row r="1038" spans="1:17" x14ac:dyDescent="0.2">
      <c r="A1038" s="56">
        <v>2433035</v>
      </c>
      <c r="B1038" s="32" t="s">
        <v>40</v>
      </c>
      <c r="C1038" s="32" t="s">
        <v>103</v>
      </c>
      <c r="D1038" s="38" t="s">
        <v>375</v>
      </c>
      <c r="E1038" s="32" t="s">
        <v>374</v>
      </c>
      <c r="F1038" s="32" t="s">
        <v>227</v>
      </c>
      <c r="G1038" s="37">
        <f>VLOOKUP(D1038,'[1]prix BPU_otut_marché'!$D:$F,3,FALSE)</f>
        <v>597.42999999999995</v>
      </c>
      <c r="H1038" s="37"/>
      <c r="I1038" s="35">
        <v>45821</v>
      </c>
      <c r="J1038" s="36"/>
      <c r="K1038" s="35">
        <v>46186</v>
      </c>
      <c r="L1038" s="34"/>
      <c r="M1038" s="35">
        <v>46551</v>
      </c>
      <c r="N1038" s="34"/>
      <c r="O1038" s="33">
        <v>46917</v>
      </c>
      <c r="P1038" s="32">
        <v>1</v>
      </c>
      <c r="Q1038" s="32"/>
    </row>
    <row r="1039" spans="1:17" x14ac:dyDescent="0.2">
      <c r="A1039" s="56">
        <v>2433035</v>
      </c>
      <c r="B1039" s="32" t="s">
        <v>40</v>
      </c>
      <c r="C1039" s="32" t="s">
        <v>103</v>
      </c>
      <c r="D1039" s="38" t="s">
        <v>373</v>
      </c>
      <c r="E1039" s="32" t="s">
        <v>372</v>
      </c>
      <c r="F1039" s="32" t="s">
        <v>227</v>
      </c>
      <c r="G1039" s="37">
        <f>VLOOKUP(D1039,'[1]prix BPU_otut_marché'!$D:$F,3,FALSE)</f>
        <v>597.42999999999995</v>
      </c>
      <c r="H1039" s="37"/>
      <c r="I1039" s="35">
        <v>45821</v>
      </c>
      <c r="J1039" s="36"/>
      <c r="K1039" s="35">
        <v>46186</v>
      </c>
      <c r="L1039" s="34"/>
      <c r="M1039" s="35">
        <v>46551</v>
      </c>
      <c r="N1039" s="34"/>
      <c r="O1039" s="33">
        <v>46917</v>
      </c>
      <c r="P1039" s="32">
        <v>1</v>
      </c>
      <c r="Q1039" s="32"/>
    </row>
    <row r="1040" spans="1:17" x14ac:dyDescent="0.2">
      <c r="A1040" s="56">
        <v>2433035</v>
      </c>
      <c r="B1040" s="32" t="s">
        <v>40</v>
      </c>
      <c r="C1040" s="32" t="s">
        <v>103</v>
      </c>
      <c r="D1040" s="38" t="s">
        <v>371</v>
      </c>
      <c r="E1040" s="32" t="s">
        <v>370</v>
      </c>
      <c r="F1040" s="32" t="s">
        <v>227</v>
      </c>
      <c r="G1040" s="37">
        <f>VLOOKUP(D1040,'[1]prix BPU_otut_marché'!$D:$F,3,FALSE)</f>
        <v>597.42999999999995</v>
      </c>
      <c r="H1040" s="37"/>
      <c r="I1040" s="35">
        <v>45821</v>
      </c>
      <c r="J1040" s="36"/>
      <c r="K1040" s="35">
        <v>46186</v>
      </c>
      <c r="L1040" s="34"/>
      <c r="M1040" s="35">
        <v>46551</v>
      </c>
      <c r="N1040" s="34"/>
      <c r="O1040" s="33">
        <v>46917</v>
      </c>
      <c r="P1040" s="32">
        <v>1</v>
      </c>
      <c r="Q1040" s="32"/>
    </row>
    <row r="1041" spans="1:17" x14ac:dyDescent="0.2">
      <c r="A1041" s="56">
        <v>2433035</v>
      </c>
      <c r="B1041" s="32" t="s">
        <v>40</v>
      </c>
      <c r="C1041" s="32" t="s">
        <v>103</v>
      </c>
      <c r="D1041" s="38" t="s">
        <v>369</v>
      </c>
      <c r="E1041" s="32" t="s">
        <v>368</v>
      </c>
      <c r="F1041" s="32" t="s">
        <v>227</v>
      </c>
      <c r="G1041" s="37">
        <f>VLOOKUP(D1041,'[1]prix BPU_otut_marché'!$D:$F,3,FALSE)</f>
        <v>597.42999999999995</v>
      </c>
      <c r="H1041" s="37"/>
      <c r="I1041" s="35">
        <v>45821</v>
      </c>
      <c r="J1041" s="36"/>
      <c r="K1041" s="35">
        <v>46186</v>
      </c>
      <c r="L1041" s="34"/>
      <c r="M1041" s="35">
        <v>46551</v>
      </c>
      <c r="N1041" s="34"/>
      <c r="O1041" s="33">
        <v>46917</v>
      </c>
      <c r="P1041" s="32">
        <v>1</v>
      </c>
      <c r="Q1041" s="32"/>
    </row>
    <row r="1042" spans="1:17" x14ac:dyDescent="0.2">
      <c r="A1042" s="56">
        <v>2433035</v>
      </c>
      <c r="B1042" s="32" t="s">
        <v>40</v>
      </c>
      <c r="C1042" s="32" t="s">
        <v>103</v>
      </c>
      <c r="D1042" s="38" t="s">
        <v>367</v>
      </c>
      <c r="E1042" s="32" t="s">
        <v>366</v>
      </c>
      <c r="F1042" s="32" t="s">
        <v>227</v>
      </c>
      <c r="G1042" s="37">
        <f>VLOOKUP(D1042,'[1]prix BPU_otut_marché'!$D:$F,3,FALSE)</f>
        <v>597.42999999999995</v>
      </c>
      <c r="H1042" s="37"/>
      <c r="I1042" s="35">
        <v>45821</v>
      </c>
      <c r="J1042" s="36"/>
      <c r="K1042" s="35">
        <v>46186</v>
      </c>
      <c r="L1042" s="34"/>
      <c r="M1042" s="35">
        <v>46551</v>
      </c>
      <c r="N1042" s="34"/>
      <c r="O1042" s="33">
        <v>46917</v>
      </c>
      <c r="P1042" s="32">
        <v>1</v>
      </c>
      <c r="Q1042" s="32"/>
    </row>
    <row r="1043" spans="1:17" x14ac:dyDescent="0.2">
      <c r="A1043" s="56">
        <v>2433035</v>
      </c>
      <c r="B1043" s="32" t="s">
        <v>40</v>
      </c>
      <c r="C1043" s="32" t="s">
        <v>103</v>
      </c>
      <c r="D1043" s="38" t="s">
        <v>365</v>
      </c>
      <c r="E1043" s="32" t="s">
        <v>364</v>
      </c>
      <c r="F1043" s="32" t="s">
        <v>227</v>
      </c>
      <c r="G1043" s="37">
        <f>VLOOKUP(D1043,'[1]prix BPU_otut_marché'!$D:$F,3,FALSE)</f>
        <v>299.23</v>
      </c>
      <c r="H1043" s="37"/>
      <c r="I1043" s="35">
        <v>45821</v>
      </c>
      <c r="J1043" s="36"/>
      <c r="K1043" s="35">
        <v>46186</v>
      </c>
      <c r="L1043" s="34"/>
      <c r="M1043" s="35">
        <v>46551</v>
      </c>
      <c r="N1043" s="34"/>
      <c r="O1043" s="33">
        <v>46917</v>
      </c>
      <c r="P1043" s="32">
        <v>1</v>
      </c>
      <c r="Q1043" s="32"/>
    </row>
    <row r="1044" spans="1:17" x14ac:dyDescent="0.2">
      <c r="A1044" s="56">
        <v>2433035</v>
      </c>
      <c r="B1044" s="32" t="s">
        <v>40</v>
      </c>
      <c r="C1044" s="32" t="s">
        <v>103</v>
      </c>
      <c r="D1044" s="38" t="s">
        <v>363</v>
      </c>
      <c r="E1044" s="32" t="s">
        <v>362</v>
      </c>
      <c r="F1044" s="32" t="s">
        <v>227</v>
      </c>
      <c r="G1044" s="37">
        <f>VLOOKUP(D1044,'[1]prix BPU_otut_marché'!$D:$F,3,FALSE)</f>
        <v>597.42999999999995</v>
      </c>
      <c r="H1044" s="37"/>
      <c r="I1044" s="35">
        <v>45821</v>
      </c>
      <c r="J1044" s="36"/>
      <c r="K1044" s="35">
        <v>46186</v>
      </c>
      <c r="L1044" s="34"/>
      <c r="M1044" s="35">
        <v>46551</v>
      </c>
      <c r="N1044" s="34"/>
      <c r="O1044" s="33">
        <v>46917</v>
      </c>
      <c r="P1044" s="32">
        <v>1</v>
      </c>
      <c r="Q1044" s="32"/>
    </row>
    <row r="1045" spans="1:17" x14ac:dyDescent="0.2">
      <c r="A1045" s="56">
        <v>2433035</v>
      </c>
      <c r="B1045" s="32" t="s">
        <v>40</v>
      </c>
      <c r="C1045" s="32" t="s">
        <v>103</v>
      </c>
      <c r="D1045" s="38" t="s">
        <v>361</v>
      </c>
      <c r="E1045" s="32" t="s">
        <v>360</v>
      </c>
      <c r="F1045" s="32" t="s">
        <v>227</v>
      </c>
      <c r="G1045" s="37">
        <f>VLOOKUP(D1045,'[1]prix BPU_otut_marché'!$D:$F,3,FALSE)</f>
        <v>597.42999999999995</v>
      </c>
      <c r="H1045" s="37"/>
      <c r="I1045" s="35">
        <v>45821</v>
      </c>
      <c r="J1045" s="36"/>
      <c r="K1045" s="35">
        <v>46186</v>
      </c>
      <c r="L1045" s="34"/>
      <c r="M1045" s="35">
        <v>46551</v>
      </c>
      <c r="N1045" s="34"/>
      <c r="O1045" s="33">
        <v>46917</v>
      </c>
      <c r="P1045" s="32">
        <v>1</v>
      </c>
      <c r="Q1045" s="32"/>
    </row>
    <row r="1046" spans="1:17" x14ac:dyDescent="0.2">
      <c r="A1046" s="56">
        <v>2433035</v>
      </c>
      <c r="B1046" s="32" t="s">
        <v>40</v>
      </c>
      <c r="C1046" s="32" t="s">
        <v>103</v>
      </c>
      <c r="D1046" s="38" t="s">
        <v>359</v>
      </c>
      <c r="E1046" s="32" t="s">
        <v>358</v>
      </c>
      <c r="F1046" s="32" t="s">
        <v>227</v>
      </c>
      <c r="G1046" s="37">
        <f>VLOOKUP(D1046,'[1]prix BPU_otut_marché'!$D:$F,3,FALSE)</f>
        <v>597.42999999999995</v>
      </c>
      <c r="H1046" s="37"/>
      <c r="I1046" s="35">
        <v>45821</v>
      </c>
      <c r="J1046" s="36"/>
      <c r="K1046" s="35">
        <v>46186</v>
      </c>
      <c r="L1046" s="34"/>
      <c r="M1046" s="35">
        <v>46551</v>
      </c>
      <c r="N1046" s="34"/>
      <c r="O1046" s="33">
        <v>46917</v>
      </c>
      <c r="P1046" s="32">
        <v>1</v>
      </c>
      <c r="Q1046" s="32"/>
    </row>
    <row r="1047" spans="1:17" x14ac:dyDescent="0.2">
      <c r="A1047" s="56">
        <v>2433035</v>
      </c>
      <c r="B1047" s="32" t="s">
        <v>40</v>
      </c>
      <c r="C1047" s="32" t="s">
        <v>103</v>
      </c>
      <c r="D1047" s="38" t="s">
        <v>357</v>
      </c>
      <c r="E1047" s="32" t="s">
        <v>356</v>
      </c>
      <c r="F1047" s="32" t="s">
        <v>227</v>
      </c>
      <c r="G1047" s="37">
        <f>VLOOKUP(D1047,'[1]prix BPU_otut_marché'!$D:$F,3,FALSE)</f>
        <v>299.23</v>
      </c>
      <c r="H1047" s="37"/>
      <c r="I1047" s="35">
        <v>45821</v>
      </c>
      <c r="J1047" s="36"/>
      <c r="K1047" s="35">
        <v>46186</v>
      </c>
      <c r="L1047" s="34"/>
      <c r="M1047" s="35">
        <v>46551</v>
      </c>
      <c r="N1047" s="34"/>
      <c r="O1047" s="33">
        <v>46917</v>
      </c>
      <c r="P1047" s="32">
        <v>1</v>
      </c>
      <c r="Q1047" s="32"/>
    </row>
    <row r="1048" spans="1:17" x14ac:dyDescent="0.2">
      <c r="A1048" s="56">
        <v>2433035</v>
      </c>
      <c r="B1048" s="32" t="s">
        <v>40</v>
      </c>
      <c r="C1048" s="32" t="s">
        <v>103</v>
      </c>
      <c r="D1048" s="38" t="s">
        <v>355</v>
      </c>
      <c r="E1048" s="32" t="s">
        <v>354</v>
      </c>
      <c r="F1048" s="32" t="s">
        <v>227</v>
      </c>
      <c r="G1048" s="37">
        <f>VLOOKUP(D1048,'[1]prix BPU_otut_marché'!$D:$F,3,FALSE)</f>
        <v>280.52999999999997</v>
      </c>
      <c r="H1048" s="37"/>
      <c r="I1048" s="35">
        <v>45821</v>
      </c>
      <c r="J1048" s="36"/>
      <c r="K1048" s="35">
        <v>46186</v>
      </c>
      <c r="L1048" s="34"/>
      <c r="M1048" s="35">
        <v>46551</v>
      </c>
      <c r="N1048" s="34"/>
      <c r="O1048" s="33">
        <v>46917</v>
      </c>
      <c r="P1048" s="32"/>
      <c r="Q1048" s="32" t="s">
        <v>345</v>
      </c>
    </row>
    <row r="1049" spans="1:17" x14ac:dyDescent="0.2">
      <c r="A1049" s="56">
        <v>2433035</v>
      </c>
      <c r="B1049" s="32" t="s">
        <v>40</v>
      </c>
      <c r="C1049" s="61" t="s">
        <v>353</v>
      </c>
      <c r="D1049" s="38" t="s">
        <v>352</v>
      </c>
      <c r="E1049" s="32" t="s">
        <v>351</v>
      </c>
      <c r="F1049" s="32" t="s">
        <v>348</v>
      </c>
      <c r="G1049" s="37">
        <f>VLOOKUP(D1049,'[1]prix BPU_otut_marché'!$D:$F,3,FALSE)</f>
        <v>51.95</v>
      </c>
      <c r="H1049" s="37"/>
      <c r="I1049" s="35">
        <v>45821</v>
      </c>
      <c r="J1049" s="36"/>
      <c r="K1049" s="35">
        <v>46186</v>
      </c>
      <c r="L1049" s="34"/>
      <c r="M1049" s="35">
        <v>46551</v>
      </c>
      <c r="N1049" s="34"/>
      <c r="O1049" s="33">
        <v>46917</v>
      </c>
      <c r="P1049" s="32">
        <v>8.75</v>
      </c>
      <c r="Q1049" s="32"/>
    </row>
    <row r="1050" spans="1:17" x14ac:dyDescent="0.2">
      <c r="A1050" s="56">
        <v>2433035</v>
      </c>
      <c r="B1050" s="32" t="s">
        <v>40</v>
      </c>
      <c r="C1050" s="32" t="s">
        <v>103</v>
      </c>
      <c r="D1050" s="38" t="s">
        <v>350</v>
      </c>
      <c r="E1050" s="32" t="s">
        <v>349</v>
      </c>
      <c r="F1050" s="32" t="s">
        <v>348</v>
      </c>
      <c r="G1050" s="37">
        <f>VLOOKUP(D1050,'[1]prix BPU_otut_marché'!$D:$F,3,FALSE)</f>
        <v>147.54</v>
      </c>
      <c r="H1050" s="37"/>
      <c r="I1050" s="35">
        <v>45821</v>
      </c>
      <c r="J1050" s="36"/>
      <c r="K1050" s="35">
        <v>46186</v>
      </c>
      <c r="L1050" s="34"/>
      <c r="M1050" s="35">
        <v>46551</v>
      </c>
      <c r="N1050" s="34"/>
      <c r="O1050" s="33">
        <v>46917</v>
      </c>
      <c r="P1050" s="32"/>
      <c r="Q1050" s="32" t="s">
        <v>345</v>
      </c>
    </row>
    <row r="1051" spans="1:17" x14ac:dyDescent="0.2">
      <c r="A1051" s="56">
        <v>2433035</v>
      </c>
      <c r="B1051" s="32" t="s">
        <v>40</v>
      </c>
      <c r="C1051" s="32" t="s">
        <v>102</v>
      </c>
      <c r="D1051" s="38" t="s">
        <v>347</v>
      </c>
      <c r="E1051" s="32" t="s">
        <v>346</v>
      </c>
      <c r="F1051" s="32" t="s">
        <v>266</v>
      </c>
      <c r="G1051" s="37">
        <f>VLOOKUP(D1051,'[1]prix BPU_otut_marché'!$D:$F,3,FALSE)</f>
        <v>871.72</v>
      </c>
      <c r="H1051" s="37"/>
      <c r="I1051" s="35">
        <v>45821</v>
      </c>
      <c r="J1051" s="36"/>
      <c r="K1051" s="35">
        <v>46186</v>
      </c>
      <c r="L1051" s="34"/>
      <c r="M1051" s="35">
        <v>46551</v>
      </c>
      <c r="N1051" s="34"/>
      <c r="O1051" s="33">
        <v>46917</v>
      </c>
      <c r="P1051" s="32"/>
      <c r="Q1051" s="32" t="s">
        <v>345</v>
      </c>
    </row>
    <row r="1052" spans="1:17" x14ac:dyDescent="0.2">
      <c r="A1052" s="56">
        <v>2433035</v>
      </c>
      <c r="B1052" s="32" t="s">
        <v>40</v>
      </c>
      <c r="C1052" s="32" t="s">
        <v>102</v>
      </c>
      <c r="D1052" s="38" t="s">
        <v>344</v>
      </c>
      <c r="E1052" s="32" t="s">
        <v>343</v>
      </c>
      <c r="F1052" s="32" t="s">
        <v>71</v>
      </c>
      <c r="G1052" s="37">
        <f>VLOOKUP(D1052,'[1]prix BPU_otut_marché'!$D:$F,3,FALSE)</f>
        <v>463.39</v>
      </c>
      <c r="H1052" s="37"/>
      <c r="I1052" s="35">
        <v>45821</v>
      </c>
      <c r="J1052" s="36"/>
      <c r="K1052" s="35">
        <v>46186</v>
      </c>
      <c r="L1052" s="34"/>
      <c r="M1052" s="35">
        <v>46551</v>
      </c>
      <c r="N1052" s="34"/>
      <c r="O1052" s="33">
        <v>46917</v>
      </c>
      <c r="P1052" s="32">
        <v>3</v>
      </c>
      <c r="Q1052" s="32"/>
    </row>
    <row r="1053" spans="1:17" x14ac:dyDescent="0.2">
      <c r="A1053" s="56">
        <v>2433035</v>
      </c>
      <c r="B1053" s="32" t="s">
        <v>40</v>
      </c>
      <c r="C1053" s="32" t="s">
        <v>102</v>
      </c>
      <c r="D1053" s="38" t="s">
        <v>342</v>
      </c>
      <c r="E1053" s="32" t="s">
        <v>341</v>
      </c>
      <c r="F1053" s="32" t="s">
        <v>336</v>
      </c>
      <c r="G1053" s="37">
        <f>VLOOKUP(D1053,'[1]prix BPU_otut_marché'!$D:$F,3,FALSE)</f>
        <v>463.39</v>
      </c>
      <c r="H1053" s="37"/>
      <c r="I1053" s="35">
        <v>45821</v>
      </c>
      <c r="J1053" s="36"/>
      <c r="K1053" s="35">
        <v>46186</v>
      </c>
      <c r="L1053" s="34"/>
      <c r="M1053" s="35">
        <v>46551</v>
      </c>
      <c r="N1053" s="34"/>
      <c r="O1053" s="33">
        <v>46917</v>
      </c>
      <c r="P1053" s="32">
        <v>3</v>
      </c>
      <c r="Q1053" s="32"/>
    </row>
    <row r="1054" spans="1:17" x14ac:dyDescent="0.2">
      <c r="A1054" s="56">
        <v>2433035</v>
      </c>
      <c r="B1054" s="32" t="s">
        <v>40</v>
      </c>
      <c r="C1054" s="32" t="s">
        <v>102</v>
      </c>
      <c r="D1054" s="38" t="s">
        <v>340</v>
      </c>
      <c r="E1054" s="32" t="s">
        <v>339</v>
      </c>
      <c r="F1054" s="32" t="s">
        <v>336</v>
      </c>
      <c r="G1054" s="37">
        <f>VLOOKUP(D1054,'[1]prix BPU_otut_marché'!$D:$F,3,FALSE)</f>
        <v>463.39</v>
      </c>
      <c r="H1054" s="37"/>
      <c r="I1054" s="35">
        <v>45821</v>
      </c>
      <c r="J1054" s="36"/>
      <c r="K1054" s="35">
        <v>46186</v>
      </c>
      <c r="L1054" s="34"/>
      <c r="M1054" s="35">
        <v>46551</v>
      </c>
      <c r="N1054" s="34"/>
      <c r="O1054" s="33">
        <v>46917</v>
      </c>
      <c r="P1054" s="32">
        <v>3</v>
      </c>
      <c r="Q1054" s="32"/>
    </row>
    <row r="1055" spans="1:17" x14ac:dyDescent="0.2">
      <c r="A1055" s="56">
        <v>2433035</v>
      </c>
      <c r="B1055" s="32" t="s">
        <v>40</v>
      </c>
      <c r="C1055" s="32" t="s">
        <v>102</v>
      </c>
      <c r="D1055" s="38" t="s">
        <v>338</v>
      </c>
      <c r="E1055" s="32" t="s">
        <v>337</v>
      </c>
      <c r="F1055" s="32" t="s">
        <v>336</v>
      </c>
      <c r="G1055" s="37">
        <f>VLOOKUP(D1055,'[1]prix BPU_otut_marché'!$D:$F,3,FALSE)</f>
        <v>463.39</v>
      </c>
      <c r="H1055" s="37"/>
      <c r="I1055" s="35">
        <v>45821</v>
      </c>
      <c r="J1055" s="36"/>
      <c r="K1055" s="35">
        <v>46186</v>
      </c>
      <c r="L1055" s="34"/>
      <c r="M1055" s="35">
        <v>46551</v>
      </c>
      <c r="N1055" s="34"/>
      <c r="O1055" s="33">
        <v>46917</v>
      </c>
      <c r="P1055" s="32">
        <v>3</v>
      </c>
      <c r="Q1055" s="32"/>
    </row>
    <row r="1056" spans="1:17" x14ac:dyDescent="0.2">
      <c r="A1056" s="56">
        <v>2433035</v>
      </c>
      <c r="B1056" s="32" t="s">
        <v>40</v>
      </c>
      <c r="C1056" s="32" t="s">
        <v>102</v>
      </c>
      <c r="D1056" s="38" t="s">
        <v>335</v>
      </c>
      <c r="E1056" s="32" t="s">
        <v>334</v>
      </c>
      <c r="F1056" s="32" t="s">
        <v>333</v>
      </c>
      <c r="G1056" s="37">
        <f>VLOOKUP(D1056,'[1]prix BPU_otut_marché'!$D:$F,3,FALSE)</f>
        <v>463.39</v>
      </c>
      <c r="H1056" s="37"/>
      <c r="I1056" s="35">
        <v>45821</v>
      </c>
      <c r="J1056" s="36"/>
      <c r="K1056" s="35">
        <v>46186</v>
      </c>
      <c r="L1056" s="34"/>
      <c r="M1056" s="35">
        <v>46551</v>
      </c>
      <c r="N1056" s="34"/>
      <c r="O1056" s="33">
        <v>46917</v>
      </c>
      <c r="P1056" s="32">
        <v>3</v>
      </c>
      <c r="Q1056" s="32"/>
    </row>
    <row r="1057" spans="1:17" x14ac:dyDescent="0.2">
      <c r="A1057" s="56">
        <v>2433035</v>
      </c>
      <c r="B1057" s="32" t="s">
        <v>40</v>
      </c>
      <c r="C1057" s="32" t="s">
        <v>102</v>
      </c>
      <c r="D1057" s="38" t="s">
        <v>332</v>
      </c>
      <c r="E1057" s="32" t="s">
        <v>331</v>
      </c>
      <c r="F1057" s="32" t="s">
        <v>330</v>
      </c>
      <c r="G1057" s="37">
        <f>VLOOKUP(D1057,'[1]prix BPU_otut_marché'!$D:$F,3,FALSE)</f>
        <v>1851.5</v>
      </c>
      <c r="H1057" s="37"/>
      <c r="I1057" s="35">
        <v>45821</v>
      </c>
      <c r="J1057" s="36"/>
      <c r="K1057" s="35">
        <v>46186</v>
      </c>
      <c r="L1057" s="34"/>
      <c r="M1057" s="35">
        <v>46551</v>
      </c>
      <c r="N1057" s="34"/>
      <c r="O1057" s="33">
        <v>46917</v>
      </c>
      <c r="P1057" s="32">
        <v>3</v>
      </c>
      <c r="Q1057" s="32"/>
    </row>
    <row r="1058" spans="1:17" x14ac:dyDescent="0.2">
      <c r="A1058" s="56">
        <v>2433035</v>
      </c>
      <c r="B1058" s="32" t="s">
        <v>40</v>
      </c>
      <c r="C1058" s="32" t="s">
        <v>102</v>
      </c>
      <c r="D1058" s="38" t="s">
        <v>329</v>
      </c>
      <c r="E1058" s="32" t="s">
        <v>328</v>
      </c>
      <c r="F1058" s="32" t="s">
        <v>266</v>
      </c>
      <c r="G1058" s="37">
        <f>VLOOKUP(D1058,'[1]prix BPU_otut_marché'!$D:$F,3,FALSE)</f>
        <v>923</v>
      </c>
      <c r="H1058" s="37"/>
      <c r="I1058" s="35">
        <v>45821</v>
      </c>
      <c r="J1058" s="36"/>
      <c r="K1058" s="35">
        <v>46186</v>
      </c>
      <c r="L1058" s="34"/>
      <c r="M1058" s="35">
        <v>46551</v>
      </c>
      <c r="N1058" s="34"/>
      <c r="O1058" s="33">
        <v>46917</v>
      </c>
      <c r="P1058" s="32">
        <v>3</v>
      </c>
      <c r="Q1058" s="32"/>
    </row>
    <row r="1059" spans="1:17" x14ac:dyDescent="0.2">
      <c r="A1059" s="56">
        <v>2433035</v>
      </c>
      <c r="B1059" s="32" t="s">
        <v>40</v>
      </c>
      <c r="C1059" s="32" t="s">
        <v>102</v>
      </c>
      <c r="D1059" s="38" t="s">
        <v>327</v>
      </c>
      <c r="E1059" s="32" t="s">
        <v>326</v>
      </c>
      <c r="F1059" s="32" t="s">
        <v>266</v>
      </c>
      <c r="G1059" s="37">
        <f>VLOOKUP(D1059,'[1]prix BPU_otut_marché'!$D:$F,3,FALSE)</f>
        <v>1306.02</v>
      </c>
      <c r="H1059" s="37"/>
      <c r="I1059" s="35">
        <v>45821</v>
      </c>
      <c r="J1059" s="36"/>
      <c r="K1059" s="35">
        <v>46186</v>
      </c>
      <c r="L1059" s="34"/>
      <c r="M1059" s="35">
        <v>46551</v>
      </c>
      <c r="N1059" s="34"/>
      <c r="O1059" s="33">
        <v>46917</v>
      </c>
      <c r="P1059" s="32">
        <v>3</v>
      </c>
      <c r="Q1059" s="32"/>
    </row>
    <row r="1060" spans="1:17" x14ac:dyDescent="0.2">
      <c r="A1060" s="56">
        <v>2433035</v>
      </c>
      <c r="B1060" s="32" t="s">
        <v>40</v>
      </c>
      <c r="C1060" s="32" t="s">
        <v>102</v>
      </c>
      <c r="D1060" s="38" t="s">
        <v>325</v>
      </c>
      <c r="E1060" s="32" t="s">
        <v>324</v>
      </c>
      <c r="F1060" s="32" t="s">
        <v>317</v>
      </c>
      <c r="G1060" s="37">
        <f>VLOOKUP(D1060,'[1]prix BPU_otut_marché'!$D:$F,3,FALSE)</f>
        <v>1119</v>
      </c>
      <c r="H1060" s="37"/>
      <c r="I1060" s="35">
        <v>45821</v>
      </c>
      <c r="J1060" s="36"/>
      <c r="K1060" s="35">
        <v>46186</v>
      </c>
      <c r="L1060" s="34"/>
      <c r="M1060" s="35">
        <v>46551</v>
      </c>
      <c r="N1060" s="34"/>
      <c r="O1060" s="33">
        <v>46917</v>
      </c>
      <c r="P1060" s="32">
        <v>3</v>
      </c>
      <c r="Q1060" s="32"/>
    </row>
    <row r="1061" spans="1:17" x14ac:dyDescent="0.2">
      <c r="A1061" s="56">
        <v>2433035</v>
      </c>
      <c r="B1061" s="32" t="s">
        <v>40</v>
      </c>
      <c r="C1061" s="32" t="s">
        <v>102</v>
      </c>
      <c r="D1061" s="38" t="s">
        <v>323</v>
      </c>
      <c r="E1061" s="32" t="s">
        <v>322</v>
      </c>
      <c r="F1061" s="32" t="s">
        <v>317</v>
      </c>
      <c r="G1061" s="37">
        <f>VLOOKUP(D1061,'[1]prix BPU_otut_marché'!$D:$F,3,FALSE)</f>
        <v>871.72</v>
      </c>
      <c r="H1061" s="37"/>
      <c r="I1061" s="35">
        <v>45821</v>
      </c>
      <c r="J1061" s="36"/>
      <c r="K1061" s="35">
        <v>46186</v>
      </c>
      <c r="L1061" s="34"/>
      <c r="M1061" s="35">
        <v>46551</v>
      </c>
      <c r="N1061" s="34"/>
      <c r="O1061" s="33">
        <v>46917</v>
      </c>
      <c r="P1061" s="32">
        <v>3</v>
      </c>
      <c r="Q1061" s="32"/>
    </row>
    <row r="1062" spans="1:17" x14ac:dyDescent="0.2">
      <c r="A1062" s="56">
        <v>2433035</v>
      </c>
      <c r="B1062" s="32" t="s">
        <v>40</v>
      </c>
      <c r="C1062" s="32" t="s">
        <v>102</v>
      </c>
      <c r="D1062" s="38" t="s">
        <v>321</v>
      </c>
      <c r="E1062" s="32" t="s">
        <v>320</v>
      </c>
      <c r="F1062" s="32" t="s">
        <v>317</v>
      </c>
      <c r="G1062" s="37">
        <f>VLOOKUP(D1062,'[1]prix BPU_otut_marché'!$D:$F,3,FALSE)</f>
        <v>621.32000000000005</v>
      </c>
      <c r="H1062" s="37"/>
      <c r="I1062" s="35">
        <v>45821</v>
      </c>
      <c r="J1062" s="36"/>
      <c r="K1062" s="35">
        <v>46186</v>
      </c>
      <c r="L1062" s="34"/>
      <c r="M1062" s="35">
        <v>46551</v>
      </c>
      <c r="N1062" s="34"/>
      <c r="O1062" s="33">
        <v>46917</v>
      </c>
      <c r="P1062" s="32">
        <v>3</v>
      </c>
      <c r="Q1062" s="32"/>
    </row>
    <row r="1063" spans="1:17" x14ac:dyDescent="0.2">
      <c r="A1063" s="56">
        <v>2433035</v>
      </c>
      <c r="B1063" s="32" t="s">
        <v>40</v>
      </c>
      <c r="C1063" s="32" t="s">
        <v>102</v>
      </c>
      <c r="D1063" s="38" t="s">
        <v>319</v>
      </c>
      <c r="E1063" s="32" t="s">
        <v>318</v>
      </c>
      <c r="F1063" s="32" t="s">
        <v>317</v>
      </c>
      <c r="G1063" s="37">
        <f>VLOOKUP(D1063,'[1]prix BPU_otut_marché'!$D:$F,3,FALSE)</f>
        <v>808.34</v>
      </c>
      <c r="H1063" s="37"/>
      <c r="I1063" s="35">
        <v>45821</v>
      </c>
      <c r="J1063" s="36"/>
      <c r="K1063" s="35">
        <v>46186</v>
      </c>
      <c r="L1063" s="34"/>
      <c r="M1063" s="35">
        <v>46551</v>
      </c>
      <c r="N1063" s="34"/>
      <c r="O1063" s="33">
        <v>46917</v>
      </c>
      <c r="P1063" s="32">
        <v>3</v>
      </c>
      <c r="Q1063" s="32"/>
    </row>
    <row r="1064" spans="1:17" x14ac:dyDescent="0.2">
      <c r="A1064" s="56">
        <v>2433035</v>
      </c>
      <c r="B1064" s="32" t="s">
        <v>40</v>
      </c>
      <c r="C1064" s="32" t="s">
        <v>102</v>
      </c>
      <c r="D1064" s="38" t="s">
        <v>316</v>
      </c>
      <c r="E1064" s="32" t="s">
        <v>315</v>
      </c>
      <c r="F1064" s="32" t="s">
        <v>75</v>
      </c>
      <c r="G1064" s="37">
        <f>VLOOKUP(D1064,'[1]prix BPU_otut_marché'!$D:$F,3,FALSE)</f>
        <v>871.72</v>
      </c>
      <c r="H1064" s="37"/>
      <c r="I1064" s="35">
        <v>45821</v>
      </c>
      <c r="J1064" s="36"/>
      <c r="K1064" s="35">
        <v>46186</v>
      </c>
      <c r="L1064" s="34"/>
      <c r="M1064" s="35">
        <v>46551</v>
      </c>
      <c r="N1064" s="34"/>
      <c r="O1064" s="33">
        <v>46917</v>
      </c>
      <c r="P1064" s="32">
        <v>3</v>
      </c>
      <c r="Q1064" s="32"/>
    </row>
    <row r="1065" spans="1:17" x14ac:dyDescent="0.2">
      <c r="A1065" s="56">
        <v>2433035</v>
      </c>
      <c r="B1065" s="32" t="s">
        <v>40</v>
      </c>
      <c r="C1065" s="32" t="s">
        <v>102</v>
      </c>
      <c r="D1065" s="38" t="s">
        <v>314</v>
      </c>
      <c r="E1065" s="32" t="s">
        <v>313</v>
      </c>
      <c r="F1065" s="32" t="s">
        <v>75</v>
      </c>
      <c r="G1065" s="37">
        <f>VLOOKUP(D1065,'[1]prix BPU_otut_marché'!$D:$F,3,FALSE)</f>
        <v>923</v>
      </c>
      <c r="H1065" s="37"/>
      <c r="I1065" s="35">
        <v>45821</v>
      </c>
      <c r="J1065" s="36"/>
      <c r="K1065" s="35">
        <v>46186</v>
      </c>
      <c r="L1065" s="34"/>
      <c r="M1065" s="35">
        <v>46551</v>
      </c>
      <c r="N1065" s="34"/>
      <c r="O1065" s="33">
        <v>46917</v>
      </c>
      <c r="P1065" s="32">
        <v>3</v>
      </c>
      <c r="Q1065" s="32"/>
    </row>
    <row r="1066" spans="1:17" x14ac:dyDescent="0.2">
      <c r="A1066" s="56">
        <v>2433035</v>
      </c>
      <c r="B1066" s="32" t="s">
        <v>40</v>
      </c>
      <c r="C1066" s="32" t="s">
        <v>102</v>
      </c>
      <c r="D1066" s="38" t="s">
        <v>312</v>
      </c>
      <c r="E1066" s="32" t="s">
        <v>311</v>
      </c>
      <c r="F1066" s="32" t="s">
        <v>261</v>
      </c>
      <c r="G1066" s="37">
        <f>VLOOKUP(D1066,'[1]prix BPU_otut_marché'!$D:$F,3,FALSE)</f>
        <v>742.89</v>
      </c>
      <c r="H1066" s="37"/>
      <c r="I1066" s="35">
        <v>45821</v>
      </c>
      <c r="J1066" s="36"/>
      <c r="K1066" s="35">
        <v>46186</v>
      </c>
      <c r="L1066" s="34"/>
      <c r="M1066" s="35">
        <v>46551</v>
      </c>
      <c r="N1066" s="34"/>
      <c r="O1066" s="33">
        <v>46917</v>
      </c>
      <c r="P1066" s="32">
        <v>3</v>
      </c>
      <c r="Q1066" s="32"/>
    </row>
    <row r="1067" spans="1:17" x14ac:dyDescent="0.2">
      <c r="A1067" s="56">
        <v>2433035</v>
      </c>
      <c r="B1067" s="32" t="s">
        <v>40</v>
      </c>
      <c r="C1067" s="32" t="s">
        <v>102</v>
      </c>
      <c r="D1067" s="38" t="s">
        <v>310</v>
      </c>
      <c r="E1067" s="32" t="s">
        <v>309</v>
      </c>
      <c r="F1067" s="32" t="s">
        <v>261</v>
      </c>
      <c r="G1067" s="37">
        <f>VLOOKUP(D1067,'[1]prix BPU_otut_marché'!$D:$F,3,FALSE)</f>
        <v>760.55</v>
      </c>
      <c r="H1067" s="37"/>
      <c r="I1067" s="35">
        <v>45821</v>
      </c>
      <c r="J1067" s="36"/>
      <c r="K1067" s="35">
        <v>46186</v>
      </c>
      <c r="L1067" s="34"/>
      <c r="M1067" s="35">
        <v>46551</v>
      </c>
      <c r="N1067" s="34"/>
      <c r="O1067" s="33">
        <v>46917</v>
      </c>
      <c r="P1067" s="32">
        <v>3</v>
      </c>
      <c r="Q1067" s="32"/>
    </row>
    <row r="1068" spans="1:17" x14ac:dyDescent="0.2">
      <c r="A1068" s="56">
        <v>2433035</v>
      </c>
      <c r="B1068" s="32" t="s">
        <v>40</v>
      </c>
      <c r="C1068" s="32" t="s">
        <v>102</v>
      </c>
      <c r="D1068" s="38" t="s">
        <v>308</v>
      </c>
      <c r="E1068" s="32" t="s">
        <v>307</v>
      </c>
      <c r="F1068" s="32" t="s">
        <v>261</v>
      </c>
      <c r="G1068" s="37">
        <f>VLOOKUP(D1068,'[1]prix BPU_otut_marché'!$D:$F,3,FALSE)</f>
        <v>821.85</v>
      </c>
      <c r="H1068" s="37"/>
      <c r="I1068" s="35">
        <v>45821</v>
      </c>
      <c r="J1068" s="36"/>
      <c r="K1068" s="35">
        <v>46186</v>
      </c>
      <c r="L1068" s="34"/>
      <c r="M1068" s="35">
        <v>46551</v>
      </c>
      <c r="N1068" s="34"/>
      <c r="O1068" s="33">
        <v>46917</v>
      </c>
      <c r="P1068" s="32">
        <v>3</v>
      </c>
      <c r="Q1068" s="32"/>
    </row>
    <row r="1069" spans="1:17" x14ac:dyDescent="0.2">
      <c r="A1069" s="56">
        <v>2433035</v>
      </c>
      <c r="B1069" s="32" t="s">
        <v>40</v>
      </c>
      <c r="C1069" s="32" t="s">
        <v>102</v>
      </c>
      <c r="D1069" s="38" t="s">
        <v>306</v>
      </c>
      <c r="E1069" s="32" t="s">
        <v>305</v>
      </c>
      <c r="F1069" s="32" t="s">
        <v>261</v>
      </c>
      <c r="G1069" s="37">
        <f>VLOOKUP(D1069,'[1]prix BPU_otut_marché'!$D:$F,3,FALSE)</f>
        <v>654.57000000000005</v>
      </c>
      <c r="H1069" s="37"/>
      <c r="I1069" s="35">
        <v>45821</v>
      </c>
      <c r="J1069" s="36"/>
      <c r="K1069" s="35">
        <v>46186</v>
      </c>
      <c r="L1069" s="34"/>
      <c r="M1069" s="35">
        <v>46551</v>
      </c>
      <c r="N1069" s="34"/>
      <c r="O1069" s="33">
        <v>46917</v>
      </c>
      <c r="P1069" s="32">
        <v>3</v>
      </c>
      <c r="Q1069" s="32"/>
    </row>
    <row r="1070" spans="1:17" x14ac:dyDescent="0.2">
      <c r="A1070" s="56">
        <v>2433035</v>
      </c>
      <c r="B1070" s="32" t="s">
        <v>40</v>
      </c>
      <c r="C1070" s="32" t="s">
        <v>102</v>
      </c>
      <c r="D1070" s="38" t="s">
        <v>304</v>
      </c>
      <c r="E1070" s="32" t="s">
        <v>303</v>
      </c>
      <c r="F1070" s="32" t="s">
        <v>261</v>
      </c>
      <c r="G1070" s="37">
        <f>VLOOKUP(D1070,'[1]prix BPU_otut_marché'!$D:$F,3,FALSE)</f>
        <v>754.31</v>
      </c>
      <c r="H1070" s="37"/>
      <c r="I1070" s="35">
        <v>45821</v>
      </c>
      <c r="J1070" s="36"/>
      <c r="K1070" s="35">
        <v>46186</v>
      </c>
      <c r="L1070" s="34"/>
      <c r="M1070" s="35">
        <v>46551</v>
      </c>
      <c r="N1070" s="34"/>
      <c r="O1070" s="33">
        <v>46917</v>
      </c>
      <c r="P1070" s="32">
        <v>3</v>
      </c>
      <c r="Q1070" s="32"/>
    </row>
    <row r="1071" spans="1:17" x14ac:dyDescent="0.2">
      <c r="A1071" s="56">
        <v>2433035</v>
      </c>
      <c r="B1071" s="32" t="s">
        <v>40</v>
      </c>
      <c r="C1071" s="32" t="s">
        <v>102</v>
      </c>
      <c r="D1071" s="38" t="s">
        <v>302</v>
      </c>
      <c r="E1071" s="32" t="s">
        <v>301</v>
      </c>
      <c r="F1071" s="32" t="s">
        <v>261</v>
      </c>
      <c r="G1071" s="37">
        <f>VLOOKUP(D1071,'[1]prix BPU_otut_marché'!$D:$F,3,FALSE)</f>
        <v>951.72</v>
      </c>
      <c r="H1071" s="37"/>
      <c r="I1071" s="35">
        <v>45821</v>
      </c>
      <c r="J1071" s="36"/>
      <c r="K1071" s="35">
        <v>46186</v>
      </c>
      <c r="L1071" s="34"/>
      <c r="M1071" s="35">
        <v>46551</v>
      </c>
      <c r="N1071" s="34"/>
      <c r="O1071" s="33">
        <v>46917</v>
      </c>
      <c r="P1071" s="32">
        <v>3</v>
      </c>
      <c r="Q1071" s="32"/>
    </row>
    <row r="1072" spans="1:17" x14ac:dyDescent="0.2">
      <c r="A1072" s="56">
        <v>2433035</v>
      </c>
      <c r="B1072" s="32" t="s">
        <v>40</v>
      </c>
      <c r="C1072" s="32" t="s">
        <v>102</v>
      </c>
      <c r="D1072" s="38" t="s">
        <v>300</v>
      </c>
      <c r="E1072" s="32" t="s">
        <v>299</v>
      </c>
      <c r="F1072" s="32" t="s">
        <v>261</v>
      </c>
      <c r="G1072" s="37">
        <f>VLOOKUP(D1072,'[1]prix BPU_otut_marché'!$D:$F,3,FALSE)</f>
        <v>553.79</v>
      </c>
      <c r="H1072" s="37"/>
      <c r="I1072" s="35">
        <v>45821</v>
      </c>
      <c r="J1072" s="36"/>
      <c r="K1072" s="35">
        <v>46186</v>
      </c>
      <c r="L1072" s="34"/>
      <c r="M1072" s="35">
        <v>46551</v>
      </c>
      <c r="N1072" s="34"/>
      <c r="O1072" s="33">
        <v>46917</v>
      </c>
      <c r="P1072" s="32">
        <v>3</v>
      </c>
      <c r="Q1072" s="32"/>
    </row>
    <row r="1073" spans="1:17" x14ac:dyDescent="0.2">
      <c r="A1073" s="56">
        <v>2433035</v>
      </c>
      <c r="B1073" s="32" t="s">
        <v>40</v>
      </c>
      <c r="C1073" s="32" t="s">
        <v>102</v>
      </c>
      <c r="D1073" s="38" t="s">
        <v>298</v>
      </c>
      <c r="E1073" s="32" t="s">
        <v>297</v>
      </c>
      <c r="F1073" s="32" t="s">
        <v>261</v>
      </c>
      <c r="G1073" s="37">
        <f>VLOOKUP(D1073,'[1]prix BPU_otut_marché'!$D:$F,3,FALSE)</f>
        <v>704.44</v>
      </c>
      <c r="H1073" s="37"/>
      <c r="I1073" s="35">
        <v>45821</v>
      </c>
      <c r="J1073" s="36"/>
      <c r="K1073" s="35">
        <v>46186</v>
      </c>
      <c r="L1073" s="34"/>
      <c r="M1073" s="35">
        <v>46551</v>
      </c>
      <c r="N1073" s="34"/>
      <c r="O1073" s="33">
        <v>46917</v>
      </c>
      <c r="P1073" s="32">
        <v>3</v>
      </c>
      <c r="Q1073" s="32"/>
    </row>
    <row r="1074" spans="1:17" x14ac:dyDescent="0.2">
      <c r="A1074" s="56">
        <v>2433035</v>
      </c>
      <c r="B1074" s="32" t="s">
        <v>40</v>
      </c>
      <c r="C1074" s="32" t="s">
        <v>102</v>
      </c>
      <c r="D1074" s="38" t="s">
        <v>296</v>
      </c>
      <c r="E1074" s="32" t="s">
        <v>295</v>
      </c>
      <c r="F1074" s="32" t="s">
        <v>261</v>
      </c>
      <c r="G1074" s="37">
        <f>VLOOKUP(D1074,'[1]prix BPU_otut_marché'!$D:$F,3,FALSE)</f>
        <v>675.35</v>
      </c>
      <c r="H1074" s="37"/>
      <c r="I1074" s="35">
        <v>45821</v>
      </c>
      <c r="J1074" s="36"/>
      <c r="K1074" s="35">
        <v>46186</v>
      </c>
      <c r="L1074" s="34"/>
      <c r="M1074" s="35">
        <v>46551</v>
      </c>
      <c r="N1074" s="34"/>
      <c r="O1074" s="33">
        <v>46917</v>
      </c>
      <c r="P1074" s="32">
        <v>3</v>
      </c>
      <c r="Q1074" s="32"/>
    </row>
    <row r="1075" spans="1:17" x14ac:dyDescent="0.2">
      <c r="A1075" s="56">
        <v>2433035</v>
      </c>
      <c r="B1075" s="32" t="s">
        <v>40</v>
      </c>
      <c r="C1075" s="32" t="s">
        <v>102</v>
      </c>
      <c r="D1075" s="38" t="s">
        <v>294</v>
      </c>
      <c r="E1075" s="32" t="s">
        <v>293</v>
      </c>
      <c r="F1075" s="32" t="s">
        <v>261</v>
      </c>
      <c r="G1075" s="37">
        <f>VLOOKUP(D1075,'[1]prix BPU_otut_marché'!$D:$F,3,FALSE)</f>
        <v>519.5</v>
      </c>
      <c r="H1075" s="37"/>
      <c r="I1075" s="35">
        <v>45821</v>
      </c>
      <c r="J1075" s="36"/>
      <c r="K1075" s="35">
        <v>46186</v>
      </c>
      <c r="L1075" s="34"/>
      <c r="M1075" s="35">
        <v>46551</v>
      </c>
      <c r="N1075" s="34"/>
      <c r="O1075" s="33">
        <v>46917</v>
      </c>
      <c r="P1075" s="32">
        <v>3</v>
      </c>
      <c r="Q1075" s="32"/>
    </row>
    <row r="1076" spans="1:17" x14ac:dyDescent="0.2">
      <c r="A1076" s="56">
        <v>2433035</v>
      </c>
      <c r="B1076" s="32" t="s">
        <v>40</v>
      </c>
      <c r="C1076" s="32" t="s">
        <v>102</v>
      </c>
      <c r="D1076" s="38" t="s">
        <v>292</v>
      </c>
      <c r="E1076" s="32" t="s">
        <v>291</v>
      </c>
      <c r="F1076" s="32" t="s">
        <v>261</v>
      </c>
      <c r="G1076" s="37">
        <f>VLOOKUP(D1076,'[1]prix BPU_otut_marché'!$D:$F,3,FALSE)</f>
        <v>628.6</v>
      </c>
      <c r="H1076" s="37"/>
      <c r="I1076" s="35">
        <v>45821</v>
      </c>
      <c r="J1076" s="36"/>
      <c r="K1076" s="35">
        <v>46186</v>
      </c>
      <c r="L1076" s="34"/>
      <c r="M1076" s="35">
        <v>46551</v>
      </c>
      <c r="N1076" s="34"/>
      <c r="O1076" s="33">
        <v>46917</v>
      </c>
      <c r="P1076" s="32">
        <v>3</v>
      </c>
      <c r="Q1076" s="32"/>
    </row>
    <row r="1077" spans="1:17" x14ac:dyDescent="0.2">
      <c r="A1077" s="56">
        <v>2433035</v>
      </c>
      <c r="B1077" s="32" t="s">
        <v>40</v>
      </c>
      <c r="C1077" s="32" t="s">
        <v>102</v>
      </c>
      <c r="D1077" s="38" t="s">
        <v>290</v>
      </c>
      <c r="E1077" s="32" t="s">
        <v>289</v>
      </c>
      <c r="F1077" s="32" t="s">
        <v>261</v>
      </c>
      <c r="G1077" s="37">
        <f>VLOOKUP(D1077,'[1]prix BPU_otut_marché'!$D:$F,3,FALSE)</f>
        <v>326.25</v>
      </c>
      <c r="H1077" s="37"/>
      <c r="I1077" s="35">
        <v>45821</v>
      </c>
      <c r="J1077" s="36"/>
      <c r="K1077" s="35">
        <v>46186</v>
      </c>
      <c r="L1077" s="34"/>
      <c r="M1077" s="35">
        <v>46551</v>
      </c>
      <c r="N1077" s="34"/>
      <c r="O1077" s="33">
        <v>46917</v>
      </c>
      <c r="P1077" s="32">
        <v>3</v>
      </c>
      <c r="Q1077" s="32"/>
    </row>
    <row r="1078" spans="1:17" x14ac:dyDescent="0.2">
      <c r="A1078" s="56">
        <v>2433035</v>
      </c>
      <c r="B1078" s="32" t="s">
        <v>40</v>
      </c>
      <c r="C1078" s="32" t="s">
        <v>102</v>
      </c>
      <c r="D1078" s="38" t="s">
        <v>288</v>
      </c>
      <c r="E1078" s="32" t="s">
        <v>287</v>
      </c>
      <c r="F1078" s="32" t="s">
        <v>261</v>
      </c>
      <c r="G1078" s="37">
        <f>VLOOKUP(D1078,'[1]prix BPU_otut_marché'!$D:$F,3,FALSE)</f>
        <v>754.31</v>
      </c>
      <c r="H1078" s="37"/>
      <c r="I1078" s="35">
        <v>45821</v>
      </c>
      <c r="J1078" s="36"/>
      <c r="K1078" s="35">
        <v>46186</v>
      </c>
      <c r="L1078" s="34"/>
      <c r="M1078" s="35">
        <v>46551</v>
      </c>
      <c r="N1078" s="34"/>
      <c r="O1078" s="33">
        <v>46917</v>
      </c>
      <c r="P1078" s="32">
        <v>3</v>
      </c>
      <c r="Q1078" s="32"/>
    </row>
    <row r="1079" spans="1:17" x14ac:dyDescent="0.2">
      <c r="A1079" s="56">
        <v>2433035</v>
      </c>
      <c r="B1079" s="32" t="s">
        <v>40</v>
      </c>
      <c r="C1079" s="32" t="s">
        <v>102</v>
      </c>
      <c r="D1079" s="38" t="s">
        <v>286</v>
      </c>
      <c r="E1079" s="32" t="s">
        <v>285</v>
      </c>
      <c r="F1079" s="32" t="s">
        <v>261</v>
      </c>
      <c r="G1079" s="37">
        <f>VLOOKUP(D1079,'[1]prix BPU_otut_marché'!$D:$F,3,FALSE)</f>
        <v>440.54</v>
      </c>
      <c r="H1079" s="37"/>
      <c r="I1079" s="35">
        <v>45821</v>
      </c>
      <c r="J1079" s="36"/>
      <c r="K1079" s="35">
        <v>46186</v>
      </c>
      <c r="L1079" s="34"/>
      <c r="M1079" s="35">
        <v>46551</v>
      </c>
      <c r="N1079" s="34"/>
      <c r="O1079" s="33">
        <v>46917</v>
      </c>
      <c r="P1079" s="32">
        <v>3</v>
      </c>
      <c r="Q1079" s="32"/>
    </row>
    <row r="1080" spans="1:17" x14ac:dyDescent="0.2">
      <c r="A1080" s="56">
        <v>2433035</v>
      </c>
      <c r="B1080" s="32" t="s">
        <v>40</v>
      </c>
      <c r="C1080" s="32" t="s">
        <v>102</v>
      </c>
      <c r="D1080" s="38" t="s">
        <v>284</v>
      </c>
      <c r="E1080" s="32" t="s">
        <v>283</v>
      </c>
      <c r="F1080" s="32" t="s">
        <v>261</v>
      </c>
      <c r="G1080" s="37">
        <f>VLOOKUP(D1080,'[1]prix BPU_otut_marché'!$D:$F,3,FALSE)</f>
        <v>440.54</v>
      </c>
      <c r="H1080" s="37"/>
      <c r="I1080" s="35">
        <v>45821</v>
      </c>
      <c r="J1080" s="36"/>
      <c r="K1080" s="35">
        <v>46186</v>
      </c>
      <c r="L1080" s="34"/>
      <c r="M1080" s="35">
        <v>46551</v>
      </c>
      <c r="N1080" s="34"/>
      <c r="O1080" s="33">
        <v>46917</v>
      </c>
      <c r="P1080" s="32">
        <v>3</v>
      </c>
      <c r="Q1080" s="32"/>
    </row>
    <row r="1081" spans="1:17" x14ac:dyDescent="0.2">
      <c r="A1081" s="56">
        <v>2433035</v>
      </c>
      <c r="B1081" s="32" t="s">
        <v>40</v>
      </c>
      <c r="C1081" s="32" t="s">
        <v>102</v>
      </c>
      <c r="D1081" s="38" t="s">
        <v>282</v>
      </c>
      <c r="E1081" s="32" t="s">
        <v>281</v>
      </c>
      <c r="F1081" s="32" t="s">
        <v>261</v>
      </c>
      <c r="G1081" s="37">
        <f>VLOOKUP(D1081,'[1]prix BPU_otut_marché'!$D:$F,3,FALSE)</f>
        <v>966.27</v>
      </c>
      <c r="H1081" s="37"/>
      <c r="I1081" s="35">
        <v>45821</v>
      </c>
      <c r="J1081" s="36"/>
      <c r="K1081" s="35">
        <v>46186</v>
      </c>
      <c r="L1081" s="34"/>
      <c r="M1081" s="35">
        <v>46551</v>
      </c>
      <c r="N1081" s="34"/>
      <c r="O1081" s="33">
        <v>46917</v>
      </c>
      <c r="P1081" s="32">
        <v>3</v>
      </c>
      <c r="Q1081" s="32"/>
    </row>
    <row r="1082" spans="1:17" x14ac:dyDescent="0.2">
      <c r="A1082" s="56">
        <v>2433035</v>
      </c>
      <c r="B1082" s="32" t="s">
        <v>40</v>
      </c>
      <c r="C1082" s="32" t="s">
        <v>102</v>
      </c>
      <c r="D1082" s="38" t="s">
        <v>280</v>
      </c>
      <c r="E1082" s="32" t="s">
        <v>279</v>
      </c>
      <c r="F1082" s="32" t="s">
        <v>261</v>
      </c>
      <c r="G1082" s="37">
        <f>VLOOKUP(D1082,'[1]prix BPU_otut_marché'!$D:$F,3,FALSE)</f>
        <v>603.66</v>
      </c>
      <c r="H1082" s="37"/>
      <c r="I1082" s="35">
        <v>45821</v>
      </c>
      <c r="J1082" s="36"/>
      <c r="K1082" s="35">
        <v>46186</v>
      </c>
      <c r="L1082" s="34"/>
      <c r="M1082" s="35">
        <v>46551</v>
      </c>
      <c r="N1082" s="34"/>
      <c r="O1082" s="33">
        <v>46917</v>
      </c>
      <c r="P1082" s="32">
        <v>3</v>
      </c>
      <c r="Q1082" s="32"/>
    </row>
    <row r="1083" spans="1:17" x14ac:dyDescent="0.2">
      <c r="A1083" s="56">
        <v>2433035</v>
      </c>
      <c r="B1083" s="32" t="s">
        <v>40</v>
      </c>
      <c r="C1083" s="32" t="s">
        <v>102</v>
      </c>
      <c r="D1083" s="38" t="s">
        <v>278</v>
      </c>
      <c r="E1083" s="32" t="s">
        <v>277</v>
      </c>
      <c r="F1083" s="32" t="s">
        <v>261</v>
      </c>
      <c r="G1083" s="37">
        <f>VLOOKUP(D1083,'[1]prix BPU_otut_marché'!$D:$F,3,FALSE)</f>
        <v>502.88</v>
      </c>
      <c r="H1083" s="37"/>
      <c r="I1083" s="35">
        <v>45821</v>
      </c>
      <c r="J1083" s="36"/>
      <c r="K1083" s="35">
        <v>46186</v>
      </c>
      <c r="L1083" s="34"/>
      <c r="M1083" s="35">
        <v>46551</v>
      </c>
      <c r="N1083" s="34"/>
      <c r="O1083" s="33">
        <v>46917</v>
      </c>
      <c r="P1083" s="32">
        <v>3</v>
      </c>
      <c r="Q1083" s="32"/>
    </row>
    <row r="1084" spans="1:17" x14ac:dyDescent="0.2">
      <c r="A1084" s="56">
        <v>2433035</v>
      </c>
      <c r="B1084" s="32" t="s">
        <v>40</v>
      </c>
      <c r="C1084" s="32" t="s">
        <v>102</v>
      </c>
      <c r="D1084" s="38" t="s">
        <v>276</v>
      </c>
      <c r="E1084" s="32" t="s">
        <v>275</v>
      </c>
      <c r="F1084" s="32" t="s">
        <v>204</v>
      </c>
      <c r="G1084" s="37">
        <f>VLOOKUP(D1084,'[1]prix BPU_otut_marché'!$D:$F,3,FALSE)</f>
        <v>519.5</v>
      </c>
      <c r="H1084" s="37"/>
      <c r="I1084" s="35">
        <v>45821</v>
      </c>
      <c r="J1084" s="36"/>
      <c r="K1084" s="35">
        <v>46186</v>
      </c>
      <c r="L1084" s="34"/>
      <c r="M1084" s="35">
        <v>46551</v>
      </c>
      <c r="N1084" s="34"/>
      <c r="O1084" s="33">
        <v>46917</v>
      </c>
      <c r="P1084" s="32">
        <v>3</v>
      </c>
      <c r="Q1084" s="32"/>
    </row>
    <row r="1085" spans="1:17" x14ac:dyDescent="0.2">
      <c r="A1085" s="56">
        <v>2433035</v>
      </c>
      <c r="B1085" s="32" t="s">
        <v>40</v>
      </c>
      <c r="C1085" s="32" t="s">
        <v>102</v>
      </c>
      <c r="D1085" s="38" t="s">
        <v>274</v>
      </c>
      <c r="E1085" s="32" t="s">
        <v>273</v>
      </c>
      <c r="F1085" s="32" t="s">
        <v>204</v>
      </c>
      <c r="G1085" s="37">
        <f>VLOOKUP(D1085,'[1]prix BPU_otut_marché'!$D:$F,3,FALSE)</f>
        <v>519.5</v>
      </c>
      <c r="H1085" s="37"/>
      <c r="I1085" s="35">
        <v>45821</v>
      </c>
      <c r="J1085" s="36"/>
      <c r="K1085" s="35">
        <v>46186</v>
      </c>
      <c r="L1085" s="34"/>
      <c r="M1085" s="35">
        <v>46551</v>
      </c>
      <c r="N1085" s="34"/>
      <c r="O1085" s="33">
        <v>46917</v>
      </c>
      <c r="P1085" s="32">
        <v>3</v>
      </c>
      <c r="Q1085" s="32"/>
    </row>
    <row r="1086" spans="1:17" x14ac:dyDescent="0.2">
      <c r="A1086" s="56">
        <v>2433035</v>
      </c>
      <c r="B1086" s="32" t="s">
        <v>40</v>
      </c>
      <c r="C1086" s="32" t="s">
        <v>102</v>
      </c>
      <c r="D1086" s="38" t="s">
        <v>272</v>
      </c>
      <c r="E1086" s="32" t="s">
        <v>271</v>
      </c>
      <c r="F1086" s="32" t="s">
        <v>204</v>
      </c>
      <c r="G1086" s="37">
        <f>VLOOKUP(D1086,'[1]prix BPU_otut_marché'!$D:$F,3,FALSE)</f>
        <v>519.5</v>
      </c>
      <c r="H1086" s="37"/>
      <c r="I1086" s="35">
        <v>45821</v>
      </c>
      <c r="J1086" s="36"/>
      <c r="K1086" s="35">
        <v>46186</v>
      </c>
      <c r="L1086" s="34"/>
      <c r="M1086" s="35">
        <v>46551</v>
      </c>
      <c r="N1086" s="34"/>
      <c r="O1086" s="33">
        <v>46917</v>
      </c>
      <c r="P1086" s="32">
        <v>3</v>
      </c>
      <c r="Q1086" s="32"/>
    </row>
    <row r="1087" spans="1:17" x14ac:dyDescent="0.2">
      <c r="A1087" s="56">
        <v>2433035</v>
      </c>
      <c r="B1087" s="32" t="s">
        <v>40</v>
      </c>
      <c r="C1087" s="32" t="s">
        <v>102</v>
      </c>
      <c r="D1087" s="38" t="s">
        <v>270</v>
      </c>
      <c r="E1087" s="32" t="s">
        <v>269</v>
      </c>
      <c r="F1087" s="32" t="s">
        <v>137</v>
      </c>
      <c r="G1087" s="37">
        <f>VLOOKUP(D1087,'[1]prix BPU_otut_marché'!$D:$F,3,FALSE)</f>
        <v>867.57</v>
      </c>
      <c r="H1087" s="37"/>
      <c r="I1087" s="35">
        <v>45821</v>
      </c>
      <c r="J1087" s="36"/>
      <c r="K1087" s="35">
        <v>46186</v>
      </c>
      <c r="L1087" s="34"/>
      <c r="M1087" s="35">
        <v>46551</v>
      </c>
      <c r="N1087" s="34"/>
      <c r="O1087" s="33">
        <v>46917</v>
      </c>
      <c r="P1087" s="32">
        <v>3</v>
      </c>
      <c r="Q1087" s="32"/>
    </row>
    <row r="1088" spans="1:17" x14ac:dyDescent="0.2">
      <c r="A1088" s="56">
        <v>2433035</v>
      </c>
      <c r="B1088" s="32" t="s">
        <v>40</v>
      </c>
      <c r="C1088" s="32" t="s">
        <v>102</v>
      </c>
      <c r="D1088" s="38" t="s">
        <v>268</v>
      </c>
      <c r="E1088" s="32" t="s">
        <v>267</v>
      </c>
      <c r="F1088" s="32" t="s">
        <v>266</v>
      </c>
      <c r="G1088" s="37">
        <f>VLOOKUP(D1088,'[1]prix BPU_otut_marché'!$D:$F,3,FALSE)</f>
        <v>553.79</v>
      </c>
      <c r="H1088" s="37"/>
      <c r="I1088" s="35">
        <v>45821</v>
      </c>
      <c r="J1088" s="36"/>
      <c r="K1088" s="35">
        <v>46186</v>
      </c>
      <c r="L1088" s="34"/>
      <c r="M1088" s="35">
        <v>46551</v>
      </c>
      <c r="N1088" s="34"/>
      <c r="O1088" s="33">
        <v>46917</v>
      </c>
      <c r="P1088" s="32">
        <v>3</v>
      </c>
      <c r="Q1088" s="32"/>
    </row>
    <row r="1089" spans="1:17" x14ac:dyDescent="0.2">
      <c r="A1089" s="56">
        <v>2433035</v>
      </c>
      <c r="B1089" s="32" t="s">
        <v>40</v>
      </c>
      <c r="C1089" s="32" t="s">
        <v>102</v>
      </c>
      <c r="D1089" s="38" t="s">
        <v>265</v>
      </c>
      <c r="E1089" s="32" t="s">
        <v>264</v>
      </c>
      <c r="F1089" s="32" t="s">
        <v>69</v>
      </c>
      <c r="G1089" s="37">
        <f>VLOOKUP(D1089,'[1]prix BPU_otut_marché'!$D:$F,3,FALSE)</f>
        <v>401.05</v>
      </c>
      <c r="H1089" s="37"/>
      <c r="I1089" s="35">
        <v>45821</v>
      </c>
      <c r="J1089" s="36"/>
      <c r="K1089" s="35">
        <v>46186</v>
      </c>
      <c r="L1089" s="34"/>
      <c r="M1089" s="35">
        <v>46551</v>
      </c>
      <c r="N1089" s="34"/>
      <c r="O1089" s="33">
        <v>46917</v>
      </c>
      <c r="P1089" s="32">
        <v>3</v>
      </c>
      <c r="Q1089" s="32"/>
    </row>
    <row r="1090" spans="1:17" x14ac:dyDescent="0.2">
      <c r="A1090" s="56">
        <v>2433035</v>
      </c>
      <c r="B1090" s="32" t="s">
        <v>40</v>
      </c>
      <c r="C1090" s="32" t="s">
        <v>102</v>
      </c>
      <c r="D1090" s="38" t="s">
        <v>263</v>
      </c>
      <c r="E1090" s="32" t="s">
        <v>262</v>
      </c>
      <c r="F1090" s="32" t="s">
        <v>261</v>
      </c>
      <c r="G1090" s="37">
        <f>VLOOKUP(D1090,'[1]prix BPU_otut_marché'!$D:$F,3,FALSE)</f>
        <v>634.83000000000004</v>
      </c>
      <c r="H1090" s="37"/>
      <c r="I1090" s="35">
        <v>45821</v>
      </c>
      <c r="J1090" s="36"/>
      <c r="K1090" s="35">
        <v>46186</v>
      </c>
      <c r="L1090" s="34"/>
      <c r="M1090" s="35">
        <v>46551</v>
      </c>
      <c r="N1090" s="34"/>
      <c r="O1090" s="33">
        <v>46917</v>
      </c>
      <c r="P1090" s="32">
        <v>3</v>
      </c>
      <c r="Q1090" s="32"/>
    </row>
    <row r="1091" spans="1:17" x14ac:dyDescent="0.2">
      <c r="A1091" s="56">
        <v>2433035</v>
      </c>
      <c r="B1091" s="32" t="s">
        <v>40</v>
      </c>
      <c r="C1091" s="32" t="s">
        <v>102</v>
      </c>
      <c r="D1091" s="38" t="s">
        <v>260</v>
      </c>
      <c r="E1091" s="32" t="s">
        <v>259</v>
      </c>
      <c r="F1091" s="32" t="s">
        <v>76</v>
      </c>
      <c r="G1091" s="37">
        <f>VLOOKUP(D1091,'[1]prix BPU_otut_marché'!$D:$F,3,FALSE)</f>
        <v>2285.8000000000002</v>
      </c>
      <c r="H1091" s="37"/>
      <c r="I1091" s="35">
        <v>45821</v>
      </c>
      <c r="J1091" s="36"/>
      <c r="K1091" s="35">
        <v>46186</v>
      </c>
      <c r="L1091" s="34"/>
      <c r="M1091" s="35">
        <v>46551</v>
      </c>
      <c r="N1091" s="34"/>
      <c r="O1091" s="33">
        <v>46917</v>
      </c>
      <c r="P1091" s="32">
        <v>3</v>
      </c>
      <c r="Q1091" s="32" t="s">
        <v>226</v>
      </c>
    </row>
    <row r="1092" spans="1:17" x14ac:dyDescent="0.2">
      <c r="A1092" s="56">
        <v>2433035</v>
      </c>
      <c r="B1092" s="32" t="s">
        <v>40</v>
      </c>
      <c r="C1092" s="32" t="s">
        <v>102</v>
      </c>
      <c r="D1092" s="38" t="s">
        <v>258</v>
      </c>
      <c r="E1092" s="32" t="s">
        <v>257</v>
      </c>
      <c r="F1092" s="32" t="s">
        <v>67</v>
      </c>
      <c r="G1092" s="37">
        <f>VLOOKUP(D1092,'[1]prix BPU_otut_marché'!$D:$F,3,FALSE)</f>
        <v>1252</v>
      </c>
      <c r="H1092" s="37"/>
      <c r="I1092" s="35">
        <v>45821</v>
      </c>
      <c r="J1092" s="36"/>
      <c r="K1092" s="35">
        <v>46186</v>
      </c>
      <c r="L1092" s="34"/>
      <c r="M1092" s="35">
        <v>46551</v>
      </c>
      <c r="N1092" s="34"/>
      <c r="O1092" s="33">
        <v>46917</v>
      </c>
      <c r="P1092" s="32">
        <v>3</v>
      </c>
      <c r="Q1092" s="32" t="s">
        <v>226</v>
      </c>
    </row>
    <row r="1093" spans="1:17" x14ac:dyDescent="0.2">
      <c r="A1093" s="56">
        <v>2433035</v>
      </c>
      <c r="B1093" s="32" t="s">
        <v>40</v>
      </c>
      <c r="C1093" s="32" t="s">
        <v>102</v>
      </c>
      <c r="D1093" s="38" t="s">
        <v>256</v>
      </c>
      <c r="E1093" s="32" t="s">
        <v>255</v>
      </c>
      <c r="F1093" s="32" t="s">
        <v>68</v>
      </c>
      <c r="G1093" s="37">
        <f>VLOOKUP(D1093,'[1]prix BPU_otut_marché'!$D:$F,3,FALSE)</f>
        <v>231.7</v>
      </c>
      <c r="H1093" s="37"/>
      <c r="I1093" s="35">
        <v>45821</v>
      </c>
      <c r="J1093" s="36"/>
      <c r="K1093" s="35">
        <v>46186</v>
      </c>
      <c r="L1093" s="34"/>
      <c r="M1093" s="35">
        <v>46551</v>
      </c>
      <c r="N1093" s="34"/>
      <c r="O1093" s="33">
        <v>46917</v>
      </c>
      <c r="P1093" s="32">
        <v>3</v>
      </c>
      <c r="Q1093" s="32" t="s">
        <v>226</v>
      </c>
    </row>
    <row r="1094" spans="1:17" x14ac:dyDescent="0.2">
      <c r="A1094" s="56">
        <v>2433035</v>
      </c>
      <c r="B1094" s="32" t="s">
        <v>40</v>
      </c>
      <c r="C1094" s="32" t="s">
        <v>102</v>
      </c>
      <c r="D1094" s="38" t="s">
        <v>254</v>
      </c>
      <c r="E1094" s="32" t="s">
        <v>253</v>
      </c>
      <c r="F1094" s="32" t="s">
        <v>68</v>
      </c>
      <c r="G1094" s="37">
        <f>VLOOKUP(D1094,'[1]prix BPU_otut_marché'!$D:$F,3,FALSE)</f>
        <v>231.7</v>
      </c>
      <c r="H1094" s="37"/>
      <c r="I1094" s="35">
        <v>45821</v>
      </c>
      <c r="J1094" s="36"/>
      <c r="K1094" s="35">
        <v>46186</v>
      </c>
      <c r="L1094" s="34"/>
      <c r="M1094" s="35">
        <v>46551</v>
      </c>
      <c r="N1094" s="34"/>
      <c r="O1094" s="33">
        <v>46917</v>
      </c>
      <c r="P1094" s="32">
        <v>3</v>
      </c>
      <c r="Q1094" s="32" t="s">
        <v>226</v>
      </c>
    </row>
    <row r="1095" spans="1:17" x14ac:dyDescent="0.2">
      <c r="A1095" s="56">
        <v>2433035</v>
      </c>
      <c r="B1095" s="32" t="s">
        <v>40</v>
      </c>
      <c r="C1095" s="32" t="s">
        <v>102</v>
      </c>
      <c r="D1095" s="38" t="s">
        <v>252</v>
      </c>
      <c r="E1095" s="32" t="s">
        <v>251</v>
      </c>
      <c r="F1095" s="32" t="s">
        <v>250</v>
      </c>
      <c r="G1095" s="37">
        <f>VLOOKUP(D1095,'[1]prix BPU_otut_marché'!$D:$F,3,FALSE)</f>
        <v>1550.19</v>
      </c>
      <c r="H1095" s="37"/>
      <c r="I1095" s="35">
        <v>45821</v>
      </c>
      <c r="J1095" s="36"/>
      <c r="K1095" s="35">
        <v>46186</v>
      </c>
      <c r="L1095" s="34"/>
      <c r="M1095" s="35">
        <v>46551</v>
      </c>
      <c r="N1095" s="34"/>
      <c r="O1095" s="33">
        <v>46917</v>
      </c>
      <c r="P1095" s="32">
        <v>3</v>
      </c>
      <c r="Q1095" s="32" t="s">
        <v>226</v>
      </c>
    </row>
    <row r="1096" spans="1:17" x14ac:dyDescent="0.2">
      <c r="A1096" s="56">
        <v>2433035</v>
      </c>
      <c r="B1096" s="32" t="s">
        <v>40</v>
      </c>
      <c r="C1096" s="32" t="s">
        <v>102</v>
      </c>
      <c r="D1096" s="38" t="s">
        <v>249</v>
      </c>
      <c r="E1096" s="32" t="s">
        <v>248</v>
      </c>
      <c r="F1096" s="32" t="s">
        <v>227</v>
      </c>
      <c r="G1096" s="37">
        <f>VLOOKUP(D1096,'[1]prix BPU_otut_marché'!$D:$F,3,FALSE)</f>
        <v>413.52</v>
      </c>
      <c r="H1096" s="37"/>
      <c r="I1096" s="35">
        <v>45821</v>
      </c>
      <c r="J1096" s="36"/>
      <c r="K1096" s="35">
        <v>46186</v>
      </c>
      <c r="L1096" s="34"/>
      <c r="M1096" s="35">
        <v>46551</v>
      </c>
      <c r="N1096" s="34"/>
      <c r="O1096" s="33">
        <v>46917</v>
      </c>
      <c r="P1096" s="32">
        <v>3</v>
      </c>
      <c r="Q1096" s="32" t="s">
        <v>226</v>
      </c>
    </row>
    <row r="1097" spans="1:17" x14ac:dyDescent="0.2">
      <c r="A1097" s="56">
        <v>2433035</v>
      </c>
      <c r="B1097" s="32" t="s">
        <v>40</v>
      </c>
      <c r="C1097" s="32" t="s">
        <v>102</v>
      </c>
      <c r="D1097" s="38" t="s">
        <v>247</v>
      </c>
      <c r="E1097" s="32" t="s">
        <v>246</v>
      </c>
      <c r="F1097" s="32" t="s">
        <v>227</v>
      </c>
      <c r="G1097" s="37">
        <f>VLOOKUP(D1097,'[1]prix BPU_otut_marché'!$D:$F,3,FALSE)</f>
        <v>206.76</v>
      </c>
      <c r="H1097" s="37"/>
      <c r="I1097" s="35">
        <v>45821</v>
      </c>
      <c r="J1097" s="36"/>
      <c r="K1097" s="35">
        <v>46186</v>
      </c>
      <c r="L1097" s="34"/>
      <c r="M1097" s="35">
        <v>46551</v>
      </c>
      <c r="N1097" s="34"/>
      <c r="O1097" s="33">
        <v>46917</v>
      </c>
      <c r="P1097" s="32">
        <v>3</v>
      </c>
      <c r="Q1097" s="32" t="s">
        <v>226</v>
      </c>
    </row>
    <row r="1098" spans="1:17" x14ac:dyDescent="0.2">
      <c r="A1098" s="56">
        <v>2433035</v>
      </c>
      <c r="B1098" s="32" t="s">
        <v>40</v>
      </c>
      <c r="C1098" s="32" t="s">
        <v>102</v>
      </c>
      <c r="D1098" s="38" t="s">
        <v>245</v>
      </c>
      <c r="E1098" s="32" t="s">
        <v>244</v>
      </c>
      <c r="F1098" s="32" t="s">
        <v>227</v>
      </c>
      <c r="G1098" s="37">
        <f>VLOOKUP(D1098,'[1]prix BPU_otut_marché'!$D:$F,3,FALSE)</f>
        <v>102.86</v>
      </c>
      <c r="H1098" s="37"/>
      <c r="I1098" s="35">
        <v>45821</v>
      </c>
      <c r="J1098" s="36"/>
      <c r="K1098" s="35">
        <v>46186</v>
      </c>
      <c r="L1098" s="34"/>
      <c r="M1098" s="35">
        <v>46551</v>
      </c>
      <c r="N1098" s="34"/>
      <c r="O1098" s="33">
        <v>46917</v>
      </c>
      <c r="P1098" s="32">
        <v>3</v>
      </c>
      <c r="Q1098" s="32" t="s">
        <v>226</v>
      </c>
    </row>
    <row r="1099" spans="1:17" x14ac:dyDescent="0.2">
      <c r="A1099" s="56">
        <v>2433035</v>
      </c>
      <c r="B1099" s="32" t="s">
        <v>40</v>
      </c>
      <c r="C1099" s="32" t="s">
        <v>102</v>
      </c>
      <c r="D1099" s="38" t="s">
        <v>243</v>
      </c>
      <c r="E1099" s="32" t="s">
        <v>242</v>
      </c>
      <c r="F1099" s="32" t="s">
        <v>227</v>
      </c>
      <c r="G1099" s="37">
        <f>VLOOKUP(D1099,'[1]prix BPU_otut_marché'!$D:$F,3,FALSE)</f>
        <v>102.86</v>
      </c>
      <c r="H1099" s="37"/>
      <c r="I1099" s="35">
        <v>45821</v>
      </c>
      <c r="J1099" s="36"/>
      <c r="K1099" s="35">
        <v>46186</v>
      </c>
      <c r="L1099" s="34"/>
      <c r="M1099" s="35">
        <v>46551</v>
      </c>
      <c r="N1099" s="34"/>
      <c r="O1099" s="33">
        <v>46917</v>
      </c>
      <c r="P1099" s="32">
        <v>3</v>
      </c>
      <c r="Q1099" s="32" t="s">
        <v>226</v>
      </c>
    </row>
    <row r="1100" spans="1:17" x14ac:dyDescent="0.2">
      <c r="A1100" s="56">
        <v>2433035</v>
      </c>
      <c r="B1100" s="32" t="s">
        <v>40</v>
      </c>
      <c r="C1100" s="32" t="s">
        <v>102</v>
      </c>
      <c r="D1100" s="38" t="s">
        <v>241</v>
      </c>
      <c r="E1100" s="32" t="s">
        <v>240</v>
      </c>
      <c r="F1100" s="32" t="s">
        <v>227</v>
      </c>
      <c r="G1100" s="37">
        <f>VLOOKUP(D1100,'[1]prix BPU_otut_marché'!$D:$F,3,FALSE)</f>
        <v>206.76</v>
      </c>
      <c r="H1100" s="37"/>
      <c r="I1100" s="35">
        <v>45821</v>
      </c>
      <c r="J1100" s="36"/>
      <c r="K1100" s="35">
        <v>46186</v>
      </c>
      <c r="L1100" s="34"/>
      <c r="M1100" s="35">
        <v>46551</v>
      </c>
      <c r="N1100" s="34"/>
      <c r="O1100" s="33">
        <v>46917</v>
      </c>
      <c r="P1100" s="32">
        <v>3</v>
      </c>
      <c r="Q1100" s="32" t="s">
        <v>226</v>
      </c>
    </row>
    <row r="1101" spans="1:17" x14ac:dyDescent="0.2">
      <c r="A1101" s="56">
        <v>2433035</v>
      </c>
      <c r="B1101" s="32" t="s">
        <v>40</v>
      </c>
      <c r="C1101" s="32" t="s">
        <v>102</v>
      </c>
      <c r="D1101" s="38" t="s">
        <v>239</v>
      </c>
      <c r="E1101" s="32" t="s">
        <v>238</v>
      </c>
      <c r="F1101" s="32" t="s">
        <v>227</v>
      </c>
      <c r="G1101" s="37">
        <f>VLOOKUP(D1101,'[1]prix BPU_otut_marché'!$D:$F,3,FALSE)</f>
        <v>102.86</v>
      </c>
      <c r="H1101" s="37"/>
      <c r="I1101" s="35">
        <v>45821</v>
      </c>
      <c r="J1101" s="36"/>
      <c r="K1101" s="35">
        <v>46186</v>
      </c>
      <c r="L1101" s="34"/>
      <c r="M1101" s="35">
        <v>46551</v>
      </c>
      <c r="N1101" s="34"/>
      <c r="O1101" s="33">
        <v>46917</v>
      </c>
      <c r="P1101" s="32">
        <v>3</v>
      </c>
      <c r="Q1101" s="32" t="s">
        <v>226</v>
      </c>
    </row>
    <row r="1102" spans="1:17" x14ac:dyDescent="0.2">
      <c r="A1102" s="56">
        <v>2433035</v>
      </c>
      <c r="B1102" s="32" t="s">
        <v>40</v>
      </c>
      <c r="C1102" s="32" t="s">
        <v>102</v>
      </c>
      <c r="D1102" s="38" t="s">
        <v>237</v>
      </c>
      <c r="E1102" s="32" t="s">
        <v>236</v>
      </c>
      <c r="F1102" s="32" t="s">
        <v>227</v>
      </c>
      <c r="G1102" s="37">
        <f>VLOOKUP(D1102,'[1]prix BPU_otut_marché'!$D:$F,3,FALSE)</f>
        <v>102.86</v>
      </c>
      <c r="H1102" s="37"/>
      <c r="I1102" s="35">
        <v>45821</v>
      </c>
      <c r="J1102" s="36"/>
      <c r="K1102" s="35">
        <v>46186</v>
      </c>
      <c r="L1102" s="34"/>
      <c r="M1102" s="35">
        <v>46551</v>
      </c>
      <c r="N1102" s="34"/>
      <c r="O1102" s="33">
        <v>46917</v>
      </c>
      <c r="P1102" s="32">
        <v>3</v>
      </c>
      <c r="Q1102" s="32" t="s">
        <v>226</v>
      </c>
    </row>
    <row r="1103" spans="1:17" x14ac:dyDescent="0.2">
      <c r="A1103" s="56">
        <v>2433035</v>
      </c>
      <c r="B1103" s="32" t="s">
        <v>40</v>
      </c>
      <c r="C1103" s="32" t="s">
        <v>102</v>
      </c>
      <c r="D1103" s="38" t="s">
        <v>235</v>
      </c>
      <c r="E1103" s="32" t="s">
        <v>234</v>
      </c>
      <c r="F1103" s="32" t="s">
        <v>227</v>
      </c>
      <c r="G1103" s="37">
        <f>VLOOKUP(D1103,'[1]prix BPU_otut_marché'!$D:$F,3,FALSE)</f>
        <v>413.52</v>
      </c>
      <c r="H1103" s="37"/>
      <c r="I1103" s="35">
        <v>45821</v>
      </c>
      <c r="J1103" s="36"/>
      <c r="K1103" s="35">
        <v>46186</v>
      </c>
      <c r="L1103" s="34"/>
      <c r="M1103" s="35">
        <v>46551</v>
      </c>
      <c r="N1103" s="34"/>
      <c r="O1103" s="33">
        <v>46917</v>
      </c>
      <c r="P1103" s="32">
        <v>3</v>
      </c>
      <c r="Q1103" s="32" t="s">
        <v>226</v>
      </c>
    </row>
    <row r="1104" spans="1:17" x14ac:dyDescent="0.2">
      <c r="A1104" s="56">
        <v>2433035</v>
      </c>
      <c r="B1104" s="32" t="s">
        <v>40</v>
      </c>
      <c r="C1104" s="32" t="s">
        <v>102</v>
      </c>
      <c r="D1104" s="38" t="s">
        <v>233</v>
      </c>
      <c r="E1104" s="32" t="s">
        <v>232</v>
      </c>
      <c r="F1104" s="32" t="s">
        <v>227</v>
      </c>
      <c r="G1104" s="37">
        <f>VLOOKUP(D1104,'[1]prix BPU_otut_marché'!$D:$F,3,FALSE)</f>
        <v>206.76</v>
      </c>
      <c r="H1104" s="37"/>
      <c r="I1104" s="35">
        <v>45821</v>
      </c>
      <c r="J1104" s="36"/>
      <c r="K1104" s="35">
        <v>46186</v>
      </c>
      <c r="L1104" s="34"/>
      <c r="M1104" s="35">
        <v>46551</v>
      </c>
      <c r="N1104" s="34"/>
      <c r="O1104" s="33">
        <v>46917</v>
      </c>
      <c r="P1104" s="32">
        <v>3</v>
      </c>
      <c r="Q1104" s="32" t="s">
        <v>226</v>
      </c>
    </row>
    <row r="1105" spans="1:17" x14ac:dyDescent="0.2">
      <c r="A1105" s="56">
        <v>2433035</v>
      </c>
      <c r="B1105" s="32" t="s">
        <v>40</v>
      </c>
      <c r="C1105" s="32" t="s">
        <v>102</v>
      </c>
      <c r="D1105" s="38" t="s">
        <v>231</v>
      </c>
      <c r="E1105" s="32" t="s">
        <v>230</v>
      </c>
      <c r="F1105" s="32" t="s">
        <v>227</v>
      </c>
      <c r="G1105" s="37">
        <f>VLOOKUP(D1105,'[1]prix BPU_otut_marché'!$D:$F,3,FALSE)</f>
        <v>258.70999999999998</v>
      </c>
      <c r="H1105" s="37"/>
      <c r="I1105" s="35">
        <v>45821</v>
      </c>
      <c r="J1105" s="36"/>
      <c r="K1105" s="35">
        <v>46186</v>
      </c>
      <c r="L1105" s="34"/>
      <c r="M1105" s="35">
        <v>46551</v>
      </c>
      <c r="N1105" s="34"/>
      <c r="O1105" s="33">
        <v>46917</v>
      </c>
      <c r="P1105" s="32">
        <v>3</v>
      </c>
      <c r="Q1105" s="32" t="s">
        <v>226</v>
      </c>
    </row>
    <row r="1106" spans="1:17" x14ac:dyDescent="0.2">
      <c r="A1106" s="56">
        <v>2433035</v>
      </c>
      <c r="B1106" s="32" t="s">
        <v>40</v>
      </c>
      <c r="C1106" s="32" t="s">
        <v>102</v>
      </c>
      <c r="D1106" s="38" t="s">
        <v>229</v>
      </c>
      <c r="E1106" s="32" t="s">
        <v>228</v>
      </c>
      <c r="F1106" s="32" t="s">
        <v>227</v>
      </c>
      <c r="G1106" s="37">
        <f>VLOOKUP(D1106,'[1]prix BPU_otut_marché'!$D:$F,3,FALSE)</f>
        <v>154.81</v>
      </c>
      <c r="H1106" s="37"/>
      <c r="I1106" s="35">
        <v>45821</v>
      </c>
      <c r="J1106" s="36"/>
      <c r="K1106" s="35">
        <v>46186</v>
      </c>
      <c r="L1106" s="34"/>
      <c r="M1106" s="35">
        <v>46551</v>
      </c>
      <c r="N1106" s="34"/>
      <c r="O1106" s="33">
        <v>46917</v>
      </c>
      <c r="P1106" s="32">
        <v>3</v>
      </c>
      <c r="Q1106" s="32" t="s">
        <v>226</v>
      </c>
    </row>
  </sheetData>
  <sheetProtection algorithmName="SHA-512" hashValue="r/MTziDlRMFWG1WKU7IzriWs/Ap2bmwjKvAthNEPLGRjy+YkM91LmpTV/qgWyyr2bMh4Tnj+UC8pL05v4CVFxA==" saltValue="vAgdSfb5AnT1vsljXW55lg==" spinCount="100000" sheet="1" objects="1" scenarios="1"/>
  <autoFilter ref="A1:O1107" xr:uid="{59B30D25-F8EA-406D-A003-8494DC394952}">
    <sortState xmlns:xlrd2="http://schemas.microsoft.com/office/spreadsheetml/2017/richdata2" ref="A911:O1208">
      <sortCondition ref="D1:D986"/>
    </sortState>
  </autoFilter>
  <conditionalFormatting sqref="C403">
    <cfRule type="duplicateValues" dxfId="41" priority="9"/>
  </conditionalFormatting>
  <conditionalFormatting sqref="C404">
    <cfRule type="duplicateValues" dxfId="40" priority="8"/>
  </conditionalFormatting>
  <conditionalFormatting sqref="D32:D34">
    <cfRule type="duplicateValues" dxfId="39" priority="23"/>
  </conditionalFormatting>
  <conditionalFormatting sqref="D35:D37">
    <cfRule type="duplicateValues" dxfId="38" priority="26"/>
  </conditionalFormatting>
  <conditionalFormatting sqref="D38:D40">
    <cfRule type="duplicateValues" dxfId="37" priority="29"/>
  </conditionalFormatting>
  <conditionalFormatting sqref="D41:D43">
    <cfRule type="duplicateValues" dxfId="36" priority="32"/>
  </conditionalFormatting>
  <conditionalFormatting sqref="D44:D46">
    <cfRule type="duplicateValues" dxfId="35" priority="35"/>
  </conditionalFormatting>
  <conditionalFormatting sqref="D47:D49">
    <cfRule type="duplicateValues" dxfId="34" priority="38"/>
  </conditionalFormatting>
  <conditionalFormatting sqref="D50:D52">
    <cfRule type="duplicateValues" dxfId="33" priority="41"/>
  </conditionalFormatting>
  <conditionalFormatting sqref="D53:D55">
    <cfRule type="duplicateValues" dxfId="32" priority="44"/>
  </conditionalFormatting>
  <conditionalFormatting sqref="D56:D58">
    <cfRule type="duplicateValues" dxfId="31" priority="47"/>
  </conditionalFormatting>
  <conditionalFormatting sqref="D59:D79">
    <cfRule type="duplicateValues" dxfId="30" priority="50"/>
  </conditionalFormatting>
  <conditionalFormatting sqref="D80:D82">
    <cfRule type="duplicateValues" dxfId="29" priority="11"/>
  </conditionalFormatting>
  <conditionalFormatting sqref="D83:D85">
    <cfRule type="duplicateValues" dxfId="28" priority="14"/>
  </conditionalFormatting>
  <conditionalFormatting sqref="D86:D88">
    <cfRule type="duplicateValues" dxfId="27" priority="17"/>
  </conditionalFormatting>
  <conditionalFormatting sqref="D89:D91">
    <cfRule type="duplicateValues" dxfId="26" priority="20"/>
  </conditionalFormatting>
  <conditionalFormatting sqref="D112">
    <cfRule type="duplicateValues" dxfId="25" priority="53"/>
  </conditionalFormatting>
  <conditionalFormatting sqref="D1101:D1106">
    <cfRule type="duplicateValues" dxfId="24" priority="55"/>
  </conditionalFormatting>
  <conditionalFormatting sqref="D1107:D1048576 D1:D31 D92:D111 D113:D1100">
    <cfRule type="duplicateValues" dxfId="23" priority="57"/>
  </conditionalFormatting>
  <conditionalFormatting sqref="E32:E34">
    <cfRule type="duplicateValues" dxfId="22" priority="24"/>
  </conditionalFormatting>
  <conditionalFormatting sqref="E35:E37">
    <cfRule type="duplicateValues" dxfId="21" priority="27"/>
  </conditionalFormatting>
  <conditionalFormatting sqref="E38:E40">
    <cfRule type="duplicateValues" dxfId="20" priority="30"/>
  </conditionalFormatting>
  <conditionalFormatting sqref="E41:E43">
    <cfRule type="duplicateValues" dxfId="19" priority="33"/>
  </conditionalFormatting>
  <conditionalFormatting sqref="E44:E46">
    <cfRule type="duplicateValues" dxfId="18" priority="36"/>
  </conditionalFormatting>
  <conditionalFormatting sqref="E47:E49">
    <cfRule type="duplicateValues" dxfId="17" priority="39"/>
  </conditionalFormatting>
  <conditionalFormatting sqref="E50:E52">
    <cfRule type="duplicateValues" dxfId="16" priority="42"/>
  </conditionalFormatting>
  <conditionalFormatting sqref="E53:E55">
    <cfRule type="duplicateValues" dxfId="15" priority="45"/>
  </conditionalFormatting>
  <conditionalFormatting sqref="E56:E58">
    <cfRule type="duplicateValues" dxfId="14" priority="48"/>
  </conditionalFormatting>
  <conditionalFormatting sqref="E59:E79">
    <cfRule type="duplicateValues" dxfId="13" priority="51"/>
  </conditionalFormatting>
  <conditionalFormatting sqref="E80:E82">
    <cfRule type="duplicateValues" dxfId="12" priority="12"/>
  </conditionalFormatting>
  <conditionalFormatting sqref="E83:E85">
    <cfRule type="duplicateValues" dxfId="11" priority="15"/>
  </conditionalFormatting>
  <conditionalFormatting sqref="E86:E88">
    <cfRule type="duplicateValues" dxfId="10" priority="18"/>
  </conditionalFormatting>
  <conditionalFormatting sqref="E89:E91">
    <cfRule type="duplicateValues" dxfId="9" priority="21"/>
  </conditionalFormatting>
  <conditionalFormatting sqref="E112">
    <cfRule type="duplicateValues" dxfId="8" priority="54"/>
  </conditionalFormatting>
  <conditionalFormatting sqref="E356">
    <cfRule type="duplicateValues" dxfId="7" priority="61"/>
  </conditionalFormatting>
  <conditionalFormatting sqref="E404:E406">
    <cfRule type="duplicateValues" dxfId="6" priority="58"/>
  </conditionalFormatting>
  <conditionalFormatting sqref="E955:E986">
    <cfRule type="duplicateValues" dxfId="5" priority="59"/>
  </conditionalFormatting>
  <conditionalFormatting sqref="E1101:E1106">
    <cfRule type="duplicateValues" dxfId="4" priority="56"/>
  </conditionalFormatting>
  <conditionalFormatting sqref="E1107:E1048576 E987:E1100 E1:E31 E357:E403 E407:E465 E467:E954 E113:E355 E92:E111">
    <cfRule type="duplicateValues" dxfId="3" priority="62"/>
  </conditionalFormatting>
  <conditionalFormatting sqref="I1:I1048576">
    <cfRule type="cellIs" dxfId="2" priority="10" operator="lessThan">
      <formula>TODAY()</formula>
    </cfRule>
  </conditionalFormatting>
  <conditionalFormatting sqref="K1:K1048576 M1:M1048576 O1:O1048576">
    <cfRule type="cellIs" dxfId="1" priority="2" operator="lessThan">
      <formula>TODAY()</formula>
    </cfRule>
  </conditionalFormatting>
  <conditionalFormatting sqref="D1:D1048576">
    <cfRule type="duplicateValues" dxfId="0" priority="1"/>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6395-C4C7-4DD5-8148-D77BDE42E0A2}">
  <sheetPr>
    <tabColor theme="0" tint="-0.249977111117893"/>
    <pageSetUpPr fitToPage="1"/>
  </sheetPr>
  <dimension ref="A1:I73"/>
  <sheetViews>
    <sheetView workbookViewId="0">
      <pane ySplit="2" topLeftCell="A3" activePane="bottomLeft" state="frozen"/>
      <selection pane="bottomLeft" activeCell="H3" sqref="H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2500</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v>6</v>
      </c>
      <c r="D3" s="62">
        <v>0</v>
      </c>
      <c r="E3" s="1">
        <f t="shared" ref="E3:E72" si="0">C3+D3</f>
        <v>6</v>
      </c>
      <c r="F3" s="1">
        <v>2</v>
      </c>
      <c r="G3" s="8"/>
      <c r="H3" s="8">
        <f>E3*F3*G3</f>
        <v>0</v>
      </c>
      <c r="I3" s="65" t="s">
        <v>224</v>
      </c>
    </row>
    <row r="4" spans="1:9" ht="15" customHeight="1" x14ac:dyDescent="0.25">
      <c r="A4" s="1" t="s">
        <v>12</v>
      </c>
      <c r="B4" s="1" t="s">
        <v>112</v>
      </c>
      <c r="C4" s="1">
        <v>6</v>
      </c>
      <c r="D4" s="62">
        <v>0</v>
      </c>
      <c r="E4" s="1">
        <f t="shared" si="0"/>
        <v>6</v>
      </c>
      <c r="F4" s="1">
        <v>2</v>
      </c>
      <c r="G4" s="8"/>
      <c r="H4" s="8">
        <f>E4*F4*G4</f>
        <v>0</v>
      </c>
      <c r="I4" s="65" t="s">
        <v>224</v>
      </c>
    </row>
    <row r="5" spans="1:9" ht="15" customHeight="1" x14ac:dyDescent="0.25">
      <c r="A5" s="1" t="s">
        <v>12</v>
      </c>
      <c r="B5" s="1" t="s">
        <v>4</v>
      </c>
      <c r="C5" s="1">
        <v>1</v>
      </c>
      <c r="D5" s="62">
        <v>0</v>
      </c>
      <c r="E5" s="1">
        <f t="shared" si="0"/>
        <v>1</v>
      </c>
      <c r="F5" s="1">
        <v>2</v>
      </c>
      <c r="G5" s="8"/>
      <c r="H5" s="8">
        <f t="shared" ref="H5:H72" si="1">E5*F5*G5</f>
        <v>0</v>
      </c>
      <c r="I5" s="65" t="s">
        <v>224</v>
      </c>
    </row>
    <row r="6" spans="1:9" ht="15" customHeight="1" x14ac:dyDescent="0.25">
      <c r="A6" s="1" t="s">
        <v>5</v>
      </c>
      <c r="B6" s="1" t="s">
        <v>6</v>
      </c>
      <c r="C6" s="1">
        <v>2</v>
      </c>
      <c r="D6" s="62">
        <v>0</v>
      </c>
      <c r="E6" s="1">
        <f t="shared" si="0"/>
        <v>2</v>
      </c>
      <c r="F6" s="1">
        <v>2</v>
      </c>
      <c r="G6" s="8"/>
      <c r="H6" s="8">
        <f t="shared" si="1"/>
        <v>0</v>
      </c>
      <c r="I6" s="11" t="s">
        <v>2445</v>
      </c>
    </row>
    <row r="7" spans="1:9" ht="15" customHeight="1" x14ac:dyDescent="0.25">
      <c r="A7" s="1" t="s">
        <v>96</v>
      </c>
      <c r="B7" s="1" t="s">
        <v>2185</v>
      </c>
      <c r="C7" s="7">
        <v>1</v>
      </c>
      <c r="D7" s="62">
        <v>0</v>
      </c>
      <c r="E7" s="1">
        <f t="shared" si="0"/>
        <v>1</v>
      </c>
      <c r="F7" s="63">
        <v>1</v>
      </c>
      <c r="G7" s="8">
        <f>Préventifs_tunnels!G116</f>
        <v>486.45</v>
      </c>
      <c r="H7" s="8">
        <f t="shared" si="1"/>
        <v>486.45</v>
      </c>
      <c r="I7" s="11" t="s">
        <v>2438</v>
      </c>
    </row>
    <row r="8" spans="1:9" ht="15" customHeight="1" x14ac:dyDescent="0.25">
      <c r="A8" s="1" t="s">
        <v>96</v>
      </c>
      <c r="B8" s="1" t="s">
        <v>2183</v>
      </c>
      <c r="C8" s="1">
        <v>0.5</v>
      </c>
      <c r="D8" s="62">
        <v>0</v>
      </c>
      <c r="E8" s="1">
        <f t="shared" si="0"/>
        <v>0.5</v>
      </c>
      <c r="F8" s="1">
        <v>1</v>
      </c>
      <c r="G8" s="8">
        <f>Préventifs_tunnels!G117</f>
        <v>864.8</v>
      </c>
      <c r="H8" s="8">
        <f t="shared" si="1"/>
        <v>432.4</v>
      </c>
      <c r="I8" s="11" t="s">
        <v>2436</v>
      </c>
    </row>
    <row r="9" spans="1:9" ht="15" customHeight="1" x14ac:dyDescent="0.25">
      <c r="A9" s="1" t="s">
        <v>96</v>
      </c>
      <c r="B9" s="1" t="s">
        <v>2435</v>
      </c>
      <c r="C9" s="1">
        <v>1</v>
      </c>
      <c r="D9" s="62">
        <v>0</v>
      </c>
      <c r="E9" s="1">
        <f t="shared" si="0"/>
        <v>1</v>
      </c>
      <c r="F9" s="1">
        <v>1</v>
      </c>
      <c r="G9" s="8"/>
      <c r="H9" s="8">
        <f t="shared" si="1"/>
        <v>0</v>
      </c>
      <c r="I9" s="65" t="s">
        <v>225</v>
      </c>
    </row>
    <row r="10" spans="1:9" ht="15" customHeight="1" x14ac:dyDescent="0.25">
      <c r="A10" s="1" t="s">
        <v>96</v>
      </c>
      <c r="B10" s="1" t="s">
        <v>99</v>
      </c>
      <c r="C10" s="1">
        <v>1</v>
      </c>
      <c r="D10" s="62">
        <v>0</v>
      </c>
      <c r="E10" s="1">
        <f t="shared" si="0"/>
        <v>1</v>
      </c>
      <c r="F10" s="62">
        <v>0</v>
      </c>
      <c r="G10" s="8">
        <f>Préventifs_tunnels!G113</f>
        <v>648.6</v>
      </c>
      <c r="H10" s="8">
        <f t="shared" si="1"/>
        <v>0</v>
      </c>
      <c r="I10" s="66" t="s">
        <v>2487</v>
      </c>
    </row>
    <row r="11" spans="1:9" ht="15" customHeight="1" x14ac:dyDescent="0.25">
      <c r="A11" s="1" t="s">
        <v>96</v>
      </c>
      <c r="B11" s="1" t="s">
        <v>100</v>
      </c>
      <c r="C11" s="1">
        <v>1</v>
      </c>
      <c r="D11" s="62">
        <v>0</v>
      </c>
      <c r="E11" s="1">
        <f t="shared" si="0"/>
        <v>1</v>
      </c>
      <c r="F11" s="62" t="str">
        <f>'Equipements par tunnel'!A51</f>
        <v>Levage</v>
      </c>
      <c r="G11" s="8">
        <f>Préventifs_tunnels!G114</f>
        <v>864.8</v>
      </c>
      <c r="H11" s="8" t="e">
        <f t="shared" si="1"/>
        <v>#VALUE!</v>
      </c>
      <c r="I11" s="66" t="s">
        <v>2488</v>
      </c>
    </row>
    <row r="12" spans="1:9" ht="15" customHeight="1" x14ac:dyDescent="0.25">
      <c r="A12" s="1" t="s">
        <v>96</v>
      </c>
      <c r="B12" s="1" t="s">
        <v>101</v>
      </c>
      <c r="C12" s="1">
        <v>1</v>
      </c>
      <c r="D12" s="62">
        <v>0</v>
      </c>
      <c r="E12" s="1">
        <f t="shared" si="0"/>
        <v>1</v>
      </c>
      <c r="F12" s="62">
        <v>0</v>
      </c>
      <c r="G12" s="8">
        <f>Préventifs_tunnels!G115</f>
        <v>1081</v>
      </c>
      <c r="H12" s="8">
        <f t="shared" si="1"/>
        <v>0</v>
      </c>
      <c r="I12" s="66" t="s">
        <v>2489</v>
      </c>
    </row>
    <row r="13" spans="1:9" ht="15" customHeight="1" x14ac:dyDescent="0.25">
      <c r="A13" s="1" t="s">
        <v>14</v>
      </c>
      <c r="B13" s="1" t="s">
        <v>10</v>
      </c>
      <c r="C13" s="1">
        <v>2</v>
      </c>
      <c r="D13" s="62">
        <v>0</v>
      </c>
      <c r="E13" s="1">
        <f t="shared" si="0"/>
        <v>2</v>
      </c>
      <c r="F13" s="1">
        <v>2</v>
      </c>
      <c r="G13" s="8"/>
      <c r="H13" s="8">
        <f t="shared" si="1"/>
        <v>0</v>
      </c>
      <c r="I13" s="11" t="s">
        <v>2445</v>
      </c>
    </row>
    <row r="14" spans="1:9" ht="15" customHeight="1" x14ac:dyDescent="0.25">
      <c r="A14" s="1" t="s">
        <v>14</v>
      </c>
      <c r="B14" s="1" t="s">
        <v>11</v>
      </c>
      <c r="C14" s="1">
        <v>2</v>
      </c>
      <c r="D14" s="62">
        <v>0</v>
      </c>
      <c r="E14" s="1">
        <f t="shared" si="0"/>
        <v>2</v>
      </c>
      <c r="F14" s="1">
        <v>2</v>
      </c>
      <c r="G14" s="8"/>
      <c r="H14" s="8">
        <f t="shared" si="1"/>
        <v>0</v>
      </c>
      <c r="I14" s="11" t="s">
        <v>2445</v>
      </c>
    </row>
    <row r="15" spans="1:9" ht="15" customHeight="1" x14ac:dyDescent="0.25">
      <c r="A15" s="1" t="s">
        <v>14</v>
      </c>
      <c r="B15" s="1" t="s">
        <v>15</v>
      </c>
      <c r="C15" s="1">
        <v>0.4</v>
      </c>
      <c r="D15" s="62">
        <v>0</v>
      </c>
      <c r="E15" s="1">
        <f t="shared" si="0"/>
        <v>0.4</v>
      </c>
      <c r="F15" s="1">
        <v>2</v>
      </c>
      <c r="G15" s="8"/>
      <c r="H15" s="8">
        <f t="shared" si="1"/>
        <v>0</v>
      </c>
      <c r="I15" s="65" t="s">
        <v>2486</v>
      </c>
    </row>
    <row r="16" spans="1:9" ht="15" customHeight="1" x14ac:dyDescent="0.25">
      <c r="A16" s="1" t="s">
        <v>95</v>
      </c>
      <c r="B16" s="1" t="s">
        <v>17</v>
      </c>
      <c r="C16" s="1">
        <v>2</v>
      </c>
      <c r="D16" s="62">
        <v>0</v>
      </c>
      <c r="E16" s="1">
        <f t="shared" si="0"/>
        <v>2</v>
      </c>
      <c r="F16" s="1">
        <v>2</v>
      </c>
      <c r="G16" s="8"/>
      <c r="H16" s="8">
        <f t="shared" si="1"/>
        <v>0</v>
      </c>
      <c r="I16" s="11" t="s">
        <v>2445</v>
      </c>
    </row>
    <row r="17" spans="1:9" ht="15" customHeight="1" x14ac:dyDescent="0.25">
      <c r="A17" s="1" t="s">
        <v>95</v>
      </c>
      <c r="B17" s="1" t="s">
        <v>18</v>
      </c>
      <c r="C17" s="1">
        <v>2</v>
      </c>
      <c r="D17" s="62">
        <v>0</v>
      </c>
      <c r="E17" s="1">
        <f t="shared" si="0"/>
        <v>2</v>
      </c>
      <c r="F17" s="1">
        <v>2</v>
      </c>
      <c r="G17" s="8"/>
      <c r="H17" s="8">
        <f t="shared" si="1"/>
        <v>0</v>
      </c>
      <c r="I17" s="11" t="s">
        <v>2445</v>
      </c>
    </row>
    <row r="18" spans="1:9" ht="15" customHeight="1" x14ac:dyDescent="0.25">
      <c r="A18" s="1" t="s">
        <v>95</v>
      </c>
      <c r="B18" s="1" t="s">
        <v>94</v>
      </c>
      <c r="C18" s="7">
        <v>1</v>
      </c>
      <c r="D18" s="62">
        <v>0</v>
      </c>
      <c r="E18" s="1">
        <f t="shared" si="0"/>
        <v>1</v>
      </c>
      <c r="F18" s="64" t="str">
        <f>'Equipements par tunnel'!A59</f>
        <v xml:space="preserve">LOCAL </v>
      </c>
      <c r="G18" s="8">
        <f>Préventifs_tunnels!G361</f>
        <v>61.7</v>
      </c>
      <c r="H18" s="8" t="e">
        <f t="shared" si="1"/>
        <v>#VALUE!</v>
      </c>
      <c r="I18" s="11" t="s">
        <v>2484</v>
      </c>
    </row>
    <row r="19" spans="1:9" ht="15" customHeight="1" x14ac:dyDescent="0.25">
      <c r="A19" s="1" t="s">
        <v>19</v>
      </c>
      <c r="B19" s="1" t="s">
        <v>116</v>
      </c>
      <c r="C19" s="1">
        <v>1</v>
      </c>
      <c r="D19" s="62">
        <v>0</v>
      </c>
      <c r="E19" s="1">
        <f t="shared" si="0"/>
        <v>1</v>
      </c>
      <c r="F19" s="1">
        <v>1</v>
      </c>
      <c r="G19" s="8"/>
      <c r="H19" s="8">
        <f t="shared" si="1"/>
        <v>0</v>
      </c>
      <c r="I19" s="11" t="s">
        <v>2444</v>
      </c>
    </row>
    <row r="20" spans="1:9" ht="15" customHeight="1" x14ac:dyDescent="0.25">
      <c r="A20" s="1" t="s">
        <v>19</v>
      </c>
      <c r="B20" s="1" t="s">
        <v>117</v>
      </c>
      <c r="C20" s="1">
        <v>1</v>
      </c>
      <c r="D20" s="62">
        <v>0</v>
      </c>
      <c r="E20" s="1">
        <f t="shared" si="0"/>
        <v>1</v>
      </c>
      <c r="F20" s="1">
        <v>1</v>
      </c>
      <c r="G20" s="8"/>
      <c r="H20" s="8">
        <f t="shared" si="1"/>
        <v>0</v>
      </c>
      <c r="I20" s="11" t="s">
        <v>2444</v>
      </c>
    </row>
    <row r="21" spans="1:9" ht="15" customHeight="1" x14ac:dyDescent="0.25">
      <c r="A21" s="1" t="s">
        <v>19</v>
      </c>
      <c r="B21" s="1" t="s">
        <v>2442</v>
      </c>
      <c r="C21" s="1">
        <v>1</v>
      </c>
      <c r="D21" s="62">
        <v>0</v>
      </c>
      <c r="E21" s="1">
        <f t="shared" si="0"/>
        <v>1</v>
      </c>
      <c r="F21" s="64" t="str">
        <f>'Equipements par tunnel'!A4</f>
        <v>Automate</v>
      </c>
      <c r="G21" s="8">
        <f>Préventifs_tunnels!G406</f>
        <v>195.35</v>
      </c>
      <c r="H21" s="8" t="e">
        <f t="shared" si="1"/>
        <v>#VALUE!</v>
      </c>
      <c r="I21" s="11" t="s">
        <v>2440</v>
      </c>
    </row>
    <row r="22" spans="1:9" ht="15" customHeight="1" x14ac:dyDescent="0.25">
      <c r="A22" s="1" t="s">
        <v>19</v>
      </c>
      <c r="B22" s="1" t="s">
        <v>2443</v>
      </c>
      <c r="C22" s="1">
        <v>1</v>
      </c>
      <c r="D22" s="62">
        <v>0</v>
      </c>
      <c r="E22" s="1">
        <f t="shared" si="0"/>
        <v>1</v>
      </c>
      <c r="F22" s="64" t="str">
        <f>'Equipements par tunnel'!A6</f>
        <v>Automate</v>
      </c>
      <c r="G22" s="8">
        <f>Préventifs_tunnels!G407</f>
        <v>88.19</v>
      </c>
      <c r="H22" s="8" t="e">
        <f t="shared" si="1"/>
        <v>#VALUE!</v>
      </c>
      <c r="I22" s="11" t="s">
        <v>2441</v>
      </c>
    </row>
    <row r="23" spans="1:9" ht="15" customHeight="1" x14ac:dyDescent="0.25">
      <c r="A23" s="3" t="s">
        <v>61</v>
      </c>
      <c r="B23" s="1" t="s">
        <v>42</v>
      </c>
      <c r="C23" s="1">
        <v>1</v>
      </c>
      <c r="D23" s="62">
        <v>0</v>
      </c>
      <c r="E23" s="1">
        <f t="shared" si="0"/>
        <v>1</v>
      </c>
      <c r="F23" s="1">
        <v>1</v>
      </c>
      <c r="G23" s="8"/>
      <c r="H23" s="8">
        <f t="shared" si="1"/>
        <v>0</v>
      </c>
      <c r="I23" s="11" t="s">
        <v>2444</v>
      </c>
    </row>
    <row r="24" spans="1:9" ht="15" customHeight="1" x14ac:dyDescent="0.25">
      <c r="A24" s="3" t="s">
        <v>61</v>
      </c>
      <c r="B24" s="1" t="s">
        <v>43</v>
      </c>
      <c r="C24" s="1">
        <v>1</v>
      </c>
      <c r="D24" s="62">
        <v>0</v>
      </c>
      <c r="E24" s="1">
        <f t="shared" si="0"/>
        <v>1</v>
      </c>
      <c r="F24" s="1">
        <v>1</v>
      </c>
      <c r="G24" s="8"/>
      <c r="H24" s="8">
        <f t="shared" si="1"/>
        <v>0</v>
      </c>
      <c r="I24" s="11" t="s">
        <v>2444</v>
      </c>
    </row>
    <row r="25" spans="1:9" ht="15" customHeight="1" x14ac:dyDescent="0.25">
      <c r="A25" s="1" t="s">
        <v>97</v>
      </c>
      <c r="B25" s="1" t="s">
        <v>44</v>
      </c>
      <c r="C25" s="1">
        <v>0.5</v>
      </c>
      <c r="D25" s="62">
        <v>0</v>
      </c>
      <c r="E25" s="1">
        <f t="shared" si="0"/>
        <v>0.5</v>
      </c>
      <c r="F25" s="1">
        <v>1</v>
      </c>
      <c r="G25" s="8"/>
      <c r="H25" s="8">
        <f t="shared" si="1"/>
        <v>0</v>
      </c>
      <c r="I25" s="11" t="s">
        <v>2444</v>
      </c>
    </row>
    <row r="26" spans="1:9" ht="15" customHeight="1" x14ac:dyDescent="0.25">
      <c r="A26" s="1" t="s">
        <v>97</v>
      </c>
      <c r="B26" s="1" t="s">
        <v>46</v>
      </c>
      <c r="C26" s="1">
        <v>0.5</v>
      </c>
      <c r="D26" s="62">
        <v>0</v>
      </c>
      <c r="E26" s="1">
        <f t="shared" si="0"/>
        <v>0.5</v>
      </c>
      <c r="F26" s="1">
        <v>1</v>
      </c>
      <c r="G26" s="8"/>
      <c r="H26" s="8">
        <f t="shared" si="1"/>
        <v>0</v>
      </c>
      <c r="I26" s="11" t="s">
        <v>2444</v>
      </c>
    </row>
    <row r="27" spans="1:9" ht="15" customHeight="1" x14ac:dyDescent="0.25">
      <c r="A27" s="1" t="s">
        <v>97</v>
      </c>
      <c r="B27" s="1" t="s">
        <v>47</v>
      </c>
      <c r="C27" s="1">
        <v>0</v>
      </c>
      <c r="D27" s="62">
        <v>0</v>
      </c>
      <c r="E27" s="1">
        <f t="shared" si="0"/>
        <v>0</v>
      </c>
      <c r="F27" s="1">
        <v>1</v>
      </c>
      <c r="G27" s="8"/>
      <c r="H27" s="8">
        <f t="shared" si="1"/>
        <v>0</v>
      </c>
      <c r="I27" s="11" t="s">
        <v>2444</v>
      </c>
    </row>
    <row r="28" spans="1:9" ht="15" customHeight="1" x14ac:dyDescent="0.25">
      <c r="A28" s="1" t="s">
        <v>97</v>
      </c>
      <c r="B28" s="1" t="s">
        <v>26</v>
      </c>
      <c r="C28" s="1">
        <v>0.5</v>
      </c>
      <c r="D28" s="62">
        <v>0</v>
      </c>
      <c r="E28" s="1">
        <f t="shared" si="0"/>
        <v>0.5</v>
      </c>
      <c r="F28" s="1">
        <v>1</v>
      </c>
      <c r="G28" s="8"/>
      <c r="H28" s="8">
        <f t="shared" si="1"/>
        <v>0</v>
      </c>
      <c r="I28" s="11" t="s">
        <v>2444</v>
      </c>
    </row>
    <row r="29" spans="1:9" ht="15" customHeight="1" x14ac:dyDescent="0.25">
      <c r="A29" s="1" t="s">
        <v>97</v>
      </c>
      <c r="B29" s="1" t="s">
        <v>27</v>
      </c>
      <c r="C29" s="1">
        <v>0.5</v>
      </c>
      <c r="D29" s="62">
        <v>0</v>
      </c>
      <c r="E29" s="1">
        <f t="shared" si="0"/>
        <v>0.5</v>
      </c>
      <c r="F29" s="1">
        <v>1</v>
      </c>
      <c r="G29" s="8"/>
      <c r="H29" s="8">
        <f t="shared" si="1"/>
        <v>0</v>
      </c>
      <c r="I29" s="11" t="s">
        <v>2444</v>
      </c>
    </row>
    <row r="30" spans="1:9" ht="15" customHeight="1" x14ac:dyDescent="0.25">
      <c r="A30" s="1" t="s">
        <v>97</v>
      </c>
      <c r="B30" s="1" t="s">
        <v>28</v>
      </c>
      <c r="C30" s="1">
        <v>0</v>
      </c>
      <c r="D30" s="62">
        <v>0</v>
      </c>
      <c r="E30" s="1">
        <f t="shared" si="0"/>
        <v>0</v>
      </c>
      <c r="F30" s="1">
        <v>1</v>
      </c>
      <c r="G30" s="8"/>
      <c r="H30" s="8">
        <f t="shared" si="1"/>
        <v>0</v>
      </c>
      <c r="I30" s="11" t="s">
        <v>2444</v>
      </c>
    </row>
    <row r="31" spans="1:9" ht="15" customHeight="1" x14ac:dyDescent="0.25">
      <c r="A31" s="1" t="s">
        <v>97</v>
      </c>
      <c r="B31" s="1" t="s">
        <v>48</v>
      </c>
      <c r="C31" s="1">
        <v>0.5</v>
      </c>
      <c r="D31" s="62">
        <v>0</v>
      </c>
      <c r="E31" s="1">
        <f t="shared" si="0"/>
        <v>0.5</v>
      </c>
      <c r="F31" s="1">
        <v>1</v>
      </c>
      <c r="G31" s="8"/>
      <c r="H31" s="8">
        <f t="shared" si="1"/>
        <v>0</v>
      </c>
      <c r="I31" s="11" t="s">
        <v>2444</v>
      </c>
    </row>
    <row r="32" spans="1:9" ht="15" customHeight="1" x14ac:dyDescent="0.25">
      <c r="A32" s="1" t="s">
        <v>97</v>
      </c>
      <c r="B32" s="1" t="s">
        <v>49</v>
      </c>
      <c r="C32" s="1">
        <v>0.5</v>
      </c>
      <c r="D32" s="62">
        <v>0</v>
      </c>
      <c r="E32" s="1">
        <f t="shared" si="0"/>
        <v>0.5</v>
      </c>
      <c r="F32" s="1">
        <v>1</v>
      </c>
      <c r="G32" s="8"/>
      <c r="H32" s="8">
        <f t="shared" si="1"/>
        <v>0</v>
      </c>
      <c r="I32" s="11" t="s">
        <v>2444</v>
      </c>
    </row>
    <row r="33" spans="1:9" ht="15" customHeight="1" x14ac:dyDescent="0.25">
      <c r="A33" s="1" t="s">
        <v>97</v>
      </c>
      <c r="B33" s="1" t="s">
        <v>50</v>
      </c>
      <c r="C33" s="1">
        <v>0</v>
      </c>
      <c r="D33" s="62">
        <v>0</v>
      </c>
      <c r="E33" s="1">
        <f t="shared" si="0"/>
        <v>0</v>
      </c>
      <c r="F33" s="1">
        <v>1</v>
      </c>
      <c r="G33" s="8"/>
      <c r="H33" s="8">
        <f t="shared" si="1"/>
        <v>0</v>
      </c>
      <c r="I33" s="11" t="s">
        <v>2444</v>
      </c>
    </row>
    <row r="34" spans="1:9" ht="15" customHeight="1" x14ac:dyDescent="0.25">
      <c r="A34" s="1" t="s">
        <v>97</v>
      </c>
      <c r="B34" s="1" t="s">
        <v>30</v>
      </c>
      <c r="C34" s="1">
        <v>1</v>
      </c>
      <c r="D34" s="62">
        <v>0</v>
      </c>
      <c r="E34" s="1">
        <f t="shared" si="0"/>
        <v>1</v>
      </c>
      <c r="F34" s="60">
        <v>1</v>
      </c>
      <c r="G34" s="8"/>
      <c r="H34" s="8">
        <f t="shared" si="1"/>
        <v>0</v>
      </c>
      <c r="I34" s="11" t="s">
        <v>2444</v>
      </c>
    </row>
    <row r="35" spans="1:9" ht="15" customHeight="1" x14ac:dyDescent="0.25">
      <c r="A35" s="1" t="s">
        <v>97</v>
      </c>
      <c r="B35" s="1" t="s">
        <v>92</v>
      </c>
      <c r="C35" s="1">
        <v>0.5</v>
      </c>
      <c r="D35" s="62">
        <v>0</v>
      </c>
      <c r="E35" s="1">
        <f t="shared" si="0"/>
        <v>0.5</v>
      </c>
      <c r="F35" s="64" t="str">
        <f>'Equipements par tunnel'!A50</f>
        <v>SAV</v>
      </c>
      <c r="G35" s="8">
        <f>Préventifs_tunnels!G474</f>
        <v>469.67</v>
      </c>
      <c r="H35" s="8" t="e">
        <f t="shared" si="1"/>
        <v>#VALUE!</v>
      </c>
      <c r="I35" s="11" t="s">
        <v>2446</v>
      </c>
    </row>
    <row r="36" spans="1:9" ht="15" customHeight="1" x14ac:dyDescent="0.25">
      <c r="A36" s="1" t="s">
        <v>97</v>
      </c>
      <c r="B36" s="1" t="s">
        <v>93</v>
      </c>
      <c r="C36" s="1">
        <v>0.5</v>
      </c>
      <c r="D36" s="62">
        <v>0</v>
      </c>
      <c r="E36" s="1">
        <f t="shared" si="0"/>
        <v>0.5</v>
      </c>
      <c r="F36" s="64" t="str">
        <f>'Equipements par tunnel'!A50</f>
        <v>SAV</v>
      </c>
      <c r="G36" s="8">
        <f>Préventifs_tunnels!G475</f>
        <v>617.11</v>
      </c>
      <c r="H36" s="8" t="e">
        <f t="shared" si="1"/>
        <v>#VALUE!</v>
      </c>
      <c r="I36" s="11" t="s">
        <v>2447</v>
      </c>
    </row>
    <row r="37" spans="1:9" ht="15" customHeight="1" x14ac:dyDescent="0.25">
      <c r="A37" s="1" t="s">
        <v>57</v>
      </c>
      <c r="B37" s="1" t="s">
        <v>214</v>
      </c>
      <c r="C37" s="1">
        <v>1</v>
      </c>
      <c r="D37" s="62">
        <v>0</v>
      </c>
      <c r="E37" s="1">
        <f t="shared" si="0"/>
        <v>1</v>
      </c>
      <c r="F37" s="64" t="str">
        <f>'Equipements par tunnel'!A55</f>
        <v>Onduleur</v>
      </c>
      <c r="G37" s="8">
        <f>Préventifs_tunnels!G808</f>
        <v>304.01</v>
      </c>
      <c r="H37" s="8" t="e">
        <f t="shared" si="1"/>
        <v>#VALUE!</v>
      </c>
      <c r="I37" s="11" t="s">
        <v>2448</v>
      </c>
    </row>
    <row r="38" spans="1:9" ht="15" customHeight="1" x14ac:dyDescent="0.25">
      <c r="A38" s="1" t="s">
        <v>57</v>
      </c>
      <c r="B38" s="1" t="s">
        <v>215</v>
      </c>
      <c r="C38" s="1">
        <v>1</v>
      </c>
      <c r="D38" s="62">
        <v>0</v>
      </c>
      <c r="E38" s="1">
        <f t="shared" si="0"/>
        <v>1</v>
      </c>
      <c r="F38" s="64" t="str">
        <f>'Equipements par tunnel'!A56</f>
        <v>Onduleur</v>
      </c>
      <c r="G38" s="8">
        <f>Préventifs_tunnels!G809</f>
        <v>337.95</v>
      </c>
      <c r="H38" s="8" t="e">
        <f t="shared" si="1"/>
        <v>#VALUE!</v>
      </c>
      <c r="I38" s="11" t="s">
        <v>2449</v>
      </c>
    </row>
    <row r="39" spans="1:9" ht="15" customHeight="1" x14ac:dyDescent="0.25">
      <c r="A39" s="1" t="s">
        <v>57</v>
      </c>
      <c r="B39" s="1" t="s">
        <v>216</v>
      </c>
      <c r="C39" s="1">
        <v>1</v>
      </c>
      <c r="D39" s="62">
        <v>0</v>
      </c>
      <c r="E39" s="1">
        <f t="shared" si="0"/>
        <v>1</v>
      </c>
      <c r="F39" s="64" t="str">
        <f>'Equipements par tunnel'!A57</f>
        <v>Onduleur</v>
      </c>
      <c r="G39" s="8">
        <f>Préventifs_tunnels!G810</f>
        <v>371.88</v>
      </c>
      <c r="H39" s="8" t="e">
        <f t="shared" si="1"/>
        <v>#VALUE!</v>
      </c>
      <c r="I39" s="11" t="s">
        <v>2450</v>
      </c>
    </row>
    <row r="40" spans="1:9" ht="15" customHeight="1" x14ac:dyDescent="0.25">
      <c r="A40" s="1" t="s">
        <v>57</v>
      </c>
      <c r="B40" s="1" t="s">
        <v>217</v>
      </c>
      <c r="C40" s="1">
        <v>1</v>
      </c>
      <c r="D40" s="62">
        <v>0</v>
      </c>
      <c r="E40" s="1">
        <f t="shared" si="0"/>
        <v>1</v>
      </c>
      <c r="F40" s="64" t="str">
        <f>'Equipements par tunnel'!A58</f>
        <v>Onduleur</v>
      </c>
      <c r="G40" s="8">
        <f>Préventifs_tunnels!G811</f>
        <v>185.94</v>
      </c>
      <c r="H40" s="8" t="e">
        <f t="shared" si="1"/>
        <v>#VALUE!</v>
      </c>
      <c r="I40" s="11" t="s">
        <v>2451</v>
      </c>
    </row>
    <row r="41" spans="1:9" ht="15" customHeight="1" x14ac:dyDescent="0.25">
      <c r="A41" s="1" t="s">
        <v>57</v>
      </c>
      <c r="B41" s="1" t="s">
        <v>218</v>
      </c>
      <c r="C41" s="1">
        <v>0.5</v>
      </c>
      <c r="D41" s="62">
        <v>0</v>
      </c>
      <c r="E41" s="1">
        <f t="shared" si="0"/>
        <v>0.5</v>
      </c>
      <c r="F41" s="60">
        <f>SUM(F37:F39)</f>
        <v>0</v>
      </c>
      <c r="G41" s="8">
        <f>Préventifs_tunnels!G812</f>
        <v>414.3</v>
      </c>
      <c r="H41" s="8">
        <f t="shared" si="1"/>
        <v>0</v>
      </c>
      <c r="I41" s="11" t="s">
        <v>2452</v>
      </c>
    </row>
    <row r="42" spans="1:9" ht="15" customHeight="1" x14ac:dyDescent="0.25">
      <c r="A42" s="1" t="s">
        <v>31</v>
      </c>
      <c r="B42" s="1" t="s">
        <v>32</v>
      </c>
      <c r="C42" s="1">
        <v>4</v>
      </c>
      <c r="D42" s="62">
        <v>0</v>
      </c>
      <c r="E42" s="1">
        <f t="shared" si="0"/>
        <v>4</v>
      </c>
      <c r="F42" s="1">
        <v>2</v>
      </c>
      <c r="G42" s="8"/>
      <c r="H42" s="8">
        <f t="shared" si="1"/>
        <v>0</v>
      </c>
      <c r="I42" s="11" t="s">
        <v>2445</v>
      </c>
    </row>
    <row r="43" spans="1:9" ht="15" customHeight="1" x14ac:dyDescent="0.25">
      <c r="A43" s="1" t="s">
        <v>31</v>
      </c>
      <c r="B43" s="1" t="s">
        <v>2454</v>
      </c>
      <c r="C43" s="1">
        <v>1</v>
      </c>
      <c r="D43" s="62">
        <v>0</v>
      </c>
      <c r="E43" s="1">
        <f t="shared" si="0"/>
        <v>1</v>
      </c>
      <c r="F43" s="64" t="str">
        <f>'Equipements par tunnel'!A12</f>
        <v>Détection</v>
      </c>
      <c r="G43" s="8">
        <f>Préventifs_tunnels!G796</f>
        <v>24.15</v>
      </c>
      <c r="H43" s="8" t="e">
        <f t="shared" si="1"/>
        <v>#VALUE!</v>
      </c>
      <c r="I43" s="11" t="s">
        <v>2477</v>
      </c>
    </row>
    <row r="44" spans="1:9" ht="15" customHeight="1" x14ac:dyDescent="0.25">
      <c r="A44" s="1" t="s">
        <v>31</v>
      </c>
      <c r="B44" s="1" t="s">
        <v>127</v>
      </c>
      <c r="C44" s="1">
        <v>1</v>
      </c>
      <c r="D44" s="62">
        <v>0</v>
      </c>
      <c r="E44" s="1">
        <f t="shared" si="0"/>
        <v>1</v>
      </c>
      <c r="F44" s="1">
        <v>1</v>
      </c>
      <c r="G44" s="59">
        <f>Préventifs_tunnels!G797</f>
        <v>347.55</v>
      </c>
      <c r="H44" s="8">
        <f t="shared" si="1"/>
        <v>347.55</v>
      </c>
      <c r="I44" s="11" t="s">
        <v>2453</v>
      </c>
    </row>
    <row r="45" spans="1:9" ht="15" customHeight="1" x14ac:dyDescent="0.25">
      <c r="A45" s="1" t="s">
        <v>31</v>
      </c>
      <c r="B45" s="1" t="s">
        <v>84</v>
      </c>
      <c r="C45" s="1">
        <v>1</v>
      </c>
      <c r="D45" s="62">
        <v>0</v>
      </c>
      <c r="E45" s="1">
        <f t="shared" si="0"/>
        <v>1</v>
      </c>
      <c r="F45" s="64" t="str">
        <f>'Equipements par tunnel'!A20</f>
        <v>Incendie</v>
      </c>
      <c r="G45" s="8">
        <f>Préventifs_tunnels!G801</f>
        <v>33.6</v>
      </c>
      <c r="H45" s="8" t="e">
        <f t="shared" si="1"/>
        <v>#VALUE!</v>
      </c>
      <c r="I45" s="11" t="s">
        <v>2460</v>
      </c>
    </row>
    <row r="46" spans="1:9" ht="15" customHeight="1" x14ac:dyDescent="0.25">
      <c r="A46" s="1" t="s">
        <v>31</v>
      </c>
      <c r="B46" s="1" t="s">
        <v>85</v>
      </c>
      <c r="C46" s="1">
        <v>1</v>
      </c>
      <c r="D46" s="62">
        <v>0</v>
      </c>
      <c r="E46" s="1">
        <f t="shared" si="0"/>
        <v>1</v>
      </c>
      <c r="F46" s="64" t="str">
        <f>'Equipements par tunnel'!A21</f>
        <v>Incendie</v>
      </c>
      <c r="G46" s="8">
        <f>Préventifs_tunnels!G802</f>
        <v>21</v>
      </c>
      <c r="H46" s="8" t="e">
        <f t="shared" si="1"/>
        <v>#VALUE!</v>
      </c>
      <c r="I46" s="11" t="s">
        <v>2461</v>
      </c>
    </row>
    <row r="47" spans="1:9" ht="15" customHeight="1" x14ac:dyDescent="0.25">
      <c r="A47" s="1" t="s">
        <v>31</v>
      </c>
      <c r="B47" s="1" t="s">
        <v>86</v>
      </c>
      <c r="C47" s="1">
        <v>1</v>
      </c>
      <c r="D47" s="62">
        <v>0</v>
      </c>
      <c r="E47" s="1">
        <f t="shared" si="0"/>
        <v>1</v>
      </c>
      <c r="F47" s="64" t="str">
        <f>'Equipements par tunnel'!A22</f>
        <v>Incendie</v>
      </c>
      <c r="G47" s="8">
        <f>Préventifs_tunnels!G803</f>
        <v>36.75</v>
      </c>
      <c r="H47" s="8" t="e">
        <f t="shared" si="1"/>
        <v>#VALUE!</v>
      </c>
      <c r="I47" s="11" t="s">
        <v>2462</v>
      </c>
    </row>
    <row r="48" spans="1:9" ht="15" customHeight="1" x14ac:dyDescent="0.25">
      <c r="A48" s="1" t="s">
        <v>31</v>
      </c>
      <c r="B48" s="1" t="s">
        <v>87</v>
      </c>
      <c r="C48" s="1">
        <v>1</v>
      </c>
      <c r="D48" s="62">
        <v>0</v>
      </c>
      <c r="E48" s="1">
        <f t="shared" si="0"/>
        <v>1</v>
      </c>
      <c r="F48" s="64" t="str">
        <f>'Equipements par tunnel'!A23</f>
        <v>Incendie</v>
      </c>
      <c r="G48" s="8">
        <f>Préventifs_tunnels!G804</f>
        <v>15.75</v>
      </c>
      <c r="H48" s="8" t="e">
        <f t="shared" si="1"/>
        <v>#VALUE!</v>
      </c>
      <c r="I48" s="11" t="s">
        <v>2463</v>
      </c>
    </row>
    <row r="49" spans="1:9" ht="15" customHeight="1" x14ac:dyDescent="0.25">
      <c r="A49" s="1" t="s">
        <v>31</v>
      </c>
      <c r="B49" s="1" t="s">
        <v>88</v>
      </c>
      <c r="C49" s="1">
        <v>1</v>
      </c>
      <c r="D49" s="62">
        <v>0</v>
      </c>
      <c r="E49" s="1">
        <f t="shared" si="0"/>
        <v>1</v>
      </c>
      <c r="F49" s="64" t="str">
        <f>'Equipements par tunnel'!A24</f>
        <v>Incendie</v>
      </c>
      <c r="G49" s="8">
        <f>Préventifs_tunnels!G805</f>
        <v>23.1</v>
      </c>
      <c r="H49" s="8" t="e">
        <f t="shared" si="1"/>
        <v>#VALUE!</v>
      </c>
      <c r="I49" s="11" t="s">
        <v>2464</v>
      </c>
    </row>
    <row r="50" spans="1:9" ht="15" customHeight="1" x14ac:dyDescent="0.25">
      <c r="A50" s="1" t="s">
        <v>31</v>
      </c>
      <c r="B50" s="1" t="s">
        <v>89</v>
      </c>
      <c r="C50" s="1">
        <v>1</v>
      </c>
      <c r="D50" s="62">
        <v>0</v>
      </c>
      <c r="E50" s="1">
        <f t="shared" si="0"/>
        <v>1</v>
      </c>
      <c r="F50" s="64" t="str">
        <f>'Equipements par tunnel'!A25</f>
        <v>Incendie</v>
      </c>
      <c r="G50" s="8">
        <f>Préventifs_tunnels!G806</f>
        <v>26.25</v>
      </c>
      <c r="H50" s="8" t="e">
        <f t="shared" si="1"/>
        <v>#VALUE!</v>
      </c>
      <c r="I50" s="11" t="s">
        <v>2465</v>
      </c>
    </row>
    <row r="51" spans="1:9" ht="15" customHeight="1" x14ac:dyDescent="0.25">
      <c r="A51" s="1" t="s">
        <v>31</v>
      </c>
      <c r="B51" s="1" t="s">
        <v>90</v>
      </c>
      <c r="C51" s="1">
        <v>1</v>
      </c>
      <c r="D51" s="62">
        <v>0</v>
      </c>
      <c r="E51" s="1">
        <f t="shared" si="0"/>
        <v>1</v>
      </c>
      <c r="F51" s="64" t="str">
        <f>'Equipements par tunnel'!A26</f>
        <v>Incendie</v>
      </c>
      <c r="G51" s="8">
        <f>Préventifs_tunnels!G807</f>
        <v>15.75</v>
      </c>
      <c r="H51" s="8" t="e">
        <f t="shared" si="1"/>
        <v>#VALUE!</v>
      </c>
      <c r="I51" s="11" t="s">
        <v>2466</v>
      </c>
    </row>
    <row r="52" spans="1:9" ht="15" customHeight="1" x14ac:dyDescent="0.25">
      <c r="A52" s="1" t="s">
        <v>34</v>
      </c>
      <c r="B52" s="1" t="s">
        <v>83</v>
      </c>
      <c r="C52" s="1">
        <v>1</v>
      </c>
      <c r="D52" s="62">
        <v>0</v>
      </c>
      <c r="E52" s="1">
        <f t="shared" si="0"/>
        <v>1</v>
      </c>
      <c r="F52" s="1">
        <v>1</v>
      </c>
      <c r="G52" s="8"/>
      <c r="H52" s="8">
        <f t="shared" si="1"/>
        <v>0</v>
      </c>
      <c r="I52" s="11" t="s">
        <v>2444</v>
      </c>
    </row>
    <row r="53" spans="1:9" ht="15" customHeight="1" x14ac:dyDescent="0.25">
      <c r="A53" s="1" t="s">
        <v>34</v>
      </c>
      <c r="B53" s="1" t="s">
        <v>122</v>
      </c>
      <c r="C53" s="1">
        <v>1</v>
      </c>
      <c r="D53" s="62">
        <v>0</v>
      </c>
      <c r="E53" s="1">
        <f t="shared" si="0"/>
        <v>1</v>
      </c>
      <c r="F53" s="64" t="e">
        <f>'Equipements par tunnel'!A35+'Equipements par tunnel'!A37</f>
        <v>#VALUE!</v>
      </c>
      <c r="G53" s="8">
        <f>Préventifs_tunnels!G835</f>
        <v>78.849999999999994</v>
      </c>
      <c r="H53" s="8" t="e">
        <f t="shared" si="1"/>
        <v>#VALUE!</v>
      </c>
      <c r="I53" s="11" t="s">
        <v>2478</v>
      </c>
    </row>
    <row r="54" spans="1:9" ht="15" customHeight="1" x14ac:dyDescent="0.25">
      <c r="A54" s="1" t="s">
        <v>34</v>
      </c>
      <c r="B54" s="1" t="s">
        <v>123</v>
      </c>
      <c r="C54" s="1">
        <v>1</v>
      </c>
      <c r="D54" s="62">
        <v>0</v>
      </c>
      <c r="E54" s="1">
        <f t="shared" si="0"/>
        <v>1</v>
      </c>
      <c r="F54" s="64" t="e">
        <f>'Equipements par tunnel'!A33+'Equipements par tunnel'!A34</f>
        <v>#VALUE!</v>
      </c>
      <c r="G54" s="8">
        <f>Préventifs_tunnels!G836</f>
        <v>128.27000000000001</v>
      </c>
      <c r="H54" s="8" t="e">
        <f t="shared" si="1"/>
        <v>#VALUE!</v>
      </c>
      <c r="I54" s="11" t="s">
        <v>2456</v>
      </c>
    </row>
    <row r="55" spans="1:9" ht="15" customHeight="1" x14ac:dyDescent="0.25">
      <c r="A55" s="1" t="s">
        <v>34</v>
      </c>
      <c r="B55" s="1" t="s">
        <v>80</v>
      </c>
      <c r="C55" s="1">
        <v>1</v>
      </c>
      <c r="D55" s="62">
        <v>0</v>
      </c>
      <c r="E55" s="1">
        <f t="shared" si="0"/>
        <v>1</v>
      </c>
      <c r="F55" s="63">
        <v>0</v>
      </c>
      <c r="G55" s="8">
        <f>Préventifs_tunnels!G837</f>
        <v>449.49</v>
      </c>
      <c r="H55" s="8">
        <f t="shared" si="1"/>
        <v>0</v>
      </c>
      <c r="I55" s="11" t="s">
        <v>2490</v>
      </c>
    </row>
    <row r="56" spans="1:9" ht="15" customHeight="1" x14ac:dyDescent="0.25">
      <c r="A56" s="1" t="s">
        <v>34</v>
      </c>
      <c r="B56" s="1" t="s">
        <v>81</v>
      </c>
      <c r="C56" s="1">
        <v>1</v>
      </c>
      <c r="D56" s="62">
        <v>0</v>
      </c>
      <c r="E56" s="1">
        <f t="shared" si="0"/>
        <v>1</v>
      </c>
      <c r="F56" s="63">
        <v>0</v>
      </c>
      <c r="G56" s="8">
        <f>Préventifs_tunnels!G839</f>
        <v>12.58</v>
      </c>
      <c r="H56" s="8">
        <f t="shared" si="1"/>
        <v>0</v>
      </c>
      <c r="I56" s="11" t="s">
        <v>2491</v>
      </c>
    </row>
    <row r="57" spans="1:9" ht="15" customHeight="1" x14ac:dyDescent="0.25">
      <c r="A57" s="1" t="s">
        <v>34</v>
      </c>
      <c r="B57" s="1" t="s">
        <v>82</v>
      </c>
      <c r="C57" s="1">
        <v>1</v>
      </c>
      <c r="D57" s="62">
        <v>0</v>
      </c>
      <c r="E57" s="1">
        <f t="shared" si="0"/>
        <v>1</v>
      </c>
      <c r="F57" s="63">
        <v>0</v>
      </c>
      <c r="G57" s="8">
        <f>Préventifs_tunnels!G840</f>
        <v>12.58</v>
      </c>
      <c r="H57" s="8">
        <f t="shared" si="1"/>
        <v>0</v>
      </c>
      <c r="I57" s="11" t="s">
        <v>2492</v>
      </c>
    </row>
    <row r="58" spans="1:9" ht="15" customHeight="1" x14ac:dyDescent="0.25">
      <c r="A58" s="1" t="s">
        <v>35</v>
      </c>
      <c r="B58" s="1" t="s">
        <v>36</v>
      </c>
      <c r="C58" s="1">
        <v>1</v>
      </c>
      <c r="D58" s="62">
        <v>0</v>
      </c>
      <c r="E58" s="1">
        <f t="shared" si="0"/>
        <v>1</v>
      </c>
      <c r="F58" s="1">
        <v>1</v>
      </c>
      <c r="G58" s="8"/>
      <c r="H58" s="8">
        <f t="shared" si="1"/>
        <v>0</v>
      </c>
      <c r="I58" s="11" t="s">
        <v>2445</v>
      </c>
    </row>
    <row r="59" spans="1:9" ht="15" customHeight="1" x14ac:dyDescent="0.25">
      <c r="A59" s="1" t="s">
        <v>35</v>
      </c>
      <c r="B59" s="1" t="s">
        <v>37</v>
      </c>
      <c r="C59" s="1">
        <v>1</v>
      </c>
      <c r="D59" s="62">
        <v>0</v>
      </c>
      <c r="E59" s="1">
        <f t="shared" si="0"/>
        <v>1</v>
      </c>
      <c r="F59" s="1">
        <v>1</v>
      </c>
      <c r="G59" s="8"/>
      <c r="H59" s="8">
        <f t="shared" si="1"/>
        <v>0</v>
      </c>
      <c r="I59" s="11" t="s">
        <v>2445</v>
      </c>
    </row>
    <row r="60" spans="1:9" ht="15" customHeight="1" x14ac:dyDescent="0.25">
      <c r="A60" s="1" t="s">
        <v>35</v>
      </c>
      <c r="B60" s="1" t="s">
        <v>38</v>
      </c>
      <c r="C60" s="1">
        <v>2</v>
      </c>
      <c r="D60" s="62">
        <v>0</v>
      </c>
      <c r="E60" s="1">
        <f t="shared" si="0"/>
        <v>2</v>
      </c>
      <c r="F60" s="1">
        <v>1</v>
      </c>
      <c r="G60" s="8"/>
      <c r="H60" s="8">
        <f t="shared" si="1"/>
        <v>0</v>
      </c>
      <c r="I60" s="11" t="s">
        <v>2445</v>
      </c>
    </row>
    <row r="61" spans="1:9" ht="15" customHeight="1" x14ac:dyDescent="0.25">
      <c r="A61" s="1" t="s">
        <v>35</v>
      </c>
      <c r="B61" s="1" t="s">
        <v>39</v>
      </c>
      <c r="C61" s="1">
        <v>2</v>
      </c>
      <c r="D61" s="62">
        <v>0</v>
      </c>
      <c r="E61" s="1">
        <f t="shared" si="0"/>
        <v>2</v>
      </c>
      <c r="F61" s="1">
        <v>1</v>
      </c>
      <c r="G61" s="8"/>
      <c r="H61" s="8">
        <f t="shared" si="1"/>
        <v>0</v>
      </c>
      <c r="I61" s="11" t="s">
        <v>2445</v>
      </c>
    </row>
    <row r="62" spans="1:9" ht="15" customHeight="1" x14ac:dyDescent="0.25">
      <c r="A62" s="1" t="s">
        <v>35</v>
      </c>
      <c r="B62" s="1" t="s">
        <v>54</v>
      </c>
      <c r="C62" s="1">
        <v>1</v>
      </c>
      <c r="D62" s="62">
        <v>0</v>
      </c>
      <c r="E62" s="1">
        <f t="shared" si="0"/>
        <v>1</v>
      </c>
      <c r="F62" s="1">
        <v>1</v>
      </c>
      <c r="G62" s="8"/>
      <c r="H62" s="8">
        <f t="shared" si="1"/>
        <v>0</v>
      </c>
      <c r="I62" s="11" t="s">
        <v>2444</v>
      </c>
    </row>
    <row r="63" spans="1:9" ht="15" customHeight="1" x14ac:dyDescent="0.25">
      <c r="A63" s="1" t="s">
        <v>40</v>
      </c>
      <c r="B63" s="1" t="s">
        <v>41</v>
      </c>
      <c r="C63" s="1">
        <v>1</v>
      </c>
      <c r="D63" s="62">
        <v>0</v>
      </c>
      <c r="E63" s="1">
        <f t="shared" si="0"/>
        <v>1</v>
      </c>
      <c r="F63" s="1">
        <v>1</v>
      </c>
      <c r="G63" s="8"/>
      <c r="H63" s="8">
        <f t="shared" si="1"/>
        <v>0</v>
      </c>
      <c r="I63" s="11" t="s">
        <v>2444</v>
      </c>
    </row>
    <row r="64" spans="1:9" ht="15" customHeight="1" x14ac:dyDescent="0.25">
      <c r="A64" s="1" t="s">
        <v>40</v>
      </c>
      <c r="B64" s="1" t="s">
        <v>102</v>
      </c>
      <c r="C64" s="1">
        <v>3</v>
      </c>
      <c r="D64" s="62">
        <v>0</v>
      </c>
      <c r="E64" s="1">
        <f t="shared" si="0"/>
        <v>3</v>
      </c>
      <c r="F64" s="1">
        <v>1</v>
      </c>
      <c r="G64" s="8"/>
      <c r="H64" s="8">
        <f t="shared" si="1"/>
        <v>0</v>
      </c>
      <c r="I64" s="11" t="s">
        <v>2444</v>
      </c>
    </row>
    <row r="65" spans="1:9" ht="15" customHeight="1" x14ac:dyDescent="0.25">
      <c r="A65" s="1" t="s">
        <v>40</v>
      </c>
      <c r="B65" s="1" t="s">
        <v>353</v>
      </c>
      <c r="C65" s="1">
        <v>1</v>
      </c>
      <c r="D65" s="62">
        <v>0</v>
      </c>
      <c r="E65" s="1">
        <f t="shared" si="0"/>
        <v>1</v>
      </c>
      <c r="F65" s="63">
        <v>0</v>
      </c>
      <c r="G65" s="8">
        <f>Préventifs_tunnels!G1049</f>
        <v>51.95</v>
      </c>
      <c r="H65" s="8">
        <f t="shared" si="1"/>
        <v>0</v>
      </c>
      <c r="I65" s="11" t="s">
        <v>2476</v>
      </c>
    </row>
    <row r="66" spans="1:9" ht="15" customHeight="1" x14ac:dyDescent="0.25">
      <c r="A66" s="1" t="s">
        <v>40</v>
      </c>
      <c r="B66" s="1" t="s">
        <v>2475</v>
      </c>
      <c r="C66" s="1">
        <v>1</v>
      </c>
      <c r="D66" s="62">
        <v>0</v>
      </c>
      <c r="E66" s="1">
        <f t="shared" si="0"/>
        <v>1</v>
      </c>
      <c r="F66" s="64" t="str">
        <f>'Equipements par tunnel'!A28</f>
        <v>Pompage</v>
      </c>
      <c r="G66" s="8">
        <f>Préventifs_tunnels!G1050</f>
        <v>147.54</v>
      </c>
      <c r="H66" s="8" t="e">
        <f t="shared" si="1"/>
        <v>#VALUE!</v>
      </c>
      <c r="I66" s="11" t="s">
        <v>2473</v>
      </c>
    </row>
    <row r="67" spans="1:9" ht="15" customHeight="1" x14ac:dyDescent="0.25">
      <c r="A67" s="1" t="s">
        <v>40</v>
      </c>
      <c r="B67" s="1" t="s">
        <v>104</v>
      </c>
      <c r="C67" s="1">
        <v>1</v>
      </c>
      <c r="D67" s="62">
        <v>0</v>
      </c>
      <c r="E67" s="1">
        <f t="shared" si="0"/>
        <v>1</v>
      </c>
      <c r="F67" s="64" t="str">
        <f>'Equipements par tunnel'!A27</f>
        <v>Incendie</v>
      </c>
      <c r="G67" s="8">
        <f>Préventifs_tunnels!G987</f>
        <v>824</v>
      </c>
      <c r="H67" s="8" t="e">
        <f t="shared" si="1"/>
        <v>#VALUE!</v>
      </c>
      <c r="I67" s="11" t="s">
        <v>2479</v>
      </c>
    </row>
    <row r="68" spans="1:9" ht="15" customHeight="1" x14ac:dyDescent="0.25">
      <c r="A68" s="1" t="s">
        <v>40</v>
      </c>
      <c r="B68" s="1" t="s">
        <v>105</v>
      </c>
      <c r="C68" s="1">
        <v>1</v>
      </c>
      <c r="D68" s="62">
        <v>0</v>
      </c>
      <c r="E68" s="1">
        <f t="shared" si="0"/>
        <v>1</v>
      </c>
      <c r="F68" s="63">
        <v>0</v>
      </c>
      <c r="G68" s="8">
        <f>Préventifs_tunnels!G988</f>
        <v>824</v>
      </c>
      <c r="H68" s="8">
        <f t="shared" si="1"/>
        <v>0</v>
      </c>
      <c r="I68" s="11" t="s">
        <v>2480</v>
      </c>
    </row>
    <row r="69" spans="1:9" ht="15" customHeight="1" x14ac:dyDescent="0.25">
      <c r="A69" s="1" t="s">
        <v>40</v>
      </c>
      <c r="B69" s="1" t="s">
        <v>106</v>
      </c>
      <c r="C69" s="1">
        <v>1</v>
      </c>
      <c r="D69" s="62">
        <v>0</v>
      </c>
      <c r="E69" s="1">
        <f t="shared" si="0"/>
        <v>1</v>
      </c>
      <c r="F69" s="64" t="str">
        <f>'Equipements par tunnel'!A15</f>
        <v>Incendie</v>
      </c>
      <c r="G69" s="8">
        <f>Préventifs_tunnels!G989</f>
        <v>206</v>
      </c>
      <c r="H69" s="8" t="e">
        <f t="shared" si="1"/>
        <v>#VALUE!</v>
      </c>
      <c r="I69" s="11" t="s">
        <v>2469</v>
      </c>
    </row>
    <row r="70" spans="1:9" ht="15" customHeight="1" x14ac:dyDescent="0.25">
      <c r="A70" s="1" t="s">
        <v>40</v>
      </c>
      <c r="B70" s="1" t="s">
        <v>107</v>
      </c>
      <c r="C70" s="1">
        <v>1</v>
      </c>
      <c r="D70" s="62">
        <v>0</v>
      </c>
      <c r="E70" s="1">
        <f t="shared" si="0"/>
        <v>1</v>
      </c>
      <c r="F70" s="63">
        <v>0</v>
      </c>
      <c r="G70" s="8">
        <f>Préventifs_tunnels!G990</f>
        <v>206</v>
      </c>
      <c r="H70" s="8">
        <f t="shared" si="1"/>
        <v>0</v>
      </c>
      <c r="I70" s="11" t="s">
        <v>2481</v>
      </c>
    </row>
    <row r="71" spans="1:9" ht="15" customHeight="1" x14ac:dyDescent="0.25">
      <c r="A71" s="1" t="s">
        <v>40</v>
      </c>
      <c r="B71" s="1" t="s">
        <v>108</v>
      </c>
      <c r="C71" s="1">
        <v>1</v>
      </c>
      <c r="D71" s="62">
        <v>0</v>
      </c>
      <c r="E71" s="1">
        <f t="shared" si="0"/>
        <v>1</v>
      </c>
      <c r="F71" s="63">
        <v>0</v>
      </c>
      <c r="G71" s="8">
        <f>Préventifs_tunnels!G991</f>
        <v>200</v>
      </c>
      <c r="H71" s="8">
        <f t="shared" si="1"/>
        <v>0</v>
      </c>
      <c r="I71" s="11" t="s">
        <v>2482</v>
      </c>
    </row>
    <row r="72" spans="1:9" ht="15" customHeight="1" x14ac:dyDescent="0.25">
      <c r="A72" s="1" t="s">
        <v>40</v>
      </c>
      <c r="B72" s="1" t="s">
        <v>109</v>
      </c>
      <c r="C72" s="1">
        <v>1</v>
      </c>
      <c r="D72" s="62">
        <v>0</v>
      </c>
      <c r="E72" s="1">
        <f t="shared" si="0"/>
        <v>1</v>
      </c>
      <c r="F72" s="63" t="str">
        <f>'Equipements par tunnel'!A29</f>
        <v>Pompage</v>
      </c>
      <c r="G72" s="8">
        <f>Préventifs_tunnels!G992</f>
        <v>686</v>
      </c>
      <c r="H72" s="8" t="e">
        <f t="shared" si="1"/>
        <v>#VALUE!</v>
      </c>
      <c r="I72" s="11" t="s">
        <v>2483</v>
      </c>
    </row>
    <row r="73" spans="1:9" ht="30" customHeight="1" x14ac:dyDescent="0.25">
      <c r="H73" s="13" t="e">
        <f>SUM(H3:H72)</f>
        <v>#VALUE!</v>
      </c>
    </row>
  </sheetData>
  <sheetProtection algorithmName="SHA-512" hashValue="SvYoUR4wsKp/B66RmABnFlv8j/uTzdzZCSPe8inugeflgN3T3tRj6ESbzlYY8/x/uwXXfJaIZuSROxaxDM8D6A==" saltValue="Xb+Xq40hbFRcNbYQghGy5Q==" spinCount="100000" sheet="1" objects="1" scenarios="1"/>
  <pageMargins left="0.7" right="0.7" top="0.75" bottom="0.75" header="0.3" footer="0.3"/>
  <pageSetup paperSize="9" fitToWidth="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E2ED-195B-4C75-8EA3-89F2B70CFE04}">
  <sheetPr>
    <tabColor theme="5" tint="0.39997558519241921"/>
    <pageSetUpPr fitToPage="1"/>
  </sheetPr>
  <dimension ref="A1:I73"/>
  <sheetViews>
    <sheetView zoomScaleNormal="100" workbookViewId="0">
      <pane ySplit="2" topLeftCell="A27" activePane="bottomLeft" state="frozen"/>
      <selection pane="bottomLeft" activeCell="I59" sqref="I59"/>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4.7109375" style="2" customWidth="1"/>
    <col min="5" max="6" width="13.7109375" style="2" customWidth="1"/>
    <col min="7" max="8" width="13.7109375" style="13" customWidth="1"/>
    <col min="9" max="9" width="132.85546875" style="9" bestFit="1" customWidth="1"/>
    <col min="10" max="16384" width="9.140625" style="2"/>
  </cols>
  <sheetData>
    <row r="1" spans="1:9" ht="15" customHeight="1" x14ac:dyDescent="0.25">
      <c r="A1" s="2" t="s">
        <v>75</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(Préventifs_tunnels!G32+Préventifs_tunnels!G33)</f>
        <v>1014</v>
      </c>
      <c r="H3" s="8">
        <f>E3*F3*G3</f>
        <v>6084</v>
      </c>
      <c r="I3" s="70" t="s">
        <v>2524</v>
      </c>
    </row>
    <row r="4" spans="1:9" ht="15" customHeight="1" x14ac:dyDescent="0.25">
      <c r="A4" s="1" t="s">
        <v>12</v>
      </c>
      <c r="B4" s="1" t="s">
        <v>112</v>
      </c>
      <c r="C4" s="1">
        <f>Template!C4</f>
        <v>6</v>
      </c>
      <c r="D4" s="62">
        <v>0</v>
      </c>
      <c r="E4" s="1">
        <f t="shared" si="0"/>
        <v>6</v>
      </c>
      <c r="F4" s="1">
        <v>1</v>
      </c>
      <c r="G4" s="8">
        <f>(Préventifs_tunnels!G62+Préventifs_tunnels!G63)</f>
        <v>2612</v>
      </c>
      <c r="H4" s="8">
        <f>E4*F4*G4</f>
        <v>15672</v>
      </c>
      <c r="I4" s="70" t="s">
        <v>2524</v>
      </c>
    </row>
    <row r="5" spans="1:9" ht="15" customHeight="1" x14ac:dyDescent="0.25">
      <c r="A5" s="1" t="s">
        <v>12</v>
      </c>
      <c r="B5" s="1" t="s">
        <v>4</v>
      </c>
      <c r="C5" s="1">
        <f>Template!C5</f>
        <v>1</v>
      </c>
      <c r="D5" s="62">
        <v>0</v>
      </c>
      <c r="E5" s="1">
        <f t="shared" si="0"/>
        <v>1</v>
      </c>
      <c r="F5" s="1">
        <v>1</v>
      </c>
      <c r="G5" s="8">
        <f>(Préventifs_tunnels!G2+Préventifs_tunnels!G3)</f>
        <v>2814</v>
      </c>
      <c r="H5" s="8">
        <f t="shared" ref="H5:H72" si="1">E5*F5*G5</f>
        <v>2814</v>
      </c>
      <c r="I5" s="70" t="s">
        <v>2524</v>
      </c>
    </row>
    <row r="6" spans="1:9" ht="15" customHeight="1" x14ac:dyDescent="0.25">
      <c r="A6" s="1" t="s">
        <v>5</v>
      </c>
      <c r="B6" s="1" t="s">
        <v>6</v>
      </c>
      <c r="C6" s="1">
        <f>Template!C6</f>
        <v>2</v>
      </c>
      <c r="D6" s="62">
        <v>0</v>
      </c>
      <c r="E6" s="1">
        <f t="shared" si="0"/>
        <v>2</v>
      </c>
      <c r="F6" s="1">
        <v>2</v>
      </c>
      <c r="G6" s="8">
        <f>Préventifs_tunnels!G112</f>
        <v>8706.5</v>
      </c>
      <c r="H6" s="8">
        <f t="shared" si="1"/>
        <v>34826</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Préventifs_tunnels!G127</f>
        <v>2594.4</v>
      </c>
      <c r="H9" s="8">
        <f t="shared" si="1"/>
        <v>2594.4</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tunnel'!C51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Préventifs_tunnels!G218</f>
        <v>325.8</v>
      </c>
      <c r="H13" s="8">
        <f t="shared" si="1"/>
        <v>1303.2</v>
      </c>
      <c r="I13" s="11" t="s">
        <v>2445</v>
      </c>
    </row>
    <row r="14" spans="1:9" ht="15" customHeight="1" x14ac:dyDescent="0.25">
      <c r="A14" s="1" t="s">
        <v>14</v>
      </c>
      <c r="B14" s="1" t="s">
        <v>11</v>
      </c>
      <c r="C14" s="1">
        <f>Template!C14</f>
        <v>2</v>
      </c>
      <c r="D14" s="62">
        <v>0</v>
      </c>
      <c r="E14" s="1">
        <f t="shared" si="0"/>
        <v>2</v>
      </c>
      <c r="F14" s="1">
        <v>2</v>
      </c>
      <c r="G14" s="8">
        <f>Préventifs_tunnels!G222</f>
        <v>3286.99</v>
      </c>
      <c r="H14" s="8">
        <f t="shared" si="1"/>
        <v>13147.96</v>
      </c>
      <c r="I14" s="11" t="s">
        <v>2445</v>
      </c>
    </row>
    <row r="15" spans="1:9" ht="15" customHeight="1" x14ac:dyDescent="0.25">
      <c r="A15" s="1" t="s">
        <v>14</v>
      </c>
      <c r="B15" s="1" t="s">
        <v>15</v>
      </c>
      <c r="C15" s="1">
        <f>Template!C15</f>
        <v>0.4</v>
      </c>
      <c r="D15" s="62">
        <v>0</v>
      </c>
      <c r="E15" s="1">
        <f t="shared" si="0"/>
        <v>0.4</v>
      </c>
      <c r="F15" s="1">
        <v>2</v>
      </c>
      <c r="G15" s="8">
        <f>SUM(Préventifs_tunnels!G232:G234)</f>
        <v>8002.19</v>
      </c>
      <c r="H15" s="8">
        <f t="shared" si="1"/>
        <v>6401.7520000000004</v>
      </c>
      <c r="I15" s="70" t="s">
        <v>2539</v>
      </c>
    </row>
    <row r="16" spans="1:9" ht="15" customHeight="1" x14ac:dyDescent="0.25">
      <c r="A16" s="1" t="s">
        <v>95</v>
      </c>
      <c r="B16" s="1" t="s">
        <v>17</v>
      </c>
      <c r="C16" s="1">
        <f>Template!C16</f>
        <v>2</v>
      </c>
      <c r="D16" s="62">
        <v>0</v>
      </c>
      <c r="E16" s="1">
        <f t="shared" si="0"/>
        <v>2</v>
      </c>
      <c r="F16" s="1">
        <v>2</v>
      </c>
      <c r="G16" s="8">
        <f>Préventifs_tunnels!G221</f>
        <v>22306.58</v>
      </c>
      <c r="H16" s="8">
        <f t="shared" si="1"/>
        <v>89226.32</v>
      </c>
      <c r="I16" s="11" t="s">
        <v>2445</v>
      </c>
    </row>
    <row r="17" spans="1:9" ht="15" customHeight="1" x14ac:dyDescent="0.25">
      <c r="A17" s="1" t="s">
        <v>95</v>
      </c>
      <c r="B17" s="1" t="s">
        <v>18</v>
      </c>
      <c r="C17" s="1">
        <f>Template!C17</f>
        <v>2</v>
      </c>
      <c r="D17" s="62">
        <v>0</v>
      </c>
      <c r="E17" s="1">
        <f t="shared" si="0"/>
        <v>2</v>
      </c>
      <c r="F17" s="1">
        <v>2</v>
      </c>
      <c r="G17" s="8">
        <f>Préventifs_tunnels!G222</f>
        <v>3286.99</v>
      </c>
      <c r="H17" s="8">
        <f t="shared" si="1"/>
        <v>13147.96</v>
      </c>
      <c r="I17" s="11" t="s">
        <v>2445</v>
      </c>
    </row>
    <row r="18" spans="1:9" ht="15" customHeight="1" x14ac:dyDescent="0.25">
      <c r="A18" s="1" t="s">
        <v>95</v>
      </c>
      <c r="B18" s="1" t="s">
        <v>94</v>
      </c>
      <c r="C18" s="1">
        <f>Template!C18</f>
        <v>1</v>
      </c>
      <c r="D18" s="62">
        <v>0</v>
      </c>
      <c r="E18" s="1">
        <f t="shared" si="0"/>
        <v>1</v>
      </c>
      <c r="F18" s="64">
        <f>'Equipements par tunnel'!C59</f>
        <v>32</v>
      </c>
      <c r="G18" s="8">
        <f>Préventifs_tunnels!G361</f>
        <v>61.7</v>
      </c>
      <c r="H18" s="8">
        <f t="shared" si="1"/>
        <v>1974.4</v>
      </c>
      <c r="I18" s="11" t="s">
        <v>2484</v>
      </c>
    </row>
    <row r="19" spans="1:9" ht="15" customHeight="1" x14ac:dyDescent="0.25">
      <c r="A19" s="1" t="s">
        <v>19</v>
      </c>
      <c r="B19" s="1" t="s">
        <v>116</v>
      </c>
      <c r="C19" s="1">
        <f>Template!C19</f>
        <v>1</v>
      </c>
      <c r="D19" s="62">
        <v>0</v>
      </c>
      <c r="E19" s="1">
        <f t="shared" si="0"/>
        <v>1</v>
      </c>
      <c r="F19" s="1">
        <v>1</v>
      </c>
      <c r="G19" s="8">
        <f>Préventifs_tunnels!G388</f>
        <v>309.5</v>
      </c>
      <c r="H19" s="8">
        <f t="shared" si="1"/>
        <v>309.5</v>
      </c>
      <c r="I19" s="11" t="s">
        <v>2444</v>
      </c>
    </row>
    <row r="20" spans="1:9" ht="15" customHeight="1" x14ac:dyDescent="0.25">
      <c r="A20" s="1" t="s">
        <v>19</v>
      </c>
      <c r="B20" s="1" t="s">
        <v>117</v>
      </c>
      <c r="C20" s="1">
        <f>Template!C20</f>
        <v>1</v>
      </c>
      <c r="D20" s="62">
        <v>0</v>
      </c>
      <c r="E20" s="1">
        <f t="shared" si="0"/>
        <v>1</v>
      </c>
      <c r="F20" s="1">
        <v>1</v>
      </c>
      <c r="G20" s="8">
        <f>Préventifs_tunnels!G389</f>
        <v>1111.6400000000001</v>
      </c>
      <c r="H20" s="8">
        <f t="shared" si="1"/>
        <v>1111.6400000000001</v>
      </c>
      <c r="I20" s="11" t="s">
        <v>2444</v>
      </c>
    </row>
    <row r="21" spans="1:9" ht="15" customHeight="1" x14ac:dyDescent="0.25">
      <c r="A21" s="1" t="s">
        <v>19</v>
      </c>
      <c r="B21" s="1" t="s">
        <v>2442</v>
      </c>
      <c r="C21" s="1">
        <f>Template!C21</f>
        <v>1</v>
      </c>
      <c r="D21" s="62">
        <v>0</v>
      </c>
      <c r="E21" s="1">
        <f t="shared" si="0"/>
        <v>1</v>
      </c>
      <c r="F21" s="64">
        <f>'Equipements par tunnel'!C4</f>
        <v>3</v>
      </c>
      <c r="G21" s="8">
        <f>Préventifs_tunnels!G406</f>
        <v>195.35</v>
      </c>
      <c r="H21" s="8">
        <f t="shared" si="1"/>
        <v>586.04999999999995</v>
      </c>
      <c r="I21" s="11" t="s">
        <v>2440</v>
      </c>
    </row>
    <row r="22" spans="1:9" ht="15" customHeight="1" x14ac:dyDescent="0.25">
      <c r="A22" s="1" t="s">
        <v>19</v>
      </c>
      <c r="B22" s="1" t="s">
        <v>2443</v>
      </c>
      <c r="C22" s="1">
        <f>Template!C22</f>
        <v>1</v>
      </c>
      <c r="D22" s="62">
        <v>0</v>
      </c>
      <c r="E22" s="1">
        <f t="shared" si="0"/>
        <v>1</v>
      </c>
      <c r="F22" s="64">
        <f>'Equipements par tunnel'!C6</f>
        <v>9</v>
      </c>
      <c r="G22" s="8">
        <f>Préventifs_tunnels!G407</f>
        <v>88.19</v>
      </c>
      <c r="H22" s="8">
        <f t="shared" si="1"/>
        <v>793.71</v>
      </c>
      <c r="I22" s="11" t="s">
        <v>2441</v>
      </c>
    </row>
    <row r="23" spans="1:9" ht="15" customHeight="1" x14ac:dyDescent="0.25">
      <c r="A23" s="3" t="s">
        <v>61</v>
      </c>
      <c r="B23" s="1" t="s">
        <v>42</v>
      </c>
      <c r="C23" s="1">
        <f>Template!C23</f>
        <v>1</v>
      </c>
      <c r="D23" s="62">
        <v>0</v>
      </c>
      <c r="E23" s="1">
        <f t="shared" si="0"/>
        <v>1</v>
      </c>
      <c r="F23" s="1">
        <v>1</v>
      </c>
      <c r="G23" s="8">
        <f>Préventifs_tunnels!G409</f>
        <v>700.25</v>
      </c>
      <c r="H23" s="8">
        <f t="shared" si="1"/>
        <v>700.25</v>
      </c>
      <c r="I23" s="11" t="s">
        <v>2444</v>
      </c>
    </row>
    <row r="24" spans="1:9" ht="15" customHeight="1" x14ac:dyDescent="0.25">
      <c r="A24" s="3" t="s">
        <v>61</v>
      </c>
      <c r="B24" s="1" t="s">
        <v>43</v>
      </c>
      <c r="C24" s="1">
        <f>Template!C24</f>
        <v>1</v>
      </c>
      <c r="D24" s="62">
        <v>0</v>
      </c>
      <c r="E24" s="1">
        <f t="shared" si="0"/>
        <v>1</v>
      </c>
      <c r="F24" s="1">
        <v>1</v>
      </c>
      <c r="G24" s="8">
        <f>Préventifs_tunnels!G433</f>
        <v>359.87</v>
      </c>
      <c r="H24" s="8">
        <f t="shared" si="1"/>
        <v>359.87</v>
      </c>
      <c r="I24" s="11" t="s">
        <v>2444</v>
      </c>
    </row>
    <row r="25" spans="1:9" ht="15" customHeight="1" x14ac:dyDescent="0.25">
      <c r="A25" s="1" t="s">
        <v>97</v>
      </c>
      <c r="B25" s="1" t="s">
        <v>44</v>
      </c>
      <c r="C25" s="1">
        <f>Template!C25</f>
        <v>0.5</v>
      </c>
      <c r="D25" s="62">
        <v>0</v>
      </c>
      <c r="E25" s="1">
        <f t="shared" si="0"/>
        <v>0.5</v>
      </c>
      <c r="F25" s="1">
        <v>1</v>
      </c>
      <c r="G25" s="8">
        <f>Préventifs_tunnels!G537</f>
        <v>1897.94</v>
      </c>
      <c r="H25" s="8">
        <f t="shared" si="1"/>
        <v>948.97</v>
      </c>
      <c r="I25" s="11" t="s">
        <v>2444</v>
      </c>
    </row>
    <row r="26" spans="1:9" ht="15" customHeight="1" x14ac:dyDescent="0.25">
      <c r="A26" s="1" t="s">
        <v>97</v>
      </c>
      <c r="B26" s="1" t="s">
        <v>46</v>
      </c>
      <c r="C26" s="1">
        <f>Template!C26</f>
        <v>0.5</v>
      </c>
      <c r="D26" s="62">
        <v>0</v>
      </c>
      <c r="E26" s="1">
        <f t="shared" si="0"/>
        <v>0.5</v>
      </c>
      <c r="F26" s="1">
        <v>1</v>
      </c>
      <c r="G26" s="8">
        <f>Préventifs_tunnels!G541</f>
        <v>3439.97</v>
      </c>
      <c r="H26" s="8">
        <f t="shared" si="1"/>
        <v>1719.9849999999999</v>
      </c>
      <c r="I26" s="11" t="s">
        <v>2444</v>
      </c>
    </row>
    <row r="27" spans="1:9" ht="15" customHeight="1" x14ac:dyDescent="0.25">
      <c r="A27" s="1" t="s">
        <v>97</v>
      </c>
      <c r="B27" s="1" t="s">
        <v>47</v>
      </c>
      <c r="C27" s="1">
        <f>Template!C27</f>
        <v>0</v>
      </c>
      <c r="D27" s="62">
        <v>0</v>
      </c>
      <c r="E27" s="1">
        <f t="shared" si="0"/>
        <v>0</v>
      </c>
      <c r="F27" s="1">
        <v>1</v>
      </c>
      <c r="G27" s="8">
        <f>Préventifs_tunnels!G545</f>
        <v>5003.33</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Préventifs_tunnels!G549</f>
        <v>1334.55</v>
      </c>
      <c r="H28" s="8">
        <f t="shared" si="1"/>
        <v>667.27499999999998</v>
      </c>
      <c r="I28" s="11" t="s">
        <v>2444</v>
      </c>
    </row>
    <row r="29" spans="1:9" ht="15" customHeight="1" x14ac:dyDescent="0.25">
      <c r="A29" s="1" t="s">
        <v>97</v>
      </c>
      <c r="B29" s="1" t="s">
        <v>27</v>
      </c>
      <c r="C29" s="1">
        <f>Template!C29</f>
        <v>0.5</v>
      </c>
      <c r="D29" s="62">
        <v>0</v>
      </c>
      <c r="E29" s="1">
        <f t="shared" si="0"/>
        <v>0.5</v>
      </c>
      <c r="F29" s="1">
        <v>1</v>
      </c>
      <c r="G29" s="8">
        <f>Préventifs_tunnels!G556</f>
        <v>2280.19</v>
      </c>
      <c r="H29" s="8">
        <f t="shared" si="1"/>
        <v>1140.095</v>
      </c>
      <c r="I29" s="11" t="s">
        <v>2444</v>
      </c>
    </row>
    <row r="30" spans="1:9" ht="15" customHeight="1" x14ac:dyDescent="0.25">
      <c r="A30" s="1" t="s">
        <v>97</v>
      </c>
      <c r="B30" s="1" t="s">
        <v>28</v>
      </c>
      <c r="C30" s="1">
        <f>Template!C30</f>
        <v>0</v>
      </c>
      <c r="D30" s="62">
        <v>0</v>
      </c>
      <c r="E30" s="1">
        <f t="shared" si="0"/>
        <v>0</v>
      </c>
      <c r="F30" s="1">
        <v>1</v>
      </c>
      <c r="G30" s="8">
        <f>Préventifs_tunnels!G563</f>
        <v>1585.51</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Préventifs_tunnels!G570</f>
        <v>4403.54</v>
      </c>
      <c r="H31" s="8">
        <f t="shared" si="1"/>
        <v>2201.77</v>
      </c>
      <c r="I31" s="11" t="s">
        <v>2444</v>
      </c>
    </row>
    <row r="32" spans="1:9" ht="15" customHeight="1" x14ac:dyDescent="0.25">
      <c r="A32" s="1" t="s">
        <v>97</v>
      </c>
      <c r="B32" s="1" t="s">
        <v>49</v>
      </c>
      <c r="C32" s="1">
        <f>Template!C32</f>
        <v>0.5</v>
      </c>
      <c r="D32" s="62">
        <v>0</v>
      </c>
      <c r="E32" s="1">
        <f t="shared" si="0"/>
        <v>0.5</v>
      </c>
      <c r="F32" s="1">
        <v>1</v>
      </c>
      <c r="G32" s="8">
        <f>Préventifs_tunnels!G575</f>
        <v>2957.3</v>
      </c>
      <c r="H32" s="8">
        <f t="shared" si="1"/>
        <v>1478.65</v>
      </c>
      <c r="I32" s="11" t="s">
        <v>2444</v>
      </c>
    </row>
    <row r="33" spans="1:9" ht="15" customHeight="1" x14ac:dyDescent="0.25">
      <c r="A33" s="1" t="s">
        <v>97</v>
      </c>
      <c r="B33" s="1" t="s">
        <v>50</v>
      </c>
      <c r="C33" s="1">
        <f>Template!C33</f>
        <v>0</v>
      </c>
      <c r="D33" s="62">
        <v>0</v>
      </c>
      <c r="E33" s="1">
        <f t="shared" si="0"/>
        <v>0</v>
      </c>
      <c r="F33" s="1">
        <v>1</v>
      </c>
      <c r="G33" s="8">
        <f>Préventifs_tunnels!G580</f>
        <v>5333.49</v>
      </c>
      <c r="H33" s="8">
        <f t="shared" si="1"/>
        <v>0</v>
      </c>
      <c r="I33" s="11" t="s">
        <v>2444</v>
      </c>
    </row>
    <row r="34" spans="1:9" ht="15" customHeight="1" x14ac:dyDescent="0.25">
      <c r="A34" s="1" t="s">
        <v>97</v>
      </c>
      <c r="B34" s="1" t="s">
        <v>30</v>
      </c>
      <c r="C34" s="1">
        <f>Template!C34</f>
        <v>1</v>
      </c>
      <c r="D34" s="62">
        <v>0</v>
      </c>
      <c r="E34" s="1">
        <f t="shared" si="0"/>
        <v>1</v>
      </c>
      <c r="F34" s="60">
        <v>1</v>
      </c>
      <c r="G34" s="8">
        <f>Préventifs_tunnels!G587</f>
        <v>2135.15</v>
      </c>
      <c r="H34" s="8">
        <f t="shared" si="1"/>
        <v>2135.15</v>
      </c>
      <c r="I34" s="11" t="s">
        <v>2444</v>
      </c>
    </row>
    <row r="35" spans="1:9" ht="15" customHeight="1" x14ac:dyDescent="0.25">
      <c r="A35" s="1" t="s">
        <v>97</v>
      </c>
      <c r="B35" s="1" t="s">
        <v>92</v>
      </c>
      <c r="C35" s="1">
        <f>Template!C35</f>
        <v>0.5</v>
      </c>
      <c r="D35" s="62">
        <v>0</v>
      </c>
      <c r="E35" s="1">
        <f t="shared" si="0"/>
        <v>0.5</v>
      </c>
      <c r="F35" s="64">
        <f>'Equipements par tunnel'!C50</f>
        <v>5</v>
      </c>
      <c r="G35" s="8">
        <f>Préventifs_tunnels!G474</f>
        <v>469.67</v>
      </c>
      <c r="H35" s="8">
        <f t="shared" si="1"/>
        <v>1174.175</v>
      </c>
      <c r="I35" s="11" t="s">
        <v>2446</v>
      </c>
    </row>
    <row r="36" spans="1:9" ht="15" customHeight="1" x14ac:dyDescent="0.25">
      <c r="A36" s="1" t="s">
        <v>97</v>
      </c>
      <c r="B36" s="1" t="s">
        <v>93</v>
      </c>
      <c r="C36" s="1">
        <f>Template!C36</f>
        <v>0.5</v>
      </c>
      <c r="D36" s="62">
        <v>0</v>
      </c>
      <c r="E36" s="1">
        <f t="shared" si="0"/>
        <v>0.5</v>
      </c>
      <c r="F36" s="64">
        <f>'Equipements par tunnel'!C50</f>
        <v>5</v>
      </c>
      <c r="G36" s="8">
        <f>Préventifs_tunnels!G475</f>
        <v>617.11</v>
      </c>
      <c r="H36" s="8">
        <f t="shared" si="1"/>
        <v>1542.7750000000001</v>
      </c>
      <c r="I36" s="11" t="s">
        <v>2447</v>
      </c>
    </row>
    <row r="37" spans="1:9" ht="15" customHeight="1" x14ac:dyDescent="0.25">
      <c r="A37" s="1" t="s">
        <v>57</v>
      </c>
      <c r="B37" s="1" t="s">
        <v>214</v>
      </c>
      <c r="C37" s="1">
        <f>Template!C37</f>
        <v>1</v>
      </c>
      <c r="D37" s="62">
        <v>0</v>
      </c>
      <c r="E37" s="1">
        <f t="shared" si="0"/>
        <v>1</v>
      </c>
      <c r="F37" s="64">
        <f>'Equipements par tunnel'!C55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tunnel'!C56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tunnel'!C57</f>
        <v>1</v>
      </c>
      <c r="G39" s="8">
        <f>Préventifs_tunnels!G810</f>
        <v>371.88</v>
      </c>
      <c r="H39" s="8">
        <f t="shared" si="1"/>
        <v>371.88</v>
      </c>
      <c r="I39" s="11" t="s">
        <v>2450</v>
      </c>
    </row>
    <row r="40" spans="1:9" ht="15" customHeight="1" x14ac:dyDescent="0.25">
      <c r="A40" s="1" t="s">
        <v>57</v>
      </c>
      <c r="B40" s="1" t="s">
        <v>217</v>
      </c>
      <c r="C40" s="1">
        <f>Template!C40</f>
        <v>1</v>
      </c>
      <c r="D40" s="62">
        <v>0</v>
      </c>
      <c r="E40" s="1">
        <f t="shared" si="0"/>
        <v>1</v>
      </c>
      <c r="F40" s="64">
        <f>'Equipements par tunnel'!C58</f>
        <v>1</v>
      </c>
      <c r="G40" s="8">
        <f>Préventifs_tunnels!G811</f>
        <v>185.94</v>
      </c>
      <c r="H40" s="8">
        <f t="shared" si="1"/>
        <v>185.94</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2</v>
      </c>
      <c r="G42" s="8">
        <f>Préventifs_tunnels!G791</f>
        <v>3034.5</v>
      </c>
      <c r="H42" s="8">
        <f t="shared" si="1"/>
        <v>24276</v>
      </c>
      <c r="I42" s="11" t="s">
        <v>2445</v>
      </c>
    </row>
    <row r="43" spans="1:9" ht="15" customHeight="1" x14ac:dyDescent="0.25">
      <c r="A43" s="1" t="s">
        <v>31</v>
      </c>
      <c r="B43" s="1" t="s">
        <v>2454</v>
      </c>
      <c r="C43" s="1">
        <f>Template!C43</f>
        <v>1</v>
      </c>
      <c r="D43" s="62">
        <v>0</v>
      </c>
      <c r="E43" s="1">
        <f t="shared" si="0"/>
        <v>1</v>
      </c>
      <c r="F43" s="64">
        <f>'Equipements par tunnel'!C12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tunnel'!C20</f>
        <v>0</v>
      </c>
      <c r="G45" s="8">
        <f>Préventifs_tunnels!G801</f>
        <v>33.6</v>
      </c>
      <c r="H45" s="8">
        <f t="shared" si="1"/>
        <v>0</v>
      </c>
      <c r="I45" s="11" t="s">
        <v>2460</v>
      </c>
    </row>
    <row r="46" spans="1:9" ht="15" customHeight="1" x14ac:dyDescent="0.25">
      <c r="A46" s="1" t="s">
        <v>31</v>
      </c>
      <c r="B46" s="1" t="s">
        <v>85</v>
      </c>
      <c r="C46" s="1">
        <f>Template!C46</f>
        <v>1</v>
      </c>
      <c r="D46" s="62">
        <v>0</v>
      </c>
      <c r="E46" s="1">
        <f t="shared" si="0"/>
        <v>1</v>
      </c>
      <c r="F46" s="64">
        <f>'Equipements par tunnel'!C21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tunnel'!C22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tunnel'!C23</f>
        <v>26</v>
      </c>
      <c r="G48" s="8">
        <f>Préventifs_tunnels!G804</f>
        <v>15.75</v>
      </c>
      <c r="H48" s="8">
        <f t="shared" si="1"/>
        <v>409.5</v>
      </c>
      <c r="I48" s="11" t="s">
        <v>2463</v>
      </c>
    </row>
    <row r="49" spans="1:9" ht="15" customHeight="1" x14ac:dyDescent="0.25">
      <c r="A49" s="1" t="s">
        <v>31</v>
      </c>
      <c r="B49" s="1" t="s">
        <v>88</v>
      </c>
      <c r="C49" s="1">
        <f>Template!C49</f>
        <v>1</v>
      </c>
      <c r="D49" s="62">
        <v>0</v>
      </c>
      <c r="E49" s="1">
        <f t="shared" si="0"/>
        <v>1</v>
      </c>
      <c r="F49" s="64">
        <f>'Equipements par tunnel'!C24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tunnel'!C25</f>
        <v>10</v>
      </c>
      <c r="G50" s="8">
        <f>Préventifs_tunnels!G806</f>
        <v>26.25</v>
      </c>
      <c r="H50" s="8">
        <f t="shared" si="1"/>
        <v>262.5</v>
      </c>
      <c r="I50" s="11" t="s">
        <v>2465</v>
      </c>
    </row>
    <row r="51" spans="1:9" ht="15" customHeight="1" x14ac:dyDescent="0.25">
      <c r="A51" s="1" t="s">
        <v>31</v>
      </c>
      <c r="B51" s="1" t="s">
        <v>90</v>
      </c>
      <c r="C51" s="1">
        <f>Template!C51</f>
        <v>1</v>
      </c>
      <c r="D51" s="62">
        <v>0</v>
      </c>
      <c r="E51" s="1">
        <f t="shared" si="0"/>
        <v>1</v>
      </c>
      <c r="F51" s="64">
        <f>'Equipements par tunnel'!C26</f>
        <v>0</v>
      </c>
      <c r="G51" s="8">
        <f>Préventifs_tunnels!G807</f>
        <v>15.75</v>
      </c>
      <c r="H51" s="8">
        <f t="shared" si="1"/>
        <v>0</v>
      </c>
      <c r="I51" s="11" t="s">
        <v>2466</v>
      </c>
    </row>
    <row r="52" spans="1:9" ht="15" customHeight="1" x14ac:dyDescent="0.25">
      <c r="A52" s="1" t="s">
        <v>34</v>
      </c>
      <c r="B52" s="1" t="s">
        <v>83</v>
      </c>
      <c r="C52" s="1">
        <f>Template!C52</f>
        <v>1</v>
      </c>
      <c r="D52" s="62">
        <v>0</v>
      </c>
      <c r="E52" s="1">
        <f t="shared" si="0"/>
        <v>1</v>
      </c>
      <c r="F52" s="1">
        <v>1</v>
      </c>
      <c r="G52" s="8">
        <f>Préventifs_tunnels!G824</f>
        <v>8421.59</v>
      </c>
      <c r="H52" s="8">
        <f t="shared" si="1"/>
        <v>8421.59</v>
      </c>
      <c r="I52" s="11" t="s">
        <v>2444</v>
      </c>
    </row>
    <row r="53" spans="1:9" ht="15" customHeight="1" x14ac:dyDescent="0.25">
      <c r="A53" s="1" t="s">
        <v>34</v>
      </c>
      <c r="B53" s="1" t="s">
        <v>122</v>
      </c>
      <c r="C53" s="1">
        <f>Template!C53</f>
        <v>1</v>
      </c>
      <c r="D53" s="62">
        <v>0</v>
      </c>
      <c r="E53" s="1">
        <f t="shared" si="0"/>
        <v>1</v>
      </c>
      <c r="F53" s="64">
        <f>'Equipements par tunnel'!C35+'Equipements par tunnel'!C37</f>
        <v>8</v>
      </c>
      <c r="G53" s="8">
        <f>Préventifs_tunnels!G835</f>
        <v>78.849999999999994</v>
      </c>
      <c r="H53" s="8">
        <f t="shared" si="1"/>
        <v>630.79999999999995</v>
      </c>
      <c r="I53" s="11" t="s">
        <v>2478</v>
      </c>
    </row>
    <row r="54" spans="1:9" ht="15" customHeight="1" x14ac:dyDescent="0.25">
      <c r="A54" s="1" t="s">
        <v>34</v>
      </c>
      <c r="B54" s="1" t="s">
        <v>123</v>
      </c>
      <c r="C54" s="1">
        <f>Template!C54</f>
        <v>1</v>
      </c>
      <c r="D54" s="62">
        <v>0</v>
      </c>
      <c r="E54" s="1">
        <f t="shared" si="0"/>
        <v>1</v>
      </c>
      <c r="F54" s="64">
        <f>'Equipements par tunnel'!C33+'Equipements par tunnel'!C34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Préventifs_tunnels!G885</f>
        <v>856.2</v>
      </c>
      <c r="H58" s="8">
        <f t="shared" si="1"/>
        <v>856.2</v>
      </c>
      <c r="I58" s="11" t="s">
        <v>2445</v>
      </c>
    </row>
    <row r="59" spans="1:9" ht="15" customHeight="1" x14ac:dyDescent="0.25">
      <c r="A59" s="1" t="s">
        <v>35</v>
      </c>
      <c r="B59" s="1" t="s">
        <v>37</v>
      </c>
      <c r="C59" s="1">
        <f>Template!C59</f>
        <v>1</v>
      </c>
      <c r="D59" s="62">
        <v>0</v>
      </c>
      <c r="E59" s="1">
        <f t="shared" si="0"/>
        <v>1</v>
      </c>
      <c r="F59" s="1">
        <v>1</v>
      </c>
      <c r="G59" s="8">
        <f>Préventifs_tunnels!G886</f>
        <v>1602.5</v>
      </c>
      <c r="H59" s="8">
        <f t="shared" si="1"/>
        <v>1602.5</v>
      </c>
      <c r="I59" s="11" t="s">
        <v>2445</v>
      </c>
    </row>
    <row r="60" spans="1:9" ht="15" customHeight="1" x14ac:dyDescent="0.25">
      <c r="A60" s="1" t="s">
        <v>35</v>
      </c>
      <c r="B60" s="1" t="s">
        <v>38</v>
      </c>
      <c r="C60" s="1">
        <f>Template!C60</f>
        <v>2</v>
      </c>
      <c r="D60" s="62">
        <v>0</v>
      </c>
      <c r="E60" s="1">
        <f t="shared" si="0"/>
        <v>2</v>
      </c>
      <c r="F60" s="1">
        <v>1</v>
      </c>
      <c r="G60" s="8">
        <f>Préventifs_tunnels!G933</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Préventifs_tunnels!G934</f>
        <v>3040.8</v>
      </c>
      <c r="H61" s="8">
        <f t="shared" si="1"/>
        <v>6081.6</v>
      </c>
      <c r="I61" s="11" t="s">
        <v>2445</v>
      </c>
    </row>
    <row r="62" spans="1:9" ht="15" customHeight="1" x14ac:dyDescent="0.25">
      <c r="A62" s="1" t="s">
        <v>35</v>
      </c>
      <c r="B62" s="1" t="s">
        <v>54</v>
      </c>
      <c r="C62" s="1">
        <f>Template!C62</f>
        <v>1</v>
      </c>
      <c r="D62" s="62">
        <v>0</v>
      </c>
      <c r="E62" s="1">
        <f t="shared" si="0"/>
        <v>1</v>
      </c>
      <c r="F62" s="1">
        <v>1</v>
      </c>
      <c r="G62" s="8">
        <f>Préventifs_tunnels!G959</f>
        <v>119</v>
      </c>
      <c r="H62" s="8">
        <f t="shared" si="1"/>
        <v>119</v>
      </c>
      <c r="I62" s="11" t="s">
        <v>2444</v>
      </c>
    </row>
    <row r="63" spans="1:9" ht="15" customHeight="1" x14ac:dyDescent="0.25">
      <c r="A63" s="1" t="s">
        <v>40</v>
      </c>
      <c r="B63" s="1" t="s">
        <v>41</v>
      </c>
      <c r="C63" s="1">
        <f>Template!C63</f>
        <v>1</v>
      </c>
      <c r="D63" s="62">
        <v>0</v>
      </c>
      <c r="E63" s="1">
        <f t="shared" si="0"/>
        <v>1</v>
      </c>
      <c r="F63" s="1">
        <v>1</v>
      </c>
      <c r="G63" s="8">
        <f>Préventifs_tunnels!G970</f>
        <v>2590</v>
      </c>
      <c r="H63" s="8">
        <f t="shared" si="1"/>
        <v>2590</v>
      </c>
      <c r="I63" s="11" t="s">
        <v>2444</v>
      </c>
    </row>
    <row r="64" spans="1:9" ht="15" customHeight="1" x14ac:dyDescent="0.25">
      <c r="A64" s="1" t="s">
        <v>40</v>
      </c>
      <c r="B64" s="1" t="s">
        <v>102</v>
      </c>
      <c r="C64" s="1">
        <f>Template!C64</f>
        <v>3</v>
      </c>
      <c r="D64" s="62">
        <v>0</v>
      </c>
      <c r="E64" s="1">
        <f t="shared" si="0"/>
        <v>3</v>
      </c>
      <c r="F64" s="1">
        <v>1</v>
      </c>
      <c r="G64" s="8">
        <f>Préventifs_tunnels!G1065</f>
        <v>923</v>
      </c>
      <c r="H64" s="8">
        <f t="shared" si="1"/>
        <v>2769</v>
      </c>
      <c r="I64" s="11" t="s">
        <v>2444</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103</v>
      </c>
      <c r="C66" s="1">
        <f>Template!C66</f>
        <v>1</v>
      </c>
      <c r="D66" s="62">
        <v>0</v>
      </c>
      <c r="E66" s="1">
        <f t="shared" si="0"/>
        <v>1</v>
      </c>
      <c r="F66" s="64">
        <f>'Equipements par tunnel'!C28</f>
        <v>3</v>
      </c>
      <c r="G66" s="8">
        <f>Préventifs_tunnels!G1006</f>
        <v>1502</v>
      </c>
      <c r="H66" s="8">
        <f t="shared" si="1"/>
        <v>4506</v>
      </c>
      <c r="I66" s="11" t="s">
        <v>2444</v>
      </c>
    </row>
    <row r="67" spans="1:9" ht="15" customHeight="1" x14ac:dyDescent="0.25">
      <c r="A67" s="1" t="s">
        <v>40</v>
      </c>
      <c r="B67" s="1" t="s">
        <v>104</v>
      </c>
      <c r="C67" s="1">
        <f>Template!C67</f>
        <v>1</v>
      </c>
      <c r="D67" s="62">
        <v>0</v>
      </c>
      <c r="E67" s="1">
        <f t="shared" si="0"/>
        <v>1</v>
      </c>
      <c r="F67" s="64">
        <f>'Equipements par tunnel'!C27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tunnel'!C15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tunnel'!C29</f>
        <v>0</v>
      </c>
      <c r="G72" s="8">
        <f>Préventifs_tunnels!G992</f>
        <v>686</v>
      </c>
      <c r="H72" s="8">
        <f t="shared" si="1"/>
        <v>0</v>
      </c>
      <c r="I72" s="11" t="s">
        <v>2483</v>
      </c>
    </row>
    <row r="73" spans="1:9" ht="30" customHeight="1" x14ac:dyDescent="0.25">
      <c r="H73" s="13">
        <f>SUM(H3:H72)</f>
        <v>261915.61699999991</v>
      </c>
    </row>
  </sheetData>
  <protectedRanges>
    <protectedRange sqref="D1:D1048576" name="Plage1"/>
  </protectedRanges>
  <pageMargins left="0.7" right="0.7" top="0.75" bottom="0.75" header="0.3" footer="0.3"/>
  <pageSetup paperSize="9" fitToWidth="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1AD5-B121-4B8D-8097-6AA99D4159B9}">
  <sheetPr>
    <tabColor theme="5" tint="0.39997558519241921"/>
    <pageSetUpPr fitToPage="1"/>
  </sheetPr>
  <dimension ref="A1:I73"/>
  <sheetViews>
    <sheetView zoomScale="55" zoomScaleNormal="55" workbookViewId="0">
      <pane ySplit="2" topLeftCell="A3" activePane="bottomLeft" state="frozen"/>
      <selection pane="bottomLeft" activeCell="I38" sqref="I38"/>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5.28515625" style="2" customWidth="1"/>
    <col min="5" max="6" width="13.7109375" style="2" customWidth="1"/>
    <col min="7" max="8" width="13.7109375" style="13" customWidth="1"/>
    <col min="9" max="9" width="132.85546875" style="9" bestFit="1" customWidth="1"/>
    <col min="10" max="16384" width="9.140625" style="2"/>
  </cols>
  <sheetData>
    <row r="1" spans="1:9" ht="15" customHeight="1" x14ac:dyDescent="0.25">
      <c r="A1" s="2" t="s">
        <v>66</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SUM(Préventifs_tunnels!G34:G35)</f>
        <v>2028</v>
      </c>
      <c r="H3" s="8">
        <f>E3*F3*G3</f>
        <v>12168</v>
      </c>
      <c r="I3" s="70" t="s">
        <v>2524</v>
      </c>
    </row>
    <row r="4" spans="1:9" ht="15" customHeight="1" x14ac:dyDescent="0.25">
      <c r="A4" s="1" t="s">
        <v>12</v>
      </c>
      <c r="B4" s="1" t="s">
        <v>112</v>
      </c>
      <c r="C4" s="1">
        <f>Template!C4</f>
        <v>6</v>
      </c>
      <c r="D4" s="62">
        <v>0</v>
      </c>
      <c r="E4" s="1">
        <f t="shared" si="0"/>
        <v>6</v>
      </c>
      <c r="F4" s="1">
        <v>1</v>
      </c>
      <c r="G4" s="8">
        <f>SUM(Préventifs_tunnels!G64:G65)</f>
        <v>3916</v>
      </c>
      <c r="H4" s="8">
        <f>E4*F4*G4</f>
        <v>23496</v>
      </c>
      <c r="I4" s="70" t="s">
        <v>2524</v>
      </c>
    </row>
    <row r="5" spans="1:9" ht="15" customHeight="1" x14ac:dyDescent="0.25">
      <c r="A5" s="1" t="s">
        <v>12</v>
      </c>
      <c r="B5" s="1" t="s">
        <v>4</v>
      </c>
      <c r="C5" s="1">
        <f>Template!C5</f>
        <v>1</v>
      </c>
      <c r="D5" s="62">
        <v>0</v>
      </c>
      <c r="E5" s="1">
        <f t="shared" si="0"/>
        <v>1</v>
      </c>
      <c r="F5" s="1">
        <v>1</v>
      </c>
      <c r="G5" s="8">
        <f>SUM(Préventifs_tunnels!G4:G5)</f>
        <v>4222</v>
      </c>
      <c r="H5" s="8">
        <f t="shared" ref="H5:H72" si="1">E5*F5*G5</f>
        <v>4222</v>
      </c>
      <c r="I5" s="70" t="s">
        <v>2524</v>
      </c>
    </row>
    <row r="6" spans="1:9" ht="15" customHeight="1" x14ac:dyDescent="0.25">
      <c r="A6" s="1" t="s">
        <v>5</v>
      </c>
      <c r="B6" s="1" t="s">
        <v>6</v>
      </c>
      <c r="C6" s="1">
        <f>Template!C6</f>
        <v>2</v>
      </c>
      <c r="D6" s="62">
        <v>0</v>
      </c>
      <c r="E6" s="1">
        <f t="shared" si="0"/>
        <v>2</v>
      </c>
      <c r="F6" s="1">
        <v>2</v>
      </c>
      <c r="G6" s="8">
        <f>Préventifs_tunnels!G106</f>
        <v>12869.64</v>
      </c>
      <c r="H6" s="8">
        <f t="shared" si="1"/>
        <v>51478.559999999998</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SUM(Préventifs_tunnels!G120:G121)</f>
        <v>2162</v>
      </c>
      <c r="H9" s="8">
        <f t="shared" si="1"/>
        <v>2162</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tunnel'!D51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Préventifs_tunnels!G216</f>
        <v>529.41999999999996</v>
      </c>
      <c r="H13" s="8">
        <f t="shared" si="1"/>
        <v>2117.6799999999998</v>
      </c>
      <c r="I13" s="11" t="s">
        <v>2445</v>
      </c>
    </row>
    <row r="14" spans="1:9" ht="15" customHeight="1" x14ac:dyDescent="0.25">
      <c r="A14" s="1" t="s">
        <v>14</v>
      </c>
      <c r="B14" s="1" t="s">
        <v>11</v>
      </c>
      <c r="C14" s="1">
        <f>Template!C14</f>
        <v>2</v>
      </c>
      <c r="D14" s="62">
        <v>0</v>
      </c>
      <c r="E14" s="1">
        <f t="shared" si="0"/>
        <v>2</v>
      </c>
      <c r="F14" s="1">
        <v>2</v>
      </c>
      <c r="G14" s="8">
        <f>Préventifs_tunnels!G220</f>
        <v>10577.37</v>
      </c>
      <c r="H14" s="8">
        <f t="shared" si="1"/>
        <v>42309.48</v>
      </c>
      <c r="I14" s="11" t="s">
        <v>2445</v>
      </c>
    </row>
    <row r="15" spans="1:9" ht="15" customHeight="1" x14ac:dyDescent="0.25">
      <c r="A15" s="1" t="s">
        <v>14</v>
      </c>
      <c r="B15" s="1" t="s">
        <v>15</v>
      </c>
      <c r="C15" s="1">
        <f>Template!C15</f>
        <v>0.4</v>
      </c>
      <c r="D15" s="62">
        <v>0</v>
      </c>
      <c r="E15" s="1">
        <f t="shared" si="0"/>
        <v>0.4</v>
      </c>
      <c r="F15" s="1">
        <v>2</v>
      </c>
      <c r="G15" s="8">
        <f>SUM(Préventifs_tunnels!G226:G228)</f>
        <v>48081.189999999995</v>
      </c>
      <c r="H15" s="8">
        <f t="shared" si="1"/>
        <v>38464.951999999997</v>
      </c>
      <c r="I15" s="70" t="s">
        <v>2539</v>
      </c>
    </row>
    <row r="16" spans="1:9" ht="15" customHeight="1" x14ac:dyDescent="0.25">
      <c r="A16" s="1" t="s">
        <v>95</v>
      </c>
      <c r="B16" s="1" t="s">
        <v>17</v>
      </c>
      <c r="C16" s="1">
        <f>Template!C16</f>
        <v>2</v>
      </c>
      <c r="D16" s="62">
        <v>0</v>
      </c>
      <c r="E16" s="1">
        <f t="shared" si="0"/>
        <v>2</v>
      </c>
      <c r="F16" s="1">
        <v>2</v>
      </c>
      <c r="G16" s="8">
        <f>Préventifs_tunnels!G317</f>
        <v>801.05</v>
      </c>
      <c r="H16" s="8">
        <f t="shared" si="1"/>
        <v>3204.2</v>
      </c>
      <c r="I16" s="11" t="s">
        <v>2445</v>
      </c>
    </row>
    <row r="17" spans="1:9" ht="15" customHeight="1" x14ac:dyDescent="0.25">
      <c r="A17" s="1" t="s">
        <v>95</v>
      </c>
      <c r="B17" s="1" t="s">
        <v>18</v>
      </c>
      <c r="C17" s="1">
        <f>Template!C17</f>
        <v>2</v>
      </c>
      <c r="D17" s="62">
        <v>0</v>
      </c>
      <c r="E17" s="1">
        <f t="shared" si="0"/>
        <v>2</v>
      </c>
      <c r="F17" s="1">
        <v>2</v>
      </c>
      <c r="G17" s="8">
        <f>Préventifs_tunnels!G342</f>
        <v>2376.9299999999998</v>
      </c>
      <c r="H17" s="8">
        <f t="shared" si="1"/>
        <v>9507.7199999999993</v>
      </c>
      <c r="I17" s="11" t="s">
        <v>2445</v>
      </c>
    </row>
    <row r="18" spans="1:9" ht="15" customHeight="1" x14ac:dyDescent="0.25">
      <c r="A18" s="1" t="s">
        <v>95</v>
      </c>
      <c r="B18" s="1" t="s">
        <v>94</v>
      </c>
      <c r="C18" s="1">
        <f>Template!C18</f>
        <v>1</v>
      </c>
      <c r="D18" s="62">
        <v>0</v>
      </c>
      <c r="E18" s="1">
        <f t="shared" si="0"/>
        <v>1</v>
      </c>
      <c r="F18" s="64">
        <f>'Equipements par tunnel'!D59</f>
        <v>18</v>
      </c>
      <c r="G18" s="8">
        <f>Préventifs_tunnels!G361</f>
        <v>61.7</v>
      </c>
      <c r="H18" s="8">
        <f t="shared" si="1"/>
        <v>1110.6000000000001</v>
      </c>
      <c r="I18" s="11" t="s">
        <v>2484</v>
      </c>
    </row>
    <row r="19" spans="1:9" ht="15" customHeight="1" x14ac:dyDescent="0.25">
      <c r="A19" s="1" t="s">
        <v>19</v>
      </c>
      <c r="B19" s="1" t="s">
        <v>116</v>
      </c>
      <c r="C19" s="1">
        <f>Template!C19</f>
        <v>1</v>
      </c>
      <c r="D19" s="62">
        <v>0</v>
      </c>
      <c r="E19" s="1">
        <f t="shared" si="0"/>
        <v>1</v>
      </c>
      <c r="F19" s="1">
        <v>1</v>
      </c>
      <c r="G19" s="8">
        <f>Préventifs_tunnels!G390</f>
        <v>358.59</v>
      </c>
      <c r="H19" s="8">
        <f t="shared" si="1"/>
        <v>358.59</v>
      </c>
      <c r="I19" s="11" t="s">
        <v>2444</v>
      </c>
    </row>
    <row r="20" spans="1:9" ht="15" customHeight="1" x14ac:dyDescent="0.25">
      <c r="A20" s="1" t="s">
        <v>19</v>
      </c>
      <c r="B20" s="1" t="s">
        <v>117</v>
      </c>
      <c r="C20" s="1">
        <f>Template!C20</f>
        <v>1</v>
      </c>
      <c r="D20" s="62">
        <v>0</v>
      </c>
      <c r="E20" s="1">
        <f t="shared" si="0"/>
        <v>1</v>
      </c>
      <c r="F20" s="1">
        <v>1</v>
      </c>
      <c r="G20" s="8">
        <f>Préventifs_tunnels!G391</f>
        <v>1111.6400000000001</v>
      </c>
      <c r="H20" s="8">
        <f t="shared" si="1"/>
        <v>1111.6400000000001</v>
      </c>
      <c r="I20" s="11" t="s">
        <v>2444</v>
      </c>
    </row>
    <row r="21" spans="1:9" ht="15" customHeight="1" x14ac:dyDescent="0.25">
      <c r="A21" s="1" t="s">
        <v>19</v>
      </c>
      <c r="B21" s="1" t="s">
        <v>2442</v>
      </c>
      <c r="C21" s="1">
        <f>Template!C21</f>
        <v>1</v>
      </c>
      <c r="D21" s="62">
        <v>0</v>
      </c>
      <c r="E21" s="1">
        <f t="shared" si="0"/>
        <v>1</v>
      </c>
      <c r="F21" s="64">
        <f>'Equipements par tunnel'!D4</f>
        <v>2</v>
      </c>
      <c r="G21" s="8">
        <f>Préventifs_tunnels!G406</f>
        <v>195.35</v>
      </c>
      <c r="H21" s="8">
        <f t="shared" si="1"/>
        <v>390.7</v>
      </c>
      <c r="I21" s="11" t="s">
        <v>2440</v>
      </c>
    </row>
    <row r="22" spans="1:9" ht="15" customHeight="1" x14ac:dyDescent="0.25">
      <c r="A22" s="1" t="s">
        <v>19</v>
      </c>
      <c r="B22" s="1" t="s">
        <v>2443</v>
      </c>
      <c r="C22" s="1">
        <f>Template!C22</f>
        <v>1</v>
      </c>
      <c r="D22" s="62">
        <v>0</v>
      </c>
      <c r="E22" s="1">
        <f t="shared" si="0"/>
        <v>1</v>
      </c>
      <c r="F22" s="64">
        <f>'Equipements par tunnel'!D6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Préventifs_tunnels!G410</f>
        <v>1520.65</v>
      </c>
      <c r="H23" s="8">
        <f t="shared" si="1"/>
        <v>1520.65</v>
      </c>
      <c r="I23" s="11" t="s">
        <v>2444</v>
      </c>
    </row>
    <row r="24" spans="1:9" ht="15" customHeight="1" x14ac:dyDescent="0.25">
      <c r="A24" s="3" t="s">
        <v>61</v>
      </c>
      <c r="B24" s="1" t="s">
        <v>43</v>
      </c>
      <c r="C24" s="1">
        <f>Template!C24</f>
        <v>1</v>
      </c>
      <c r="D24" s="62">
        <v>0</v>
      </c>
      <c r="E24" s="1">
        <f t="shared" si="0"/>
        <v>1</v>
      </c>
      <c r="F24" s="1">
        <v>1</v>
      </c>
      <c r="G24" s="8">
        <f>Préventifs_tunnels!G434</f>
        <v>494.83</v>
      </c>
      <c r="H24" s="8">
        <f t="shared" si="1"/>
        <v>494.83</v>
      </c>
      <c r="I24" s="11" t="s">
        <v>2444</v>
      </c>
    </row>
    <row r="25" spans="1:9" ht="15" customHeight="1" x14ac:dyDescent="0.25">
      <c r="A25" s="1" t="s">
        <v>97</v>
      </c>
      <c r="B25" s="1" t="s">
        <v>44</v>
      </c>
      <c r="C25" s="1">
        <f>Template!C25</f>
        <v>0.5</v>
      </c>
      <c r="D25" s="62">
        <v>0</v>
      </c>
      <c r="E25" s="1">
        <f t="shared" si="0"/>
        <v>0.5</v>
      </c>
      <c r="F25" s="1">
        <v>1</v>
      </c>
      <c r="G25" s="8">
        <f>Préventifs_tunnels!G535</f>
        <v>3795.85</v>
      </c>
      <c r="H25" s="8">
        <f t="shared" si="1"/>
        <v>1897.925</v>
      </c>
      <c r="I25" s="11" t="s">
        <v>2444</v>
      </c>
    </row>
    <row r="26" spans="1:9" ht="15" customHeight="1" x14ac:dyDescent="0.25">
      <c r="A26" s="1" t="s">
        <v>97</v>
      </c>
      <c r="B26" s="1" t="s">
        <v>46</v>
      </c>
      <c r="C26" s="1">
        <f>Template!C26</f>
        <v>0.5</v>
      </c>
      <c r="D26" s="62">
        <v>0</v>
      </c>
      <c r="E26" s="1">
        <f t="shared" si="0"/>
        <v>0.5</v>
      </c>
      <c r="F26" s="1">
        <v>1</v>
      </c>
      <c r="G26" s="8">
        <f>Préventifs_tunnels!G539</f>
        <v>6762.21</v>
      </c>
      <c r="H26" s="8">
        <f t="shared" si="1"/>
        <v>3381.105</v>
      </c>
      <c r="I26" s="11" t="s">
        <v>2444</v>
      </c>
    </row>
    <row r="27" spans="1:9" ht="15" customHeight="1" x14ac:dyDescent="0.25">
      <c r="A27" s="1" t="s">
        <v>97</v>
      </c>
      <c r="B27" s="1" t="s">
        <v>47</v>
      </c>
      <c r="C27" s="1">
        <f>Template!C27</f>
        <v>0</v>
      </c>
      <c r="D27" s="62">
        <v>0</v>
      </c>
      <c r="E27" s="1">
        <f t="shared" si="0"/>
        <v>0</v>
      </c>
      <c r="F27" s="1">
        <v>1</v>
      </c>
      <c r="G27" s="8">
        <f>Préventifs_tunnels!G543</f>
        <v>10006.64</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Préventifs_tunnels!G547</f>
        <v>2418.1</v>
      </c>
      <c r="H28" s="8">
        <f t="shared" si="1"/>
        <v>1209.05</v>
      </c>
      <c r="I28" s="11" t="s">
        <v>2444</v>
      </c>
    </row>
    <row r="29" spans="1:9" ht="15" customHeight="1" x14ac:dyDescent="0.25">
      <c r="A29" s="1" t="s">
        <v>97</v>
      </c>
      <c r="B29" s="1" t="s">
        <v>27</v>
      </c>
      <c r="C29" s="1">
        <f>Template!C29</f>
        <v>0.5</v>
      </c>
      <c r="D29" s="62">
        <v>0</v>
      </c>
      <c r="E29" s="1">
        <f t="shared" si="0"/>
        <v>0.5</v>
      </c>
      <c r="F29" s="1">
        <v>1</v>
      </c>
      <c r="G29" s="8">
        <f>Préventifs_tunnels!G554</f>
        <v>6026.83</v>
      </c>
      <c r="H29" s="8">
        <f t="shared" si="1"/>
        <v>3013.415</v>
      </c>
      <c r="I29" s="11" t="s">
        <v>2444</v>
      </c>
    </row>
    <row r="30" spans="1:9" ht="15" customHeight="1" x14ac:dyDescent="0.25">
      <c r="A30" s="1" t="s">
        <v>97</v>
      </c>
      <c r="B30" s="1" t="s">
        <v>28</v>
      </c>
      <c r="C30" s="1">
        <f>Template!C30</f>
        <v>0</v>
      </c>
      <c r="D30" s="62">
        <v>0</v>
      </c>
      <c r="E30" s="1">
        <f t="shared" si="0"/>
        <v>0</v>
      </c>
      <c r="F30" s="1">
        <v>1</v>
      </c>
      <c r="G30" s="8">
        <f>Préventifs_tunnels!G561</f>
        <v>3171.02</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Préventifs_tunnels!G568</f>
        <v>3923.17</v>
      </c>
      <c r="H31" s="8">
        <f t="shared" si="1"/>
        <v>1961.585</v>
      </c>
      <c r="I31" s="11" t="s">
        <v>2444</v>
      </c>
    </row>
    <row r="32" spans="1:9" ht="15" customHeight="1" x14ac:dyDescent="0.25">
      <c r="A32" s="1" t="s">
        <v>97</v>
      </c>
      <c r="B32" s="1" t="s">
        <v>49</v>
      </c>
      <c r="C32" s="1">
        <f>Template!C32</f>
        <v>0.5</v>
      </c>
      <c r="D32" s="62">
        <v>0</v>
      </c>
      <c r="E32" s="1">
        <f t="shared" si="0"/>
        <v>0.5</v>
      </c>
      <c r="F32" s="1">
        <v>1</v>
      </c>
      <c r="G32" s="8">
        <f>Préventifs_tunnels!G573</f>
        <v>5006.7299999999996</v>
      </c>
      <c r="H32" s="8">
        <f t="shared" si="1"/>
        <v>2503.3649999999998</v>
      </c>
      <c r="I32" s="11" t="s">
        <v>2444</v>
      </c>
    </row>
    <row r="33" spans="1:9" ht="15" customHeight="1" x14ac:dyDescent="0.25">
      <c r="A33" s="1" t="s">
        <v>97</v>
      </c>
      <c r="B33" s="1" t="s">
        <v>50</v>
      </c>
      <c r="C33" s="1">
        <f>Template!C33</f>
        <v>0</v>
      </c>
      <c r="D33" s="62">
        <v>0</v>
      </c>
      <c r="E33" s="1">
        <f t="shared" si="0"/>
        <v>0</v>
      </c>
      <c r="F33" s="1">
        <v>1</v>
      </c>
      <c r="G33" s="8">
        <f>Préventifs_tunnels!G578</f>
        <v>9994.49</v>
      </c>
      <c r="H33" s="8">
        <f t="shared" si="1"/>
        <v>0</v>
      </c>
      <c r="I33" s="11" t="s">
        <v>2444</v>
      </c>
    </row>
    <row r="34" spans="1:9" ht="15" customHeight="1" x14ac:dyDescent="0.25">
      <c r="A34" s="1" t="s">
        <v>97</v>
      </c>
      <c r="B34" s="1" t="s">
        <v>30</v>
      </c>
      <c r="C34" s="1">
        <f>Template!C34</f>
        <v>1</v>
      </c>
      <c r="D34" s="62">
        <v>0</v>
      </c>
      <c r="E34" s="1">
        <f t="shared" si="0"/>
        <v>1</v>
      </c>
      <c r="F34" s="60">
        <v>1</v>
      </c>
      <c r="G34" s="8">
        <f>Préventifs_tunnels!G585</f>
        <v>3358.59</v>
      </c>
      <c r="H34" s="8">
        <f t="shared" si="1"/>
        <v>3358.59</v>
      </c>
      <c r="I34" s="11" t="s">
        <v>2444</v>
      </c>
    </row>
    <row r="35" spans="1:9" ht="15" customHeight="1" x14ac:dyDescent="0.25">
      <c r="A35" s="1" t="s">
        <v>97</v>
      </c>
      <c r="B35" s="1" t="s">
        <v>92</v>
      </c>
      <c r="C35" s="1">
        <f>Template!C35</f>
        <v>0.5</v>
      </c>
      <c r="D35" s="62">
        <v>0</v>
      </c>
      <c r="E35" s="1">
        <f t="shared" si="0"/>
        <v>0.5</v>
      </c>
      <c r="F35" s="64">
        <f>'Equipements par tunnel'!D50</f>
        <v>5</v>
      </c>
      <c r="G35" s="8">
        <f>Préventifs_tunnels!G474</f>
        <v>469.67</v>
      </c>
      <c r="H35" s="8">
        <f t="shared" si="1"/>
        <v>1174.175</v>
      </c>
      <c r="I35" s="11" t="s">
        <v>2446</v>
      </c>
    </row>
    <row r="36" spans="1:9" ht="15" customHeight="1" x14ac:dyDescent="0.25">
      <c r="A36" s="1" t="s">
        <v>97</v>
      </c>
      <c r="B36" s="1" t="s">
        <v>93</v>
      </c>
      <c r="C36" s="1">
        <f>Template!C36</f>
        <v>0.5</v>
      </c>
      <c r="D36" s="62">
        <v>0</v>
      </c>
      <c r="E36" s="1">
        <f t="shared" si="0"/>
        <v>0.5</v>
      </c>
      <c r="F36" s="64">
        <f>'Equipements par tunnel'!D50</f>
        <v>5</v>
      </c>
      <c r="G36" s="8">
        <f>Préventifs_tunnels!G475</f>
        <v>617.11</v>
      </c>
      <c r="H36" s="8">
        <f t="shared" si="1"/>
        <v>1542.7750000000001</v>
      </c>
      <c r="I36" s="11" t="s">
        <v>2447</v>
      </c>
    </row>
    <row r="37" spans="1:9" ht="15" customHeight="1" x14ac:dyDescent="0.25">
      <c r="A37" s="1" t="s">
        <v>57</v>
      </c>
      <c r="B37" s="1" t="s">
        <v>214</v>
      </c>
      <c r="C37" s="1">
        <f>Template!C37</f>
        <v>1</v>
      </c>
      <c r="D37" s="62">
        <v>0</v>
      </c>
      <c r="E37" s="1">
        <f t="shared" si="0"/>
        <v>1</v>
      </c>
      <c r="F37" s="64">
        <f>'Equipements par tunnel'!D55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tunnel'!D56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tunnel'!D57</f>
        <v>2</v>
      </c>
      <c r="G39" s="8">
        <f>Préventifs_tunnels!G810</f>
        <v>371.88</v>
      </c>
      <c r="H39" s="8">
        <f t="shared" si="1"/>
        <v>743.76</v>
      </c>
      <c r="I39" s="11" t="s">
        <v>2450</v>
      </c>
    </row>
    <row r="40" spans="1:9" ht="15" customHeight="1" x14ac:dyDescent="0.25">
      <c r="A40" s="1" t="s">
        <v>57</v>
      </c>
      <c r="B40" s="1" t="s">
        <v>217</v>
      </c>
      <c r="C40" s="1">
        <f>Template!C40</f>
        <v>1</v>
      </c>
      <c r="D40" s="62">
        <v>0</v>
      </c>
      <c r="E40" s="1">
        <f t="shared" si="0"/>
        <v>1</v>
      </c>
      <c r="F40" s="64">
        <f>'Equipements par tunnel'!D58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2</v>
      </c>
      <c r="G41" s="8">
        <f>Préventifs_tunnels!G812</f>
        <v>414.3</v>
      </c>
      <c r="H41" s="8">
        <f t="shared" si="1"/>
        <v>414.3</v>
      </c>
      <c r="I41" s="11" t="s">
        <v>2452</v>
      </c>
    </row>
    <row r="42" spans="1:9" ht="15" customHeight="1" x14ac:dyDescent="0.25">
      <c r="A42" s="1" t="s">
        <v>31</v>
      </c>
      <c r="B42" s="1" t="s">
        <v>32</v>
      </c>
      <c r="C42" s="1">
        <f>Template!C42</f>
        <v>4</v>
      </c>
      <c r="D42" s="62">
        <v>0</v>
      </c>
      <c r="E42" s="1">
        <f t="shared" si="0"/>
        <v>4</v>
      </c>
      <c r="F42" s="1">
        <v>2</v>
      </c>
      <c r="G42" s="8">
        <f>Préventifs_tunnels!G789</f>
        <v>3202.5</v>
      </c>
      <c r="H42" s="8">
        <f t="shared" si="1"/>
        <v>25620</v>
      </c>
      <c r="I42" s="11" t="s">
        <v>2445</v>
      </c>
    </row>
    <row r="43" spans="1:9" ht="15" customHeight="1" x14ac:dyDescent="0.25">
      <c r="A43" s="1" t="s">
        <v>31</v>
      </c>
      <c r="B43" s="1" t="s">
        <v>2454</v>
      </c>
      <c r="C43" s="1">
        <f>Template!C43</f>
        <v>1</v>
      </c>
      <c r="D43" s="62">
        <v>0</v>
      </c>
      <c r="E43" s="1">
        <f t="shared" si="0"/>
        <v>1</v>
      </c>
      <c r="F43" s="64">
        <f>'Equipements par tunnel'!D12</f>
        <v>3</v>
      </c>
      <c r="G43" s="8">
        <f>Préventifs_tunnels!G796</f>
        <v>24.15</v>
      </c>
      <c r="H43" s="8">
        <f t="shared" si="1"/>
        <v>72.449999999999989</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tunnel'!D20</f>
        <v>43</v>
      </c>
      <c r="G45" s="8">
        <f>Préventifs_tunnels!G801</f>
        <v>33.6</v>
      </c>
      <c r="H45" s="8">
        <f t="shared" si="1"/>
        <v>1444.8</v>
      </c>
      <c r="I45" s="11" t="s">
        <v>2460</v>
      </c>
    </row>
    <row r="46" spans="1:9" ht="15" customHeight="1" x14ac:dyDescent="0.25">
      <c r="A46" s="1" t="s">
        <v>31</v>
      </c>
      <c r="B46" s="1" t="s">
        <v>85</v>
      </c>
      <c r="C46" s="1">
        <f>Template!C46</f>
        <v>1</v>
      </c>
      <c r="D46" s="62">
        <v>0</v>
      </c>
      <c r="E46" s="1">
        <f t="shared" si="0"/>
        <v>1</v>
      </c>
      <c r="F46" s="64">
        <f>'Equipements par tunnel'!D21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tunnel'!D22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tunnel'!D23</f>
        <v>10</v>
      </c>
      <c r="G48" s="8">
        <f>Préventifs_tunnels!G804</f>
        <v>15.75</v>
      </c>
      <c r="H48" s="8">
        <f t="shared" si="1"/>
        <v>157.5</v>
      </c>
      <c r="I48" s="11" t="s">
        <v>2463</v>
      </c>
    </row>
    <row r="49" spans="1:9" ht="15" customHeight="1" x14ac:dyDescent="0.25">
      <c r="A49" s="1" t="s">
        <v>31</v>
      </c>
      <c r="B49" s="1" t="s">
        <v>88</v>
      </c>
      <c r="C49" s="1">
        <f>Template!C49</f>
        <v>1</v>
      </c>
      <c r="D49" s="62">
        <v>0</v>
      </c>
      <c r="E49" s="1">
        <f t="shared" si="0"/>
        <v>1</v>
      </c>
      <c r="F49" s="64">
        <f>'Equipements par tunnel'!D24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tunnel'!D25</f>
        <v>7</v>
      </c>
      <c r="G50" s="8">
        <f>Préventifs_tunnels!G806</f>
        <v>26.25</v>
      </c>
      <c r="H50" s="8">
        <f t="shared" si="1"/>
        <v>183.75</v>
      </c>
      <c r="I50" s="11" t="s">
        <v>2465</v>
      </c>
    </row>
    <row r="51" spans="1:9" ht="15" customHeight="1" x14ac:dyDescent="0.25">
      <c r="A51" s="1" t="s">
        <v>31</v>
      </c>
      <c r="B51" s="1" t="s">
        <v>90</v>
      </c>
      <c r="C51" s="1">
        <f>Template!C51</f>
        <v>1</v>
      </c>
      <c r="D51" s="62">
        <v>0</v>
      </c>
      <c r="E51" s="1">
        <f t="shared" si="0"/>
        <v>1</v>
      </c>
      <c r="F51" s="64">
        <f>'Equipements par tunnel'!D26</f>
        <v>9</v>
      </c>
      <c r="G51" s="8">
        <f>Préventifs_tunnels!G807</f>
        <v>15.75</v>
      </c>
      <c r="H51" s="8">
        <f t="shared" si="1"/>
        <v>141.75</v>
      </c>
      <c r="I51" s="11" t="s">
        <v>2466</v>
      </c>
    </row>
    <row r="52" spans="1:9" ht="15" customHeight="1" x14ac:dyDescent="0.25">
      <c r="A52" s="1" t="s">
        <v>34</v>
      </c>
      <c r="B52" s="1" t="s">
        <v>83</v>
      </c>
      <c r="C52" s="1">
        <f>Template!C52</f>
        <v>1</v>
      </c>
      <c r="D52" s="62">
        <v>0</v>
      </c>
      <c r="E52" s="1">
        <f t="shared" si="0"/>
        <v>1</v>
      </c>
      <c r="F52" s="1">
        <v>1</v>
      </c>
      <c r="G52" s="8">
        <f>Préventifs_tunnels!G821</f>
        <v>5585.14</v>
      </c>
      <c r="H52" s="8">
        <f t="shared" si="1"/>
        <v>5585.14</v>
      </c>
      <c r="I52" s="11" t="s">
        <v>2444</v>
      </c>
    </row>
    <row r="53" spans="1:9" ht="15" customHeight="1" x14ac:dyDescent="0.25">
      <c r="A53" s="1" t="s">
        <v>34</v>
      </c>
      <c r="B53" s="1" t="s">
        <v>122</v>
      </c>
      <c r="C53" s="1">
        <f>Template!C53</f>
        <v>1</v>
      </c>
      <c r="D53" s="62">
        <v>0</v>
      </c>
      <c r="E53" s="1">
        <f t="shared" si="0"/>
        <v>1</v>
      </c>
      <c r="F53" s="64">
        <f>'Equipements par tunnel'!D35+'Equipements par tunnel'!D37</f>
        <v>4</v>
      </c>
      <c r="G53" s="8">
        <f>Préventifs_tunnels!G835</f>
        <v>78.849999999999994</v>
      </c>
      <c r="H53" s="8">
        <f t="shared" si="1"/>
        <v>315.39999999999998</v>
      </c>
      <c r="I53" s="11" t="s">
        <v>2478</v>
      </c>
    </row>
    <row r="54" spans="1:9" ht="15" customHeight="1" x14ac:dyDescent="0.25">
      <c r="A54" s="1" t="s">
        <v>34</v>
      </c>
      <c r="B54" s="1" t="s">
        <v>123</v>
      </c>
      <c r="C54" s="1">
        <f>Template!C54</f>
        <v>1</v>
      </c>
      <c r="D54" s="62">
        <v>0</v>
      </c>
      <c r="E54" s="1">
        <f t="shared" si="0"/>
        <v>1</v>
      </c>
      <c r="F54" s="64">
        <f>'Equipements par tunnel'!D33+'Equipements par tunnel'!D34</f>
        <v>6</v>
      </c>
      <c r="G54" s="8">
        <f>Préventifs_tunnels!G836</f>
        <v>128.27000000000001</v>
      </c>
      <c r="H54" s="8">
        <f t="shared" si="1"/>
        <v>769.62000000000012</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Préventifs_tunnels!G841</f>
        <v>3200.8</v>
      </c>
      <c r="H58" s="8">
        <f t="shared" si="1"/>
        <v>3200.8</v>
      </c>
      <c r="I58" s="11" t="s">
        <v>2445</v>
      </c>
    </row>
    <row r="59" spans="1:9" ht="15" customHeight="1" x14ac:dyDescent="0.25">
      <c r="A59" s="1" t="s">
        <v>35</v>
      </c>
      <c r="B59" s="1" t="s">
        <v>37</v>
      </c>
      <c r="C59" s="1">
        <f>Template!C59</f>
        <v>1</v>
      </c>
      <c r="D59" s="62">
        <v>0</v>
      </c>
      <c r="E59" s="1">
        <f t="shared" si="0"/>
        <v>1</v>
      </c>
      <c r="F59" s="1">
        <v>1</v>
      </c>
      <c r="G59" s="8">
        <f>Préventifs_tunnels!G842</f>
        <v>3200.8</v>
      </c>
      <c r="H59" s="8">
        <f t="shared" si="1"/>
        <v>3200.8</v>
      </c>
      <c r="I59" s="11" t="s">
        <v>2445</v>
      </c>
    </row>
    <row r="60" spans="1:9" ht="15" customHeight="1" x14ac:dyDescent="0.25">
      <c r="A60" s="1" t="s">
        <v>35</v>
      </c>
      <c r="B60" s="1" t="s">
        <v>38</v>
      </c>
      <c r="C60" s="1">
        <f>Template!C60</f>
        <v>2</v>
      </c>
      <c r="D60" s="62">
        <v>0</v>
      </c>
      <c r="E60" s="1">
        <f t="shared" si="0"/>
        <v>2</v>
      </c>
      <c r="F60" s="1">
        <v>1</v>
      </c>
      <c r="G60" s="8">
        <f>Préventifs_tunnels!G889</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Préventifs_tunnels!G890</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Préventifs_tunnels!G937</f>
        <v>193.3</v>
      </c>
      <c r="H62" s="8">
        <f t="shared" si="1"/>
        <v>193.3</v>
      </c>
      <c r="I62" s="11" t="s">
        <v>2444</v>
      </c>
    </row>
    <row r="63" spans="1:9" ht="15" customHeight="1" x14ac:dyDescent="0.25">
      <c r="A63" s="1" t="s">
        <v>40</v>
      </c>
      <c r="B63" s="1" t="s">
        <v>41</v>
      </c>
      <c r="C63" s="1">
        <f>Template!C63</f>
        <v>1</v>
      </c>
      <c r="D63" s="62">
        <v>0</v>
      </c>
      <c r="E63" s="1">
        <f t="shared" si="0"/>
        <v>1</v>
      </c>
      <c r="F63" s="1">
        <v>1</v>
      </c>
      <c r="G63" s="8">
        <f>Préventifs_tunnels!G968</f>
        <v>2590</v>
      </c>
      <c r="H63" s="8">
        <f t="shared" si="1"/>
        <v>2590</v>
      </c>
      <c r="I63" s="11" t="s">
        <v>2444</v>
      </c>
    </row>
    <row r="64" spans="1:9" ht="15" customHeight="1" x14ac:dyDescent="0.25">
      <c r="A64" s="1" t="s">
        <v>40</v>
      </c>
      <c r="B64" s="1" t="s">
        <v>102</v>
      </c>
      <c r="C64" s="1">
        <f>Template!C64</f>
        <v>3</v>
      </c>
      <c r="D64" s="62">
        <v>0</v>
      </c>
      <c r="E64" s="1">
        <f t="shared" si="0"/>
        <v>3</v>
      </c>
      <c r="F64" s="1">
        <v>1</v>
      </c>
      <c r="G64" s="8"/>
      <c r="H64" s="8">
        <f t="shared" si="1"/>
        <v>0</v>
      </c>
      <c r="I64" s="69" t="s">
        <v>2526</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tunnel'!D28</f>
        <v>0</v>
      </c>
      <c r="G66" s="8"/>
      <c r="H66" s="8">
        <f t="shared" si="1"/>
        <v>0</v>
      </c>
      <c r="I66" s="69" t="s">
        <v>2526</v>
      </c>
    </row>
    <row r="67" spans="1:9" ht="15" customHeight="1" x14ac:dyDescent="0.25">
      <c r="A67" s="1" t="s">
        <v>40</v>
      </c>
      <c r="B67" s="1" t="s">
        <v>104</v>
      </c>
      <c r="C67" s="1">
        <f>Template!C67</f>
        <v>1</v>
      </c>
      <c r="D67" s="62">
        <v>0</v>
      </c>
      <c r="E67" s="1">
        <f t="shared" si="0"/>
        <v>1</v>
      </c>
      <c r="F67" s="64">
        <f>'Equipements par tunnel'!D27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tunnel'!D15</f>
        <v>4</v>
      </c>
      <c r="G69" s="8">
        <f>Préventifs_tunnels!G989</f>
        <v>206</v>
      </c>
      <c r="H69" s="8">
        <f t="shared" si="1"/>
        <v>824</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tunnel'!D29</f>
        <v>0</v>
      </c>
      <c r="G72" s="8">
        <f>Préventifs_tunnels!G992</f>
        <v>686</v>
      </c>
      <c r="H72" s="8">
        <f t="shared" si="1"/>
        <v>0</v>
      </c>
      <c r="I72" s="11" t="s">
        <v>2483</v>
      </c>
    </row>
    <row r="73" spans="1:9" ht="30" customHeight="1" x14ac:dyDescent="0.25">
      <c r="H73" s="13">
        <f>SUM(H3:H72)</f>
        <v>267382.15699999989</v>
      </c>
    </row>
  </sheetData>
  <sheetProtection algorithmName="SHA-512" hashValue="NZGOeJTi9Xbgsvg/LrU6q6uFrvOX/TzKvszTLUUpgdC2Px0fLvLldJM8lDcM7PM5zJSThBdRpZQppIhVibS8iQ==" saltValue="AS8SrWKZqhmnpIEnn13haA==" spinCount="100000" sheet="1" objects="1" scenarios="1"/>
  <protectedRanges>
    <protectedRange sqref="D1:D1048576" name="Plage1"/>
  </protectedRanges>
  <pageMargins left="0.7" right="0.7" top="0.75" bottom="0.75" header="0.3" footer="0.3"/>
  <pageSetup paperSize="9" fitToWidth="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5526-AF78-4FFA-81DC-DA4119852FEB}">
  <sheetPr>
    <tabColor theme="5" tint="0.39997558519241921"/>
    <pageSetUpPr fitToPage="1"/>
  </sheetPr>
  <dimension ref="A1:I73"/>
  <sheetViews>
    <sheetView zoomScale="70" zoomScaleNormal="70" workbookViewId="0">
      <pane ySplit="2" topLeftCell="A3" activePane="bottomLeft" state="frozen"/>
      <selection pane="bottomLeft" activeCell="F14" sqref="F1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88.28515625" style="9" customWidth="1"/>
    <col min="10" max="16384" width="9.140625" style="2"/>
  </cols>
  <sheetData>
    <row r="1" spans="1:9" ht="15" customHeight="1" x14ac:dyDescent="0.25">
      <c r="A1" s="2" t="s">
        <v>78</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0.5</v>
      </c>
      <c r="G3" s="8">
        <f>(Préventifs_tunnels!G36+Préventifs_tunnels!G37)</f>
        <v>3044</v>
      </c>
      <c r="H3" s="8">
        <f>E3*F3*G3</f>
        <v>9132</v>
      </c>
      <c r="I3" s="70" t="s">
        <v>2530</v>
      </c>
    </row>
    <row r="4" spans="1:9" ht="15" customHeight="1" x14ac:dyDescent="0.25">
      <c r="A4" s="1" t="s">
        <v>12</v>
      </c>
      <c r="B4" s="1" t="s">
        <v>112</v>
      </c>
      <c r="C4" s="1">
        <f>Template!C4</f>
        <v>6</v>
      </c>
      <c r="D4" s="62">
        <v>0</v>
      </c>
      <c r="E4" s="1">
        <f t="shared" si="0"/>
        <v>6</v>
      </c>
      <c r="F4" s="1">
        <v>0.5</v>
      </c>
      <c r="G4" s="8">
        <f>(Préventifs_tunnels!G66+Préventifs_tunnels!G67)</f>
        <v>5222</v>
      </c>
      <c r="H4" s="8">
        <f>E4*F4*G4</f>
        <v>15666</v>
      </c>
      <c r="I4" s="70" t="s">
        <v>2530</v>
      </c>
    </row>
    <row r="5" spans="1:9" ht="15" customHeight="1" x14ac:dyDescent="0.25">
      <c r="A5" s="1" t="s">
        <v>12</v>
      </c>
      <c r="B5" s="1" t="s">
        <v>4</v>
      </c>
      <c r="C5" s="1">
        <f>Template!C5</f>
        <v>1</v>
      </c>
      <c r="D5" s="62">
        <v>0</v>
      </c>
      <c r="E5" s="1">
        <f t="shared" si="0"/>
        <v>1</v>
      </c>
      <c r="F5" s="1">
        <v>0.5</v>
      </c>
      <c r="G5" s="8">
        <f>(Préventifs_tunnels!G6+Préventifs_tunnels!G7)</f>
        <v>5630</v>
      </c>
      <c r="H5" s="8">
        <f>E5*F5*G5</f>
        <v>2815</v>
      </c>
      <c r="I5" s="70" t="s">
        <v>2530</v>
      </c>
    </row>
    <row r="6" spans="1:9" ht="15" customHeight="1" x14ac:dyDescent="0.25">
      <c r="A6" s="1" t="s">
        <v>5</v>
      </c>
      <c r="B6" s="1" t="s">
        <v>6</v>
      </c>
      <c r="C6" s="1">
        <f>Template!C6</f>
        <v>2</v>
      </c>
      <c r="D6" s="62">
        <v>0</v>
      </c>
      <c r="E6" s="1">
        <f t="shared" si="0"/>
        <v>2</v>
      </c>
      <c r="F6" s="1">
        <v>1</v>
      </c>
      <c r="G6" s="8">
        <f>Préventifs_tunnels!G107</f>
        <v>10734.42</v>
      </c>
      <c r="H6" s="8">
        <f t="shared" ref="H6:H72" si="1">E6*F6*G6</f>
        <v>21468.84</v>
      </c>
      <c r="I6" s="11" t="s">
        <v>2531</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0.5</v>
      </c>
      <c r="G9" s="8">
        <f>(Préventifs_tunnels!G122+Préventifs_tunnels!G123)</f>
        <v>1729.6</v>
      </c>
      <c r="H9" s="8">
        <f t="shared" si="1"/>
        <v>864.8</v>
      </c>
      <c r="I9" s="65" t="s">
        <v>2532</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tunnel'!E51</f>
        <v>0</v>
      </c>
      <c r="G11" s="8">
        <f>Préventifs_tunnels!G114</f>
        <v>864.8</v>
      </c>
      <c r="H11" s="8">
        <f t="shared" si="1"/>
        <v>0</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1</v>
      </c>
      <c r="G13" s="8">
        <f>Préventifs_tunnels!G215</f>
        <v>855.21</v>
      </c>
      <c r="H13" s="8">
        <f t="shared" si="1"/>
        <v>1710.42</v>
      </c>
      <c r="I13" s="11" t="s">
        <v>2533</v>
      </c>
    </row>
    <row r="14" spans="1:9" ht="15" customHeight="1" x14ac:dyDescent="0.25">
      <c r="A14" s="1" t="s">
        <v>14</v>
      </c>
      <c r="B14" s="1" t="s">
        <v>11</v>
      </c>
      <c r="C14" s="1">
        <f>Template!C14</f>
        <v>2</v>
      </c>
      <c r="D14" s="62">
        <v>0</v>
      </c>
      <c r="E14" s="1">
        <f t="shared" si="0"/>
        <v>2</v>
      </c>
      <c r="F14" s="1">
        <v>1</v>
      </c>
      <c r="G14" s="8">
        <f>Préventifs_tunnels!G219</f>
        <v>15985.44</v>
      </c>
      <c r="H14" s="8">
        <f t="shared" si="1"/>
        <v>31970.880000000001</v>
      </c>
      <c r="I14" s="11" t="s">
        <v>2533</v>
      </c>
    </row>
    <row r="15" spans="1:9" ht="15" customHeight="1" x14ac:dyDescent="0.25">
      <c r="A15" s="1" t="s">
        <v>14</v>
      </c>
      <c r="B15" s="1" t="s">
        <v>15</v>
      </c>
      <c r="C15" s="1">
        <f>Template!C15</f>
        <v>0.4</v>
      </c>
      <c r="D15" s="62">
        <v>0</v>
      </c>
      <c r="E15" s="1">
        <f t="shared" si="0"/>
        <v>0.4</v>
      </c>
      <c r="F15" s="1">
        <v>1</v>
      </c>
      <c r="G15" s="8">
        <f>SUM(Préventifs_tunnels!G223:G225)</f>
        <v>73599.890000000014</v>
      </c>
      <c r="H15" s="8">
        <f t="shared" si="1"/>
        <v>29439.956000000006</v>
      </c>
      <c r="I15" s="70" t="s">
        <v>2569</v>
      </c>
    </row>
    <row r="16" spans="1:9" ht="15" customHeight="1" x14ac:dyDescent="0.25">
      <c r="A16" s="1" t="s">
        <v>95</v>
      </c>
      <c r="B16" s="1" t="s">
        <v>17</v>
      </c>
      <c r="C16" s="1">
        <f>Template!C16</f>
        <v>2</v>
      </c>
      <c r="D16" s="62">
        <v>0</v>
      </c>
      <c r="E16" s="1">
        <f t="shared" si="0"/>
        <v>2</v>
      </c>
      <c r="F16" s="1">
        <v>1</v>
      </c>
      <c r="G16" s="8">
        <f>Préventifs_tunnels!G316</f>
        <v>1005.24</v>
      </c>
      <c r="H16" s="8">
        <f t="shared" si="1"/>
        <v>2010.48</v>
      </c>
      <c r="I16" s="11" t="s">
        <v>2533</v>
      </c>
    </row>
    <row r="17" spans="1:9" ht="15" customHeight="1" x14ac:dyDescent="0.25">
      <c r="A17" s="1" t="s">
        <v>95</v>
      </c>
      <c r="B17" s="1" t="s">
        <v>18</v>
      </c>
      <c r="C17" s="1">
        <f>Template!C17</f>
        <v>2</v>
      </c>
      <c r="D17" s="62">
        <v>0</v>
      </c>
      <c r="E17" s="1">
        <f t="shared" si="0"/>
        <v>2</v>
      </c>
      <c r="F17" s="1">
        <v>1</v>
      </c>
      <c r="G17" s="8">
        <f>Préventifs_tunnels!G341</f>
        <v>3016.89</v>
      </c>
      <c r="H17" s="8">
        <f t="shared" si="1"/>
        <v>6033.78</v>
      </c>
      <c r="I17" s="11" t="s">
        <v>2533</v>
      </c>
    </row>
    <row r="18" spans="1:9" ht="15" customHeight="1" x14ac:dyDescent="0.25">
      <c r="A18" s="1" t="s">
        <v>95</v>
      </c>
      <c r="B18" s="1" t="s">
        <v>94</v>
      </c>
      <c r="C18" s="1">
        <f>Template!C18</f>
        <v>1</v>
      </c>
      <c r="D18" s="62">
        <v>0</v>
      </c>
      <c r="E18" s="1">
        <f t="shared" si="0"/>
        <v>1</v>
      </c>
      <c r="F18" s="64">
        <f>'Equipements par tunnel'!E59</f>
        <v>6</v>
      </c>
      <c r="G18" s="8">
        <f>Préventifs_tunnels!G361</f>
        <v>61.7</v>
      </c>
      <c r="H18" s="8">
        <f t="shared" si="1"/>
        <v>370.20000000000005</v>
      </c>
      <c r="I18" s="11" t="s">
        <v>2484</v>
      </c>
    </row>
    <row r="19" spans="1:9" ht="15" customHeight="1" x14ac:dyDescent="0.25">
      <c r="A19" s="1" t="s">
        <v>19</v>
      </c>
      <c r="B19" s="1" t="s">
        <v>116</v>
      </c>
      <c r="C19" s="1">
        <f>Template!C19</f>
        <v>1</v>
      </c>
      <c r="D19" s="62">
        <v>0</v>
      </c>
      <c r="E19" s="1">
        <f t="shared" si="0"/>
        <v>1</v>
      </c>
      <c r="F19" s="1">
        <v>0.5</v>
      </c>
      <c r="G19" s="8">
        <f>Préventifs_tunnels!G392</f>
        <v>383.15</v>
      </c>
      <c r="H19" s="8">
        <f t="shared" si="1"/>
        <v>191.57499999999999</v>
      </c>
      <c r="I19" s="11" t="s">
        <v>2534</v>
      </c>
    </row>
    <row r="20" spans="1:9" ht="15" customHeight="1" x14ac:dyDescent="0.25">
      <c r="A20" s="1" t="s">
        <v>19</v>
      </c>
      <c r="B20" s="1" t="s">
        <v>117</v>
      </c>
      <c r="C20" s="1">
        <f>Template!C20</f>
        <v>1</v>
      </c>
      <c r="D20" s="62">
        <v>0</v>
      </c>
      <c r="E20" s="1">
        <f t="shared" si="0"/>
        <v>1</v>
      </c>
      <c r="F20" s="1">
        <v>0.5</v>
      </c>
      <c r="G20" s="8">
        <f>Préventifs_tunnels!G393</f>
        <v>1399.63</v>
      </c>
      <c r="H20" s="8">
        <f t="shared" si="1"/>
        <v>699.81500000000005</v>
      </c>
      <c r="I20" s="11" t="s">
        <v>2534</v>
      </c>
    </row>
    <row r="21" spans="1:9" ht="15" customHeight="1" x14ac:dyDescent="0.25">
      <c r="A21" s="1" t="s">
        <v>19</v>
      </c>
      <c r="B21" s="1" t="s">
        <v>2442</v>
      </c>
      <c r="C21" s="1">
        <f>Template!C21</f>
        <v>1</v>
      </c>
      <c r="D21" s="62">
        <v>0</v>
      </c>
      <c r="E21" s="1">
        <f t="shared" si="0"/>
        <v>1</v>
      </c>
      <c r="F21" s="64">
        <f>'Equipements par tunnel'!E4</f>
        <v>1</v>
      </c>
      <c r="G21" s="8">
        <f>Préventifs_tunnels!G406</f>
        <v>195.35</v>
      </c>
      <c r="H21" s="8">
        <f t="shared" si="1"/>
        <v>195.35</v>
      </c>
      <c r="I21" s="11" t="s">
        <v>2440</v>
      </c>
    </row>
    <row r="22" spans="1:9" ht="15" customHeight="1" x14ac:dyDescent="0.25">
      <c r="A22" s="1" t="s">
        <v>19</v>
      </c>
      <c r="B22" s="1" t="s">
        <v>2443</v>
      </c>
      <c r="C22" s="1">
        <f>Template!C22</f>
        <v>1</v>
      </c>
      <c r="D22" s="62">
        <v>0</v>
      </c>
      <c r="E22" s="1">
        <f t="shared" si="0"/>
        <v>1</v>
      </c>
      <c r="F22" s="64">
        <f>'Equipements par tunnel'!E6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0.5</v>
      </c>
      <c r="G23" s="8">
        <f>Préventifs_tunnels!G412</f>
        <v>1552.88</v>
      </c>
      <c r="H23" s="8">
        <f t="shared" si="1"/>
        <v>776.44</v>
      </c>
      <c r="I23" s="11" t="s">
        <v>2534</v>
      </c>
    </row>
    <row r="24" spans="1:9" ht="15" customHeight="1" x14ac:dyDescent="0.25">
      <c r="A24" s="3" t="s">
        <v>61</v>
      </c>
      <c r="B24" s="1" t="s">
        <v>43</v>
      </c>
      <c r="C24" s="1">
        <f>Template!C24</f>
        <v>1</v>
      </c>
      <c r="D24" s="62">
        <v>0</v>
      </c>
      <c r="E24" s="1">
        <f t="shared" si="0"/>
        <v>1</v>
      </c>
      <c r="F24" s="1">
        <v>0.5</v>
      </c>
      <c r="G24" s="8">
        <f>Préventifs_tunnels!G436</f>
        <v>944.66</v>
      </c>
      <c r="H24" s="8">
        <f t="shared" si="1"/>
        <v>472.33</v>
      </c>
      <c r="I24" s="11" t="s">
        <v>2534</v>
      </c>
    </row>
    <row r="25" spans="1:9" ht="15" customHeight="1" x14ac:dyDescent="0.25">
      <c r="A25" s="1" t="s">
        <v>97</v>
      </c>
      <c r="B25" s="1" t="s">
        <v>44</v>
      </c>
      <c r="C25" s="1">
        <f>Template!C25</f>
        <v>0.5</v>
      </c>
      <c r="D25" s="62">
        <v>0</v>
      </c>
      <c r="E25" s="1">
        <f t="shared" si="0"/>
        <v>0.5</v>
      </c>
      <c r="F25" s="1">
        <v>0.5</v>
      </c>
      <c r="G25" s="8">
        <f>Préventifs_tunnels!G536</f>
        <v>5517.27</v>
      </c>
      <c r="H25" s="8">
        <f t="shared" si="1"/>
        <v>1379.3175000000001</v>
      </c>
      <c r="I25" s="11" t="s">
        <v>2534</v>
      </c>
    </row>
    <row r="26" spans="1:9" ht="15" customHeight="1" x14ac:dyDescent="0.25">
      <c r="A26" s="1" t="s">
        <v>97</v>
      </c>
      <c r="B26" s="1" t="s">
        <v>46</v>
      </c>
      <c r="C26" s="1">
        <f>Template!C26</f>
        <v>0.5</v>
      </c>
      <c r="D26" s="62">
        <v>0</v>
      </c>
      <c r="E26" s="1">
        <f t="shared" si="0"/>
        <v>0.5</v>
      </c>
      <c r="F26" s="1">
        <v>0.5</v>
      </c>
      <c r="G26" s="8">
        <f>Préventifs_tunnels!G540</f>
        <v>7730.99</v>
      </c>
      <c r="H26" s="8">
        <f t="shared" si="1"/>
        <v>1932.7474999999999</v>
      </c>
      <c r="I26" s="11" t="s">
        <v>2534</v>
      </c>
    </row>
    <row r="27" spans="1:9" ht="15" customHeight="1" x14ac:dyDescent="0.25">
      <c r="A27" s="1" t="s">
        <v>97</v>
      </c>
      <c r="B27" s="1" t="s">
        <v>47</v>
      </c>
      <c r="C27" s="1">
        <f>Template!C27</f>
        <v>0</v>
      </c>
      <c r="D27" s="62">
        <v>0</v>
      </c>
      <c r="E27" s="1">
        <f t="shared" si="0"/>
        <v>0</v>
      </c>
      <c r="F27" s="1">
        <v>0.5</v>
      </c>
      <c r="G27" s="8">
        <f>Préventifs_tunnels!G544</f>
        <v>13683.76</v>
      </c>
      <c r="H27" s="8">
        <f t="shared" si="1"/>
        <v>0</v>
      </c>
      <c r="I27" s="11" t="s">
        <v>2534</v>
      </c>
    </row>
    <row r="28" spans="1:9" ht="15" customHeight="1" x14ac:dyDescent="0.25">
      <c r="A28" s="1" t="s">
        <v>97</v>
      </c>
      <c r="B28" s="1" t="s">
        <v>26</v>
      </c>
      <c r="C28" s="1">
        <f>Template!C28</f>
        <v>0.5</v>
      </c>
      <c r="D28" s="62">
        <v>0</v>
      </c>
      <c r="E28" s="1">
        <f t="shared" si="0"/>
        <v>0.5</v>
      </c>
      <c r="F28" s="1">
        <v>0.5</v>
      </c>
      <c r="G28" s="8">
        <f>Préventifs_tunnels!G548</f>
        <v>3715.41</v>
      </c>
      <c r="H28" s="8">
        <f t="shared" si="1"/>
        <v>928.85249999999996</v>
      </c>
      <c r="I28" s="11" t="s">
        <v>2534</v>
      </c>
    </row>
    <row r="29" spans="1:9" ht="15" customHeight="1" x14ac:dyDescent="0.25">
      <c r="A29" s="1" t="s">
        <v>97</v>
      </c>
      <c r="B29" s="1" t="s">
        <v>27</v>
      </c>
      <c r="C29" s="1">
        <f>Template!C29</f>
        <v>0.5</v>
      </c>
      <c r="D29" s="62">
        <v>0</v>
      </c>
      <c r="E29" s="1">
        <f t="shared" si="0"/>
        <v>0.5</v>
      </c>
      <c r="F29" s="1">
        <v>0.5</v>
      </c>
      <c r="G29" s="8">
        <f>Préventifs_tunnels!G555</f>
        <v>6699.31</v>
      </c>
      <c r="H29" s="8">
        <f t="shared" si="1"/>
        <v>1674.8275000000001</v>
      </c>
      <c r="I29" s="11" t="s">
        <v>2534</v>
      </c>
    </row>
    <row r="30" spans="1:9" ht="15" customHeight="1" x14ac:dyDescent="0.25">
      <c r="A30" s="1" t="s">
        <v>97</v>
      </c>
      <c r="B30" s="1" t="s">
        <v>28</v>
      </c>
      <c r="C30" s="1">
        <f>Template!C30</f>
        <v>0</v>
      </c>
      <c r="D30" s="62">
        <v>0</v>
      </c>
      <c r="E30" s="1">
        <f t="shared" si="0"/>
        <v>0</v>
      </c>
      <c r="F30" s="1">
        <v>0.5</v>
      </c>
      <c r="G30" s="8">
        <f>Préventifs_tunnels!G562</f>
        <v>4756.5200000000004</v>
      </c>
      <c r="H30" s="8">
        <f t="shared" si="1"/>
        <v>0</v>
      </c>
      <c r="I30" s="11" t="s">
        <v>2534</v>
      </c>
    </row>
    <row r="31" spans="1:9" ht="15" customHeight="1" x14ac:dyDescent="0.25">
      <c r="A31" s="1" t="s">
        <v>97</v>
      </c>
      <c r="B31" s="1" t="s">
        <v>48</v>
      </c>
      <c r="C31" s="1">
        <f>Template!C31</f>
        <v>0.5</v>
      </c>
      <c r="D31" s="62">
        <v>0</v>
      </c>
      <c r="E31" s="1">
        <f t="shared" si="0"/>
        <v>0.5</v>
      </c>
      <c r="F31" s="1">
        <v>0.5</v>
      </c>
      <c r="G31" s="8">
        <f>Préventifs_tunnels!G569</f>
        <v>5548.52</v>
      </c>
      <c r="H31" s="8">
        <f t="shared" si="1"/>
        <v>1387.13</v>
      </c>
      <c r="I31" s="11" t="s">
        <v>2534</v>
      </c>
    </row>
    <row r="32" spans="1:9" ht="15" customHeight="1" x14ac:dyDescent="0.25">
      <c r="A32" s="1" t="s">
        <v>97</v>
      </c>
      <c r="B32" s="1" t="s">
        <v>49</v>
      </c>
      <c r="C32" s="1">
        <f>Template!C32</f>
        <v>0.5</v>
      </c>
      <c r="D32" s="62">
        <v>0</v>
      </c>
      <c r="E32" s="1">
        <f t="shared" si="0"/>
        <v>0.5</v>
      </c>
      <c r="F32" s="1">
        <v>0.5</v>
      </c>
      <c r="G32" s="8">
        <f>Préventifs_tunnels!G574</f>
        <v>7173.87</v>
      </c>
      <c r="H32" s="8">
        <f t="shared" si="1"/>
        <v>1793.4675</v>
      </c>
      <c r="I32" s="11" t="s">
        <v>2534</v>
      </c>
    </row>
    <row r="33" spans="1:9" ht="15" customHeight="1" x14ac:dyDescent="0.25">
      <c r="A33" s="1" t="s">
        <v>97</v>
      </c>
      <c r="B33" s="1" t="s">
        <v>50</v>
      </c>
      <c r="C33" s="1">
        <f>Template!C33</f>
        <v>0</v>
      </c>
      <c r="D33" s="62">
        <v>0</v>
      </c>
      <c r="E33" s="1">
        <f t="shared" si="0"/>
        <v>0</v>
      </c>
      <c r="F33" s="1">
        <v>0.5</v>
      </c>
      <c r="G33" s="8">
        <f>Préventifs_tunnels!G579</f>
        <v>37960.51</v>
      </c>
      <c r="H33" s="8">
        <f t="shared" si="1"/>
        <v>0</v>
      </c>
      <c r="I33" s="11" t="s">
        <v>2534</v>
      </c>
    </row>
    <row r="34" spans="1:9" ht="15" customHeight="1" x14ac:dyDescent="0.25">
      <c r="A34" s="1" t="s">
        <v>97</v>
      </c>
      <c r="B34" s="1" t="s">
        <v>30</v>
      </c>
      <c r="C34" s="1">
        <f>Template!C34</f>
        <v>1</v>
      </c>
      <c r="D34" s="62">
        <v>0</v>
      </c>
      <c r="E34" s="1">
        <f t="shared" si="0"/>
        <v>1</v>
      </c>
      <c r="F34" s="60">
        <v>1</v>
      </c>
      <c r="G34" s="8"/>
      <c r="H34" s="8">
        <f t="shared" si="1"/>
        <v>0</v>
      </c>
      <c r="I34" s="71" t="s">
        <v>2536</v>
      </c>
    </row>
    <row r="35" spans="1:9" ht="15" customHeight="1" x14ac:dyDescent="0.25">
      <c r="A35" s="1" t="s">
        <v>97</v>
      </c>
      <c r="B35" s="1" t="s">
        <v>92</v>
      </c>
      <c r="C35" s="1">
        <f>Template!C35</f>
        <v>0.5</v>
      </c>
      <c r="D35" s="62">
        <v>0</v>
      </c>
      <c r="E35" s="1">
        <f t="shared" si="0"/>
        <v>0.5</v>
      </c>
      <c r="F35" s="64">
        <f>'Equipements par tunnel'!E50</f>
        <v>3</v>
      </c>
      <c r="G35" s="8">
        <f>Préventifs_tunnels!G474</f>
        <v>469.67</v>
      </c>
      <c r="H35" s="8">
        <f t="shared" si="1"/>
        <v>704.505</v>
      </c>
      <c r="I35" s="11" t="s">
        <v>2446</v>
      </c>
    </row>
    <row r="36" spans="1:9" ht="15" customHeight="1" x14ac:dyDescent="0.25">
      <c r="A36" s="1" t="s">
        <v>97</v>
      </c>
      <c r="B36" s="1" t="s">
        <v>93</v>
      </c>
      <c r="C36" s="1">
        <f>Template!C36</f>
        <v>0.5</v>
      </c>
      <c r="D36" s="62">
        <v>0</v>
      </c>
      <c r="E36" s="1">
        <f t="shared" si="0"/>
        <v>0.5</v>
      </c>
      <c r="F36" s="64">
        <f>'Equipements par tunnel'!E50</f>
        <v>3</v>
      </c>
      <c r="G36" s="8">
        <f>Préventifs_tunnels!G475</f>
        <v>617.11</v>
      </c>
      <c r="H36" s="8">
        <f t="shared" si="1"/>
        <v>925.66499999999996</v>
      </c>
      <c r="I36" s="11" t="s">
        <v>2447</v>
      </c>
    </row>
    <row r="37" spans="1:9" ht="15" customHeight="1" x14ac:dyDescent="0.25">
      <c r="A37" s="1" t="s">
        <v>57</v>
      </c>
      <c r="B37" s="1" t="s">
        <v>214</v>
      </c>
      <c r="C37" s="1">
        <f>Template!C37</f>
        <v>1</v>
      </c>
      <c r="D37" s="62">
        <v>0</v>
      </c>
      <c r="E37" s="1">
        <f t="shared" si="0"/>
        <v>1</v>
      </c>
      <c r="F37" s="64">
        <f>'Equipements par tunnel'!E55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tunnel'!E56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tunnel'!E57</f>
        <v>1</v>
      </c>
      <c r="G39" s="8">
        <f>Préventifs_tunnels!G810</f>
        <v>371.88</v>
      </c>
      <c r="H39" s="8">
        <f t="shared" si="1"/>
        <v>371.88</v>
      </c>
      <c r="I39" s="11" t="s">
        <v>2450</v>
      </c>
    </row>
    <row r="40" spans="1:9" ht="15" customHeight="1" x14ac:dyDescent="0.25">
      <c r="A40" s="1" t="s">
        <v>57</v>
      </c>
      <c r="B40" s="1" t="s">
        <v>217</v>
      </c>
      <c r="C40" s="1">
        <f>Template!C40</f>
        <v>1</v>
      </c>
      <c r="D40" s="62">
        <v>0</v>
      </c>
      <c r="E40" s="1">
        <f t="shared" si="0"/>
        <v>1</v>
      </c>
      <c r="F40" s="64">
        <f>'Equipements par tunnel'!E58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1</v>
      </c>
      <c r="G41" s="8">
        <f>Préventifs_tunnels!G812</f>
        <v>414.3</v>
      </c>
      <c r="H41" s="8">
        <f t="shared" si="1"/>
        <v>207.15</v>
      </c>
      <c r="I41" s="11" t="s">
        <v>2452</v>
      </c>
    </row>
    <row r="42" spans="1:9" ht="15" customHeight="1" x14ac:dyDescent="0.25">
      <c r="A42" s="1" t="s">
        <v>31</v>
      </c>
      <c r="B42" s="1" t="s">
        <v>32</v>
      </c>
      <c r="C42" s="1">
        <f>Template!C42</f>
        <v>4</v>
      </c>
      <c r="D42" s="62">
        <v>0</v>
      </c>
      <c r="E42" s="1">
        <f t="shared" si="0"/>
        <v>4</v>
      </c>
      <c r="F42" s="1">
        <v>1</v>
      </c>
      <c r="G42" s="8">
        <f>Préventifs_tunnels!G790</f>
        <v>6209.7</v>
      </c>
      <c r="H42" s="8">
        <f t="shared" si="1"/>
        <v>24838.799999999999</v>
      </c>
      <c r="I42" s="11" t="s">
        <v>2531</v>
      </c>
    </row>
    <row r="43" spans="1:9" ht="15" customHeight="1" x14ac:dyDescent="0.25">
      <c r="A43" s="1" t="s">
        <v>31</v>
      </c>
      <c r="B43" s="1" t="s">
        <v>2454</v>
      </c>
      <c r="C43" s="1">
        <f>Template!C43</f>
        <v>1</v>
      </c>
      <c r="D43" s="62">
        <v>0</v>
      </c>
      <c r="E43" s="1">
        <f t="shared" si="0"/>
        <v>1</v>
      </c>
      <c r="F43" s="64">
        <f>'Equipements par tunnel'!E12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tunnel'!E20</f>
        <v>18</v>
      </c>
      <c r="G45" s="8">
        <f>Préventifs_tunnels!G801</f>
        <v>33.6</v>
      </c>
      <c r="H45" s="8">
        <f t="shared" si="1"/>
        <v>604.80000000000007</v>
      </c>
      <c r="I45" s="11" t="s">
        <v>2460</v>
      </c>
    </row>
    <row r="46" spans="1:9" ht="15" customHeight="1" x14ac:dyDescent="0.25">
      <c r="A46" s="1" t="s">
        <v>31</v>
      </c>
      <c r="B46" s="1" t="s">
        <v>85</v>
      </c>
      <c r="C46" s="1">
        <f>Template!C46</f>
        <v>1</v>
      </c>
      <c r="D46" s="62">
        <v>0</v>
      </c>
      <c r="E46" s="1">
        <f t="shared" si="0"/>
        <v>1</v>
      </c>
      <c r="F46" s="64">
        <f>'Equipements par tunnel'!E21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tunnel'!E22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tunnel'!E23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tunnel'!E24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tunnel'!E25</f>
        <v>0</v>
      </c>
      <c r="G50" s="8">
        <f>Préventifs_tunnels!G806</f>
        <v>26.25</v>
      </c>
      <c r="H50" s="8">
        <f t="shared" si="1"/>
        <v>0</v>
      </c>
      <c r="I50" s="11" t="s">
        <v>2465</v>
      </c>
    </row>
    <row r="51" spans="1:9" ht="15" customHeight="1" x14ac:dyDescent="0.25">
      <c r="A51" s="1" t="s">
        <v>31</v>
      </c>
      <c r="B51" s="1" t="s">
        <v>90</v>
      </c>
      <c r="C51" s="1">
        <f>Template!C51</f>
        <v>1</v>
      </c>
      <c r="D51" s="62">
        <v>0</v>
      </c>
      <c r="E51" s="1">
        <f t="shared" si="0"/>
        <v>1</v>
      </c>
      <c r="F51" s="64">
        <f>'Equipements par tunnel'!E26</f>
        <v>2</v>
      </c>
      <c r="G51" s="8">
        <f>Préventifs_tunnels!G807</f>
        <v>15.75</v>
      </c>
      <c r="H51" s="8">
        <f t="shared" si="1"/>
        <v>31.5</v>
      </c>
      <c r="I51" s="11" t="s">
        <v>2466</v>
      </c>
    </row>
    <row r="52" spans="1:9" ht="15" customHeight="1" x14ac:dyDescent="0.25">
      <c r="A52" s="1" t="s">
        <v>34</v>
      </c>
      <c r="B52" s="1" t="s">
        <v>83</v>
      </c>
      <c r="C52" s="1">
        <f>Template!C52</f>
        <v>1</v>
      </c>
      <c r="D52" s="62">
        <v>0</v>
      </c>
      <c r="E52" s="1">
        <f t="shared" si="0"/>
        <v>1</v>
      </c>
      <c r="F52" s="1">
        <v>1</v>
      </c>
      <c r="G52" s="8">
        <f>Préventifs_tunnels!G822</f>
        <v>10365.030000000001</v>
      </c>
      <c r="H52" s="8">
        <f t="shared" si="1"/>
        <v>10365.030000000001</v>
      </c>
      <c r="I52" s="11" t="s">
        <v>2444</v>
      </c>
    </row>
    <row r="53" spans="1:9" ht="15" customHeight="1" x14ac:dyDescent="0.25">
      <c r="A53" s="1" t="s">
        <v>34</v>
      </c>
      <c r="B53" s="1" t="s">
        <v>122</v>
      </c>
      <c r="C53" s="1">
        <f>Template!C53</f>
        <v>1</v>
      </c>
      <c r="D53" s="62">
        <v>0</v>
      </c>
      <c r="E53" s="1">
        <f t="shared" si="0"/>
        <v>1</v>
      </c>
      <c r="F53" s="64">
        <f>'Equipements par tunnel'!E35+'Equipements par tunnel'!E37</f>
        <v>4</v>
      </c>
      <c r="G53" s="8">
        <f>Préventifs_tunnels!G835</f>
        <v>78.849999999999994</v>
      </c>
      <c r="H53" s="8">
        <f t="shared" si="1"/>
        <v>315.39999999999998</v>
      </c>
      <c r="I53" s="11" t="s">
        <v>2478</v>
      </c>
    </row>
    <row r="54" spans="1:9" ht="15" customHeight="1" x14ac:dyDescent="0.25">
      <c r="A54" s="1" t="s">
        <v>34</v>
      </c>
      <c r="B54" s="1" t="s">
        <v>123</v>
      </c>
      <c r="C54" s="1">
        <f>Template!C54</f>
        <v>1</v>
      </c>
      <c r="D54" s="62">
        <v>0</v>
      </c>
      <c r="E54" s="1">
        <f t="shared" si="0"/>
        <v>1</v>
      </c>
      <c r="F54" s="64">
        <f>'Equipements par tunnel'!E33+'Equipements par tunnel'!E34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0.5</v>
      </c>
      <c r="G58" s="8">
        <f>Préventifs_tunnels!G843</f>
        <v>3200.8</v>
      </c>
      <c r="H58" s="8">
        <f t="shared" si="1"/>
        <v>1600.4</v>
      </c>
      <c r="I58" s="11" t="s">
        <v>2533</v>
      </c>
    </row>
    <row r="59" spans="1:9" ht="15" customHeight="1" x14ac:dyDescent="0.25">
      <c r="A59" s="1" t="s">
        <v>35</v>
      </c>
      <c r="B59" s="1" t="s">
        <v>37</v>
      </c>
      <c r="C59" s="1">
        <f>Template!C59</f>
        <v>1</v>
      </c>
      <c r="D59" s="62">
        <v>0</v>
      </c>
      <c r="E59" s="1">
        <f t="shared" si="0"/>
        <v>1</v>
      </c>
      <c r="F59" s="1">
        <v>0.5</v>
      </c>
      <c r="G59" s="8">
        <f>Préventifs_tunnels!G844</f>
        <v>4055.9</v>
      </c>
      <c r="H59" s="8">
        <f t="shared" si="1"/>
        <v>2027.95</v>
      </c>
      <c r="I59" s="11" t="s">
        <v>2533</v>
      </c>
    </row>
    <row r="60" spans="1:9" ht="15" customHeight="1" x14ac:dyDescent="0.25">
      <c r="A60" s="1" t="s">
        <v>35</v>
      </c>
      <c r="B60" s="1" t="s">
        <v>38</v>
      </c>
      <c r="C60" s="1">
        <f>Template!C60</f>
        <v>2</v>
      </c>
      <c r="D60" s="62">
        <v>0</v>
      </c>
      <c r="E60" s="1">
        <f t="shared" si="0"/>
        <v>2</v>
      </c>
      <c r="F60" s="1">
        <v>0.5</v>
      </c>
      <c r="G60" s="8">
        <f>Préventifs_tunnels!G891</f>
        <v>3040.8</v>
      </c>
      <c r="H60" s="8">
        <f t="shared" si="1"/>
        <v>3040.8</v>
      </c>
      <c r="I60" s="11" t="s">
        <v>2533</v>
      </c>
    </row>
    <row r="61" spans="1:9" ht="15" customHeight="1" x14ac:dyDescent="0.25">
      <c r="A61" s="1" t="s">
        <v>35</v>
      </c>
      <c r="B61" s="1" t="s">
        <v>39</v>
      </c>
      <c r="C61" s="1">
        <f>Template!C61</f>
        <v>2</v>
      </c>
      <c r="D61" s="62">
        <v>0</v>
      </c>
      <c r="E61" s="1">
        <f t="shared" si="0"/>
        <v>2</v>
      </c>
      <c r="F61" s="1">
        <v>0.5</v>
      </c>
      <c r="G61" s="8">
        <f>Préventifs_tunnels!G892</f>
        <v>3040.8</v>
      </c>
      <c r="H61" s="8">
        <f t="shared" si="1"/>
        <v>3040.8</v>
      </c>
      <c r="I61" s="11" t="s">
        <v>2533</v>
      </c>
    </row>
    <row r="62" spans="1:9" ht="15" customHeight="1" x14ac:dyDescent="0.25">
      <c r="A62" s="1" t="s">
        <v>35</v>
      </c>
      <c r="B62" s="1" t="s">
        <v>54</v>
      </c>
      <c r="C62" s="1">
        <f>Template!C62</f>
        <v>1</v>
      </c>
      <c r="D62" s="62">
        <v>0</v>
      </c>
      <c r="E62" s="1">
        <f t="shared" si="0"/>
        <v>1</v>
      </c>
      <c r="F62" s="1">
        <v>0.5</v>
      </c>
      <c r="G62" s="8">
        <f>Préventifs_tunnels!G937</f>
        <v>193.3</v>
      </c>
      <c r="H62" s="8">
        <f t="shared" si="1"/>
        <v>96.65</v>
      </c>
      <c r="I62" s="11" t="s">
        <v>2534</v>
      </c>
    </row>
    <row r="63" spans="1:9" ht="15" customHeight="1" x14ac:dyDescent="0.25">
      <c r="A63" s="1" t="s">
        <v>40</v>
      </c>
      <c r="B63" s="1" t="s">
        <v>41</v>
      </c>
      <c r="C63" s="1">
        <f>Template!C63</f>
        <v>1</v>
      </c>
      <c r="D63" s="62">
        <v>0</v>
      </c>
      <c r="E63" s="1">
        <f t="shared" si="0"/>
        <v>1</v>
      </c>
      <c r="F63" s="1">
        <v>1</v>
      </c>
      <c r="G63" s="8">
        <f>Préventifs_tunnels!G966</f>
        <v>2590</v>
      </c>
      <c r="H63" s="8">
        <f t="shared" si="1"/>
        <v>2590</v>
      </c>
      <c r="I63" s="11" t="s">
        <v>2444</v>
      </c>
    </row>
    <row r="64" spans="1:9" ht="15" customHeight="1" x14ac:dyDescent="0.25">
      <c r="A64" s="1" t="s">
        <v>40</v>
      </c>
      <c r="B64" s="1" t="s">
        <v>102</v>
      </c>
      <c r="C64" s="1">
        <f>Template!C64</f>
        <v>3</v>
      </c>
      <c r="D64" s="62">
        <v>0</v>
      </c>
      <c r="E64" s="1">
        <f t="shared" si="0"/>
        <v>3</v>
      </c>
      <c r="F64" s="1">
        <v>0.5</v>
      </c>
      <c r="G64" s="8"/>
      <c r="H64" s="8">
        <f t="shared" si="1"/>
        <v>0</v>
      </c>
      <c r="I64" s="69" t="s">
        <v>2535</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tunnel'!E28</f>
        <v>0</v>
      </c>
      <c r="G66" s="8"/>
      <c r="H66" s="8">
        <f t="shared" si="1"/>
        <v>0</v>
      </c>
      <c r="I66" s="69" t="s">
        <v>2535</v>
      </c>
    </row>
    <row r="67" spans="1:9" ht="15" customHeight="1" x14ac:dyDescent="0.25">
      <c r="A67" s="1" t="s">
        <v>40</v>
      </c>
      <c r="B67" s="1" t="s">
        <v>104</v>
      </c>
      <c r="C67" s="1">
        <f>Template!C67</f>
        <v>1</v>
      </c>
      <c r="D67" s="62">
        <v>0</v>
      </c>
      <c r="E67" s="1">
        <f t="shared" si="0"/>
        <v>1</v>
      </c>
      <c r="F67" s="64">
        <f>'Equipements par tunnel'!E27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tunnel'!E15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tunnel'!E29</f>
        <v>0</v>
      </c>
      <c r="G72" s="8">
        <f>Préventifs_tunnels!G992</f>
        <v>686</v>
      </c>
      <c r="H72" s="8">
        <f t="shared" si="1"/>
        <v>0</v>
      </c>
      <c r="I72" s="11" t="s">
        <v>2483</v>
      </c>
    </row>
    <row r="73" spans="1:9" ht="30" customHeight="1" x14ac:dyDescent="0.25">
      <c r="H73" s="13">
        <f>SUM(H3:H72)</f>
        <v>184990.23849999992</v>
      </c>
    </row>
  </sheetData>
  <sheetProtection algorithmName="SHA-512" hashValue="R0blUnQIcUpBpndcWc2VHFI/4dEEsxMMSfnKcnFjbmMfp/OFdrfkBgqu1TVlu0NCHlhT0ah2Z7I91E6SpIjVOA==" saltValue="S5wV8XyKYxJgC6awm361Fg==" spinCount="100000" sheet="1" objects="1" scenarios="1"/>
  <protectedRanges>
    <protectedRange sqref="D1:D1048576" name="Plage2"/>
  </protectedRanges>
  <pageMargins left="0.7" right="0.7" top="0.75" bottom="0.75" header="0.3" footer="0.3"/>
  <pageSetup paperSize="9" fitToWidth="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D5F0-7B0C-465D-85DD-EFE03A1D3365}">
  <sheetPr>
    <tabColor theme="5" tint="0.39997558519241921"/>
    <pageSetUpPr fitToPage="1"/>
  </sheetPr>
  <dimension ref="A1:I73"/>
  <sheetViews>
    <sheetView zoomScale="70" zoomScaleNormal="70" workbookViewId="0">
      <pane ySplit="2" topLeftCell="A26" activePane="bottomLeft" state="frozen"/>
      <selection pane="bottomLeft" activeCell="F37" sqref="F37"/>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88.28515625" style="9" customWidth="1"/>
    <col min="10" max="16384" width="9.140625" style="2"/>
  </cols>
  <sheetData>
    <row r="1" spans="1:9" ht="15" customHeight="1" x14ac:dyDescent="0.25">
      <c r="A1" s="2" t="s">
        <v>134</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0.5</v>
      </c>
      <c r="G3" s="8">
        <f>(Préventifs_tunnels!G36+Préventifs_tunnels!G37)</f>
        <v>3044</v>
      </c>
      <c r="H3" s="8">
        <f>E3*F3*G3</f>
        <v>9132</v>
      </c>
      <c r="I3" s="70" t="s">
        <v>2530</v>
      </c>
    </row>
    <row r="4" spans="1:9" ht="15" customHeight="1" x14ac:dyDescent="0.25">
      <c r="A4" s="1" t="s">
        <v>12</v>
      </c>
      <c r="B4" s="1" t="s">
        <v>112</v>
      </c>
      <c r="C4" s="1">
        <f>Template!C4</f>
        <v>6</v>
      </c>
      <c r="D4" s="62">
        <v>0</v>
      </c>
      <c r="E4" s="1">
        <f t="shared" si="0"/>
        <v>6</v>
      </c>
      <c r="F4" s="1">
        <v>0.5</v>
      </c>
      <c r="G4" s="8">
        <f>(Préventifs_tunnels!G66+Préventifs_tunnels!G67)</f>
        <v>5222</v>
      </c>
      <c r="H4" s="8">
        <f>E4*F4*G4</f>
        <v>15666</v>
      </c>
      <c r="I4" s="70" t="s">
        <v>2530</v>
      </c>
    </row>
    <row r="5" spans="1:9" ht="15" customHeight="1" x14ac:dyDescent="0.25">
      <c r="A5" s="1" t="s">
        <v>12</v>
      </c>
      <c r="B5" s="1" t="s">
        <v>4</v>
      </c>
      <c r="C5" s="1">
        <f>Template!C5</f>
        <v>1</v>
      </c>
      <c r="D5" s="62">
        <v>0</v>
      </c>
      <c r="E5" s="1">
        <f t="shared" si="0"/>
        <v>1</v>
      </c>
      <c r="F5" s="1">
        <v>0.5</v>
      </c>
      <c r="G5" s="8">
        <f>(Préventifs_tunnels!G6+Préventifs_tunnels!G7)</f>
        <v>5630</v>
      </c>
      <c r="H5" s="8">
        <f t="shared" ref="H5:H68" si="1">E5*F5*G5</f>
        <v>2815</v>
      </c>
      <c r="I5" s="70" t="s">
        <v>2530</v>
      </c>
    </row>
    <row r="6" spans="1:9" ht="15" customHeight="1" x14ac:dyDescent="0.25">
      <c r="A6" s="1" t="s">
        <v>5</v>
      </c>
      <c r="B6" s="1" t="s">
        <v>6</v>
      </c>
      <c r="C6" s="1">
        <f>Template!C6</f>
        <v>2</v>
      </c>
      <c r="D6" s="62">
        <v>0</v>
      </c>
      <c r="E6" s="1">
        <f t="shared" si="0"/>
        <v>2</v>
      </c>
      <c r="F6" s="1">
        <v>1</v>
      </c>
      <c r="G6" s="8">
        <f>Préventifs_tunnels!G107</f>
        <v>10734.42</v>
      </c>
      <c r="H6" s="8">
        <f t="shared" si="1"/>
        <v>21468.84</v>
      </c>
      <c r="I6" s="11" t="s">
        <v>2531</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0.5</v>
      </c>
      <c r="G9" s="8">
        <f>(Préventifs_tunnels!G122+Préventifs_tunnels!G123)</f>
        <v>1729.6</v>
      </c>
      <c r="H9" s="8">
        <f t="shared" si="1"/>
        <v>864.8</v>
      </c>
      <c r="I9" s="65" t="s">
        <v>2532</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tunnel'!F51</f>
        <v>1</v>
      </c>
      <c r="G11" s="8">
        <f>Préventifs_tunnels!G114</f>
        <v>864.8</v>
      </c>
      <c r="H11" s="8">
        <f t="shared" si="1"/>
        <v>864.8</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1</v>
      </c>
      <c r="G13" s="8">
        <f>Préventifs_tunnels!G215</f>
        <v>855.21</v>
      </c>
      <c r="H13" s="8">
        <f t="shared" si="1"/>
        <v>1710.42</v>
      </c>
      <c r="I13" s="11" t="s">
        <v>2533</v>
      </c>
    </row>
    <row r="14" spans="1:9" ht="15" customHeight="1" x14ac:dyDescent="0.25">
      <c r="A14" s="1" t="s">
        <v>14</v>
      </c>
      <c r="B14" s="1" t="s">
        <v>11</v>
      </c>
      <c r="C14" s="1">
        <f>Template!C14</f>
        <v>2</v>
      </c>
      <c r="D14" s="62">
        <v>0</v>
      </c>
      <c r="E14" s="1">
        <f t="shared" si="0"/>
        <v>2</v>
      </c>
      <c r="F14" s="1">
        <v>1</v>
      </c>
      <c r="G14" s="8">
        <f>Préventifs_tunnels!G219</f>
        <v>15985.44</v>
      </c>
      <c r="H14" s="8">
        <f t="shared" si="1"/>
        <v>31970.880000000001</v>
      </c>
      <c r="I14" s="11" t="s">
        <v>2533</v>
      </c>
    </row>
    <row r="15" spans="1:9" ht="15" customHeight="1" x14ac:dyDescent="0.25">
      <c r="A15" s="1" t="s">
        <v>14</v>
      </c>
      <c r="B15" s="1" t="s">
        <v>15</v>
      </c>
      <c r="C15" s="1">
        <f>Template!C15</f>
        <v>0.4</v>
      </c>
      <c r="D15" s="62">
        <v>0</v>
      </c>
      <c r="E15" s="1">
        <f t="shared" si="0"/>
        <v>0.4</v>
      </c>
      <c r="F15" s="1">
        <v>1</v>
      </c>
      <c r="G15" s="8">
        <f>SUM(Préventifs_tunnels!G223:G225)</f>
        <v>73599.890000000014</v>
      </c>
      <c r="H15" s="8">
        <f t="shared" si="1"/>
        <v>29439.956000000006</v>
      </c>
      <c r="I15" s="70" t="s">
        <v>2569</v>
      </c>
    </row>
    <row r="16" spans="1:9" ht="15" customHeight="1" x14ac:dyDescent="0.25">
      <c r="A16" s="1" t="s">
        <v>95</v>
      </c>
      <c r="B16" s="1" t="s">
        <v>17</v>
      </c>
      <c r="C16" s="1">
        <f>Template!C16</f>
        <v>2</v>
      </c>
      <c r="D16" s="62">
        <v>0</v>
      </c>
      <c r="E16" s="1">
        <f t="shared" si="0"/>
        <v>2</v>
      </c>
      <c r="F16" s="1">
        <v>1</v>
      </c>
      <c r="G16" s="8">
        <f>Préventifs_tunnels!G316</f>
        <v>1005.24</v>
      </c>
      <c r="H16" s="8">
        <f t="shared" si="1"/>
        <v>2010.48</v>
      </c>
      <c r="I16" s="11" t="s">
        <v>2533</v>
      </c>
    </row>
    <row r="17" spans="1:9" ht="15" customHeight="1" x14ac:dyDescent="0.25">
      <c r="A17" s="1" t="s">
        <v>95</v>
      </c>
      <c r="B17" s="1" t="s">
        <v>18</v>
      </c>
      <c r="C17" s="1">
        <f>Template!C17</f>
        <v>2</v>
      </c>
      <c r="D17" s="62">
        <v>0</v>
      </c>
      <c r="E17" s="1">
        <f t="shared" si="0"/>
        <v>2</v>
      </c>
      <c r="F17" s="1">
        <v>1</v>
      </c>
      <c r="G17" s="8">
        <f>Préventifs_tunnels!G341</f>
        <v>3016.89</v>
      </c>
      <c r="H17" s="8">
        <f t="shared" si="1"/>
        <v>6033.78</v>
      </c>
      <c r="I17" s="11" t="s">
        <v>2533</v>
      </c>
    </row>
    <row r="18" spans="1:9" ht="15" customHeight="1" x14ac:dyDescent="0.25">
      <c r="A18" s="1" t="s">
        <v>95</v>
      </c>
      <c r="B18" s="1" t="s">
        <v>94</v>
      </c>
      <c r="C18" s="1">
        <f>Template!C18</f>
        <v>1</v>
      </c>
      <c r="D18" s="62">
        <v>0</v>
      </c>
      <c r="E18" s="1">
        <f t="shared" si="0"/>
        <v>1</v>
      </c>
      <c r="F18" s="64">
        <f>'Equipements par tunnel'!F59</f>
        <v>8</v>
      </c>
      <c r="G18" s="8">
        <f>Préventifs_tunnels!G361</f>
        <v>61.7</v>
      </c>
      <c r="H18" s="8">
        <f t="shared" si="1"/>
        <v>493.6</v>
      </c>
      <c r="I18" s="11" t="s">
        <v>2484</v>
      </c>
    </row>
    <row r="19" spans="1:9" ht="15" customHeight="1" x14ac:dyDescent="0.25">
      <c r="A19" s="1" t="s">
        <v>19</v>
      </c>
      <c r="B19" s="1" t="s">
        <v>116</v>
      </c>
      <c r="C19" s="1">
        <f>Template!C19</f>
        <v>1</v>
      </c>
      <c r="D19" s="62">
        <v>0</v>
      </c>
      <c r="E19" s="1">
        <f t="shared" si="0"/>
        <v>1</v>
      </c>
      <c r="F19" s="1">
        <v>0.5</v>
      </c>
      <c r="G19" s="8">
        <f>Préventifs_tunnels!G392</f>
        <v>383.15</v>
      </c>
      <c r="H19" s="8">
        <f t="shared" si="1"/>
        <v>191.57499999999999</v>
      </c>
      <c r="I19" s="11" t="s">
        <v>2534</v>
      </c>
    </row>
    <row r="20" spans="1:9" ht="15" customHeight="1" x14ac:dyDescent="0.25">
      <c r="A20" s="1" t="s">
        <v>19</v>
      </c>
      <c r="B20" s="1" t="s">
        <v>117</v>
      </c>
      <c r="C20" s="1">
        <f>Template!C20</f>
        <v>1</v>
      </c>
      <c r="D20" s="62">
        <v>0</v>
      </c>
      <c r="E20" s="1">
        <f t="shared" si="0"/>
        <v>1</v>
      </c>
      <c r="F20" s="1">
        <v>0.5</v>
      </c>
      <c r="G20" s="8">
        <f>Préventifs_tunnels!G393</f>
        <v>1399.63</v>
      </c>
      <c r="H20" s="8">
        <f t="shared" si="1"/>
        <v>699.81500000000005</v>
      </c>
      <c r="I20" s="11" t="s">
        <v>2534</v>
      </c>
    </row>
    <row r="21" spans="1:9" ht="15" customHeight="1" x14ac:dyDescent="0.25">
      <c r="A21" s="1" t="s">
        <v>19</v>
      </c>
      <c r="B21" s="1" t="s">
        <v>2442</v>
      </c>
      <c r="C21" s="1">
        <f>Template!C21</f>
        <v>1</v>
      </c>
      <c r="D21" s="62">
        <v>0</v>
      </c>
      <c r="E21" s="1">
        <f t="shared" si="0"/>
        <v>1</v>
      </c>
      <c r="F21" s="64">
        <f>'Equipements par tunnel'!F4</f>
        <v>0</v>
      </c>
      <c r="G21" s="8">
        <f>Préventifs_tunnels!G406</f>
        <v>195.35</v>
      </c>
      <c r="H21" s="8">
        <f t="shared" si="1"/>
        <v>0</v>
      </c>
      <c r="I21" s="11" t="s">
        <v>2440</v>
      </c>
    </row>
    <row r="22" spans="1:9" ht="15" customHeight="1" x14ac:dyDescent="0.25">
      <c r="A22" s="1" t="s">
        <v>19</v>
      </c>
      <c r="B22" s="1" t="s">
        <v>2443</v>
      </c>
      <c r="C22" s="1">
        <f>Template!C22</f>
        <v>1</v>
      </c>
      <c r="D22" s="62">
        <v>0</v>
      </c>
      <c r="E22" s="1">
        <f t="shared" si="0"/>
        <v>1</v>
      </c>
      <c r="F22" s="64">
        <f>'Equipements par tunnel'!F6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0.5</v>
      </c>
      <c r="G23" s="8">
        <f>Préventifs_tunnels!G412</f>
        <v>1552.88</v>
      </c>
      <c r="H23" s="8">
        <f t="shared" si="1"/>
        <v>776.44</v>
      </c>
      <c r="I23" s="11" t="s">
        <v>2534</v>
      </c>
    </row>
    <row r="24" spans="1:9" ht="15" customHeight="1" x14ac:dyDescent="0.25">
      <c r="A24" s="3" t="s">
        <v>61</v>
      </c>
      <c r="B24" s="1" t="s">
        <v>43</v>
      </c>
      <c r="C24" s="1">
        <f>Template!C24</f>
        <v>1</v>
      </c>
      <c r="D24" s="62">
        <v>0</v>
      </c>
      <c r="E24" s="1">
        <f t="shared" si="0"/>
        <v>1</v>
      </c>
      <c r="F24" s="1">
        <v>0.5</v>
      </c>
      <c r="G24" s="8">
        <f>Préventifs_tunnels!G436</f>
        <v>944.66</v>
      </c>
      <c r="H24" s="8">
        <f t="shared" si="1"/>
        <v>472.33</v>
      </c>
      <c r="I24" s="11" t="s">
        <v>2534</v>
      </c>
    </row>
    <row r="25" spans="1:9" ht="15" customHeight="1" x14ac:dyDescent="0.25">
      <c r="A25" s="1" t="s">
        <v>97</v>
      </c>
      <c r="B25" s="1" t="s">
        <v>44</v>
      </c>
      <c r="C25" s="1">
        <f>Template!C25</f>
        <v>0.5</v>
      </c>
      <c r="D25" s="62">
        <v>0</v>
      </c>
      <c r="E25" s="1">
        <f t="shared" si="0"/>
        <v>0.5</v>
      </c>
      <c r="F25" s="1">
        <v>0.5</v>
      </c>
      <c r="G25" s="8">
        <f>Préventifs_tunnels!G536</f>
        <v>5517.27</v>
      </c>
      <c r="H25" s="8">
        <f t="shared" si="1"/>
        <v>1379.3175000000001</v>
      </c>
      <c r="I25" s="11" t="s">
        <v>2534</v>
      </c>
    </row>
    <row r="26" spans="1:9" ht="15" customHeight="1" x14ac:dyDescent="0.25">
      <c r="A26" s="1" t="s">
        <v>97</v>
      </c>
      <c r="B26" s="1" t="s">
        <v>46</v>
      </c>
      <c r="C26" s="1">
        <f>Template!C26</f>
        <v>0.5</v>
      </c>
      <c r="D26" s="62">
        <v>0</v>
      </c>
      <c r="E26" s="1">
        <f t="shared" si="0"/>
        <v>0.5</v>
      </c>
      <c r="F26" s="1">
        <v>0.5</v>
      </c>
      <c r="G26" s="8">
        <f>Préventifs_tunnels!G540</f>
        <v>7730.99</v>
      </c>
      <c r="H26" s="8">
        <f t="shared" si="1"/>
        <v>1932.7474999999999</v>
      </c>
      <c r="I26" s="11" t="s">
        <v>2534</v>
      </c>
    </row>
    <row r="27" spans="1:9" ht="15" customHeight="1" x14ac:dyDescent="0.25">
      <c r="A27" s="1" t="s">
        <v>97</v>
      </c>
      <c r="B27" s="1" t="s">
        <v>47</v>
      </c>
      <c r="C27" s="1">
        <f>Template!C27</f>
        <v>0</v>
      </c>
      <c r="D27" s="62">
        <v>0</v>
      </c>
      <c r="E27" s="1">
        <f t="shared" si="0"/>
        <v>0</v>
      </c>
      <c r="F27" s="1">
        <v>0.5</v>
      </c>
      <c r="G27" s="8">
        <f>Préventifs_tunnels!G544</f>
        <v>13683.76</v>
      </c>
      <c r="H27" s="8">
        <f t="shared" si="1"/>
        <v>0</v>
      </c>
      <c r="I27" s="11" t="s">
        <v>2534</v>
      </c>
    </row>
    <row r="28" spans="1:9" ht="15" customHeight="1" x14ac:dyDescent="0.25">
      <c r="A28" s="1" t="s">
        <v>97</v>
      </c>
      <c r="B28" s="1" t="s">
        <v>26</v>
      </c>
      <c r="C28" s="1">
        <f>Template!C28</f>
        <v>0.5</v>
      </c>
      <c r="D28" s="62">
        <v>0</v>
      </c>
      <c r="E28" s="1">
        <f t="shared" si="0"/>
        <v>0.5</v>
      </c>
      <c r="F28" s="1">
        <v>0.5</v>
      </c>
      <c r="G28" s="8">
        <f>Préventifs_tunnels!G548</f>
        <v>3715.41</v>
      </c>
      <c r="H28" s="8">
        <f t="shared" si="1"/>
        <v>928.85249999999996</v>
      </c>
      <c r="I28" s="11" t="s">
        <v>2534</v>
      </c>
    </row>
    <row r="29" spans="1:9" ht="15" customHeight="1" x14ac:dyDescent="0.25">
      <c r="A29" s="1" t="s">
        <v>97</v>
      </c>
      <c r="B29" s="1" t="s">
        <v>27</v>
      </c>
      <c r="C29" s="1">
        <f>Template!C29</f>
        <v>0.5</v>
      </c>
      <c r="D29" s="62">
        <v>0</v>
      </c>
      <c r="E29" s="1">
        <f t="shared" si="0"/>
        <v>0.5</v>
      </c>
      <c r="F29" s="1">
        <v>0.5</v>
      </c>
      <c r="G29" s="8">
        <f>Préventifs_tunnels!G555</f>
        <v>6699.31</v>
      </c>
      <c r="H29" s="8">
        <f t="shared" si="1"/>
        <v>1674.8275000000001</v>
      </c>
      <c r="I29" s="11" t="s">
        <v>2534</v>
      </c>
    </row>
    <row r="30" spans="1:9" ht="15" customHeight="1" x14ac:dyDescent="0.25">
      <c r="A30" s="1" t="s">
        <v>97</v>
      </c>
      <c r="B30" s="1" t="s">
        <v>28</v>
      </c>
      <c r="C30" s="1">
        <f>Template!C30</f>
        <v>0</v>
      </c>
      <c r="D30" s="62">
        <v>0</v>
      </c>
      <c r="E30" s="1">
        <f t="shared" si="0"/>
        <v>0</v>
      </c>
      <c r="F30" s="1">
        <v>0.5</v>
      </c>
      <c r="G30" s="8">
        <f>Préventifs_tunnels!G562</f>
        <v>4756.5200000000004</v>
      </c>
      <c r="H30" s="8">
        <f t="shared" si="1"/>
        <v>0</v>
      </c>
      <c r="I30" s="11" t="s">
        <v>2534</v>
      </c>
    </row>
    <row r="31" spans="1:9" ht="15" customHeight="1" x14ac:dyDescent="0.25">
      <c r="A31" s="1" t="s">
        <v>97</v>
      </c>
      <c r="B31" s="1" t="s">
        <v>48</v>
      </c>
      <c r="C31" s="1">
        <f>Template!C31</f>
        <v>0.5</v>
      </c>
      <c r="D31" s="62">
        <v>0</v>
      </c>
      <c r="E31" s="1">
        <f t="shared" si="0"/>
        <v>0.5</v>
      </c>
      <c r="F31" s="1">
        <v>0.5</v>
      </c>
      <c r="G31" s="8">
        <f>Préventifs_tunnels!G569</f>
        <v>5548.52</v>
      </c>
      <c r="H31" s="8">
        <f t="shared" si="1"/>
        <v>1387.13</v>
      </c>
      <c r="I31" s="11" t="s">
        <v>2534</v>
      </c>
    </row>
    <row r="32" spans="1:9" ht="15" customHeight="1" x14ac:dyDescent="0.25">
      <c r="A32" s="1" t="s">
        <v>97</v>
      </c>
      <c r="B32" s="1" t="s">
        <v>49</v>
      </c>
      <c r="C32" s="1">
        <f>Template!C32</f>
        <v>0.5</v>
      </c>
      <c r="D32" s="62">
        <v>0</v>
      </c>
      <c r="E32" s="1">
        <f t="shared" si="0"/>
        <v>0.5</v>
      </c>
      <c r="F32" s="1">
        <v>0.5</v>
      </c>
      <c r="G32" s="8">
        <f>Préventifs_tunnels!G574</f>
        <v>7173.87</v>
      </c>
      <c r="H32" s="8">
        <f t="shared" si="1"/>
        <v>1793.4675</v>
      </c>
      <c r="I32" s="11" t="s">
        <v>2534</v>
      </c>
    </row>
    <row r="33" spans="1:9" ht="15" customHeight="1" x14ac:dyDescent="0.25">
      <c r="A33" s="1" t="s">
        <v>97</v>
      </c>
      <c r="B33" s="1" t="s">
        <v>50</v>
      </c>
      <c r="C33" s="1">
        <f>Template!C33</f>
        <v>0</v>
      </c>
      <c r="D33" s="62">
        <v>0</v>
      </c>
      <c r="E33" s="1">
        <f t="shared" si="0"/>
        <v>0</v>
      </c>
      <c r="F33" s="1">
        <v>0.5</v>
      </c>
      <c r="G33" s="8">
        <f>Préventifs_tunnels!G579</f>
        <v>37960.51</v>
      </c>
      <c r="H33" s="8">
        <f t="shared" si="1"/>
        <v>0</v>
      </c>
      <c r="I33" s="11" t="s">
        <v>2534</v>
      </c>
    </row>
    <row r="34" spans="1:9" ht="15" customHeight="1" x14ac:dyDescent="0.25">
      <c r="A34" s="1" t="s">
        <v>97</v>
      </c>
      <c r="B34" s="1" t="s">
        <v>30</v>
      </c>
      <c r="C34" s="1">
        <f>Template!C34</f>
        <v>1</v>
      </c>
      <c r="D34" s="62">
        <v>0</v>
      </c>
      <c r="E34" s="1">
        <f t="shared" si="0"/>
        <v>1</v>
      </c>
      <c r="F34" s="60">
        <v>1</v>
      </c>
      <c r="G34" s="8"/>
      <c r="H34" s="8">
        <f t="shared" si="1"/>
        <v>0</v>
      </c>
      <c r="I34" s="71" t="s">
        <v>2536</v>
      </c>
    </row>
    <row r="35" spans="1:9" ht="15" customHeight="1" x14ac:dyDescent="0.25">
      <c r="A35" s="1" t="s">
        <v>97</v>
      </c>
      <c r="B35" s="1" t="s">
        <v>92</v>
      </c>
      <c r="C35" s="1">
        <f>Template!C35</f>
        <v>0.5</v>
      </c>
      <c r="D35" s="62">
        <v>0</v>
      </c>
      <c r="E35" s="1">
        <f t="shared" si="0"/>
        <v>0.5</v>
      </c>
      <c r="F35" s="64">
        <f>'Equipements par tunnel'!F50</f>
        <v>3</v>
      </c>
      <c r="G35" s="8">
        <f>Préventifs_tunnels!G474</f>
        <v>469.67</v>
      </c>
      <c r="H35" s="8">
        <f t="shared" si="1"/>
        <v>704.505</v>
      </c>
      <c r="I35" s="11" t="s">
        <v>2446</v>
      </c>
    </row>
    <row r="36" spans="1:9" ht="15" customHeight="1" x14ac:dyDescent="0.25">
      <c r="A36" s="1" t="s">
        <v>97</v>
      </c>
      <c r="B36" s="1" t="s">
        <v>93</v>
      </c>
      <c r="C36" s="1">
        <f>Template!C36</f>
        <v>0.5</v>
      </c>
      <c r="D36" s="62">
        <v>0</v>
      </c>
      <c r="E36" s="1">
        <f t="shared" si="0"/>
        <v>0.5</v>
      </c>
      <c r="F36" s="64">
        <f>'Equipements par tunnel'!F50</f>
        <v>3</v>
      </c>
      <c r="G36" s="8">
        <f>Préventifs_tunnels!G475</f>
        <v>617.11</v>
      </c>
      <c r="H36" s="8">
        <f t="shared" si="1"/>
        <v>925.66499999999996</v>
      </c>
      <c r="I36" s="11" t="s">
        <v>2447</v>
      </c>
    </row>
    <row r="37" spans="1:9" ht="15" customHeight="1" x14ac:dyDescent="0.25">
      <c r="A37" s="1" t="s">
        <v>57</v>
      </c>
      <c r="B37" s="1" t="s">
        <v>214</v>
      </c>
      <c r="C37" s="1">
        <f>Template!C37</f>
        <v>1</v>
      </c>
      <c r="D37" s="62">
        <v>0</v>
      </c>
      <c r="E37" s="1">
        <f t="shared" si="0"/>
        <v>1</v>
      </c>
      <c r="F37" s="64">
        <f>'Equipements par tunnel'!F55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tunnel'!F56</f>
        <v>1</v>
      </c>
      <c r="G38" s="8">
        <f>Préventifs_tunnels!G809</f>
        <v>337.95</v>
      </c>
      <c r="H38" s="8">
        <f t="shared" si="1"/>
        <v>337.95</v>
      </c>
      <c r="I38" s="11" t="s">
        <v>2449</v>
      </c>
    </row>
    <row r="39" spans="1:9" ht="15" customHeight="1" x14ac:dyDescent="0.25">
      <c r="A39" s="1" t="s">
        <v>57</v>
      </c>
      <c r="B39" s="1" t="s">
        <v>216</v>
      </c>
      <c r="C39" s="1">
        <f>Template!C39</f>
        <v>1</v>
      </c>
      <c r="D39" s="62">
        <v>0</v>
      </c>
      <c r="E39" s="1">
        <f t="shared" si="0"/>
        <v>1</v>
      </c>
      <c r="F39" s="64">
        <f>'Equipements par tunnel'!F57</f>
        <v>1</v>
      </c>
      <c r="G39" s="8">
        <f>Préventifs_tunnels!G810</f>
        <v>371.88</v>
      </c>
      <c r="H39" s="8">
        <f t="shared" si="1"/>
        <v>371.88</v>
      </c>
      <c r="I39" s="11" t="s">
        <v>2450</v>
      </c>
    </row>
    <row r="40" spans="1:9" ht="15" customHeight="1" x14ac:dyDescent="0.25">
      <c r="A40" s="1" t="s">
        <v>57</v>
      </c>
      <c r="B40" s="1" t="s">
        <v>217</v>
      </c>
      <c r="C40" s="1">
        <f>Template!C40</f>
        <v>1</v>
      </c>
      <c r="D40" s="62">
        <v>0</v>
      </c>
      <c r="E40" s="1">
        <f t="shared" si="0"/>
        <v>1</v>
      </c>
      <c r="F40" s="64">
        <f>'Equipements par tunnel'!F58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2</v>
      </c>
      <c r="G41" s="8">
        <f>Préventifs_tunnels!G812</f>
        <v>414.3</v>
      </c>
      <c r="H41" s="8">
        <f t="shared" si="1"/>
        <v>414.3</v>
      </c>
      <c r="I41" s="11" t="s">
        <v>2452</v>
      </c>
    </row>
    <row r="42" spans="1:9" ht="15" customHeight="1" x14ac:dyDescent="0.25">
      <c r="A42" s="1" t="s">
        <v>31</v>
      </c>
      <c r="B42" s="1" t="s">
        <v>32</v>
      </c>
      <c r="C42" s="1">
        <f>Template!C42</f>
        <v>4</v>
      </c>
      <c r="D42" s="62">
        <v>0</v>
      </c>
      <c r="E42" s="1">
        <f t="shared" si="0"/>
        <v>4</v>
      </c>
      <c r="F42" s="1">
        <v>1</v>
      </c>
      <c r="G42" s="8">
        <f>Préventifs_tunnels!G790</f>
        <v>6209.7</v>
      </c>
      <c r="H42" s="8">
        <f t="shared" si="1"/>
        <v>24838.799999999999</v>
      </c>
      <c r="I42" s="11" t="s">
        <v>2531</v>
      </c>
    </row>
    <row r="43" spans="1:9" ht="15" customHeight="1" x14ac:dyDescent="0.25">
      <c r="A43" s="1" t="s">
        <v>31</v>
      </c>
      <c r="B43" s="1" t="s">
        <v>2454</v>
      </c>
      <c r="C43" s="1">
        <f>Template!C43</f>
        <v>1</v>
      </c>
      <c r="D43" s="62">
        <v>0</v>
      </c>
      <c r="E43" s="1">
        <f t="shared" si="0"/>
        <v>1</v>
      </c>
      <c r="F43" s="64">
        <f>'Equipements par tunnel'!F12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tunnel'!F20</f>
        <v>25</v>
      </c>
      <c r="G45" s="8">
        <f>Préventifs_tunnels!G801</f>
        <v>33.6</v>
      </c>
      <c r="H45" s="8">
        <f t="shared" si="1"/>
        <v>840</v>
      </c>
      <c r="I45" s="11" t="s">
        <v>2460</v>
      </c>
    </row>
    <row r="46" spans="1:9" ht="15" customHeight="1" x14ac:dyDescent="0.25">
      <c r="A46" s="1" t="s">
        <v>31</v>
      </c>
      <c r="B46" s="1" t="s">
        <v>85</v>
      </c>
      <c r="C46" s="1">
        <f>Template!C46</f>
        <v>1</v>
      </c>
      <c r="D46" s="62">
        <v>0</v>
      </c>
      <c r="E46" s="1">
        <f t="shared" si="0"/>
        <v>1</v>
      </c>
      <c r="F46" s="64">
        <f>'Equipements par tunnel'!F21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tunnel'!F22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tunnel'!F23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tunnel'!F24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tunnel'!F25</f>
        <v>1</v>
      </c>
      <c r="G50" s="8">
        <f>Préventifs_tunnels!G806</f>
        <v>26.25</v>
      </c>
      <c r="H50" s="8">
        <f t="shared" si="1"/>
        <v>26.25</v>
      </c>
      <c r="I50" s="11" t="s">
        <v>2465</v>
      </c>
    </row>
    <row r="51" spans="1:9" ht="15" customHeight="1" x14ac:dyDescent="0.25">
      <c r="A51" s="1" t="s">
        <v>31</v>
      </c>
      <c r="B51" s="1" t="s">
        <v>90</v>
      </c>
      <c r="C51" s="1">
        <f>Template!C51</f>
        <v>1</v>
      </c>
      <c r="D51" s="62">
        <v>0</v>
      </c>
      <c r="E51" s="1">
        <f t="shared" si="0"/>
        <v>1</v>
      </c>
      <c r="F51" s="64">
        <f>'Equipements par tunnel'!F26</f>
        <v>4</v>
      </c>
      <c r="G51" s="8">
        <f>Préventifs_tunnels!G807</f>
        <v>15.75</v>
      </c>
      <c r="H51" s="8">
        <f t="shared" si="1"/>
        <v>63</v>
      </c>
      <c r="I51" s="11" t="s">
        <v>2466</v>
      </c>
    </row>
    <row r="52" spans="1:9" ht="15" customHeight="1" x14ac:dyDescent="0.25">
      <c r="A52" s="1" t="s">
        <v>34</v>
      </c>
      <c r="B52" s="1" t="s">
        <v>83</v>
      </c>
      <c r="C52" s="1">
        <f>Template!C52</f>
        <v>1</v>
      </c>
      <c r="D52" s="62">
        <v>0</v>
      </c>
      <c r="E52" s="1">
        <f t="shared" si="0"/>
        <v>1</v>
      </c>
      <c r="F52" s="1">
        <v>1</v>
      </c>
      <c r="G52" s="8">
        <f>Préventifs_tunnels!G823</f>
        <v>10365.030000000001</v>
      </c>
      <c r="H52" s="8">
        <f t="shared" si="1"/>
        <v>10365.030000000001</v>
      </c>
      <c r="I52" s="11" t="s">
        <v>2444</v>
      </c>
    </row>
    <row r="53" spans="1:9" ht="15" customHeight="1" x14ac:dyDescent="0.25">
      <c r="A53" s="1" t="s">
        <v>34</v>
      </c>
      <c r="B53" s="1" t="s">
        <v>122</v>
      </c>
      <c r="C53" s="1">
        <f>Template!C53</f>
        <v>1</v>
      </c>
      <c r="D53" s="62">
        <v>0</v>
      </c>
      <c r="E53" s="1">
        <f t="shared" si="0"/>
        <v>1</v>
      </c>
      <c r="F53" s="64">
        <f>'Equipements par tunnel'!F35+'Equipements par tunnel'!F37</f>
        <v>8</v>
      </c>
      <c r="G53" s="8">
        <f>Préventifs_tunnels!G835</f>
        <v>78.849999999999994</v>
      </c>
      <c r="H53" s="8">
        <f t="shared" si="1"/>
        <v>630.79999999999995</v>
      </c>
      <c r="I53" s="11" t="s">
        <v>2478</v>
      </c>
    </row>
    <row r="54" spans="1:9" ht="15" customHeight="1" x14ac:dyDescent="0.25">
      <c r="A54" s="1" t="s">
        <v>34</v>
      </c>
      <c r="B54" s="1" t="s">
        <v>123</v>
      </c>
      <c r="C54" s="1">
        <f>Template!C54</f>
        <v>1</v>
      </c>
      <c r="D54" s="62">
        <v>0</v>
      </c>
      <c r="E54" s="1">
        <f t="shared" si="0"/>
        <v>1</v>
      </c>
      <c r="F54" s="64">
        <f>'Equipements par tunnel'!F33+'Equipements par tunnel'!F34</f>
        <v>0</v>
      </c>
      <c r="G54" s="8">
        <f>Préventifs_tunnels!G836</f>
        <v>128.27000000000001</v>
      </c>
      <c r="H54" s="8">
        <f t="shared" si="1"/>
        <v>0</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0.5</v>
      </c>
      <c r="G58" s="8">
        <f>Préventifs_tunnels!G843</f>
        <v>3200.8</v>
      </c>
      <c r="H58" s="8">
        <f t="shared" si="1"/>
        <v>1600.4</v>
      </c>
      <c r="I58" s="11" t="s">
        <v>2533</v>
      </c>
    </row>
    <row r="59" spans="1:9" ht="15" customHeight="1" x14ac:dyDescent="0.25">
      <c r="A59" s="1" t="s">
        <v>35</v>
      </c>
      <c r="B59" s="1" t="s">
        <v>37</v>
      </c>
      <c r="C59" s="1">
        <f>Template!C59</f>
        <v>1</v>
      </c>
      <c r="D59" s="62">
        <v>0</v>
      </c>
      <c r="E59" s="1">
        <f t="shared" si="0"/>
        <v>1</v>
      </c>
      <c r="F59" s="1">
        <v>0.5</v>
      </c>
      <c r="G59" s="8">
        <f>Préventifs_tunnels!G844</f>
        <v>4055.9</v>
      </c>
      <c r="H59" s="8">
        <f t="shared" si="1"/>
        <v>2027.95</v>
      </c>
      <c r="I59" s="11" t="s">
        <v>2533</v>
      </c>
    </row>
    <row r="60" spans="1:9" ht="15" customHeight="1" x14ac:dyDescent="0.25">
      <c r="A60" s="1" t="s">
        <v>35</v>
      </c>
      <c r="B60" s="1" t="s">
        <v>38</v>
      </c>
      <c r="C60" s="1">
        <f>Template!C60</f>
        <v>2</v>
      </c>
      <c r="D60" s="62">
        <v>0</v>
      </c>
      <c r="E60" s="1">
        <f t="shared" si="0"/>
        <v>2</v>
      </c>
      <c r="F60" s="1">
        <v>0.5</v>
      </c>
      <c r="G60" s="8">
        <f>Préventifs_tunnels!G891</f>
        <v>3040.8</v>
      </c>
      <c r="H60" s="8">
        <f t="shared" si="1"/>
        <v>3040.8</v>
      </c>
      <c r="I60" s="11" t="s">
        <v>2533</v>
      </c>
    </row>
    <row r="61" spans="1:9" ht="15" customHeight="1" x14ac:dyDescent="0.25">
      <c r="A61" s="1" t="s">
        <v>35</v>
      </c>
      <c r="B61" s="1" t="s">
        <v>39</v>
      </c>
      <c r="C61" s="1">
        <f>Template!C61</f>
        <v>2</v>
      </c>
      <c r="D61" s="62">
        <v>0</v>
      </c>
      <c r="E61" s="1">
        <f t="shared" si="0"/>
        <v>2</v>
      </c>
      <c r="F61" s="1">
        <v>0.5</v>
      </c>
      <c r="G61" s="8">
        <f>Préventifs_tunnels!G892</f>
        <v>3040.8</v>
      </c>
      <c r="H61" s="8">
        <f t="shared" si="1"/>
        <v>3040.8</v>
      </c>
      <c r="I61" s="11" t="s">
        <v>2533</v>
      </c>
    </row>
    <row r="62" spans="1:9" ht="15" customHeight="1" x14ac:dyDescent="0.25">
      <c r="A62" s="1" t="s">
        <v>35</v>
      </c>
      <c r="B62" s="1" t="s">
        <v>54</v>
      </c>
      <c r="C62" s="1">
        <f>Template!C62</f>
        <v>1</v>
      </c>
      <c r="D62" s="62">
        <v>0</v>
      </c>
      <c r="E62" s="1">
        <f t="shared" si="0"/>
        <v>1</v>
      </c>
      <c r="F62" s="1">
        <v>0.5</v>
      </c>
      <c r="G62" s="8">
        <f>Préventifs_tunnels!G937</f>
        <v>193.3</v>
      </c>
      <c r="H62" s="8">
        <f t="shared" si="1"/>
        <v>96.65</v>
      </c>
      <c r="I62" s="11" t="s">
        <v>2534</v>
      </c>
    </row>
    <row r="63" spans="1:9" ht="15" customHeight="1" x14ac:dyDescent="0.25">
      <c r="A63" s="1" t="s">
        <v>40</v>
      </c>
      <c r="B63" s="1" t="s">
        <v>41</v>
      </c>
      <c r="C63" s="1">
        <f>Template!C63</f>
        <v>1</v>
      </c>
      <c r="D63" s="62">
        <v>0</v>
      </c>
      <c r="E63" s="1">
        <f t="shared" si="0"/>
        <v>1</v>
      </c>
      <c r="F63" s="1">
        <v>1</v>
      </c>
      <c r="G63" s="8">
        <f>Préventifs_tunnels!G969</f>
        <v>2590</v>
      </c>
      <c r="H63" s="8">
        <f t="shared" si="1"/>
        <v>2590</v>
      </c>
      <c r="I63" s="11" t="s">
        <v>2444</v>
      </c>
    </row>
    <row r="64" spans="1:9" ht="15" customHeight="1" x14ac:dyDescent="0.25">
      <c r="A64" s="1" t="s">
        <v>40</v>
      </c>
      <c r="B64" s="1" t="s">
        <v>102</v>
      </c>
      <c r="C64" s="1">
        <f>Template!C64</f>
        <v>3</v>
      </c>
      <c r="D64" s="62">
        <v>0</v>
      </c>
      <c r="E64" s="1">
        <f t="shared" si="0"/>
        <v>3</v>
      </c>
      <c r="F64" s="1">
        <v>0.5</v>
      </c>
      <c r="G64" s="8"/>
      <c r="H64" s="8">
        <f t="shared" si="1"/>
        <v>0</v>
      </c>
      <c r="I64" s="69" t="s">
        <v>2535</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tunnel'!F28</f>
        <v>1</v>
      </c>
      <c r="G66" s="8"/>
      <c r="H66" s="8">
        <f t="shared" si="1"/>
        <v>0</v>
      </c>
      <c r="I66" s="69" t="s">
        <v>2535</v>
      </c>
    </row>
    <row r="67" spans="1:9" ht="15" customHeight="1" x14ac:dyDescent="0.25">
      <c r="A67" s="1" t="s">
        <v>40</v>
      </c>
      <c r="B67" s="1" t="s">
        <v>104</v>
      </c>
      <c r="C67" s="1">
        <f>Template!C67</f>
        <v>1</v>
      </c>
      <c r="D67" s="62">
        <v>0</v>
      </c>
      <c r="E67" s="1">
        <f t="shared" si="0"/>
        <v>1</v>
      </c>
      <c r="F67" s="64">
        <f>'Equipements par tunnel'!F27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tunnel'!F15</f>
        <v>0</v>
      </c>
      <c r="G69" s="8">
        <f>Préventifs_tunnels!G989</f>
        <v>206</v>
      </c>
      <c r="H69" s="8">
        <f>E69*F69*G69</f>
        <v>0</v>
      </c>
      <c r="I69" s="11" t="s">
        <v>2469</v>
      </c>
    </row>
    <row r="70" spans="1:9" ht="15" customHeight="1" x14ac:dyDescent="0.25">
      <c r="A70" s="1" t="s">
        <v>40</v>
      </c>
      <c r="B70" s="1" t="s">
        <v>107</v>
      </c>
      <c r="C70" s="1">
        <f>Template!C70</f>
        <v>1</v>
      </c>
      <c r="D70" s="62">
        <v>0</v>
      </c>
      <c r="E70" s="1">
        <f t="shared" si="0"/>
        <v>1</v>
      </c>
      <c r="F70" s="63">
        <v>0</v>
      </c>
      <c r="G70" s="8">
        <f>Préventifs_tunnels!G990</f>
        <v>206</v>
      </c>
      <c r="H70" s="8">
        <f>E70*F70*G70</f>
        <v>0</v>
      </c>
      <c r="I70" s="11" t="s">
        <v>2481</v>
      </c>
    </row>
    <row r="71" spans="1:9" ht="15" customHeight="1" x14ac:dyDescent="0.25">
      <c r="A71" s="1" t="s">
        <v>40</v>
      </c>
      <c r="B71" s="1" t="s">
        <v>108</v>
      </c>
      <c r="C71" s="1">
        <f>Template!C71</f>
        <v>1</v>
      </c>
      <c r="D71" s="62">
        <v>0</v>
      </c>
      <c r="E71" s="1">
        <f t="shared" si="0"/>
        <v>1</v>
      </c>
      <c r="F71" s="63">
        <v>0</v>
      </c>
      <c r="G71" s="8">
        <f>Préventifs_tunnels!G991</f>
        <v>200</v>
      </c>
      <c r="H71" s="8">
        <f>E71*F71*G71</f>
        <v>0</v>
      </c>
      <c r="I71" s="11" t="s">
        <v>2482</v>
      </c>
    </row>
    <row r="72" spans="1:9" ht="15" customHeight="1" x14ac:dyDescent="0.25">
      <c r="A72" s="1" t="s">
        <v>40</v>
      </c>
      <c r="B72" s="1" t="s">
        <v>109</v>
      </c>
      <c r="C72" s="1">
        <f>Template!C72</f>
        <v>1</v>
      </c>
      <c r="D72" s="62">
        <v>0</v>
      </c>
      <c r="E72" s="1">
        <f t="shared" si="0"/>
        <v>1</v>
      </c>
      <c r="F72" s="63">
        <f>'Equipements par tunnel'!F29</f>
        <v>0</v>
      </c>
      <c r="G72" s="8">
        <f>Préventifs_tunnels!G992</f>
        <v>686</v>
      </c>
      <c r="H72" s="8">
        <f>E72*F72*G72</f>
        <v>0</v>
      </c>
      <c r="I72" s="11" t="s">
        <v>2483</v>
      </c>
    </row>
    <row r="73" spans="1:9" ht="30" customHeight="1" x14ac:dyDescent="0.25">
      <c r="H73" s="13">
        <f>SUM(H3:H72)</f>
        <v>186936.53849999997</v>
      </c>
    </row>
  </sheetData>
  <sheetProtection algorithmName="SHA-512" hashValue="oB6Klu1lUxXKEqOqbFDsGJWzJF7tyS33D00DxpYzncUw1IQH8r81dwsZ65omtSSWVtFxZASFERHqM6uwa48q+g==" saltValue="6ml/JaVNcNC3PobMlulBqw==" spinCount="100000" sheet="1" objects="1" scenarios="1"/>
  <protectedRanges>
    <protectedRange sqref="D1:D1048576" name="Plage2"/>
  </protectedRanges>
  <pageMargins left="0.7" right="0.7" top="0.75" bottom="0.75" header="0.3" footer="0.3"/>
  <pageSetup paperSize="9" fitToWidth="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9904-D42E-4FB6-8F53-D5F6DB56E533}">
  <sheetPr>
    <tabColor theme="5" tint="0.39997558519241921"/>
    <pageSetUpPr fitToPage="1"/>
  </sheetPr>
  <dimension ref="A1:I73"/>
  <sheetViews>
    <sheetView workbookViewId="0">
      <pane ySplit="2" topLeftCell="A4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6" width="15.7109375" style="2" customWidth="1"/>
    <col min="7" max="8" width="15.7109375" style="13" customWidth="1"/>
    <col min="9" max="9" width="132.85546875" style="9" bestFit="1" customWidth="1"/>
    <col min="10" max="16384" width="9.140625" style="2"/>
  </cols>
  <sheetData>
    <row r="1" spans="1:9" ht="15" customHeight="1" x14ac:dyDescent="0.25">
      <c r="A1" s="2" t="s">
        <v>65</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SUM(Préventifs_tunnels!G38:G39)</f>
        <v>2028</v>
      </c>
      <c r="H3" s="8">
        <f>E3*F3*G3</f>
        <v>12168</v>
      </c>
      <c r="I3" s="70" t="s">
        <v>2524</v>
      </c>
    </row>
    <row r="4" spans="1:9" ht="15" customHeight="1" x14ac:dyDescent="0.25">
      <c r="A4" s="1" t="s">
        <v>12</v>
      </c>
      <c r="B4" s="1" t="s">
        <v>112</v>
      </c>
      <c r="C4" s="1">
        <f>Template!C4</f>
        <v>6</v>
      </c>
      <c r="D4" s="62">
        <v>0</v>
      </c>
      <c r="E4" s="1">
        <f t="shared" si="0"/>
        <v>6</v>
      </c>
      <c r="F4" s="1">
        <v>1</v>
      </c>
      <c r="G4" s="8">
        <f>SUM(Préventifs_tunnels!G68:G69)</f>
        <v>3916</v>
      </c>
      <c r="H4" s="8">
        <f>E4*F4*G4</f>
        <v>23496</v>
      </c>
      <c r="I4" s="70" t="s">
        <v>2524</v>
      </c>
    </row>
    <row r="5" spans="1:9" ht="15" customHeight="1" x14ac:dyDescent="0.25">
      <c r="A5" s="1" t="s">
        <v>12</v>
      </c>
      <c r="B5" s="1" t="s">
        <v>4</v>
      </c>
      <c r="C5" s="1">
        <f>Template!C5</f>
        <v>1</v>
      </c>
      <c r="D5" s="62">
        <v>0</v>
      </c>
      <c r="E5" s="1">
        <f t="shared" si="0"/>
        <v>1</v>
      </c>
      <c r="F5" s="1">
        <v>1</v>
      </c>
      <c r="G5" s="8">
        <f>SUM(Préventifs_tunnels!G8:G9)</f>
        <v>4222</v>
      </c>
      <c r="H5" s="8">
        <f t="shared" ref="H5:H72" si="1">E5*F5*G5</f>
        <v>4222</v>
      </c>
      <c r="I5" s="70" t="s">
        <v>2524</v>
      </c>
    </row>
    <row r="6" spans="1:9" ht="15" customHeight="1" x14ac:dyDescent="0.25">
      <c r="A6" s="1" t="s">
        <v>5</v>
      </c>
      <c r="B6" s="1" t="s">
        <v>6</v>
      </c>
      <c r="C6" s="1">
        <f>Template!C6</f>
        <v>2</v>
      </c>
      <c r="D6" s="62">
        <v>0</v>
      </c>
      <c r="E6" s="1">
        <f t="shared" si="0"/>
        <v>2</v>
      </c>
      <c r="F6" s="1">
        <v>2</v>
      </c>
      <c r="G6" s="8">
        <f>Préventifs_tunnels!G105</f>
        <v>25661.9</v>
      </c>
      <c r="H6" s="8">
        <f t="shared" si="1"/>
        <v>102647.6</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SUM(Préventifs_tunnels!G118:G119)</f>
        <v>2594.4</v>
      </c>
      <c r="H9" s="8">
        <f t="shared" si="1"/>
        <v>2594.4</v>
      </c>
      <c r="I9" s="65"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tunnel'!G51</f>
        <v>15</v>
      </c>
      <c r="G11" s="8">
        <f>Préventifs_tunnels!G114</f>
        <v>864.8</v>
      </c>
      <c r="H11" s="8">
        <f t="shared" si="1"/>
        <v>12972</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Préventifs_tunnels!G217</f>
        <v>733.03</v>
      </c>
      <c r="H13" s="8">
        <f t="shared" si="1"/>
        <v>2932.12</v>
      </c>
      <c r="I13" s="11" t="s">
        <v>2445</v>
      </c>
    </row>
    <row r="14" spans="1:9" ht="15" customHeight="1" x14ac:dyDescent="0.25">
      <c r="A14" s="1" t="s">
        <v>14</v>
      </c>
      <c r="B14" s="1" t="s">
        <v>11</v>
      </c>
      <c r="C14" s="1">
        <f>Template!C14</f>
        <v>2</v>
      </c>
      <c r="D14" s="62">
        <v>0</v>
      </c>
      <c r="E14" s="1">
        <f t="shared" si="0"/>
        <v>2</v>
      </c>
      <c r="F14" s="1">
        <v>2</v>
      </c>
      <c r="G14" s="8">
        <f>Préventifs_tunnels!G221</f>
        <v>22306.58</v>
      </c>
      <c r="H14" s="8">
        <f t="shared" si="1"/>
        <v>89226.32</v>
      </c>
      <c r="I14" s="11" t="s">
        <v>2445</v>
      </c>
    </row>
    <row r="15" spans="1:9" ht="15" customHeight="1" x14ac:dyDescent="0.25">
      <c r="A15" s="1" t="s">
        <v>14</v>
      </c>
      <c r="B15" s="1" t="s">
        <v>15</v>
      </c>
      <c r="C15" s="1">
        <f>Template!C15</f>
        <v>0.4</v>
      </c>
      <c r="D15" s="62">
        <v>0</v>
      </c>
      <c r="E15" s="1">
        <f t="shared" si="0"/>
        <v>0.4</v>
      </c>
      <c r="F15" s="1">
        <v>2</v>
      </c>
      <c r="G15" s="8">
        <f>SUM(Préventifs_tunnels!G229:G231)</f>
        <v>87871.360000000001</v>
      </c>
      <c r="H15" s="8">
        <f t="shared" si="1"/>
        <v>70297.088000000003</v>
      </c>
      <c r="I15" s="70" t="s">
        <v>2539</v>
      </c>
    </row>
    <row r="16" spans="1:9" ht="15" customHeight="1" x14ac:dyDescent="0.25">
      <c r="A16" s="1" t="s">
        <v>95</v>
      </c>
      <c r="B16" s="1" t="s">
        <v>17</v>
      </c>
      <c r="C16" s="1">
        <f>Template!C16</f>
        <v>2</v>
      </c>
      <c r="D16" s="62">
        <v>0</v>
      </c>
      <c r="E16" s="1">
        <f t="shared" si="0"/>
        <v>2</v>
      </c>
      <c r="F16" s="1">
        <v>2</v>
      </c>
      <c r="G16" s="8">
        <f>Préventifs_tunnels!G318</f>
        <v>1008.79</v>
      </c>
      <c r="H16" s="8">
        <f t="shared" si="1"/>
        <v>4035.16</v>
      </c>
      <c r="I16" s="11" t="s">
        <v>2445</v>
      </c>
    </row>
    <row r="17" spans="1:9" ht="15" customHeight="1" x14ac:dyDescent="0.25">
      <c r="A17" s="1" t="s">
        <v>95</v>
      </c>
      <c r="B17" s="1" t="s">
        <v>18</v>
      </c>
      <c r="C17" s="1">
        <f>Template!C17</f>
        <v>2</v>
      </c>
      <c r="D17" s="62">
        <v>0</v>
      </c>
      <c r="E17" s="1">
        <f t="shared" si="0"/>
        <v>2</v>
      </c>
      <c r="F17" s="1">
        <v>2</v>
      </c>
      <c r="G17" s="8">
        <f>Préventifs_tunnels!G343</f>
        <v>2969.56</v>
      </c>
      <c r="H17" s="8">
        <f t="shared" si="1"/>
        <v>11878.24</v>
      </c>
      <c r="I17" s="11" t="s">
        <v>2445</v>
      </c>
    </row>
    <row r="18" spans="1:9" ht="15" customHeight="1" x14ac:dyDescent="0.25">
      <c r="A18" s="1" t="s">
        <v>95</v>
      </c>
      <c r="B18" s="1" t="s">
        <v>94</v>
      </c>
      <c r="C18" s="1">
        <f>Template!C18</f>
        <v>1</v>
      </c>
      <c r="D18" s="62">
        <v>0</v>
      </c>
      <c r="E18" s="1">
        <f t="shared" si="0"/>
        <v>1</v>
      </c>
      <c r="F18" s="64">
        <f>'Equipements par tunnel'!G59</f>
        <v>24</v>
      </c>
      <c r="G18" s="8">
        <f>Préventifs_tunnels!G361</f>
        <v>61.7</v>
      </c>
      <c r="H18" s="8">
        <f t="shared" si="1"/>
        <v>1480.8000000000002</v>
      </c>
      <c r="I18" s="11" t="s">
        <v>2484</v>
      </c>
    </row>
    <row r="19" spans="1:9" ht="15" customHeight="1" x14ac:dyDescent="0.25">
      <c r="A19" s="1" t="s">
        <v>19</v>
      </c>
      <c r="B19" s="1" t="s">
        <v>116</v>
      </c>
      <c r="C19" s="1">
        <f>Template!C19</f>
        <v>1</v>
      </c>
      <c r="D19" s="62">
        <v>0</v>
      </c>
      <c r="E19" s="1">
        <f t="shared" si="0"/>
        <v>1</v>
      </c>
      <c r="F19" s="1">
        <v>1</v>
      </c>
      <c r="G19" s="8">
        <f>Préventifs_tunnels!G394</f>
        <v>1476.91</v>
      </c>
      <c r="H19" s="8">
        <f t="shared" si="1"/>
        <v>1476.91</v>
      </c>
      <c r="I19" s="11" t="s">
        <v>2444</v>
      </c>
    </row>
    <row r="20" spans="1:9" ht="15" customHeight="1" x14ac:dyDescent="0.25">
      <c r="A20" s="1" t="s">
        <v>19</v>
      </c>
      <c r="B20" s="1" t="s">
        <v>117</v>
      </c>
      <c r="C20" s="1">
        <f>Template!C20</f>
        <v>1</v>
      </c>
      <c r="D20" s="62">
        <v>0</v>
      </c>
      <c r="E20" s="1">
        <f t="shared" si="0"/>
        <v>1</v>
      </c>
      <c r="F20" s="1">
        <v>1</v>
      </c>
      <c r="G20" s="8">
        <f>Préventifs_tunnels!G395</f>
        <v>1286.08</v>
      </c>
      <c r="H20" s="8">
        <f t="shared" si="1"/>
        <v>1286.08</v>
      </c>
      <c r="I20" s="11" t="s">
        <v>2444</v>
      </c>
    </row>
    <row r="21" spans="1:9" ht="15" customHeight="1" x14ac:dyDescent="0.25">
      <c r="A21" s="1" t="s">
        <v>19</v>
      </c>
      <c r="B21" s="1" t="s">
        <v>2442</v>
      </c>
      <c r="C21" s="1">
        <f>Template!C21</f>
        <v>1</v>
      </c>
      <c r="D21" s="62">
        <v>0</v>
      </c>
      <c r="E21" s="1">
        <f t="shared" si="0"/>
        <v>1</v>
      </c>
      <c r="F21" s="64">
        <f>'Equipements par tunnel'!G4</f>
        <v>16</v>
      </c>
      <c r="G21" s="8">
        <f>Préventifs_tunnels!G406</f>
        <v>195.35</v>
      </c>
      <c r="H21" s="8">
        <f t="shared" si="1"/>
        <v>3125.6</v>
      </c>
      <c r="I21" s="11" t="s">
        <v>2440</v>
      </c>
    </row>
    <row r="22" spans="1:9" ht="15" customHeight="1" x14ac:dyDescent="0.25">
      <c r="A22" s="1" t="s">
        <v>19</v>
      </c>
      <c r="B22" s="1" t="s">
        <v>2443</v>
      </c>
      <c r="C22" s="1">
        <f>Template!C22</f>
        <v>1</v>
      </c>
      <c r="D22" s="62">
        <v>0</v>
      </c>
      <c r="E22" s="1">
        <f t="shared" si="0"/>
        <v>1</v>
      </c>
      <c r="F22" s="64">
        <f>'Equipements par tunnel'!G6</f>
        <v>16</v>
      </c>
      <c r="G22" s="8">
        <f>Préventifs_tunnels!G407</f>
        <v>88.19</v>
      </c>
      <c r="H22" s="8">
        <f t="shared" si="1"/>
        <v>1411.04</v>
      </c>
      <c r="I22" s="11" t="s">
        <v>2441</v>
      </c>
    </row>
    <row r="23" spans="1:9" ht="15" customHeight="1" x14ac:dyDescent="0.25">
      <c r="A23" s="3" t="s">
        <v>61</v>
      </c>
      <c r="B23" s="1" t="s">
        <v>42</v>
      </c>
      <c r="C23" s="1">
        <f>Template!C23</f>
        <v>1</v>
      </c>
      <c r="D23" s="62">
        <v>0</v>
      </c>
      <c r="E23" s="1">
        <f t="shared" si="0"/>
        <v>1</v>
      </c>
      <c r="F23" s="1">
        <v>1</v>
      </c>
      <c r="G23" s="8">
        <f>Préventifs_tunnels!G411</f>
        <v>2027.54</v>
      </c>
      <c r="H23" s="8">
        <f t="shared" si="1"/>
        <v>2027.54</v>
      </c>
      <c r="I23" s="11" t="s">
        <v>2444</v>
      </c>
    </row>
    <row r="24" spans="1:9" ht="15" customHeight="1" x14ac:dyDescent="0.25">
      <c r="A24" s="3" t="s">
        <v>61</v>
      </c>
      <c r="B24" s="1" t="s">
        <v>43</v>
      </c>
      <c r="C24" s="1">
        <f>Template!C24</f>
        <v>1</v>
      </c>
      <c r="D24" s="62">
        <v>0</v>
      </c>
      <c r="E24" s="1">
        <f t="shared" si="0"/>
        <v>1</v>
      </c>
      <c r="F24" s="1">
        <v>1</v>
      </c>
      <c r="G24" s="8">
        <f>Préventifs_tunnels!G435</f>
        <v>854.7</v>
      </c>
      <c r="H24" s="8">
        <f t="shared" si="1"/>
        <v>854.7</v>
      </c>
      <c r="I24" s="11" t="s">
        <v>2444</v>
      </c>
    </row>
    <row r="25" spans="1:9" ht="15" customHeight="1" x14ac:dyDescent="0.25">
      <c r="A25" s="1" t="s">
        <v>97</v>
      </c>
      <c r="B25" s="1" t="s">
        <v>44</v>
      </c>
      <c r="C25" s="1">
        <f>Template!C25</f>
        <v>0.5</v>
      </c>
      <c r="D25" s="62">
        <v>0</v>
      </c>
      <c r="E25" s="1">
        <f t="shared" si="0"/>
        <v>0.5</v>
      </c>
      <c r="F25" s="1">
        <v>1</v>
      </c>
      <c r="G25" s="8">
        <f>Préventifs_tunnels!G534</f>
        <v>3795.85</v>
      </c>
      <c r="H25" s="8">
        <f t="shared" si="1"/>
        <v>1897.925</v>
      </c>
      <c r="I25" s="11" t="s">
        <v>2444</v>
      </c>
    </row>
    <row r="26" spans="1:9" ht="15" customHeight="1" x14ac:dyDescent="0.25">
      <c r="A26" s="1" t="s">
        <v>97</v>
      </c>
      <c r="B26" s="1" t="s">
        <v>46</v>
      </c>
      <c r="C26" s="1">
        <f>Template!C26</f>
        <v>0.5</v>
      </c>
      <c r="D26" s="62">
        <v>0</v>
      </c>
      <c r="E26" s="1">
        <f t="shared" si="0"/>
        <v>0.5</v>
      </c>
      <c r="F26" s="1">
        <v>1</v>
      </c>
      <c r="G26" s="8">
        <f>Préventifs_tunnels!G538</f>
        <v>6762.21</v>
      </c>
      <c r="H26" s="8">
        <f t="shared" si="1"/>
        <v>3381.105</v>
      </c>
      <c r="I26" s="11" t="s">
        <v>2444</v>
      </c>
    </row>
    <row r="27" spans="1:9" ht="15" customHeight="1" x14ac:dyDescent="0.25">
      <c r="A27" s="1" t="s">
        <v>97</v>
      </c>
      <c r="B27" s="1" t="s">
        <v>47</v>
      </c>
      <c r="C27" s="1">
        <f>Template!C27</f>
        <v>0</v>
      </c>
      <c r="D27" s="62">
        <v>0</v>
      </c>
      <c r="E27" s="1">
        <f t="shared" si="0"/>
        <v>0</v>
      </c>
      <c r="F27" s="1">
        <v>1</v>
      </c>
      <c r="G27" s="8">
        <f>Préventifs_tunnels!G542</f>
        <v>10006.64</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Préventifs_tunnels!G546</f>
        <v>2476.94</v>
      </c>
      <c r="H28" s="8">
        <f t="shared" si="1"/>
        <v>1238.47</v>
      </c>
      <c r="I28" s="11" t="s">
        <v>2444</v>
      </c>
    </row>
    <row r="29" spans="1:9" ht="15" customHeight="1" x14ac:dyDescent="0.25">
      <c r="A29" s="1" t="s">
        <v>97</v>
      </c>
      <c r="B29" s="1" t="s">
        <v>27</v>
      </c>
      <c r="C29" s="1">
        <f>Template!C29</f>
        <v>0.5</v>
      </c>
      <c r="D29" s="62">
        <v>0</v>
      </c>
      <c r="E29" s="1">
        <f t="shared" si="0"/>
        <v>0.5</v>
      </c>
      <c r="F29" s="1">
        <v>1</v>
      </c>
      <c r="G29" s="8">
        <f>Préventifs_tunnels!G553</f>
        <v>5162.21</v>
      </c>
      <c r="H29" s="8">
        <f t="shared" si="1"/>
        <v>2581.105</v>
      </c>
      <c r="I29" s="11" t="s">
        <v>2444</v>
      </c>
    </row>
    <row r="30" spans="1:9" ht="15" customHeight="1" x14ac:dyDescent="0.25">
      <c r="A30" s="1" t="s">
        <v>97</v>
      </c>
      <c r="B30" s="1" t="s">
        <v>28</v>
      </c>
      <c r="C30" s="1">
        <f>Template!C30</f>
        <v>0</v>
      </c>
      <c r="D30" s="62">
        <v>0</v>
      </c>
      <c r="E30" s="1">
        <f t="shared" si="0"/>
        <v>0</v>
      </c>
      <c r="F30" s="1">
        <v>1</v>
      </c>
      <c r="G30" s="8">
        <f>Préventifs_tunnels!G560</f>
        <v>3171.02</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Préventifs_tunnels!G567</f>
        <v>3923.17</v>
      </c>
      <c r="H31" s="8">
        <f t="shared" si="1"/>
        <v>1961.585</v>
      </c>
      <c r="I31" s="11" t="s">
        <v>2444</v>
      </c>
    </row>
    <row r="32" spans="1:9" ht="15" customHeight="1" x14ac:dyDescent="0.25">
      <c r="A32" s="1" t="s">
        <v>97</v>
      </c>
      <c r="B32" s="1" t="s">
        <v>49</v>
      </c>
      <c r="C32" s="1">
        <f>Template!C32</f>
        <v>0.5</v>
      </c>
      <c r="D32" s="62">
        <v>0</v>
      </c>
      <c r="E32" s="1">
        <f t="shared" si="0"/>
        <v>0.5</v>
      </c>
      <c r="F32" s="1">
        <v>1</v>
      </c>
      <c r="G32" s="8">
        <f>Préventifs_tunnels!G572</f>
        <v>5006.7299999999996</v>
      </c>
      <c r="H32" s="8">
        <f t="shared" si="1"/>
        <v>2503.3649999999998</v>
      </c>
      <c r="I32" s="11" t="s">
        <v>2444</v>
      </c>
    </row>
    <row r="33" spans="1:9" ht="15" customHeight="1" x14ac:dyDescent="0.25">
      <c r="A33" s="1" t="s">
        <v>97</v>
      </c>
      <c r="B33" s="1" t="s">
        <v>50</v>
      </c>
      <c r="C33" s="1">
        <f>Template!C33</f>
        <v>0</v>
      </c>
      <c r="D33" s="62">
        <v>0</v>
      </c>
      <c r="E33" s="1">
        <f t="shared" si="0"/>
        <v>0</v>
      </c>
      <c r="F33" s="1">
        <v>1</v>
      </c>
      <c r="G33" s="8">
        <f>Préventifs_tunnels!G577</f>
        <v>36406.839999999997</v>
      </c>
      <c r="H33" s="8">
        <f t="shared" si="1"/>
        <v>0</v>
      </c>
      <c r="I33" s="11" t="s">
        <v>2444</v>
      </c>
    </row>
    <row r="34" spans="1:9" ht="15" customHeight="1" x14ac:dyDescent="0.25">
      <c r="A34" s="1" t="s">
        <v>97</v>
      </c>
      <c r="B34" s="1" t="s">
        <v>30</v>
      </c>
      <c r="C34" s="1">
        <f>Template!C34</f>
        <v>1</v>
      </c>
      <c r="D34" s="62">
        <v>0</v>
      </c>
      <c r="E34" s="1">
        <f t="shared" si="0"/>
        <v>1</v>
      </c>
      <c r="F34" s="60">
        <v>1</v>
      </c>
      <c r="G34" s="8">
        <f>Préventifs_tunnels!G584</f>
        <v>4480.08</v>
      </c>
      <c r="H34" s="8">
        <f t="shared" si="1"/>
        <v>4480.08</v>
      </c>
      <c r="I34" s="11" t="s">
        <v>2444</v>
      </c>
    </row>
    <row r="35" spans="1:9" ht="15" customHeight="1" x14ac:dyDescent="0.25">
      <c r="A35" s="1" t="s">
        <v>97</v>
      </c>
      <c r="B35" s="1" t="s">
        <v>92</v>
      </c>
      <c r="C35" s="1">
        <f>Template!C35</f>
        <v>0.5</v>
      </c>
      <c r="D35" s="62">
        <v>0</v>
      </c>
      <c r="E35" s="1">
        <f t="shared" si="0"/>
        <v>0.5</v>
      </c>
      <c r="F35" s="64">
        <f>'Equipements par tunnel'!G50</f>
        <v>6</v>
      </c>
      <c r="G35" s="8">
        <f>Préventifs_tunnels!G474</f>
        <v>469.67</v>
      </c>
      <c r="H35" s="8">
        <f t="shared" si="1"/>
        <v>1409.01</v>
      </c>
      <c r="I35" s="11" t="s">
        <v>2446</v>
      </c>
    </row>
    <row r="36" spans="1:9" ht="15" customHeight="1" x14ac:dyDescent="0.25">
      <c r="A36" s="1" t="s">
        <v>97</v>
      </c>
      <c r="B36" s="1" t="s">
        <v>93</v>
      </c>
      <c r="C36" s="1">
        <f>Template!C36</f>
        <v>0.5</v>
      </c>
      <c r="D36" s="62">
        <v>0</v>
      </c>
      <c r="E36" s="1">
        <f t="shared" si="0"/>
        <v>0.5</v>
      </c>
      <c r="F36" s="64">
        <f>'Equipements par tunnel'!G50</f>
        <v>6</v>
      </c>
      <c r="G36" s="8">
        <f>Préventifs_tunnels!G475</f>
        <v>617.11</v>
      </c>
      <c r="H36" s="8">
        <f t="shared" si="1"/>
        <v>1851.33</v>
      </c>
      <c r="I36" s="11" t="s">
        <v>2447</v>
      </c>
    </row>
    <row r="37" spans="1:9" ht="15" customHeight="1" x14ac:dyDescent="0.25">
      <c r="A37" s="1" t="s">
        <v>57</v>
      </c>
      <c r="B37" s="1" t="s">
        <v>214</v>
      </c>
      <c r="C37" s="1">
        <f>Template!C37</f>
        <v>1</v>
      </c>
      <c r="D37" s="62">
        <v>0</v>
      </c>
      <c r="E37" s="1">
        <f t="shared" si="0"/>
        <v>1</v>
      </c>
      <c r="F37" s="64">
        <f>'Equipements par tunnel'!G55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tunnel'!G56</f>
        <v>0</v>
      </c>
      <c r="G38" s="8">
        <f>Préventifs_tunnels!G809</f>
        <v>337.95</v>
      </c>
      <c r="H38" s="8">
        <f t="shared" si="1"/>
        <v>0</v>
      </c>
      <c r="I38" s="11" t="s">
        <v>2449</v>
      </c>
    </row>
    <row r="39" spans="1:9" ht="15" customHeight="1" x14ac:dyDescent="0.25">
      <c r="A39" s="1" t="s">
        <v>57</v>
      </c>
      <c r="B39" s="1" t="s">
        <v>216</v>
      </c>
      <c r="C39" s="1">
        <f>Template!C39</f>
        <v>1</v>
      </c>
      <c r="D39" s="62">
        <v>0</v>
      </c>
      <c r="E39" s="1">
        <f t="shared" si="0"/>
        <v>1</v>
      </c>
      <c r="F39" s="64">
        <f>'Equipements par tunnel'!G57</f>
        <v>2</v>
      </c>
      <c r="G39" s="8">
        <f>Préventifs_tunnels!G810</f>
        <v>371.88</v>
      </c>
      <c r="H39" s="8">
        <f t="shared" si="1"/>
        <v>743.76</v>
      </c>
      <c r="I39" s="11" t="s">
        <v>2450</v>
      </c>
    </row>
    <row r="40" spans="1:9" ht="15" customHeight="1" x14ac:dyDescent="0.25">
      <c r="A40" s="1" t="s">
        <v>57</v>
      </c>
      <c r="B40" s="1" t="s">
        <v>217</v>
      </c>
      <c r="C40" s="1">
        <f>Template!C40</f>
        <v>1</v>
      </c>
      <c r="D40" s="62">
        <v>0</v>
      </c>
      <c r="E40" s="1">
        <f t="shared" si="0"/>
        <v>1</v>
      </c>
      <c r="F40" s="64">
        <f>'Equipements par tunnel'!G58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2</v>
      </c>
      <c r="G41" s="8">
        <f>Préventifs_tunnels!G812</f>
        <v>414.3</v>
      </c>
      <c r="H41" s="8">
        <f t="shared" si="1"/>
        <v>414.3</v>
      </c>
      <c r="I41" s="11" t="s">
        <v>2452</v>
      </c>
    </row>
    <row r="42" spans="1:9" ht="15" customHeight="1" x14ac:dyDescent="0.25">
      <c r="A42" s="1" t="s">
        <v>31</v>
      </c>
      <c r="B42" s="1" t="s">
        <v>32</v>
      </c>
      <c r="C42" s="1">
        <f>Template!C42</f>
        <v>4</v>
      </c>
      <c r="D42" s="62">
        <v>0</v>
      </c>
      <c r="E42" s="1">
        <f t="shared" si="0"/>
        <v>4</v>
      </c>
      <c r="F42" s="1">
        <v>2</v>
      </c>
      <c r="G42" s="8">
        <f>Préventifs_tunnels!G788</f>
        <v>5422.2</v>
      </c>
      <c r="H42" s="8">
        <f t="shared" si="1"/>
        <v>43377.599999999999</v>
      </c>
      <c r="I42" s="11" t="s">
        <v>2445</v>
      </c>
    </row>
    <row r="43" spans="1:9" ht="15" customHeight="1" x14ac:dyDescent="0.25">
      <c r="A43" s="1" t="s">
        <v>31</v>
      </c>
      <c r="B43" s="1" t="s">
        <v>2454</v>
      </c>
      <c r="C43" s="1">
        <f>Template!C43</f>
        <v>1</v>
      </c>
      <c r="D43" s="62">
        <v>0</v>
      </c>
      <c r="E43" s="1">
        <f t="shared" si="0"/>
        <v>1</v>
      </c>
      <c r="F43" s="64">
        <f>'Equipements par tunnel'!G12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tunnel'!G20</f>
        <v>57</v>
      </c>
      <c r="G45" s="8">
        <f>Préventifs_tunnels!G801</f>
        <v>33.6</v>
      </c>
      <c r="H45" s="8">
        <f t="shared" si="1"/>
        <v>1915.2</v>
      </c>
      <c r="I45" s="11" t="s">
        <v>2460</v>
      </c>
    </row>
    <row r="46" spans="1:9" ht="15" customHeight="1" x14ac:dyDescent="0.25">
      <c r="A46" s="1" t="s">
        <v>31</v>
      </c>
      <c r="B46" s="1" t="s">
        <v>85</v>
      </c>
      <c r="C46" s="1">
        <f>Template!C46</f>
        <v>1</v>
      </c>
      <c r="D46" s="62">
        <v>0</v>
      </c>
      <c r="E46" s="1">
        <f t="shared" si="0"/>
        <v>1</v>
      </c>
      <c r="F46" s="64">
        <f>'Equipements par tunnel'!G21</f>
        <v>0</v>
      </c>
      <c r="G46" s="8">
        <f>Préventifs_tunnels!G802</f>
        <v>21</v>
      </c>
      <c r="H46" s="8">
        <f t="shared" si="1"/>
        <v>0</v>
      </c>
      <c r="I46" s="11" t="s">
        <v>2461</v>
      </c>
    </row>
    <row r="47" spans="1:9" ht="15" customHeight="1" x14ac:dyDescent="0.25">
      <c r="A47" s="1" t="s">
        <v>31</v>
      </c>
      <c r="B47" s="1" t="s">
        <v>86</v>
      </c>
      <c r="C47" s="1">
        <f>Template!C47</f>
        <v>1</v>
      </c>
      <c r="D47" s="62">
        <v>0</v>
      </c>
      <c r="E47" s="1">
        <f t="shared" si="0"/>
        <v>1</v>
      </c>
      <c r="F47" s="64">
        <f>'Equipements par tunnel'!G22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tunnel'!G23</f>
        <v>7</v>
      </c>
      <c r="G48" s="8">
        <f>Préventifs_tunnels!G804</f>
        <v>15.75</v>
      </c>
      <c r="H48" s="8">
        <f t="shared" si="1"/>
        <v>110.25</v>
      </c>
      <c r="I48" s="11" t="s">
        <v>2463</v>
      </c>
    </row>
    <row r="49" spans="1:9" ht="15" customHeight="1" x14ac:dyDescent="0.25">
      <c r="A49" s="1" t="s">
        <v>31</v>
      </c>
      <c r="B49" s="1" t="s">
        <v>88</v>
      </c>
      <c r="C49" s="1">
        <f>Template!C49</f>
        <v>1</v>
      </c>
      <c r="D49" s="62">
        <v>0</v>
      </c>
      <c r="E49" s="1">
        <f t="shared" si="0"/>
        <v>1</v>
      </c>
      <c r="F49" s="64">
        <f>'Equipements par tunnel'!G24</f>
        <v>9</v>
      </c>
      <c r="G49" s="8">
        <f>Préventifs_tunnels!G805</f>
        <v>23.1</v>
      </c>
      <c r="H49" s="8">
        <f t="shared" si="1"/>
        <v>207.9</v>
      </c>
      <c r="I49" s="11" t="s">
        <v>2464</v>
      </c>
    </row>
    <row r="50" spans="1:9" ht="15" customHeight="1" x14ac:dyDescent="0.25">
      <c r="A50" s="1" t="s">
        <v>31</v>
      </c>
      <c r="B50" s="1" t="s">
        <v>89</v>
      </c>
      <c r="C50" s="1">
        <f>Template!C50</f>
        <v>1</v>
      </c>
      <c r="D50" s="62">
        <v>0</v>
      </c>
      <c r="E50" s="1">
        <f t="shared" si="0"/>
        <v>1</v>
      </c>
      <c r="F50" s="64">
        <f>'Equipements par tunnel'!G25</f>
        <v>3</v>
      </c>
      <c r="G50" s="8">
        <f>Préventifs_tunnels!G806</f>
        <v>26.25</v>
      </c>
      <c r="H50" s="8">
        <f t="shared" si="1"/>
        <v>78.75</v>
      </c>
      <c r="I50" s="11" t="s">
        <v>2465</v>
      </c>
    </row>
    <row r="51" spans="1:9" ht="15" customHeight="1" x14ac:dyDescent="0.25">
      <c r="A51" s="1" t="s">
        <v>31</v>
      </c>
      <c r="B51" s="1" t="s">
        <v>90</v>
      </c>
      <c r="C51" s="1">
        <f>Template!C51</f>
        <v>1</v>
      </c>
      <c r="D51" s="62">
        <v>0</v>
      </c>
      <c r="E51" s="1">
        <f t="shared" si="0"/>
        <v>1</v>
      </c>
      <c r="F51" s="64">
        <f>'Equipements par tunnel'!G26</f>
        <v>36</v>
      </c>
      <c r="G51" s="8">
        <f>Préventifs_tunnels!G807</f>
        <v>15.75</v>
      </c>
      <c r="H51" s="8">
        <f t="shared" si="1"/>
        <v>567</v>
      </c>
      <c r="I51" s="11" t="s">
        <v>2466</v>
      </c>
    </row>
    <row r="52" spans="1:9" ht="15" customHeight="1" x14ac:dyDescent="0.25">
      <c r="A52" s="1" t="s">
        <v>34</v>
      </c>
      <c r="B52" s="1" t="s">
        <v>83</v>
      </c>
      <c r="C52" s="1">
        <f>Template!C52</f>
        <v>1</v>
      </c>
      <c r="D52" s="62">
        <v>0</v>
      </c>
      <c r="E52" s="1">
        <f t="shared" si="0"/>
        <v>1</v>
      </c>
      <c r="F52" s="1">
        <v>1</v>
      </c>
      <c r="G52" s="8">
        <f>Préventifs_tunnels!G820</f>
        <v>10329.540000000001</v>
      </c>
      <c r="H52" s="8">
        <f t="shared" si="1"/>
        <v>10329.540000000001</v>
      </c>
      <c r="I52" s="11" t="s">
        <v>2444</v>
      </c>
    </row>
    <row r="53" spans="1:9" ht="15" customHeight="1" x14ac:dyDescent="0.25">
      <c r="A53" s="1" t="s">
        <v>34</v>
      </c>
      <c r="B53" s="1" t="s">
        <v>122</v>
      </c>
      <c r="C53" s="1">
        <f>Template!C53</f>
        <v>1</v>
      </c>
      <c r="D53" s="62">
        <v>0</v>
      </c>
      <c r="E53" s="1">
        <f t="shared" si="0"/>
        <v>1</v>
      </c>
      <c r="F53" s="64">
        <f>'Equipements par tunnel'!G35+'Equipements par tunnel'!G37</f>
        <v>12</v>
      </c>
      <c r="G53" s="8">
        <f>Préventifs_tunnels!G835</f>
        <v>78.849999999999994</v>
      </c>
      <c r="H53" s="8">
        <f t="shared" si="1"/>
        <v>946.19999999999993</v>
      </c>
      <c r="I53" s="11" t="s">
        <v>2478</v>
      </c>
    </row>
    <row r="54" spans="1:9" ht="15" customHeight="1" x14ac:dyDescent="0.25">
      <c r="A54" s="1" t="s">
        <v>34</v>
      </c>
      <c r="B54" s="1" t="s">
        <v>123</v>
      </c>
      <c r="C54" s="1">
        <f>Template!C54</f>
        <v>1</v>
      </c>
      <c r="D54" s="62">
        <v>0</v>
      </c>
      <c r="E54" s="1">
        <f t="shared" si="0"/>
        <v>1</v>
      </c>
      <c r="F54" s="64">
        <f>'Equipements par tunnel'!G33+'Equipements par tunnel'!G34</f>
        <v>31</v>
      </c>
      <c r="G54" s="8">
        <f>Préventifs_tunnels!G836</f>
        <v>128.27000000000001</v>
      </c>
      <c r="H54" s="8">
        <f t="shared" si="1"/>
        <v>3976.3700000000003</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Préventifs_tunnels!G845</f>
        <v>4055.9</v>
      </c>
      <c r="H58" s="8">
        <f t="shared" si="1"/>
        <v>4055.9</v>
      </c>
      <c r="I58" s="11" t="s">
        <v>2445</v>
      </c>
    </row>
    <row r="59" spans="1:9" ht="15" customHeight="1" x14ac:dyDescent="0.25">
      <c r="A59" s="1" t="s">
        <v>35</v>
      </c>
      <c r="B59" s="1" t="s">
        <v>37</v>
      </c>
      <c r="C59" s="1">
        <f>Template!C59</f>
        <v>1</v>
      </c>
      <c r="D59" s="62">
        <v>0</v>
      </c>
      <c r="E59" s="1">
        <f t="shared" si="0"/>
        <v>1</v>
      </c>
      <c r="F59" s="1">
        <v>1</v>
      </c>
      <c r="G59" s="8">
        <f>Préventifs_tunnels!G846</f>
        <v>4055.9</v>
      </c>
      <c r="H59" s="8">
        <f t="shared" si="1"/>
        <v>4055.9</v>
      </c>
      <c r="I59" s="11" t="s">
        <v>2445</v>
      </c>
    </row>
    <row r="60" spans="1:9" ht="15" customHeight="1" x14ac:dyDescent="0.25">
      <c r="A60" s="1" t="s">
        <v>35</v>
      </c>
      <c r="B60" s="1" t="s">
        <v>38</v>
      </c>
      <c r="C60" s="1">
        <f>Template!C60</f>
        <v>2</v>
      </c>
      <c r="D60" s="62">
        <v>0</v>
      </c>
      <c r="E60" s="1">
        <f t="shared" si="0"/>
        <v>2</v>
      </c>
      <c r="F60" s="1">
        <v>1</v>
      </c>
      <c r="G60" s="8">
        <f>Préventifs_tunnels!G893</f>
        <v>3040.8</v>
      </c>
      <c r="H60" s="8">
        <f t="shared" si="1"/>
        <v>6081.6</v>
      </c>
      <c r="I60" s="11" t="s">
        <v>2445</v>
      </c>
    </row>
    <row r="61" spans="1:9" ht="15" customHeight="1" x14ac:dyDescent="0.25">
      <c r="A61" s="1" t="s">
        <v>35</v>
      </c>
      <c r="B61" s="1" t="s">
        <v>39</v>
      </c>
      <c r="C61" s="1">
        <f>Template!C61</f>
        <v>2</v>
      </c>
      <c r="D61" s="62">
        <v>0</v>
      </c>
      <c r="E61" s="1">
        <f t="shared" si="0"/>
        <v>2</v>
      </c>
      <c r="F61" s="1">
        <v>1</v>
      </c>
      <c r="G61" s="8">
        <f>Préventifs_tunnels!G894</f>
        <v>3040.8</v>
      </c>
      <c r="H61" s="8">
        <f t="shared" si="1"/>
        <v>6081.6</v>
      </c>
      <c r="I61" s="11" t="s">
        <v>2445</v>
      </c>
    </row>
    <row r="62" spans="1:9" ht="15" customHeight="1" x14ac:dyDescent="0.25">
      <c r="A62" s="1" t="s">
        <v>35</v>
      </c>
      <c r="B62" s="1" t="s">
        <v>54</v>
      </c>
      <c r="C62" s="1">
        <f>Template!C62</f>
        <v>1</v>
      </c>
      <c r="D62" s="62">
        <v>0</v>
      </c>
      <c r="E62" s="1">
        <f t="shared" si="0"/>
        <v>1</v>
      </c>
      <c r="F62" s="1">
        <v>1</v>
      </c>
      <c r="G62" s="8">
        <f>Préventifs_tunnels!G939</f>
        <v>327.10000000000002</v>
      </c>
      <c r="H62" s="8">
        <f t="shared" si="1"/>
        <v>327.10000000000002</v>
      </c>
      <c r="I62" s="11" t="s">
        <v>2444</v>
      </c>
    </row>
    <row r="63" spans="1:9" ht="15" customHeight="1" x14ac:dyDescent="0.25">
      <c r="A63" s="1" t="s">
        <v>40</v>
      </c>
      <c r="B63" s="1" t="s">
        <v>41</v>
      </c>
      <c r="C63" s="1">
        <f>Template!C63</f>
        <v>1</v>
      </c>
      <c r="D63" s="62">
        <v>0</v>
      </c>
      <c r="E63" s="1">
        <f t="shared" si="0"/>
        <v>1</v>
      </c>
      <c r="F63" s="1">
        <v>1</v>
      </c>
      <c r="G63" s="8"/>
      <c r="H63" s="8">
        <f t="shared" si="1"/>
        <v>0</v>
      </c>
      <c r="I63" s="69" t="s">
        <v>2527</v>
      </c>
    </row>
    <row r="64" spans="1:9" ht="15" customHeight="1" x14ac:dyDescent="0.25">
      <c r="A64" s="1" t="s">
        <v>40</v>
      </c>
      <c r="B64" s="1" t="s">
        <v>102</v>
      </c>
      <c r="C64" s="1">
        <f>Template!C64</f>
        <v>3</v>
      </c>
      <c r="D64" s="62">
        <v>0</v>
      </c>
      <c r="E64" s="1">
        <f t="shared" si="0"/>
        <v>3</v>
      </c>
      <c r="F64" s="1">
        <v>1</v>
      </c>
      <c r="G64" s="8"/>
      <c r="H64" s="8">
        <f t="shared" si="1"/>
        <v>0</v>
      </c>
      <c r="I64" s="69" t="s">
        <v>2528</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f>'Equipements par tunnel'!G28</f>
        <v>0</v>
      </c>
      <c r="G66" s="8"/>
      <c r="H66" s="8">
        <f t="shared" si="1"/>
        <v>0</v>
      </c>
      <c r="I66" s="69" t="s">
        <v>2528</v>
      </c>
    </row>
    <row r="67" spans="1:9" ht="15" customHeight="1" x14ac:dyDescent="0.25">
      <c r="A67" s="1" t="s">
        <v>40</v>
      </c>
      <c r="B67" s="1" t="s">
        <v>104</v>
      </c>
      <c r="C67" s="1">
        <f>Template!C67</f>
        <v>1</v>
      </c>
      <c r="D67" s="62">
        <v>0</v>
      </c>
      <c r="E67" s="1">
        <f t="shared" si="0"/>
        <v>1</v>
      </c>
      <c r="F67" s="64">
        <f>'Equipements par tunnel'!G27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tunnel'!G15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tunnel'!G29</f>
        <v>0</v>
      </c>
      <c r="G72" s="8">
        <f>Préventifs_tunnels!G992</f>
        <v>686</v>
      </c>
      <c r="H72" s="8">
        <f t="shared" si="1"/>
        <v>0</v>
      </c>
      <c r="I72" s="11" t="s">
        <v>2483</v>
      </c>
    </row>
    <row r="73" spans="1:9" ht="30" customHeight="1" x14ac:dyDescent="0.25">
      <c r="H73" s="13">
        <f>SUM(H3:H72)</f>
        <v>454019.24299999984</v>
      </c>
    </row>
  </sheetData>
  <sheetProtection algorithmName="SHA-512" hashValue="kSc7ugRb5N1YdufnxooMGT4qc2XdxfpGs6HdC76IQ4jEUpFXCF3lH3i5uEj55MnJD85k8gtIvsv8U7Aa01Rjtg==" saltValue="luTJX+8IN33dRr2egvf2Sg==" spinCount="100000" sheet="1" objects="1" scenarios="1"/>
  <protectedRanges>
    <protectedRange sqref="D1:D1048576" name="Plage2"/>
  </protectedRanges>
  <pageMargins left="0.7" right="0.7" top="0.75" bottom="0.75" header="0.3" footer="0.3"/>
  <pageSetup paperSize="9" fitToWidth="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348E-CBA4-43D3-A8B2-527E692C1087}">
  <sheetPr>
    <tabColor theme="7" tint="0.39997558519241921"/>
    <pageSetUpPr fitToPage="1"/>
  </sheetPr>
  <dimension ref="A1:I73"/>
  <sheetViews>
    <sheetView workbookViewId="0">
      <pane ySplit="2" topLeftCell="A3" activePane="bottomLeft" state="frozen"/>
      <selection pane="bottomLeft" activeCell="D1" sqref="D1:D1048576"/>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3" customWidth="1"/>
    <col min="9" max="9" width="132.85546875" style="9" bestFit="1" customWidth="1"/>
    <col min="10" max="16384" width="9.140625" style="2"/>
  </cols>
  <sheetData>
    <row r="1" spans="1:9" ht="15" customHeight="1" x14ac:dyDescent="0.25">
      <c r="A1" s="2" t="s">
        <v>137</v>
      </c>
    </row>
    <row r="2" spans="1:9" ht="30" customHeight="1" x14ac:dyDescent="0.25">
      <c r="A2" s="5" t="s">
        <v>0</v>
      </c>
      <c r="B2" s="5" t="s">
        <v>1</v>
      </c>
      <c r="C2" s="6" t="s">
        <v>113</v>
      </c>
      <c r="D2" s="6" t="s">
        <v>2434</v>
      </c>
      <c r="E2" s="6" t="s">
        <v>114</v>
      </c>
      <c r="F2" s="6" t="s">
        <v>115</v>
      </c>
      <c r="G2" s="12" t="s">
        <v>118</v>
      </c>
      <c r="H2" s="12" t="s">
        <v>119</v>
      </c>
      <c r="I2" s="10" t="s">
        <v>126</v>
      </c>
    </row>
    <row r="3" spans="1:9" ht="15" customHeight="1" x14ac:dyDescent="0.25">
      <c r="A3" s="1" t="s">
        <v>12</v>
      </c>
      <c r="B3" s="1" t="s">
        <v>111</v>
      </c>
      <c r="C3" s="1">
        <f>Template!C3</f>
        <v>6</v>
      </c>
      <c r="D3" s="62">
        <v>0</v>
      </c>
      <c r="E3" s="1">
        <f t="shared" ref="E3:E72" si="0">C3+D3</f>
        <v>6</v>
      </c>
      <c r="F3" s="1">
        <v>1</v>
      </c>
      <c r="G3" s="8">
        <f>(Préventifs_tunnels!G45+Préventifs_tunnels!G46)</f>
        <v>3551</v>
      </c>
      <c r="H3" s="8">
        <f>E3*F3*G3</f>
        <v>21306</v>
      </c>
      <c r="I3" s="70" t="s">
        <v>2537</v>
      </c>
    </row>
    <row r="4" spans="1:9" ht="15" customHeight="1" x14ac:dyDescent="0.25">
      <c r="A4" s="1" t="s">
        <v>12</v>
      </c>
      <c r="B4" s="1" t="s">
        <v>112</v>
      </c>
      <c r="C4" s="1">
        <f>Template!C4</f>
        <v>6</v>
      </c>
      <c r="D4" s="62">
        <v>0</v>
      </c>
      <c r="E4" s="1">
        <f t="shared" si="0"/>
        <v>6</v>
      </c>
      <c r="F4" s="1">
        <v>1</v>
      </c>
      <c r="G4" s="8">
        <f>(Préventifs_tunnels!G75+Préventifs_tunnels!G76)</f>
        <v>5875</v>
      </c>
      <c r="H4" s="8">
        <f>E4*F4*G4</f>
        <v>35250</v>
      </c>
      <c r="I4" s="70" t="s">
        <v>2537</v>
      </c>
    </row>
    <row r="5" spans="1:9" ht="15" customHeight="1" x14ac:dyDescent="0.25">
      <c r="A5" s="1" t="s">
        <v>12</v>
      </c>
      <c r="B5" s="1" t="s">
        <v>4</v>
      </c>
      <c r="C5" s="1">
        <f>Template!C5</f>
        <v>1</v>
      </c>
      <c r="D5" s="62">
        <v>0</v>
      </c>
      <c r="E5" s="1">
        <f t="shared" si="0"/>
        <v>1</v>
      </c>
      <c r="F5" s="1">
        <v>1</v>
      </c>
      <c r="G5" s="8">
        <f>(Préventifs_tunnels!G15+Préventifs_tunnels!G16)</f>
        <v>6334</v>
      </c>
      <c r="H5" s="8">
        <f t="shared" ref="H5:H72" si="1">E5*F5*G5</f>
        <v>6334</v>
      </c>
      <c r="I5" s="70" t="s">
        <v>2537</v>
      </c>
    </row>
    <row r="6" spans="1:9" ht="15" customHeight="1" x14ac:dyDescent="0.25">
      <c r="A6" s="1" t="s">
        <v>5</v>
      </c>
      <c r="B6" s="1" t="s">
        <v>6</v>
      </c>
      <c r="C6" s="1">
        <f>Template!C6</f>
        <v>2</v>
      </c>
      <c r="D6" s="62">
        <v>0</v>
      </c>
      <c r="E6" s="1">
        <f t="shared" si="0"/>
        <v>2</v>
      </c>
      <c r="F6" s="1">
        <v>2</v>
      </c>
      <c r="G6" s="8">
        <f>Préventifs_tunnels!G95</f>
        <v>10734.42</v>
      </c>
      <c r="H6" s="8">
        <f t="shared" si="1"/>
        <v>42937.68</v>
      </c>
      <c r="I6" s="11" t="s">
        <v>2445</v>
      </c>
    </row>
    <row r="7" spans="1:9" ht="15" customHeight="1" x14ac:dyDescent="0.25">
      <c r="A7" s="1" t="s">
        <v>96</v>
      </c>
      <c r="B7" s="1" t="s">
        <v>2185</v>
      </c>
      <c r="C7" s="1">
        <f>Template!C7</f>
        <v>1</v>
      </c>
      <c r="D7" s="62">
        <v>0</v>
      </c>
      <c r="E7" s="1">
        <f t="shared" si="0"/>
        <v>1</v>
      </c>
      <c r="F7" s="63">
        <v>1</v>
      </c>
      <c r="G7" s="8">
        <f>Préventifs_tunnels!G116</f>
        <v>486.45</v>
      </c>
      <c r="H7" s="8">
        <f t="shared" si="1"/>
        <v>486.45</v>
      </c>
      <c r="I7" s="11" t="s">
        <v>2438</v>
      </c>
    </row>
    <row r="8" spans="1:9" ht="15" customHeight="1" x14ac:dyDescent="0.25">
      <c r="A8" s="1" t="s">
        <v>96</v>
      </c>
      <c r="B8" s="1" t="s">
        <v>2183</v>
      </c>
      <c r="C8" s="1">
        <f>Template!C8</f>
        <v>0.5</v>
      </c>
      <c r="D8" s="62">
        <v>0</v>
      </c>
      <c r="E8" s="1">
        <f t="shared" si="0"/>
        <v>0.5</v>
      </c>
      <c r="F8" s="1">
        <v>1</v>
      </c>
      <c r="G8" s="8">
        <f>Préventifs_tunnels!G117</f>
        <v>864.8</v>
      </c>
      <c r="H8" s="8">
        <f t="shared" si="1"/>
        <v>432.4</v>
      </c>
      <c r="I8" s="11" t="s">
        <v>2436</v>
      </c>
    </row>
    <row r="9" spans="1:9" ht="15" customHeight="1" x14ac:dyDescent="0.25">
      <c r="A9" s="1" t="s">
        <v>96</v>
      </c>
      <c r="B9" s="1" t="s">
        <v>2435</v>
      </c>
      <c r="C9" s="1">
        <f>Template!C9</f>
        <v>1</v>
      </c>
      <c r="D9" s="62">
        <v>0</v>
      </c>
      <c r="E9" s="1">
        <f t="shared" si="0"/>
        <v>1</v>
      </c>
      <c r="F9" s="1">
        <v>1</v>
      </c>
      <c r="G9" s="8">
        <f>SUM(Préventifs_tunnels!G159:G161)</f>
        <v>1189.0999999999999</v>
      </c>
      <c r="H9" s="8">
        <f t="shared" si="1"/>
        <v>1189.0999999999999</v>
      </c>
      <c r="I9" s="70" t="s">
        <v>225</v>
      </c>
    </row>
    <row r="10" spans="1:9" ht="15" customHeight="1" x14ac:dyDescent="0.25">
      <c r="A10" s="1" t="s">
        <v>96</v>
      </c>
      <c r="B10" s="1" t="s">
        <v>99</v>
      </c>
      <c r="C10" s="1">
        <f>Template!C10</f>
        <v>1</v>
      </c>
      <c r="D10" s="62">
        <v>0</v>
      </c>
      <c r="E10" s="1">
        <f t="shared" si="0"/>
        <v>1</v>
      </c>
      <c r="F10" s="62">
        <v>0</v>
      </c>
      <c r="G10" s="8">
        <f>Préventifs_tunnels!G113</f>
        <v>648.6</v>
      </c>
      <c r="H10" s="8">
        <f t="shared" si="1"/>
        <v>0</v>
      </c>
      <c r="I10" s="66" t="s">
        <v>2487</v>
      </c>
    </row>
    <row r="11" spans="1:9" ht="15" customHeight="1" x14ac:dyDescent="0.25">
      <c r="A11" s="1" t="s">
        <v>96</v>
      </c>
      <c r="B11" s="1" t="s">
        <v>100</v>
      </c>
      <c r="C11" s="1">
        <f>Template!C11</f>
        <v>1</v>
      </c>
      <c r="D11" s="62">
        <v>0</v>
      </c>
      <c r="E11" s="1">
        <f t="shared" si="0"/>
        <v>1</v>
      </c>
      <c r="F11" s="62">
        <f>'Equipements par tunnel'!J51</f>
        <v>14</v>
      </c>
      <c r="G11" s="8">
        <f>Préventifs_tunnels!G114</f>
        <v>864.8</v>
      </c>
      <c r="H11" s="8">
        <f t="shared" si="1"/>
        <v>12107.199999999999</v>
      </c>
      <c r="I11" s="66" t="s">
        <v>2488</v>
      </c>
    </row>
    <row r="12" spans="1:9" ht="15" customHeight="1" x14ac:dyDescent="0.25">
      <c r="A12" s="1" t="s">
        <v>96</v>
      </c>
      <c r="B12" s="1" t="s">
        <v>101</v>
      </c>
      <c r="C12" s="1">
        <f>Template!C12</f>
        <v>1</v>
      </c>
      <c r="D12" s="62">
        <v>0</v>
      </c>
      <c r="E12" s="1">
        <f t="shared" si="0"/>
        <v>1</v>
      </c>
      <c r="F12" s="62">
        <v>0</v>
      </c>
      <c r="G12" s="8">
        <f>Préventifs_tunnels!G115</f>
        <v>1081</v>
      </c>
      <c r="H12" s="8">
        <f t="shared" si="1"/>
        <v>0</v>
      </c>
      <c r="I12" s="66" t="s">
        <v>2489</v>
      </c>
    </row>
    <row r="13" spans="1:9" ht="15" customHeight="1" x14ac:dyDescent="0.25">
      <c r="A13" s="1" t="s">
        <v>14</v>
      </c>
      <c r="B13" s="1" t="s">
        <v>10</v>
      </c>
      <c r="C13" s="1">
        <f>Template!C13</f>
        <v>2</v>
      </c>
      <c r="D13" s="62">
        <v>0</v>
      </c>
      <c r="E13" s="1">
        <f t="shared" si="0"/>
        <v>2</v>
      </c>
      <c r="F13" s="1">
        <v>2</v>
      </c>
      <c r="G13" s="8">
        <f>Préventifs_tunnels!G187</f>
        <v>570.14</v>
      </c>
      <c r="H13" s="8">
        <f t="shared" si="1"/>
        <v>2280.56</v>
      </c>
      <c r="I13" s="11" t="s">
        <v>2445</v>
      </c>
    </row>
    <row r="14" spans="1:9" ht="15" customHeight="1" x14ac:dyDescent="0.25">
      <c r="A14" s="1" t="s">
        <v>14</v>
      </c>
      <c r="B14" s="1" t="s">
        <v>11</v>
      </c>
      <c r="C14" s="1">
        <f>Template!C14</f>
        <v>2</v>
      </c>
      <c r="D14" s="62">
        <v>0</v>
      </c>
      <c r="E14" s="1">
        <f t="shared" si="0"/>
        <v>2</v>
      </c>
      <c r="F14" s="1">
        <v>2</v>
      </c>
      <c r="G14" s="8">
        <f>Préventifs_tunnels!G192</f>
        <v>3360.25</v>
      </c>
      <c r="H14" s="8">
        <f t="shared" si="1"/>
        <v>13441</v>
      </c>
      <c r="I14" s="11" t="s">
        <v>2445</v>
      </c>
    </row>
    <row r="15" spans="1:9" ht="15" customHeight="1" x14ac:dyDescent="0.25">
      <c r="A15" s="1" t="s">
        <v>14</v>
      </c>
      <c r="B15" s="1" t="s">
        <v>15</v>
      </c>
      <c r="C15" s="1">
        <f>Template!C15</f>
        <v>0.4</v>
      </c>
      <c r="D15" s="62">
        <v>0</v>
      </c>
      <c r="E15" s="1">
        <f t="shared" si="0"/>
        <v>0.4</v>
      </c>
      <c r="F15" s="1">
        <v>2</v>
      </c>
      <c r="G15" s="8">
        <f>SUM(Préventifs_tunnels!G197:G199)</f>
        <v>18349</v>
      </c>
      <c r="H15" s="8">
        <f t="shared" si="1"/>
        <v>14679.2</v>
      </c>
      <c r="I15" s="70" t="s">
        <v>2539</v>
      </c>
    </row>
    <row r="16" spans="1:9" ht="15" customHeight="1" x14ac:dyDescent="0.25">
      <c r="A16" s="1" t="s">
        <v>95</v>
      </c>
      <c r="B16" s="1" t="s">
        <v>17</v>
      </c>
      <c r="C16" s="1">
        <f>Template!C16</f>
        <v>2</v>
      </c>
      <c r="D16" s="62">
        <v>0</v>
      </c>
      <c r="E16" s="1">
        <f t="shared" si="0"/>
        <v>2</v>
      </c>
      <c r="F16" s="1">
        <v>2</v>
      </c>
      <c r="G16" s="8">
        <f>Préventifs_tunnels!G119</f>
        <v>1297.2</v>
      </c>
      <c r="H16" s="8">
        <f t="shared" si="1"/>
        <v>5188.8</v>
      </c>
      <c r="I16" s="11" t="s">
        <v>2445</v>
      </c>
    </row>
    <row r="17" spans="1:9" ht="15" customHeight="1" x14ac:dyDescent="0.25">
      <c r="A17" s="1" t="s">
        <v>95</v>
      </c>
      <c r="B17" s="1" t="s">
        <v>18</v>
      </c>
      <c r="C17" s="1">
        <f>Template!C17</f>
        <v>2</v>
      </c>
      <c r="D17" s="62">
        <v>0</v>
      </c>
      <c r="E17" s="1">
        <f t="shared" si="0"/>
        <v>2</v>
      </c>
      <c r="F17" s="1">
        <v>2</v>
      </c>
      <c r="G17" s="8">
        <f>Préventifs_tunnels!G120</f>
        <v>1081</v>
      </c>
      <c r="H17" s="8">
        <f t="shared" si="1"/>
        <v>4324</v>
      </c>
      <c r="I17" s="11" t="s">
        <v>2445</v>
      </c>
    </row>
    <row r="18" spans="1:9" ht="15" customHeight="1" x14ac:dyDescent="0.25">
      <c r="A18" s="1" t="s">
        <v>95</v>
      </c>
      <c r="B18" s="1" t="s">
        <v>94</v>
      </c>
      <c r="C18" s="1">
        <f>Template!C18</f>
        <v>1</v>
      </c>
      <c r="D18" s="62">
        <v>0</v>
      </c>
      <c r="E18" s="1">
        <f t="shared" si="0"/>
        <v>1</v>
      </c>
      <c r="F18" s="64">
        <f>'Equipements par tunnel'!J59</f>
        <v>32</v>
      </c>
      <c r="G18" s="8">
        <f>Préventifs_tunnels!G361</f>
        <v>61.7</v>
      </c>
      <c r="H18" s="8">
        <f t="shared" si="1"/>
        <v>1974.4</v>
      </c>
      <c r="I18" s="11" t="s">
        <v>2484</v>
      </c>
    </row>
    <row r="19" spans="1:9" ht="15" customHeight="1" x14ac:dyDescent="0.25">
      <c r="A19" s="1" t="s">
        <v>19</v>
      </c>
      <c r="B19" s="1" t="s">
        <v>116</v>
      </c>
      <c r="C19" s="1">
        <f>Template!C19</f>
        <v>1</v>
      </c>
      <c r="D19" s="62">
        <v>0</v>
      </c>
      <c r="E19" s="1">
        <f t="shared" si="0"/>
        <v>1</v>
      </c>
      <c r="F19" s="1">
        <v>1</v>
      </c>
      <c r="G19" s="8">
        <f>Préventifs_tunnels!G372</f>
        <v>309.5</v>
      </c>
      <c r="H19" s="8">
        <f t="shared" si="1"/>
        <v>309.5</v>
      </c>
      <c r="I19" s="11" t="s">
        <v>2444</v>
      </c>
    </row>
    <row r="20" spans="1:9" ht="15" customHeight="1" x14ac:dyDescent="0.25">
      <c r="A20" s="1" t="s">
        <v>19</v>
      </c>
      <c r="B20" s="1" t="s">
        <v>117</v>
      </c>
      <c r="C20" s="1">
        <f>Template!C20</f>
        <v>1</v>
      </c>
      <c r="D20" s="62">
        <v>0</v>
      </c>
      <c r="E20" s="1">
        <f t="shared" si="0"/>
        <v>1</v>
      </c>
      <c r="F20" s="1">
        <v>1</v>
      </c>
      <c r="G20" s="8">
        <f>Préventifs_tunnels!G373</f>
        <v>908.8</v>
      </c>
      <c r="H20" s="8">
        <f t="shared" si="1"/>
        <v>908.8</v>
      </c>
      <c r="I20" s="11" t="s">
        <v>2444</v>
      </c>
    </row>
    <row r="21" spans="1:9" ht="15" customHeight="1" x14ac:dyDescent="0.25">
      <c r="A21" s="1" t="s">
        <v>19</v>
      </c>
      <c r="B21" s="1" t="s">
        <v>2442</v>
      </c>
      <c r="C21" s="1">
        <f>Template!C21</f>
        <v>1</v>
      </c>
      <c r="D21" s="62">
        <v>0</v>
      </c>
      <c r="E21" s="1">
        <f t="shared" si="0"/>
        <v>1</v>
      </c>
      <c r="F21" s="64">
        <f>'Equipements par tunnel'!J4</f>
        <v>0</v>
      </c>
      <c r="G21" s="8">
        <f>Préventifs_tunnels!G406</f>
        <v>195.35</v>
      </c>
      <c r="H21" s="8">
        <f t="shared" si="1"/>
        <v>0</v>
      </c>
      <c r="I21" s="11" t="s">
        <v>2440</v>
      </c>
    </row>
    <row r="22" spans="1:9" ht="15" customHeight="1" x14ac:dyDescent="0.25">
      <c r="A22" s="1" t="s">
        <v>19</v>
      </c>
      <c r="B22" s="1" t="s">
        <v>2443</v>
      </c>
      <c r="C22" s="1">
        <f>Template!C22</f>
        <v>1</v>
      </c>
      <c r="D22" s="62">
        <v>0</v>
      </c>
      <c r="E22" s="1">
        <f t="shared" si="0"/>
        <v>1</v>
      </c>
      <c r="F22" s="64">
        <f>'Equipements par tunnel'!J6</f>
        <v>0</v>
      </c>
      <c r="G22" s="8">
        <f>Préventifs_tunnels!G407</f>
        <v>88.19</v>
      </c>
      <c r="H22" s="8">
        <f t="shared" si="1"/>
        <v>0</v>
      </c>
      <c r="I22" s="11" t="s">
        <v>2441</v>
      </c>
    </row>
    <row r="23" spans="1:9" ht="15" customHeight="1" x14ac:dyDescent="0.25">
      <c r="A23" s="3" t="s">
        <v>61</v>
      </c>
      <c r="B23" s="1" t="s">
        <v>42</v>
      </c>
      <c r="C23" s="1">
        <f>Template!C23</f>
        <v>1</v>
      </c>
      <c r="D23" s="62">
        <v>0</v>
      </c>
      <c r="E23" s="1">
        <f t="shared" si="0"/>
        <v>1</v>
      </c>
      <c r="F23" s="1">
        <v>1</v>
      </c>
      <c r="G23" s="8">
        <f>Préventifs_tunnels!G427</f>
        <v>816.97</v>
      </c>
      <c r="H23" s="8">
        <f t="shared" si="1"/>
        <v>816.97</v>
      </c>
      <c r="I23" s="11" t="s">
        <v>2444</v>
      </c>
    </row>
    <row r="24" spans="1:9" ht="15" customHeight="1" x14ac:dyDescent="0.25">
      <c r="A24" s="3" t="s">
        <v>61</v>
      </c>
      <c r="B24" s="1" t="s">
        <v>43</v>
      </c>
      <c r="C24" s="1">
        <f>Template!C24</f>
        <v>1</v>
      </c>
      <c r="D24" s="62">
        <v>0</v>
      </c>
      <c r="E24" s="1">
        <f t="shared" si="0"/>
        <v>1</v>
      </c>
      <c r="F24" s="1">
        <v>1</v>
      </c>
      <c r="G24" s="8">
        <f>Préventifs_tunnels!G449</f>
        <v>314.89</v>
      </c>
      <c r="H24" s="8">
        <f t="shared" si="1"/>
        <v>314.89</v>
      </c>
      <c r="I24" s="11" t="s">
        <v>2444</v>
      </c>
    </row>
    <row r="25" spans="1:9" ht="15" customHeight="1" x14ac:dyDescent="0.25">
      <c r="A25" s="1" t="s">
        <v>97</v>
      </c>
      <c r="B25" s="1" t="s">
        <v>44</v>
      </c>
      <c r="C25" s="1">
        <f>Template!C25</f>
        <v>0.5</v>
      </c>
      <c r="D25" s="62">
        <v>0</v>
      </c>
      <c r="E25" s="1">
        <f t="shared" si="0"/>
        <v>0.5</v>
      </c>
      <c r="F25" s="1">
        <v>1</v>
      </c>
      <c r="G25" s="8">
        <f>Préventifs_tunnels!G724</f>
        <v>3602.74</v>
      </c>
      <c r="H25" s="8">
        <f t="shared" si="1"/>
        <v>1801.37</v>
      </c>
      <c r="I25" s="11" t="s">
        <v>2444</v>
      </c>
    </row>
    <row r="26" spans="1:9" ht="15" customHeight="1" x14ac:dyDescent="0.25">
      <c r="A26" s="1" t="s">
        <v>97</v>
      </c>
      <c r="B26" s="1" t="s">
        <v>46</v>
      </c>
      <c r="C26" s="1">
        <f>Template!C26</f>
        <v>0.5</v>
      </c>
      <c r="D26" s="62">
        <v>0</v>
      </c>
      <c r="E26" s="1">
        <f t="shared" si="0"/>
        <v>0.5</v>
      </c>
      <c r="F26" s="1">
        <v>1</v>
      </c>
      <c r="G26" s="8">
        <f>Préventifs_tunnels!G728</f>
        <v>5381.56</v>
      </c>
      <c r="H26" s="8">
        <f t="shared" si="1"/>
        <v>2690.78</v>
      </c>
      <c r="I26" s="11" t="s">
        <v>2444</v>
      </c>
    </row>
    <row r="27" spans="1:9" ht="15" customHeight="1" x14ac:dyDescent="0.25">
      <c r="A27" s="1" t="s">
        <v>97</v>
      </c>
      <c r="B27" s="1" t="s">
        <v>47</v>
      </c>
      <c r="C27" s="1">
        <f>Template!C27</f>
        <v>0</v>
      </c>
      <c r="D27" s="62">
        <v>0</v>
      </c>
      <c r="E27" s="1">
        <f t="shared" si="0"/>
        <v>0</v>
      </c>
      <c r="F27" s="1">
        <v>1</v>
      </c>
      <c r="G27" s="8">
        <f>Préventifs_tunnels!G732</f>
        <v>9493.01</v>
      </c>
      <c r="H27" s="8">
        <f t="shared" si="1"/>
        <v>0</v>
      </c>
      <c r="I27" s="11" t="s">
        <v>2444</v>
      </c>
    </row>
    <row r="28" spans="1:9" ht="15" customHeight="1" x14ac:dyDescent="0.25">
      <c r="A28" s="1" t="s">
        <v>97</v>
      </c>
      <c r="B28" s="1" t="s">
        <v>26</v>
      </c>
      <c r="C28" s="1">
        <f>Template!C28</f>
        <v>0.5</v>
      </c>
      <c r="D28" s="62">
        <v>0</v>
      </c>
      <c r="E28" s="1">
        <f t="shared" si="0"/>
        <v>0.5</v>
      </c>
      <c r="F28" s="1">
        <v>1</v>
      </c>
      <c r="G28" s="8">
        <f>Préventifs_tunnels!G735</f>
        <v>1612.43</v>
      </c>
      <c r="H28" s="8">
        <f t="shared" si="1"/>
        <v>806.21500000000003</v>
      </c>
      <c r="I28" s="11" t="s">
        <v>2444</v>
      </c>
    </row>
    <row r="29" spans="1:9" ht="15" customHeight="1" x14ac:dyDescent="0.25">
      <c r="A29" s="1" t="s">
        <v>97</v>
      </c>
      <c r="B29" s="1" t="s">
        <v>27</v>
      </c>
      <c r="C29" s="1">
        <f>Template!C29</f>
        <v>0.5</v>
      </c>
      <c r="D29" s="62">
        <v>0</v>
      </c>
      <c r="E29" s="1">
        <f t="shared" si="0"/>
        <v>0.5</v>
      </c>
      <c r="F29" s="1">
        <v>1</v>
      </c>
      <c r="G29" s="8">
        <f>Préventifs_tunnels!G740</f>
        <v>2054.71</v>
      </c>
      <c r="H29" s="8">
        <f t="shared" si="1"/>
        <v>1027.355</v>
      </c>
      <c r="I29" s="11" t="s">
        <v>2444</v>
      </c>
    </row>
    <row r="30" spans="1:9" ht="15" customHeight="1" x14ac:dyDescent="0.25">
      <c r="A30" s="1" t="s">
        <v>97</v>
      </c>
      <c r="B30" s="1" t="s">
        <v>28</v>
      </c>
      <c r="C30" s="1">
        <f>Template!C30</f>
        <v>0</v>
      </c>
      <c r="D30" s="62">
        <v>0</v>
      </c>
      <c r="E30" s="1">
        <f t="shared" si="0"/>
        <v>0</v>
      </c>
      <c r="F30" s="1">
        <v>1</v>
      </c>
      <c r="G30" s="8">
        <f>Préventifs_tunnels!G745</f>
        <v>3457.67</v>
      </c>
      <c r="H30" s="8">
        <f t="shared" si="1"/>
        <v>0</v>
      </c>
      <c r="I30" s="11" t="s">
        <v>2444</v>
      </c>
    </row>
    <row r="31" spans="1:9" ht="15" customHeight="1" x14ac:dyDescent="0.25">
      <c r="A31" s="1" t="s">
        <v>97</v>
      </c>
      <c r="B31" s="1" t="s">
        <v>48</v>
      </c>
      <c r="C31" s="1">
        <f>Template!C31</f>
        <v>0.5</v>
      </c>
      <c r="D31" s="62">
        <v>0</v>
      </c>
      <c r="E31" s="1">
        <f t="shared" si="0"/>
        <v>0.5</v>
      </c>
      <c r="F31" s="1">
        <v>1</v>
      </c>
      <c r="G31" s="8">
        <f>Préventifs_tunnels!G750</f>
        <v>4401.8500000000004</v>
      </c>
      <c r="H31" s="8">
        <f t="shared" si="1"/>
        <v>2200.9250000000002</v>
      </c>
      <c r="I31" s="11" t="s">
        <v>2444</v>
      </c>
    </row>
    <row r="32" spans="1:9" ht="15" customHeight="1" x14ac:dyDescent="0.25">
      <c r="A32" s="1" t="s">
        <v>97</v>
      </c>
      <c r="B32" s="1" t="s">
        <v>49</v>
      </c>
      <c r="C32" s="1">
        <f>Template!C32</f>
        <v>0.5</v>
      </c>
      <c r="D32" s="62">
        <v>0</v>
      </c>
      <c r="E32" s="1">
        <f t="shared" si="0"/>
        <v>0.5</v>
      </c>
      <c r="F32" s="1">
        <v>1</v>
      </c>
      <c r="G32" s="8">
        <f>Préventifs_tunnels!G756</f>
        <v>5463.41</v>
      </c>
      <c r="H32" s="8">
        <f t="shared" si="1"/>
        <v>2731.7049999999999</v>
      </c>
      <c r="I32" s="11" t="s">
        <v>2444</v>
      </c>
    </row>
    <row r="33" spans="1:9" ht="15" customHeight="1" x14ac:dyDescent="0.25">
      <c r="A33" s="1" t="s">
        <v>97</v>
      </c>
      <c r="B33" s="1" t="s">
        <v>50</v>
      </c>
      <c r="C33" s="1">
        <f>Template!C33</f>
        <v>0</v>
      </c>
      <c r="D33" s="62">
        <v>0</v>
      </c>
      <c r="E33" s="1">
        <f t="shared" si="0"/>
        <v>0</v>
      </c>
      <c r="F33" s="1">
        <v>1</v>
      </c>
      <c r="G33" s="8">
        <f>Préventifs_tunnels!G762</f>
        <v>10356.51</v>
      </c>
      <c r="H33" s="8">
        <f t="shared" si="1"/>
        <v>0</v>
      </c>
      <c r="I33" s="11" t="s">
        <v>2444</v>
      </c>
    </row>
    <row r="34" spans="1:9" ht="15" customHeight="1" x14ac:dyDescent="0.25">
      <c r="A34" s="1" t="s">
        <v>97</v>
      </c>
      <c r="B34" s="1" t="s">
        <v>30</v>
      </c>
      <c r="C34" s="1">
        <f>Template!C34</f>
        <v>1</v>
      </c>
      <c r="D34" s="62">
        <v>0</v>
      </c>
      <c r="E34" s="1">
        <f t="shared" si="0"/>
        <v>1</v>
      </c>
      <c r="F34" s="60">
        <v>1</v>
      </c>
      <c r="G34" s="8">
        <f>Préventifs_tunnels!G769</f>
        <v>4894.51</v>
      </c>
      <c r="H34" s="8">
        <f t="shared" si="1"/>
        <v>4894.51</v>
      </c>
      <c r="I34" s="11" t="s">
        <v>2444</v>
      </c>
    </row>
    <row r="35" spans="1:9" ht="15" customHeight="1" x14ac:dyDescent="0.25">
      <c r="A35" s="1" t="s">
        <v>97</v>
      </c>
      <c r="B35" s="1" t="s">
        <v>92</v>
      </c>
      <c r="C35" s="1">
        <f>Template!C35</f>
        <v>0.5</v>
      </c>
      <c r="D35" s="62">
        <v>0</v>
      </c>
      <c r="E35" s="1">
        <f t="shared" si="0"/>
        <v>0.5</v>
      </c>
      <c r="F35" s="64">
        <f>'Equipements par tunnel'!J50</f>
        <v>4</v>
      </c>
      <c r="G35" s="8">
        <f>Préventifs_tunnels!G474</f>
        <v>469.67</v>
      </c>
      <c r="H35" s="8">
        <f t="shared" si="1"/>
        <v>939.34</v>
      </c>
      <c r="I35" s="11" t="s">
        <v>2446</v>
      </c>
    </row>
    <row r="36" spans="1:9" ht="15" customHeight="1" x14ac:dyDescent="0.25">
      <c r="A36" s="1" t="s">
        <v>97</v>
      </c>
      <c r="B36" s="1" t="s">
        <v>93</v>
      </c>
      <c r="C36" s="1">
        <f>Template!C36</f>
        <v>0.5</v>
      </c>
      <c r="D36" s="62">
        <v>0</v>
      </c>
      <c r="E36" s="1">
        <f t="shared" si="0"/>
        <v>0.5</v>
      </c>
      <c r="F36" s="64">
        <f>'Equipements par tunnel'!J50</f>
        <v>4</v>
      </c>
      <c r="G36" s="8">
        <f>Préventifs_tunnels!G475</f>
        <v>617.11</v>
      </c>
      <c r="H36" s="8">
        <f t="shared" si="1"/>
        <v>1234.22</v>
      </c>
      <c r="I36" s="11" t="s">
        <v>2447</v>
      </c>
    </row>
    <row r="37" spans="1:9" ht="15" customHeight="1" x14ac:dyDescent="0.25">
      <c r="A37" s="1" t="s">
        <v>57</v>
      </c>
      <c r="B37" s="1" t="s">
        <v>214</v>
      </c>
      <c r="C37" s="1">
        <f>Template!C37</f>
        <v>1</v>
      </c>
      <c r="D37" s="62">
        <v>0</v>
      </c>
      <c r="E37" s="1">
        <f t="shared" si="0"/>
        <v>1</v>
      </c>
      <c r="F37" s="64">
        <f>'Equipements par tunnel'!J55</f>
        <v>0</v>
      </c>
      <c r="G37" s="8">
        <f>Préventifs_tunnels!G808</f>
        <v>304.01</v>
      </c>
      <c r="H37" s="8">
        <f t="shared" si="1"/>
        <v>0</v>
      </c>
      <c r="I37" s="11" t="s">
        <v>2448</v>
      </c>
    </row>
    <row r="38" spans="1:9" ht="15" customHeight="1" x14ac:dyDescent="0.25">
      <c r="A38" s="1" t="s">
        <v>57</v>
      </c>
      <c r="B38" s="1" t="s">
        <v>215</v>
      </c>
      <c r="C38" s="1">
        <f>Template!C38</f>
        <v>1</v>
      </c>
      <c r="D38" s="62">
        <v>0</v>
      </c>
      <c r="E38" s="1">
        <f t="shared" si="0"/>
        <v>1</v>
      </c>
      <c r="F38" s="64">
        <f>'Equipements par tunnel'!J56</f>
        <v>2</v>
      </c>
      <c r="G38" s="8">
        <f>Préventifs_tunnels!G809</f>
        <v>337.95</v>
      </c>
      <c r="H38" s="8">
        <f t="shared" si="1"/>
        <v>675.9</v>
      </c>
      <c r="I38" s="11" t="s">
        <v>2449</v>
      </c>
    </row>
    <row r="39" spans="1:9" ht="15" customHeight="1" x14ac:dyDescent="0.25">
      <c r="A39" s="1" t="s">
        <v>57</v>
      </c>
      <c r="B39" s="1" t="s">
        <v>216</v>
      </c>
      <c r="C39" s="1">
        <f>Template!C39</f>
        <v>1</v>
      </c>
      <c r="D39" s="62">
        <v>0</v>
      </c>
      <c r="E39" s="1">
        <f t="shared" si="0"/>
        <v>1</v>
      </c>
      <c r="F39" s="64">
        <f>'Equipements par tunnel'!J57</f>
        <v>0</v>
      </c>
      <c r="G39" s="8">
        <f>Préventifs_tunnels!G810</f>
        <v>371.88</v>
      </c>
      <c r="H39" s="8">
        <f t="shared" si="1"/>
        <v>0</v>
      </c>
      <c r="I39" s="11" t="s">
        <v>2450</v>
      </c>
    </row>
    <row r="40" spans="1:9" ht="15" customHeight="1" x14ac:dyDescent="0.25">
      <c r="A40" s="1" t="s">
        <v>57</v>
      </c>
      <c r="B40" s="1" t="s">
        <v>217</v>
      </c>
      <c r="C40" s="1">
        <f>Template!C40</f>
        <v>1</v>
      </c>
      <c r="D40" s="62">
        <v>0</v>
      </c>
      <c r="E40" s="1">
        <f t="shared" si="0"/>
        <v>1</v>
      </c>
      <c r="F40" s="64">
        <f>'Equipements par tunnel'!J58</f>
        <v>0</v>
      </c>
      <c r="G40" s="8">
        <f>Préventifs_tunnels!G811</f>
        <v>185.94</v>
      </c>
      <c r="H40" s="8">
        <f t="shared" si="1"/>
        <v>0</v>
      </c>
      <c r="I40" s="11" t="s">
        <v>2451</v>
      </c>
    </row>
    <row r="41" spans="1:9" ht="15" customHeight="1" x14ac:dyDescent="0.25">
      <c r="A41" s="1" t="s">
        <v>57</v>
      </c>
      <c r="B41" s="1" t="s">
        <v>218</v>
      </c>
      <c r="C41" s="1">
        <f>Template!C41</f>
        <v>0.5</v>
      </c>
      <c r="D41" s="62">
        <v>0</v>
      </c>
      <c r="E41" s="1">
        <f t="shared" si="0"/>
        <v>0.5</v>
      </c>
      <c r="F41" s="60">
        <f>SUM(F37:F39)</f>
        <v>2</v>
      </c>
      <c r="G41" s="8">
        <f>Préventifs_tunnels!G812</f>
        <v>414.3</v>
      </c>
      <c r="H41" s="8">
        <f t="shared" si="1"/>
        <v>414.3</v>
      </c>
      <c r="I41" s="11" t="s">
        <v>2452</v>
      </c>
    </row>
    <row r="42" spans="1:9" ht="15" customHeight="1" x14ac:dyDescent="0.25">
      <c r="A42" s="1" t="s">
        <v>31</v>
      </c>
      <c r="B42" s="1" t="s">
        <v>32</v>
      </c>
      <c r="C42" s="1">
        <f>Template!C42</f>
        <v>4</v>
      </c>
      <c r="D42" s="62">
        <v>0</v>
      </c>
      <c r="E42" s="1">
        <f t="shared" si="0"/>
        <v>4</v>
      </c>
      <c r="F42" s="1">
        <v>2</v>
      </c>
      <c r="G42" s="8">
        <f>Préventifs_tunnels!G778</f>
        <v>3167.85</v>
      </c>
      <c r="H42" s="8">
        <f t="shared" si="1"/>
        <v>25342.799999999999</v>
      </c>
      <c r="I42" s="11" t="s">
        <v>2445</v>
      </c>
    </row>
    <row r="43" spans="1:9" ht="15" customHeight="1" x14ac:dyDescent="0.25">
      <c r="A43" s="1" t="s">
        <v>31</v>
      </c>
      <c r="B43" s="1" t="s">
        <v>2454</v>
      </c>
      <c r="C43" s="1">
        <f>Template!C43</f>
        <v>1</v>
      </c>
      <c r="D43" s="62">
        <v>0</v>
      </c>
      <c r="E43" s="1">
        <f t="shared" si="0"/>
        <v>1</v>
      </c>
      <c r="F43" s="64">
        <f>'Equipements par tunnel'!J12</f>
        <v>2</v>
      </c>
      <c r="G43" s="8">
        <f>Préventifs_tunnels!G796</f>
        <v>24.15</v>
      </c>
      <c r="H43" s="8">
        <f t="shared" si="1"/>
        <v>48.3</v>
      </c>
      <c r="I43" s="11" t="s">
        <v>2477</v>
      </c>
    </row>
    <row r="44" spans="1:9" ht="15" customHeight="1" x14ac:dyDescent="0.25">
      <c r="A44" s="1" t="s">
        <v>31</v>
      </c>
      <c r="B44" s="1" t="s">
        <v>127</v>
      </c>
      <c r="C44" s="1">
        <f>Template!C44</f>
        <v>1</v>
      </c>
      <c r="D44" s="62">
        <v>0</v>
      </c>
      <c r="E44" s="1">
        <f t="shared" si="0"/>
        <v>1</v>
      </c>
      <c r="F44" s="1">
        <v>1</v>
      </c>
      <c r="G44" s="8">
        <f>Préventifs_tunnels!G797</f>
        <v>347.55</v>
      </c>
      <c r="H44" s="8">
        <f t="shared" si="1"/>
        <v>347.55</v>
      </c>
      <c r="I44" s="11" t="s">
        <v>2453</v>
      </c>
    </row>
    <row r="45" spans="1:9" ht="15" customHeight="1" x14ac:dyDescent="0.25">
      <c r="A45" s="1" t="s">
        <v>31</v>
      </c>
      <c r="B45" s="1" t="s">
        <v>84</v>
      </c>
      <c r="C45" s="1">
        <f>Template!C45</f>
        <v>1</v>
      </c>
      <c r="D45" s="62">
        <v>0</v>
      </c>
      <c r="E45" s="1">
        <f t="shared" si="0"/>
        <v>1</v>
      </c>
      <c r="F45" s="64">
        <f>'Equipements par tunnel'!J20</f>
        <v>29</v>
      </c>
      <c r="G45" s="8">
        <f>Préventifs_tunnels!G801</f>
        <v>33.6</v>
      </c>
      <c r="H45" s="8">
        <f t="shared" si="1"/>
        <v>974.40000000000009</v>
      </c>
      <c r="I45" s="11" t="s">
        <v>2460</v>
      </c>
    </row>
    <row r="46" spans="1:9" ht="15" customHeight="1" x14ac:dyDescent="0.25">
      <c r="A46" s="1" t="s">
        <v>31</v>
      </c>
      <c r="B46" s="1" t="s">
        <v>85</v>
      </c>
      <c r="C46" s="1">
        <f>Template!C46</f>
        <v>1</v>
      </c>
      <c r="D46" s="62">
        <v>0</v>
      </c>
      <c r="E46" s="1">
        <f t="shared" si="0"/>
        <v>1</v>
      </c>
      <c r="F46" s="64">
        <f>'Equipements par tunnel'!J21</f>
        <v>10</v>
      </c>
      <c r="G46" s="8">
        <f>Préventifs_tunnels!G802</f>
        <v>21</v>
      </c>
      <c r="H46" s="8">
        <f t="shared" si="1"/>
        <v>210</v>
      </c>
      <c r="I46" s="11" t="s">
        <v>2461</v>
      </c>
    </row>
    <row r="47" spans="1:9" ht="15" customHeight="1" x14ac:dyDescent="0.25">
      <c r="A47" s="1" t="s">
        <v>31</v>
      </c>
      <c r="B47" s="1" t="s">
        <v>86</v>
      </c>
      <c r="C47" s="1">
        <f>Template!C47</f>
        <v>1</v>
      </c>
      <c r="D47" s="62">
        <v>0</v>
      </c>
      <c r="E47" s="1">
        <f t="shared" si="0"/>
        <v>1</v>
      </c>
      <c r="F47" s="64">
        <f>'Equipements par tunnel'!J22</f>
        <v>0</v>
      </c>
      <c r="G47" s="8">
        <f>Préventifs_tunnels!G803</f>
        <v>36.75</v>
      </c>
      <c r="H47" s="8">
        <f t="shared" si="1"/>
        <v>0</v>
      </c>
      <c r="I47" s="11" t="s">
        <v>2462</v>
      </c>
    </row>
    <row r="48" spans="1:9" ht="15" customHeight="1" x14ac:dyDescent="0.25">
      <c r="A48" s="1" t="s">
        <v>31</v>
      </c>
      <c r="B48" s="1" t="s">
        <v>87</v>
      </c>
      <c r="C48" s="1">
        <f>Template!C48</f>
        <v>1</v>
      </c>
      <c r="D48" s="62">
        <v>0</v>
      </c>
      <c r="E48" s="1">
        <f t="shared" si="0"/>
        <v>1</v>
      </c>
      <c r="F48" s="64">
        <f>'Equipements par tunnel'!J23</f>
        <v>0</v>
      </c>
      <c r="G48" s="8">
        <f>Préventifs_tunnels!G804</f>
        <v>15.75</v>
      </c>
      <c r="H48" s="8">
        <f t="shared" si="1"/>
        <v>0</v>
      </c>
      <c r="I48" s="11" t="s">
        <v>2463</v>
      </c>
    </row>
    <row r="49" spans="1:9" ht="15" customHeight="1" x14ac:dyDescent="0.25">
      <c r="A49" s="1" t="s">
        <v>31</v>
      </c>
      <c r="B49" s="1" t="s">
        <v>88</v>
      </c>
      <c r="C49" s="1">
        <f>Template!C49</f>
        <v>1</v>
      </c>
      <c r="D49" s="62">
        <v>0</v>
      </c>
      <c r="E49" s="1">
        <f t="shared" si="0"/>
        <v>1</v>
      </c>
      <c r="F49" s="64">
        <f>'Equipements par tunnel'!J24</f>
        <v>0</v>
      </c>
      <c r="G49" s="8">
        <f>Préventifs_tunnels!G805</f>
        <v>23.1</v>
      </c>
      <c r="H49" s="8">
        <f t="shared" si="1"/>
        <v>0</v>
      </c>
      <c r="I49" s="11" t="s">
        <v>2464</v>
      </c>
    </row>
    <row r="50" spans="1:9" ht="15" customHeight="1" x14ac:dyDescent="0.25">
      <c r="A50" s="1" t="s">
        <v>31</v>
      </c>
      <c r="B50" s="1" t="s">
        <v>89</v>
      </c>
      <c r="C50" s="1">
        <f>Template!C50</f>
        <v>1</v>
      </c>
      <c r="D50" s="62">
        <v>0</v>
      </c>
      <c r="E50" s="1">
        <f t="shared" si="0"/>
        <v>1</v>
      </c>
      <c r="F50" s="64">
        <f>'Equipements par tunnel'!J25</f>
        <v>1</v>
      </c>
      <c r="G50" s="8">
        <f>Préventifs_tunnels!G806</f>
        <v>26.25</v>
      </c>
      <c r="H50" s="8">
        <f t="shared" si="1"/>
        <v>26.25</v>
      </c>
      <c r="I50" s="11" t="s">
        <v>2465</v>
      </c>
    </row>
    <row r="51" spans="1:9" ht="15" customHeight="1" x14ac:dyDescent="0.25">
      <c r="A51" s="1" t="s">
        <v>31</v>
      </c>
      <c r="B51" s="1" t="s">
        <v>90</v>
      </c>
      <c r="C51" s="1">
        <f>Template!C51</f>
        <v>1</v>
      </c>
      <c r="D51" s="62">
        <v>0</v>
      </c>
      <c r="E51" s="1">
        <f t="shared" si="0"/>
        <v>1</v>
      </c>
      <c r="F51" s="64">
        <f>'Equipements par tunnel'!J26</f>
        <v>21</v>
      </c>
      <c r="G51" s="8">
        <f>Préventifs_tunnels!G807</f>
        <v>15.75</v>
      </c>
      <c r="H51" s="8">
        <f t="shared" si="1"/>
        <v>330.75</v>
      </c>
      <c r="I51" s="11" t="s">
        <v>2466</v>
      </c>
    </row>
    <row r="52" spans="1:9" ht="15" customHeight="1" x14ac:dyDescent="0.25">
      <c r="A52" s="1" t="s">
        <v>34</v>
      </c>
      <c r="B52" s="1" t="s">
        <v>83</v>
      </c>
      <c r="C52" s="1">
        <f>Template!C52</f>
        <v>1</v>
      </c>
      <c r="D52" s="62">
        <v>0</v>
      </c>
      <c r="E52" s="1">
        <f t="shared" si="0"/>
        <v>1</v>
      </c>
      <c r="F52" s="1">
        <v>1</v>
      </c>
      <c r="G52" s="8">
        <f>Préventifs_tunnels!G819</f>
        <v>4168.29</v>
      </c>
      <c r="H52" s="8">
        <f t="shared" si="1"/>
        <v>4168.29</v>
      </c>
      <c r="I52" s="11" t="s">
        <v>2444</v>
      </c>
    </row>
    <row r="53" spans="1:9" ht="15" customHeight="1" x14ac:dyDescent="0.25">
      <c r="A53" s="1" t="s">
        <v>34</v>
      </c>
      <c r="B53" s="1" t="s">
        <v>122</v>
      </c>
      <c r="C53" s="1">
        <f>Template!C53</f>
        <v>1</v>
      </c>
      <c r="D53" s="62">
        <v>0</v>
      </c>
      <c r="E53" s="1">
        <f t="shared" si="0"/>
        <v>1</v>
      </c>
      <c r="F53" s="64">
        <f>'Equipements par tunnel'!J35+'Equipements par tunnel'!J37</f>
        <v>19</v>
      </c>
      <c r="G53" s="8">
        <f>Préventifs_tunnels!G835</f>
        <v>78.849999999999994</v>
      </c>
      <c r="H53" s="8">
        <f t="shared" si="1"/>
        <v>1498.1499999999999</v>
      </c>
      <c r="I53" s="11" t="s">
        <v>2478</v>
      </c>
    </row>
    <row r="54" spans="1:9" ht="15" customHeight="1" x14ac:dyDescent="0.25">
      <c r="A54" s="1" t="s">
        <v>34</v>
      </c>
      <c r="B54" s="1" t="s">
        <v>123</v>
      </c>
      <c r="C54" s="1">
        <f>Template!C54</f>
        <v>1</v>
      </c>
      <c r="D54" s="62">
        <v>0</v>
      </c>
      <c r="E54" s="1">
        <f t="shared" si="0"/>
        <v>1</v>
      </c>
      <c r="F54" s="64">
        <f>'Equipements par tunnel'!J33+'Equipements par tunnel'!J34</f>
        <v>21</v>
      </c>
      <c r="G54" s="8">
        <f>Préventifs_tunnels!G836</f>
        <v>128.27000000000001</v>
      </c>
      <c r="H54" s="8">
        <f t="shared" si="1"/>
        <v>2693.67</v>
      </c>
      <c r="I54" s="11" t="s">
        <v>2456</v>
      </c>
    </row>
    <row r="55" spans="1:9" ht="15" customHeight="1" x14ac:dyDescent="0.25">
      <c r="A55" s="1" t="s">
        <v>34</v>
      </c>
      <c r="B55" s="1" t="s">
        <v>80</v>
      </c>
      <c r="C55" s="1">
        <f>Template!C55</f>
        <v>1</v>
      </c>
      <c r="D55" s="62">
        <v>0</v>
      </c>
      <c r="E55" s="1">
        <f t="shared" si="0"/>
        <v>1</v>
      </c>
      <c r="F55" s="63">
        <v>0</v>
      </c>
      <c r="G55" s="8">
        <f>Préventifs_tunnels!G837</f>
        <v>449.49</v>
      </c>
      <c r="H55" s="8">
        <f t="shared" si="1"/>
        <v>0</v>
      </c>
      <c r="I55" s="11" t="s">
        <v>2490</v>
      </c>
    </row>
    <row r="56" spans="1:9" ht="15" customHeight="1" x14ac:dyDescent="0.25">
      <c r="A56" s="1" t="s">
        <v>34</v>
      </c>
      <c r="B56" s="1" t="s">
        <v>81</v>
      </c>
      <c r="C56" s="1">
        <f>Template!C56</f>
        <v>1</v>
      </c>
      <c r="D56" s="62">
        <v>0</v>
      </c>
      <c r="E56" s="1">
        <f t="shared" si="0"/>
        <v>1</v>
      </c>
      <c r="F56" s="63">
        <v>0</v>
      </c>
      <c r="G56" s="8">
        <f>Préventifs_tunnels!G839</f>
        <v>12.58</v>
      </c>
      <c r="H56" s="8">
        <f t="shared" si="1"/>
        <v>0</v>
      </c>
      <c r="I56" s="11" t="s">
        <v>2491</v>
      </c>
    </row>
    <row r="57" spans="1:9" ht="15" customHeight="1" x14ac:dyDescent="0.25">
      <c r="A57" s="1" t="s">
        <v>34</v>
      </c>
      <c r="B57" s="1" t="s">
        <v>82</v>
      </c>
      <c r="C57" s="1">
        <f>Template!C57</f>
        <v>1</v>
      </c>
      <c r="D57" s="62">
        <v>0</v>
      </c>
      <c r="E57" s="1">
        <f t="shared" si="0"/>
        <v>1</v>
      </c>
      <c r="F57" s="63">
        <v>0</v>
      </c>
      <c r="G57" s="8">
        <f>Préventifs_tunnels!G840</f>
        <v>12.58</v>
      </c>
      <c r="H57" s="8">
        <f t="shared" si="1"/>
        <v>0</v>
      </c>
      <c r="I57" s="11" t="s">
        <v>2492</v>
      </c>
    </row>
    <row r="58" spans="1:9" ht="15" customHeight="1" x14ac:dyDescent="0.25">
      <c r="A58" s="1" t="s">
        <v>35</v>
      </c>
      <c r="B58" s="1" t="s">
        <v>36</v>
      </c>
      <c r="C58" s="1">
        <f>Template!C58</f>
        <v>1</v>
      </c>
      <c r="D58" s="62">
        <v>0</v>
      </c>
      <c r="E58" s="1">
        <f t="shared" si="0"/>
        <v>1</v>
      </c>
      <c r="F58" s="1">
        <v>1</v>
      </c>
      <c r="G58" s="8">
        <f>Préventifs_tunnels!G869</f>
        <v>2400.6</v>
      </c>
      <c r="H58" s="8">
        <f t="shared" si="1"/>
        <v>2400.6</v>
      </c>
      <c r="I58" s="11" t="s">
        <v>2445</v>
      </c>
    </row>
    <row r="59" spans="1:9" ht="15" customHeight="1" x14ac:dyDescent="0.25">
      <c r="A59" s="1" t="s">
        <v>35</v>
      </c>
      <c r="B59" s="1" t="s">
        <v>37</v>
      </c>
      <c r="C59" s="1">
        <f>Template!C59</f>
        <v>1</v>
      </c>
      <c r="D59" s="62">
        <v>0</v>
      </c>
      <c r="E59" s="1">
        <f t="shared" si="0"/>
        <v>1</v>
      </c>
      <c r="F59" s="1">
        <v>1</v>
      </c>
      <c r="G59" s="8">
        <f>Préventifs_tunnels!G870</f>
        <v>2400.6</v>
      </c>
      <c r="H59" s="8">
        <f t="shared" si="1"/>
        <v>2400.6</v>
      </c>
      <c r="I59" s="11" t="s">
        <v>2445</v>
      </c>
    </row>
    <row r="60" spans="1:9" ht="15" customHeight="1" x14ac:dyDescent="0.25">
      <c r="A60" s="1" t="s">
        <v>35</v>
      </c>
      <c r="B60" s="1" t="s">
        <v>38</v>
      </c>
      <c r="C60" s="1">
        <f>Template!C60</f>
        <v>2</v>
      </c>
      <c r="D60" s="62">
        <v>0</v>
      </c>
      <c r="E60" s="1">
        <f t="shared" si="0"/>
        <v>2</v>
      </c>
      <c r="F60" s="1">
        <v>1</v>
      </c>
      <c r="G60" s="8">
        <f>Préventifs_tunnels!G917</f>
        <v>1624.7</v>
      </c>
      <c r="H60" s="8">
        <f t="shared" si="1"/>
        <v>3249.4</v>
      </c>
      <c r="I60" s="11" t="s">
        <v>2445</v>
      </c>
    </row>
    <row r="61" spans="1:9" ht="15" customHeight="1" x14ac:dyDescent="0.25">
      <c r="A61" s="1" t="s">
        <v>35</v>
      </c>
      <c r="B61" s="1" t="s">
        <v>39</v>
      </c>
      <c r="C61" s="1">
        <f>Template!C61</f>
        <v>2</v>
      </c>
      <c r="D61" s="62">
        <v>0</v>
      </c>
      <c r="E61" s="1">
        <f t="shared" si="0"/>
        <v>2</v>
      </c>
      <c r="F61" s="1">
        <v>1</v>
      </c>
      <c r="G61" s="8">
        <f>Préventifs_tunnels!G918</f>
        <v>1624.7</v>
      </c>
      <c r="H61" s="8">
        <f t="shared" si="1"/>
        <v>3249.4</v>
      </c>
      <c r="I61" s="11" t="s">
        <v>2445</v>
      </c>
    </row>
    <row r="62" spans="1:9" ht="15" customHeight="1" x14ac:dyDescent="0.25">
      <c r="A62" s="1" t="s">
        <v>35</v>
      </c>
      <c r="B62" s="1" t="s">
        <v>54</v>
      </c>
      <c r="C62" s="1">
        <f>Template!C62</f>
        <v>1</v>
      </c>
      <c r="D62" s="62">
        <v>0</v>
      </c>
      <c r="E62" s="1">
        <f t="shared" si="0"/>
        <v>1</v>
      </c>
      <c r="F62" s="1">
        <v>1</v>
      </c>
      <c r="G62" s="8">
        <f>Préventifs_tunnels!G951</f>
        <v>119</v>
      </c>
      <c r="H62" s="8">
        <f t="shared" si="1"/>
        <v>119</v>
      </c>
      <c r="I62" s="11" t="s">
        <v>2444</v>
      </c>
    </row>
    <row r="63" spans="1:9" ht="15" customHeight="1" x14ac:dyDescent="0.25">
      <c r="A63" s="1" t="s">
        <v>40</v>
      </c>
      <c r="B63" s="1" t="s">
        <v>41</v>
      </c>
      <c r="C63" s="1">
        <f>Template!C63</f>
        <v>1</v>
      </c>
      <c r="D63" s="62">
        <v>0</v>
      </c>
      <c r="E63" s="1">
        <f t="shared" si="0"/>
        <v>1</v>
      </c>
      <c r="F63" s="1">
        <v>1</v>
      </c>
      <c r="G63" s="8">
        <f>Préventifs_tunnels!G981</f>
        <v>3088</v>
      </c>
      <c r="H63" s="8">
        <f t="shared" si="1"/>
        <v>3088</v>
      </c>
      <c r="I63" s="11" t="s">
        <v>2444</v>
      </c>
    </row>
    <row r="64" spans="1:9" ht="15" customHeight="1" x14ac:dyDescent="0.25">
      <c r="A64" s="1" t="s">
        <v>40</v>
      </c>
      <c r="B64" s="1" t="s">
        <v>102</v>
      </c>
      <c r="C64" s="1">
        <f>Template!C64</f>
        <v>3</v>
      </c>
      <c r="D64" s="62">
        <v>0</v>
      </c>
      <c r="E64" s="1">
        <f t="shared" si="0"/>
        <v>3</v>
      </c>
      <c r="F64" s="1">
        <v>1</v>
      </c>
      <c r="G64" s="8">
        <f>Préventifs_tunnels!G1087</f>
        <v>867.57</v>
      </c>
      <c r="H64" s="8">
        <f t="shared" si="1"/>
        <v>2602.71</v>
      </c>
      <c r="I64" s="11" t="s">
        <v>2444</v>
      </c>
    </row>
    <row r="65" spans="1:9" ht="15" customHeight="1" x14ac:dyDescent="0.25">
      <c r="A65" s="1" t="s">
        <v>40</v>
      </c>
      <c r="B65" s="1" t="s">
        <v>353</v>
      </c>
      <c r="C65" s="1">
        <f>Template!C65</f>
        <v>1</v>
      </c>
      <c r="D65" s="62">
        <v>0</v>
      </c>
      <c r="E65" s="1">
        <f t="shared" si="0"/>
        <v>1</v>
      </c>
      <c r="F65" s="63">
        <v>0</v>
      </c>
      <c r="G65" s="8">
        <f>Préventifs_tunnels!G1049</f>
        <v>51.95</v>
      </c>
      <c r="H65" s="8">
        <f t="shared" si="1"/>
        <v>0</v>
      </c>
      <c r="I65" s="11" t="s">
        <v>2476</v>
      </c>
    </row>
    <row r="66" spans="1:9" ht="15" customHeight="1" x14ac:dyDescent="0.25">
      <c r="A66" s="1" t="s">
        <v>40</v>
      </c>
      <c r="B66" s="1" t="s">
        <v>2475</v>
      </c>
      <c r="C66" s="1">
        <f>Template!C66</f>
        <v>1</v>
      </c>
      <c r="D66" s="62">
        <v>0</v>
      </c>
      <c r="E66" s="1">
        <f t="shared" si="0"/>
        <v>1</v>
      </c>
      <c r="F66" s="64">
        <v>1</v>
      </c>
      <c r="G66" s="8">
        <f>Préventifs_tunnels!G1028</f>
        <v>1562.66</v>
      </c>
      <c r="H66" s="8">
        <f t="shared" si="1"/>
        <v>1562.66</v>
      </c>
      <c r="I66" s="11" t="s">
        <v>2444</v>
      </c>
    </row>
    <row r="67" spans="1:9" ht="15" customHeight="1" x14ac:dyDescent="0.25">
      <c r="A67" s="1" t="s">
        <v>40</v>
      </c>
      <c r="B67" s="1" t="s">
        <v>104</v>
      </c>
      <c r="C67" s="1">
        <f>Template!C67</f>
        <v>1</v>
      </c>
      <c r="D67" s="62">
        <v>0</v>
      </c>
      <c r="E67" s="1">
        <f t="shared" si="0"/>
        <v>1</v>
      </c>
      <c r="F67" s="64">
        <f>'Equipements par tunnel'!J27</f>
        <v>0</v>
      </c>
      <c r="G67" s="8">
        <f>Préventifs_tunnels!G987</f>
        <v>824</v>
      </c>
      <c r="H67" s="8">
        <f t="shared" si="1"/>
        <v>0</v>
      </c>
      <c r="I67" s="11" t="s">
        <v>2479</v>
      </c>
    </row>
    <row r="68" spans="1:9" ht="15" customHeight="1" x14ac:dyDescent="0.25">
      <c r="A68" s="1" t="s">
        <v>40</v>
      </c>
      <c r="B68" s="1" t="s">
        <v>105</v>
      </c>
      <c r="C68" s="1">
        <f>Template!C68</f>
        <v>1</v>
      </c>
      <c r="D68" s="62">
        <v>0</v>
      </c>
      <c r="E68" s="1">
        <f t="shared" si="0"/>
        <v>1</v>
      </c>
      <c r="F68" s="63">
        <v>0</v>
      </c>
      <c r="G68" s="8">
        <f>Préventifs_tunnels!G988</f>
        <v>824</v>
      </c>
      <c r="H68" s="8">
        <f t="shared" si="1"/>
        <v>0</v>
      </c>
      <c r="I68" s="11" t="s">
        <v>2480</v>
      </c>
    </row>
    <row r="69" spans="1:9" ht="15" customHeight="1" x14ac:dyDescent="0.25">
      <c r="A69" s="1" t="s">
        <v>40</v>
      </c>
      <c r="B69" s="1" t="s">
        <v>106</v>
      </c>
      <c r="C69" s="1">
        <f>Template!C69</f>
        <v>1</v>
      </c>
      <c r="D69" s="62">
        <v>0</v>
      </c>
      <c r="E69" s="1">
        <f t="shared" si="0"/>
        <v>1</v>
      </c>
      <c r="F69" s="64">
        <f>'Equipements par tunnel'!J15</f>
        <v>0</v>
      </c>
      <c r="G69" s="8">
        <f>Préventifs_tunnels!G989</f>
        <v>206</v>
      </c>
      <c r="H69" s="8">
        <f t="shared" si="1"/>
        <v>0</v>
      </c>
      <c r="I69" s="11" t="s">
        <v>2469</v>
      </c>
    </row>
    <row r="70" spans="1:9" ht="15" customHeight="1" x14ac:dyDescent="0.25">
      <c r="A70" s="1" t="s">
        <v>40</v>
      </c>
      <c r="B70" s="1" t="s">
        <v>107</v>
      </c>
      <c r="C70" s="1">
        <f>Template!C70</f>
        <v>1</v>
      </c>
      <c r="D70" s="62">
        <v>0</v>
      </c>
      <c r="E70" s="1">
        <f t="shared" si="0"/>
        <v>1</v>
      </c>
      <c r="F70" s="63">
        <v>0</v>
      </c>
      <c r="G70" s="8">
        <f>Préventifs_tunnels!G990</f>
        <v>206</v>
      </c>
      <c r="H70" s="8">
        <f t="shared" si="1"/>
        <v>0</v>
      </c>
      <c r="I70" s="11" t="s">
        <v>2481</v>
      </c>
    </row>
    <row r="71" spans="1:9" ht="15" customHeight="1" x14ac:dyDescent="0.25">
      <c r="A71" s="1" t="s">
        <v>40</v>
      </c>
      <c r="B71" s="1" t="s">
        <v>108</v>
      </c>
      <c r="C71" s="1">
        <f>Template!C71</f>
        <v>1</v>
      </c>
      <c r="D71" s="62">
        <v>0</v>
      </c>
      <c r="E71" s="1">
        <f t="shared" si="0"/>
        <v>1</v>
      </c>
      <c r="F71" s="63">
        <v>0</v>
      </c>
      <c r="G71" s="8">
        <f>Préventifs_tunnels!G991</f>
        <v>200</v>
      </c>
      <c r="H71" s="8">
        <f t="shared" si="1"/>
        <v>0</v>
      </c>
      <c r="I71" s="11" t="s">
        <v>2482</v>
      </c>
    </row>
    <row r="72" spans="1:9" ht="15" customHeight="1" x14ac:dyDescent="0.25">
      <c r="A72" s="1" t="s">
        <v>40</v>
      </c>
      <c r="B72" s="1" t="s">
        <v>109</v>
      </c>
      <c r="C72" s="1">
        <f>Template!C72</f>
        <v>1</v>
      </c>
      <c r="D72" s="62">
        <v>0</v>
      </c>
      <c r="E72" s="1">
        <f t="shared" si="0"/>
        <v>1</v>
      </c>
      <c r="F72" s="63">
        <f>'Equipements par tunnel'!J29</f>
        <v>0</v>
      </c>
      <c r="G72" s="8">
        <f>Préventifs_tunnels!G992</f>
        <v>686</v>
      </c>
      <c r="H72" s="8">
        <f t="shared" si="1"/>
        <v>0</v>
      </c>
      <c r="I72" s="11" t="s">
        <v>2483</v>
      </c>
    </row>
    <row r="73" spans="1:9" ht="30" customHeight="1" x14ac:dyDescent="0.25">
      <c r="H73" s="13">
        <f>SUM(H3:H72)</f>
        <v>238010.09999999992</v>
      </c>
    </row>
  </sheetData>
  <sheetProtection algorithmName="SHA-512" hashValue="iFUkNC3Bt5nQ4jsXbqt+LVnkh9DS4jKmaBY+v/EHQPfOAd18EK3VxbNdLQoGKgu4e5FTLVqC9OKMSJ3QnBpavw==" saltValue="kNavVlNxoez0nHDaqXmc4A==" spinCount="100000" sheet="1" objects="1" scenarios="1"/>
  <protectedRanges>
    <protectedRange sqref="D1:D1048576" name="Plage2"/>
  </protectedRanges>
  <pageMargins left="0.7" right="0.7" top="0.75" bottom="0.75" header="0.3" footer="0.3"/>
  <pageSetup paperSize="9" fitToWidth="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Fréquence régionale </vt:lpstr>
      <vt:lpstr>Synthèse par tunnel</vt:lpstr>
      <vt:lpstr>Synthèse par PCTT</vt:lpstr>
      <vt:lpstr>Boissy</vt:lpstr>
      <vt:lpstr>Champigny</vt:lpstr>
      <vt:lpstr>Guy Môquet</vt:lpstr>
      <vt:lpstr>Moulin</vt:lpstr>
      <vt:lpstr>Nogent</vt:lpstr>
      <vt:lpstr>Ambroise Paré</vt:lpstr>
      <vt:lpstr>Belle-Rive</vt:lpstr>
      <vt:lpstr>Chennevières</vt:lpstr>
      <vt:lpstr>Fontenay</vt:lpstr>
      <vt:lpstr>La Défense</vt:lpstr>
      <vt:lpstr>Nanterre Centre</vt:lpstr>
      <vt:lpstr>Nanterre échangeur</vt:lpstr>
      <vt:lpstr>Neuilly</vt:lpstr>
      <vt:lpstr>Saint-Cloud</vt:lpstr>
      <vt:lpstr>Sévines</vt:lpstr>
      <vt:lpstr>Bobigny</vt:lpstr>
      <vt:lpstr>La Courneuve</vt:lpstr>
      <vt:lpstr>Landy</vt:lpstr>
      <vt:lpstr>Lumen-Norton</vt:lpstr>
      <vt:lpstr>Taverny</vt:lpstr>
      <vt:lpstr>Antony</vt:lpstr>
      <vt:lpstr>Fresnes</vt:lpstr>
      <vt:lpstr>Bicêtre</vt:lpstr>
      <vt:lpstr>Italie</vt:lpstr>
      <vt:lpstr>Orly</vt:lpstr>
      <vt:lpstr>Equipements par tunnel</vt:lpstr>
      <vt:lpstr>Préventifs_tunnels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IFFLY Arnaud</dc:creator>
  <cp:lastModifiedBy>BARAUD-COOPER Fanny</cp:lastModifiedBy>
  <cp:lastPrinted>2025-03-13T15:01:05Z</cp:lastPrinted>
  <dcterms:created xsi:type="dcterms:W3CDTF">2015-06-05T18:19:34Z</dcterms:created>
  <dcterms:modified xsi:type="dcterms:W3CDTF">2025-05-06T13:05:37Z</dcterms:modified>
</cp:coreProperties>
</file>