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2" i="1" l="1"/>
  <c r="I22" i="1"/>
  <c r="B22" i="1"/>
  <c r="H22" i="1"/>
  <c r="G22" i="1"/>
  <c r="F22" i="1"/>
  <c r="E22" i="1"/>
  <c r="D22" i="1"/>
  <c r="C22" i="1"/>
  <c r="H21" i="1"/>
  <c r="G21" i="1"/>
  <c r="F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B19" i="1"/>
  <c r="I18" i="1"/>
  <c r="H18" i="1"/>
  <c r="G18" i="1"/>
  <c r="D18" i="1"/>
  <c r="C18" i="1"/>
  <c r="B18" i="1"/>
  <c r="J16" i="1"/>
  <c r="I16" i="1"/>
  <c r="H16" i="1"/>
  <c r="G16" i="1"/>
  <c r="D16" i="1"/>
  <c r="C16" i="1"/>
  <c r="B16" i="1"/>
</calcChain>
</file>

<file path=xl/sharedStrings.xml><?xml version="1.0" encoding="utf-8"?>
<sst xmlns="http://schemas.openxmlformats.org/spreadsheetml/2006/main" count="54" uniqueCount="48">
  <si>
    <t>Miner</t>
  </si>
  <si>
    <t>Swordwrath</t>
  </si>
  <si>
    <t>Archidon</t>
  </si>
  <si>
    <t>Meric</t>
  </si>
  <si>
    <t>Magikill</t>
  </si>
  <si>
    <t>Spearton</t>
  </si>
  <si>
    <t>Shadowrath</t>
  </si>
  <si>
    <t>Albowtross</t>
  </si>
  <si>
    <t>Enslaved Giant</t>
  </si>
  <si>
    <t>Units</t>
  </si>
  <si>
    <t>Health</t>
  </si>
  <si>
    <t>99/135/180</t>
  </si>
  <si>
    <t>DPH</t>
  </si>
  <si>
    <t>1.12/2.24</t>
  </si>
  <si>
    <t>2.08/3.51</t>
  </si>
  <si>
    <t>4.45/VeHigh</t>
  </si>
  <si>
    <t>Vlow</t>
  </si>
  <si>
    <t>Vlow/Vhigh</t>
  </si>
  <si>
    <t>Attack Speed a/s</t>
  </si>
  <si>
    <t>0.7/1.4</t>
  </si>
  <si>
    <t>N/A</t>
  </si>
  <si>
    <t>Movement Speed</t>
  </si>
  <si>
    <t>1.06/1.38</t>
  </si>
  <si>
    <t>2.08/2.91</t>
  </si>
  <si>
    <t>Gold cost</t>
  </si>
  <si>
    <t>Mana Cost</t>
  </si>
  <si>
    <t>Training Time</t>
  </si>
  <si>
    <t>9/-18</t>
  </si>
  <si>
    <t>a/s</t>
  </si>
  <si>
    <t>m/s</t>
  </si>
  <si>
    <t>Gold</t>
  </si>
  <si>
    <t>Mana</t>
  </si>
  <si>
    <t>Training</t>
  </si>
  <si>
    <t>37/15</t>
  </si>
  <si>
    <t>149/75</t>
  </si>
  <si>
    <t>89/15</t>
  </si>
  <si>
    <t>208/75</t>
  </si>
  <si>
    <t>667/75</t>
  </si>
  <si>
    <t>0.75/0.75</t>
  </si>
  <si>
    <t>1.85/0.75</t>
  </si>
  <si>
    <t>1.12/0.75</t>
  </si>
  <si>
    <t>1.49/0.75</t>
  </si>
  <si>
    <t>4.45/0.75</t>
  </si>
  <si>
    <t>2.08/0.75</t>
  </si>
  <si>
    <t>112/75</t>
  </si>
  <si>
    <t>6.67/0.75</t>
  </si>
  <si>
    <t>Ratio (only not upgraded)</t>
  </si>
  <si>
    <t>Vlow/High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</si>
</sst>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18" sqref="N18"/>
    </sheetView>
  </sheetViews>
  <sheetFormatPr defaultRowHeight="15" x14ac:dyDescent="0.25"/>
  <sheetData>
    <row r="1" spans="1:12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2" x14ac:dyDescent="0.25">
      <c r="A2" t="s">
        <v>10</v>
      </c>
      <c r="B2" s="1" t="s">
        <v>27</v>
      </c>
      <c r="C2">
        <v>18</v>
      </c>
      <c r="D2">
        <v>9</v>
      </c>
      <c r="E2">
        <v>27</v>
      </c>
      <c r="F2">
        <v>27</v>
      </c>
      <c r="G2">
        <v>54</v>
      </c>
      <c r="H2">
        <v>36</v>
      </c>
      <c r="I2">
        <v>18</v>
      </c>
      <c r="J2" t="s">
        <v>11</v>
      </c>
    </row>
    <row r="3" spans="1:12" x14ac:dyDescent="0.25">
      <c r="A3" t="s">
        <v>12</v>
      </c>
      <c r="B3">
        <v>0.75</v>
      </c>
      <c r="C3">
        <v>1.85</v>
      </c>
      <c r="D3" t="s">
        <v>13</v>
      </c>
      <c r="E3" t="s">
        <v>16</v>
      </c>
      <c r="F3" t="s">
        <v>17</v>
      </c>
      <c r="G3">
        <v>1.49</v>
      </c>
      <c r="H3" t="s">
        <v>15</v>
      </c>
      <c r="I3" t="s">
        <v>14</v>
      </c>
      <c r="J3">
        <v>6.67</v>
      </c>
    </row>
    <row r="4" spans="1:12" x14ac:dyDescent="0.25">
      <c r="A4" t="s">
        <v>18</v>
      </c>
      <c r="B4">
        <v>0.9</v>
      </c>
      <c r="C4" t="s">
        <v>19</v>
      </c>
      <c r="D4">
        <v>0.53</v>
      </c>
      <c r="E4" t="s">
        <v>20</v>
      </c>
      <c r="F4" t="s">
        <v>20</v>
      </c>
      <c r="G4">
        <v>1.1000000000000001</v>
      </c>
      <c r="H4">
        <v>0.9</v>
      </c>
      <c r="I4">
        <v>0.45</v>
      </c>
    </row>
    <row r="5" spans="1:12" x14ac:dyDescent="0.25">
      <c r="A5" t="s">
        <v>21</v>
      </c>
      <c r="B5" t="s">
        <v>22</v>
      </c>
      <c r="C5" t="s">
        <v>23</v>
      </c>
      <c r="D5">
        <v>2.06</v>
      </c>
      <c r="E5">
        <v>1.28</v>
      </c>
      <c r="F5">
        <v>1.28</v>
      </c>
      <c r="G5">
        <v>2.5099999999999998</v>
      </c>
      <c r="H5">
        <v>3.21</v>
      </c>
      <c r="I5">
        <v>1.72</v>
      </c>
      <c r="J5">
        <v>1.29</v>
      </c>
    </row>
    <row r="6" spans="1:12" x14ac:dyDescent="0.25">
      <c r="A6" t="s">
        <v>24</v>
      </c>
      <c r="B6">
        <v>150</v>
      </c>
      <c r="C6">
        <v>125</v>
      </c>
      <c r="D6">
        <v>300</v>
      </c>
      <c r="E6">
        <v>300</v>
      </c>
      <c r="F6">
        <v>500</v>
      </c>
      <c r="G6">
        <v>450</v>
      </c>
      <c r="H6">
        <v>450</v>
      </c>
      <c r="I6">
        <v>450</v>
      </c>
      <c r="J6">
        <v>1500</v>
      </c>
    </row>
    <row r="7" spans="1:12" x14ac:dyDescent="0.25">
      <c r="A7" t="s">
        <v>25</v>
      </c>
      <c r="B7">
        <v>0</v>
      </c>
      <c r="C7">
        <v>0</v>
      </c>
      <c r="D7">
        <v>0</v>
      </c>
      <c r="E7">
        <v>200</v>
      </c>
      <c r="F7">
        <v>400</v>
      </c>
      <c r="G7">
        <v>50</v>
      </c>
      <c r="H7">
        <v>150</v>
      </c>
      <c r="I7">
        <v>200</v>
      </c>
      <c r="J7">
        <v>0</v>
      </c>
    </row>
    <row r="8" spans="1:12" x14ac:dyDescent="0.25">
      <c r="A8" t="s">
        <v>26</v>
      </c>
      <c r="B8">
        <v>8</v>
      </c>
      <c r="C8">
        <v>12</v>
      </c>
      <c r="D8">
        <v>15</v>
      </c>
      <c r="E8">
        <v>15</v>
      </c>
      <c r="F8">
        <v>30</v>
      </c>
      <c r="G8">
        <v>20</v>
      </c>
      <c r="H8">
        <v>25</v>
      </c>
      <c r="I8">
        <v>24</v>
      </c>
      <c r="J8">
        <v>40</v>
      </c>
    </row>
    <row r="12" spans="1:12" x14ac:dyDescent="0.25">
      <c r="A12" t="s">
        <v>46</v>
      </c>
    </row>
    <row r="14" spans="1:12" x14ac:dyDescent="0.25">
      <c r="A14" t="s">
        <v>10</v>
      </c>
      <c r="B14">
        <v>1</v>
      </c>
      <c r="C14">
        <v>2</v>
      </c>
      <c r="D14">
        <v>1</v>
      </c>
      <c r="E14">
        <v>3</v>
      </c>
      <c r="F14">
        <v>3</v>
      </c>
      <c r="G14">
        <v>6</v>
      </c>
      <c r="H14">
        <v>4</v>
      </c>
      <c r="I14">
        <v>2</v>
      </c>
      <c r="J14">
        <v>11</v>
      </c>
    </row>
    <row r="15" spans="1:12" x14ac:dyDescent="0.25">
      <c r="A15" t="s">
        <v>12</v>
      </c>
      <c r="B15" t="s">
        <v>38</v>
      </c>
      <c r="C15" t="s">
        <v>39</v>
      </c>
      <c r="D15" t="s">
        <v>40</v>
      </c>
      <c r="E15" t="s">
        <v>20</v>
      </c>
      <c r="F15" t="s">
        <v>20</v>
      </c>
      <c r="G15" t="s">
        <v>41</v>
      </c>
      <c r="H15" t="s">
        <v>42</v>
      </c>
      <c r="I15" t="s">
        <v>43</v>
      </c>
      <c r="J15" t="s">
        <v>45</v>
      </c>
      <c r="L15" s="2"/>
    </row>
    <row r="16" spans="1:12" x14ac:dyDescent="0.25">
      <c r="B16">
        <f>0.75/0.75</f>
        <v>1</v>
      </c>
      <c r="C16">
        <f>1.85/0.75</f>
        <v>2.4666666666666668</v>
      </c>
      <c r="D16">
        <f>1.12/0.75</f>
        <v>1.4933333333333334</v>
      </c>
      <c r="G16">
        <f>1.49/0.75</f>
        <v>1.9866666666666666</v>
      </c>
      <c r="H16">
        <f>4.45/0.75</f>
        <v>5.9333333333333336</v>
      </c>
      <c r="I16">
        <f>2.08/0.75</f>
        <v>2.7733333333333334</v>
      </c>
      <c r="J16">
        <f>6.67/0.75</f>
        <v>8.8933333333333326</v>
      </c>
    </row>
    <row r="17" spans="1:10" x14ac:dyDescent="0.25">
      <c r="B17">
        <v>1</v>
      </c>
      <c r="C17" t="s">
        <v>33</v>
      </c>
      <c r="D17" t="s">
        <v>44</v>
      </c>
      <c r="E17" t="s">
        <v>16</v>
      </c>
      <c r="F17" t="s">
        <v>47</v>
      </c>
      <c r="G17" t="s">
        <v>34</v>
      </c>
      <c r="H17" t="s">
        <v>35</v>
      </c>
      <c r="I17" t="s">
        <v>36</v>
      </c>
      <c r="J17" t="s">
        <v>37</v>
      </c>
    </row>
    <row r="18" spans="1:10" x14ac:dyDescent="0.25">
      <c r="A18" t="s">
        <v>28</v>
      </c>
      <c r="B18">
        <f>0.9/0.9</f>
        <v>1</v>
      </c>
      <c r="C18">
        <f>0.7/0.9</f>
        <v>0.77777777777777768</v>
      </c>
      <c r="D18">
        <f>0.53/0.9</f>
        <v>0.58888888888888891</v>
      </c>
      <c r="G18">
        <f>1.1/0.9</f>
        <v>1.2222222222222223</v>
      </c>
      <c r="H18">
        <f>0.9/0.9</f>
        <v>1</v>
      </c>
      <c r="I18">
        <f>0.45/0.9</f>
        <v>0.5</v>
      </c>
    </row>
    <row r="19" spans="1:10" x14ac:dyDescent="0.25">
      <c r="A19" t="s">
        <v>29</v>
      </c>
      <c r="B19">
        <f>1.06/1.06</f>
        <v>1</v>
      </c>
      <c r="C19">
        <f>2.08/1.06</f>
        <v>1.9622641509433962</v>
      </c>
      <c r="D19">
        <f>2.06/1.06</f>
        <v>1.9433962264150944</v>
      </c>
      <c r="E19">
        <f>1.28/1.06</f>
        <v>1.2075471698113207</v>
      </c>
      <c r="F19">
        <f>1.28/1.06</f>
        <v>1.2075471698113207</v>
      </c>
      <c r="G19">
        <f>2.51/1.06</f>
        <v>2.3679245283018866</v>
      </c>
      <c r="H19">
        <f>3.21/1/6</f>
        <v>0.53500000000000003</v>
      </c>
      <c r="I19">
        <f>1.72/1.06</f>
        <v>1.6226415094339621</v>
      </c>
      <c r="J19">
        <f>1.29/1.06</f>
        <v>1.2169811320754718</v>
      </c>
    </row>
    <row r="20" spans="1:10" x14ac:dyDescent="0.25">
      <c r="A20" t="s">
        <v>30</v>
      </c>
      <c r="B20">
        <v>1</v>
      </c>
      <c r="C20">
        <f>125/150</f>
        <v>0.83333333333333337</v>
      </c>
      <c r="D20">
        <f>300/150</f>
        <v>2</v>
      </c>
      <c r="E20">
        <f>500/150</f>
        <v>3.3333333333333335</v>
      </c>
      <c r="F20">
        <f>500/150</f>
        <v>3.3333333333333335</v>
      </c>
      <c r="G20">
        <f>450/150</f>
        <v>3</v>
      </c>
      <c r="H20">
        <f>450/150</f>
        <v>3</v>
      </c>
      <c r="I20">
        <f>450/150</f>
        <v>3</v>
      </c>
      <c r="J20">
        <f>1500/150</f>
        <v>10</v>
      </c>
    </row>
    <row r="21" spans="1:10" x14ac:dyDescent="0.25">
      <c r="A21" t="s">
        <v>31</v>
      </c>
      <c r="E21">
        <v>1</v>
      </c>
      <c r="F21">
        <f>400/200</f>
        <v>2</v>
      </c>
      <c r="G21">
        <f>50/200</f>
        <v>0.25</v>
      </c>
      <c r="H21">
        <f>150/200</f>
        <v>0.75</v>
      </c>
      <c r="I21">
        <v>1</v>
      </c>
    </row>
    <row r="22" spans="1:10" x14ac:dyDescent="0.25">
      <c r="A22" t="s">
        <v>32</v>
      </c>
      <c r="B22">
        <f>8/8</f>
        <v>1</v>
      </c>
      <c r="C22">
        <f>12/8</f>
        <v>1.5</v>
      </c>
      <c r="D22">
        <f>15/8</f>
        <v>1.875</v>
      </c>
      <c r="E22">
        <f>15/8</f>
        <v>1.875</v>
      </c>
      <c r="F22">
        <f>30/8</f>
        <v>3.75</v>
      </c>
      <c r="G22">
        <f>20/8</f>
        <v>2.5</v>
      </c>
      <c r="H22">
        <f>25/8</f>
        <v>3.125</v>
      </c>
      <c r="I22">
        <f>24/8</f>
        <v>3</v>
      </c>
      <c r="J22">
        <f>40/8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2020-02-08T14:21:06Z</dcterms:modified>
</cp:coreProperties>
</file>