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or\Dropbox\_OMSCS\6400 DB\Project\"/>
    </mc:Choice>
  </mc:AlternateContent>
  <xr:revisionPtr revIDLastSave="0" documentId="13_ncr:1_{F069305E-F158-4725-A98E-403CEE08BBE9}" xr6:coauthVersionLast="46" xr6:coauthVersionMax="46" xr10:uidLastSave="{00000000-0000-0000-0000-000000000000}"/>
  <bookViews>
    <workbookView xWindow="17055" yWindow="630" windowWidth="15120" windowHeight="15225" activeTab="1" xr2:uid="{02266EAE-E3EE-4C94-A690-B62B45CFFD5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2" l="1"/>
  <c r="R18" i="2"/>
  <c r="Q18" i="2"/>
  <c r="Q17" i="2"/>
  <c r="Q16" i="2"/>
  <c r="R14" i="2"/>
  <c r="Q14" i="2"/>
  <c r="Q12" i="2"/>
  <c r="O18" i="2"/>
  <c r="O14" i="2"/>
  <c r="O17" i="2"/>
  <c r="O16" i="2"/>
  <c r="O13" i="2"/>
  <c r="O12" i="2"/>
  <c r="I9" i="2"/>
  <c r="I8" i="2"/>
</calcChain>
</file>

<file path=xl/sharedStrings.xml><?xml version="1.0" encoding="utf-8"?>
<sst xmlns="http://schemas.openxmlformats.org/spreadsheetml/2006/main" count="93" uniqueCount="54">
  <si>
    <t>Product</t>
  </si>
  <si>
    <t>PID</t>
  </si>
  <si>
    <t>Belongs_to</t>
  </si>
  <si>
    <t>Category</t>
  </si>
  <si>
    <t>product_name</t>
  </si>
  <si>
    <t>retail_price</t>
  </si>
  <si>
    <t>category_name</t>
  </si>
  <si>
    <t>store_number</t>
  </si>
  <si>
    <t>Store</t>
  </si>
  <si>
    <t>Advertising_Campaign</t>
  </si>
  <si>
    <t>description</t>
  </si>
  <si>
    <t>Holiday</t>
  </si>
  <si>
    <t>store_phone_number</t>
  </si>
  <si>
    <t>address</t>
  </si>
  <si>
    <t>city_name</t>
  </si>
  <si>
    <t>state</t>
  </si>
  <si>
    <t>City</t>
  </si>
  <si>
    <t>city_name | state</t>
  </si>
  <si>
    <t>Childcare</t>
  </si>
  <si>
    <t>population</t>
  </si>
  <si>
    <t>Sold</t>
  </si>
  <si>
    <t>Date</t>
  </si>
  <si>
    <t>date</t>
  </si>
  <si>
    <t>name</t>
  </si>
  <si>
    <t>pending TA's response</t>
  </si>
  <si>
    <t>ForDiscount</t>
  </si>
  <si>
    <t>has_restaurant</t>
  </si>
  <si>
    <t>has_snack_bar</t>
  </si>
  <si>
    <t>PID   |   store_number  |  date</t>
  </si>
  <si>
    <t>quantity</t>
  </si>
  <si>
    <t>date | PID  | discount_price</t>
  </si>
  <si>
    <t>forDiscount</t>
  </si>
  <si>
    <t>discounted_price</t>
  </si>
  <si>
    <t>x</t>
  </si>
  <si>
    <t>Clinton</t>
  </si>
  <si>
    <t>New York</t>
  </si>
  <si>
    <t>Long Island</t>
  </si>
  <si>
    <t>product</t>
  </si>
  <si>
    <t>Reg price</t>
  </si>
  <si>
    <t>disc Price</t>
  </si>
  <si>
    <t>dscount</t>
  </si>
  <si>
    <t>SELECT store.store_number, store.address, city.city_name, YEAR(sold.date), sold.PID, sold.date, sold.quantity, fordiscount.discounted_price</t>
  </si>
  <si>
    <t>FROM (city NATURAL JOIN store NATURAL JOIN product NATURAL JOIN</t>
  </si>
  <si>
    <t xml:space="preserve">      (sold LEFT OUTER JOIN fordiscount ON </t>
  </si>
  <si>
    <t xml:space="preserve">       (sold.date = fordiscount.date AND</t>
  </si>
  <si>
    <t xml:space="preserve">      </t>
  </si>
  <si>
    <t>sold.PID = fordiscount.PID))</t>
  </si>
  <si>
    <t xml:space="preserve">     )</t>
  </si>
  <si>
    <t>WHERE city.state = 'New York';</t>
  </si>
  <si>
    <t>SELECT store.store_number, store.address, c.city_name, YEAR(sold.date), sold.PID, sold.date, sold.quantity, fordiscount.discounted_price</t>
  </si>
  <si>
    <t>FROM (city AS c NATURAL JOIN store NATURAL JOIN product NATURAL JOIN</t>
  </si>
  <si>
    <t>WHERE c.state = 'New York';</t>
  </si>
  <si>
    <t>store_number  |  limit_time</t>
  </si>
  <si>
    <t>belongs_to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</si>
</sst>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/>
    <xf numFmtId="0" fontId="1" fillId="0" borderId="0" xfId="0" applyFont="1" applyFill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4" fontId="0" fillId="2" borderId="0" xfId="0" applyNumberFormat="1" applyFill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1020417</xdr:colOff>
      <xdr:row>2</xdr:row>
      <xdr:rowOff>53424</xdr:rowOff>
    </xdr:from>
    <xdr:to>
      <xdr:col>1</xdr:col>
      <xdr:colOff>1028701</xdr:colOff>
      <xdr:row>3</xdr:row>
      <xdr:rowOff>185945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5AD1B1D-94A8-4DEB-AE43-CA843BCB889A}"/>
            </a:ext>
          </a:extLst>
        </xdr:cNvPr>
        <xdr:cNvCxnSpPr/>
      </xdr:nvCxnSpPr>
      <xdr:spPr>
        <a:xfrm flipV="1">
          <a:off x="1896717" y="434424"/>
          <a:ext cx="8284" cy="323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1609725</xdr:colOff>
      <xdr:row>5</xdr:row>
      <xdr:rowOff>16565</xdr:rowOff>
    </xdr:from>
    <xdr:to>
      <xdr:col>2</xdr:col>
      <xdr:colOff>662609</xdr:colOff>
      <xdr:row>7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F7B71CE7-05A0-4700-BD26-3E990AF8303C}"/>
            </a:ext>
          </a:extLst>
        </xdr:cNvPr>
        <xdr:cNvCxnSpPr/>
      </xdr:nvCxnSpPr>
      <xdr:spPr>
        <a:xfrm flipH="1">
          <a:off x="2486025" y="969065"/>
          <a:ext cx="1119809" cy="3644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699051</xdr:colOff>
      <xdr:row>13</xdr:row>
      <xdr:rowOff>182217</xdr:rowOff>
    </xdr:from>
    <xdr:to>
      <xdr:col>1</xdr:col>
      <xdr:colOff>704021</xdr:colOff>
      <xdr:row>18</xdr:row>
      <xdr:rowOff>185531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E35746CA-6EC6-411C-A7F0-D799296801D6}"/>
            </a:ext>
          </a:extLst>
        </xdr:cNvPr>
        <xdr:cNvCxnSpPr/>
      </xdr:nvCxnSpPr>
      <xdr:spPr>
        <a:xfrm flipV="1">
          <a:off x="1577008" y="2658717"/>
          <a:ext cx="4970" cy="19083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1485900</xdr:colOff>
      <xdr:row>26</xdr:row>
      <xdr:rowOff>26276</xdr:rowOff>
    </xdr:from>
    <xdr:to>
      <xdr:col>4</xdr:col>
      <xdr:colOff>571500</xdr:colOff>
      <xdr:row>28</xdr:row>
      <xdr:rowOff>6569</xdr:rowOff>
    </xdr:to>
    <xdr:grpSp>
      <xdr:nvGrpSpPr>
        <xdr:cNvPr id="138" name="Group 137">
          <a:extLst>
            <a:ext uri="{FF2B5EF4-FFF2-40B4-BE49-F238E27FC236}">
              <a16:creationId xmlns:a16="http://schemas.microsoft.com/office/drawing/2014/main" id="{1219F602-5BD1-49E2-AA4E-99C2589E5ECA}"/>
            </a:ext>
          </a:extLst>
        </xdr:cNvPr>
        <xdr:cNvGrpSpPr/>
      </xdr:nvGrpSpPr>
      <xdr:grpSpPr>
        <a:xfrm>
          <a:off x="2362200" y="4979276"/>
          <a:ext cx="3933825" cy="361293"/>
          <a:chOff x="2029810" y="4979276"/>
          <a:chExt cx="4762500" cy="361293"/>
        </a:xfrm>
      </xdr:grpSpPr>
      <xdr:cxnSp macro="">
        <xdr:nvCxnSpPr>
          <xdr:cNvPr id="129" name="Straight Arrow Connector 128">
            <a:extLst>
              <a:ext uri="{FF2B5EF4-FFF2-40B4-BE49-F238E27FC236}">
                <a16:creationId xmlns:a16="http://schemas.microsoft.com/office/drawing/2014/main" id="{97AEFB79-25C3-4EAC-A6A5-0A4310F9AEF4}"/>
              </a:ext>
            </a:extLst>
          </xdr:cNvPr>
          <xdr:cNvCxnSpPr/>
        </xdr:nvCxnSpPr>
        <xdr:spPr>
          <a:xfrm flipH="1" flipV="1">
            <a:off x="2029810" y="4979276"/>
            <a:ext cx="6569" cy="1839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89A1C684-8FA1-4AAC-8DC6-F511C7558E33}"/>
              </a:ext>
            </a:extLst>
          </xdr:cNvPr>
          <xdr:cNvCxnSpPr/>
        </xdr:nvCxnSpPr>
        <xdr:spPr>
          <a:xfrm>
            <a:off x="2029810" y="5169776"/>
            <a:ext cx="4762500" cy="3284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D3F54DBB-F116-43A1-A294-B6D3D3B62A9B}"/>
              </a:ext>
            </a:extLst>
          </xdr:cNvPr>
          <xdr:cNvCxnSpPr/>
        </xdr:nvCxnSpPr>
        <xdr:spPr>
          <a:xfrm>
            <a:off x="6785740" y="5202621"/>
            <a:ext cx="0" cy="1379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38100</xdr:colOff>
      <xdr:row>25</xdr:row>
      <xdr:rowOff>185245</xdr:rowOff>
    </xdr:from>
    <xdr:to>
      <xdr:col>5</xdr:col>
      <xdr:colOff>204952</xdr:colOff>
      <xdr:row>27</xdr:row>
      <xdr:rowOff>165538</xdr:rowOff>
    </xdr:to>
    <xdr:grpSp>
      <xdr:nvGrpSpPr>
        <xdr:cNvPr id="139" name="Group 138">
          <a:extLst>
            <a:ext uri="{FF2B5EF4-FFF2-40B4-BE49-F238E27FC236}">
              <a16:creationId xmlns:a16="http://schemas.microsoft.com/office/drawing/2014/main" id="{40A3CBFB-77E7-4E4A-8FCC-0BE2262DA824}"/>
            </a:ext>
          </a:extLst>
        </xdr:cNvPr>
        <xdr:cNvGrpSpPr/>
      </xdr:nvGrpSpPr>
      <xdr:grpSpPr>
        <a:xfrm>
          <a:off x="2981325" y="4947745"/>
          <a:ext cx="3986377" cy="361293"/>
          <a:chOff x="2029810" y="4979276"/>
          <a:chExt cx="4762500" cy="361293"/>
        </a:xfrm>
      </xdr:grpSpPr>
      <xdr:cxnSp macro="">
        <xdr:nvCxnSpPr>
          <xdr:cNvPr id="140" name="Straight Arrow Connector 139">
            <a:extLst>
              <a:ext uri="{FF2B5EF4-FFF2-40B4-BE49-F238E27FC236}">
                <a16:creationId xmlns:a16="http://schemas.microsoft.com/office/drawing/2014/main" id="{B469412E-6675-47F7-929C-03090D5F5DF6}"/>
              </a:ext>
            </a:extLst>
          </xdr:cNvPr>
          <xdr:cNvCxnSpPr/>
        </xdr:nvCxnSpPr>
        <xdr:spPr>
          <a:xfrm flipH="1" flipV="1">
            <a:off x="2029810" y="4979276"/>
            <a:ext cx="6569" cy="1839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1" name="Straight Connector 140">
            <a:extLst>
              <a:ext uri="{FF2B5EF4-FFF2-40B4-BE49-F238E27FC236}">
                <a16:creationId xmlns:a16="http://schemas.microsoft.com/office/drawing/2014/main" id="{EC425F6D-690E-4EBB-9673-7F76030C0D9B}"/>
              </a:ext>
            </a:extLst>
          </xdr:cNvPr>
          <xdr:cNvCxnSpPr/>
        </xdr:nvCxnSpPr>
        <xdr:spPr>
          <a:xfrm>
            <a:off x="2029810" y="5169776"/>
            <a:ext cx="4762500" cy="3284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2" name="Straight Connector 141">
            <a:extLst>
              <a:ext uri="{FF2B5EF4-FFF2-40B4-BE49-F238E27FC236}">
                <a16:creationId xmlns:a16="http://schemas.microsoft.com/office/drawing/2014/main" id="{75883FED-968E-4B51-A1A9-9745BD638B32}"/>
              </a:ext>
            </a:extLst>
          </xdr:cNvPr>
          <xdr:cNvCxnSpPr/>
        </xdr:nvCxnSpPr>
        <xdr:spPr>
          <a:xfrm>
            <a:off x="6785740" y="5202621"/>
            <a:ext cx="0" cy="1379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1304926</xdr:colOff>
      <xdr:row>11</xdr:row>
      <xdr:rowOff>9526</xdr:rowOff>
    </xdr:from>
    <xdr:to>
      <xdr:col>3</xdr:col>
      <xdr:colOff>504827</xdr:colOff>
      <xdr:row>27</xdr:row>
      <xdr:rowOff>180977</xdr:rowOff>
    </xdr:to>
    <xdr:cxnSp macro="">
      <xdr:nvCxnSpPr>
        <xdr:cNvPr id="149" name="Connector: Curved 148">
          <a:extLst>
            <a:ext uri="{FF2B5EF4-FFF2-40B4-BE49-F238E27FC236}">
              <a16:creationId xmlns:a16="http://schemas.microsoft.com/office/drawing/2014/main" id="{A3F7A77B-3971-4F5C-9C46-C87741411590}"/>
            </a:ext>
          </a:extLst>
        </xdr:cNvPr>
        <xdr:cNvCxnSpPr/>
      </xdr:nvCxnSpPr>
      <xdr:spPr>
        <a:xfrm rot="5400000">
          <a:off x="1890713" y="2395539"/>
          <a:ext cx="3219451" cy="2638426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1101588</xdr:colOff>
      <xdr:row>2</xdr:row>
      <xdr:rowOff>49697</xdr:rowOff>
    </xdr:from>
    <xdr:to>
      <xdr:col>2</xdr:col>
      <xdr:colOff>1143003</xdr:colOff>
      <xdr:row>9</xdr:row>
      <xdr:rowOff>180975</xdr:rowOff>
    </xdr:to>
    <xdr:cxnSp macro="">
      <xdr:nvCxnSpPr>
        <xdr:cNvPr id="29" name="Connector: Curved 28">
          <a:extLst>
            <a:ext uri="{FF2B5EF4-FFF2-40B4-BE49-F238E27FC236}">
              <a16:creationId xmlns:a16="http://schemas.microsoft.com/office/drawing/2014/main" id="{9DDCF392-A8B9-4CE2-ACC0-0EF2A909C411}"/>
            </a:ext>
          </a:extLst>
        </xdr:cNvPr>
        <xdr:cNvCxnSpPr/>
      </xdr:nvCxnSpPr>
      <xdr:spPr>
        <a:xfrm rot="10800000">
          <a:off x="1977888" y="430697"/>
          <a:ext cx="2108340" cy="1464778"/>
        </a:xfrm>
        <a:prstGeom prst="curvedConnector3">
          <a:avLst>
            <a:gd name="adj1" fmla="val 16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372717</xdr:colOff>
      <xdr:row>14</xdr:row>
      <xdr:rowOff>24848</xdr:rowOff>
    </xdr:from>
    <xdr:to>
      <xdr:col>1</xdr:col>
      <xdr:colOff>389284</xdr:colOff>
      <xdr:row>21</xdr:row>
      <xdr:rowOff>182218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D47ACDD6-1611-4B64-97F1-B88FE97B178A}"/>
            </a:ext>
          </a:extLst>
        </xdr:cNvPr>
        <xdr:cNvCxnSpPr/>
      </xdr:nvCxnSpPr>
      <xdr:spPr>
        <a:xfrm flipH="1" flipV="1">
          <a:off x="1250674" y="2691848"/>
          <a:ext cx="16567" cy="16813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1257300</xdr:colOff>
      <xdr:row>11</xdr:row>
      <xdr:rowOff>66673</xdr:rowOff>
    </xdr:from>
    <xdr:to>
      <xdr:col>3</xdr:col>
      <xdr:colOff>1238250</xdr:colOff>
      <xdr:row>12</xdr:row>
      <xdr:rowOff>190496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427FDD20-6C0A-4D7E-945E-0996551FC984}"/>
            </a:ext>
          </a:extLst>
        </xdr:cNvPr>
        <xdr:cNvGrpSpPr/>
      </xdr:nvGrpSpPr>
      <xdr:grpSpPr>
        <a:xfrm rot="10800000" flipH="1">
          <a:off x="2133600" y="2162173"/>
          <a:ext cx="3419475" cy="314323"/>
          <a:chOff x="2029810" y="4979276"/>
          <a:chExt cx="4762500" cy="361293"/>
        </a:xfrm>
      </xdr:grpSpPr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80E2C91D-1C05-4948-9C6D-C8958E8A3FEE}"/>
              </a:ext>
            </a:extLst>
          </xdr:cNvPr>
          <xdr:cNvCxnSpPr/>
        </xdr:nvCxnSpPr>
        <xdr:spPr>
          <a:xfrm flipH="1" flipV="1">
            <a:off x="2029810" y="4979276"/>
            <a:ext cx="6569" cy="183931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3" name="Straight Connector 42">
            <a:extLst>
              <a:ext uri="{FF2B5EF4-FFF2-40B4-BE49-F238E27FC236}">
                <a16:creationId xmlns:a16="http://schemas.microsoft.com/office/drawing/2014/main" id="{58C53F46-1AA9-4FD4-9301-47347B0839CC}"/>
              </a:ext>
            </a:extLst>
          </xdr:cNvPr>
          <xdr:cNvCxnSpPr/>
        </xdr:nvCxnSpPr>
        <xdr:spPr>
          <a:xfrm>
            <a:off x="2029810" y="5169776"/>
            <a:ext cx="4762500" cy="3284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Straight Connector 43">
            <a:extLst>
              <a:ext uri="{FF2B5EF4-FFF2-40B4-BE49-F238E27FC236}">
                <a16:creationId xmlns:a16="http://schemas.microsoft.com/office/drawing/2014/main" id="{714FF060-B3B9-424A-82A6-33A84808F013}"/>
              </a:ext>
            </a:extLst>
          </xdr:cNvPr>
          <xdr:cNvCxnSpPr/>
        </xdr:nvCxnSpPr>
        <xdr:spPr>
          <a:xfrm>
            <a:off x="6785740" y="5202621"/>
            <a:ext cx="0" cy="137948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1167847</xdr:colOff>
      <xdr:row>14</xdr:row>
      <xdr:rowOff>33132</xdr:rowOff>
    </xdr:from>
    <xdr:to>
      <xdr:col>1</xdr:col>
      <xdr:colOff>1171575</xdr:colOff>
      <xdr:row>15</xdr:row>
      <xdr:rowOff>171450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465C89C-2D05-43A7-87E6-AFE8AC68DAE0}"/>
            </a:ext>
          </a:extLst>
        </xdr:cNvPr>
        <xdr:cNvCxnSpPr/>
      </xdr:nvCxnSpPr>
      <xdr:spPr>
        <a:xfrm flipH="1" flipV="1">
          <a:off x="2044147" y="2700132"/>
          <a:ext cx="3728" cy="328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809213</xdr:colOff>
      <xdr:row>2</xdr:row>
      <xdr:rowOff>5801</xdr:rowOff>
    </xdr:from>
    <xdr:to>
      <xdr:col>1</xdr:col>
      <xdr:colOff>1419225</xdr:colOff>
      <xdr:row>15</xdr:row>
      <xdr:rowOff>161925</xdr:rowOff>
    </xdr:to>
    <xdr:cxnSp macro="">
      <xdr:nvCxnSpPr>
        <xdr:cNvPr id="54" name="Connector: Curved 53">
          <a:extLst>
            <a:ext uri="{FF2B5EF4-FFF2-40B4-BE49-F238E27FC236}">
              <a16:creationId xmlns:a16="http://schemas.microsoft.com/office/drawing/2014/main" id="{133AA7BF-9858-481E-927B-369308F0661A}"/>
            </a:ext>
          </a:extLst>
        </xdr:cNvPr>
        <xdr:cNvCxnSpPr/>
      </xdr:nvCxnSpPr>
      <xdr:spPr>
        <a:xfrm rot="16200000" flipV="1">
          <a:off x="674207" y="1398107"/>
          <a:ext cx="2632624" cy="610012"/>
        </a:xfrm>
        <a:prstGeom prst="curved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1457741</xdr:colOff>
      <xdr:row>29</xdr:row>
      <xdr:rowOff>20292</xdr:rowOff>
    </xdr:from>
    <xdr:to>
      <xdr:col>1</xdr:col>
      <xdr:colOff>1476375</xdr:colOff>
      <xdr:row>31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19B3AF6-5478-4112-ACDA-21C2BB1B39CF}"/>
            </a:ext>
          </a:extLst>
        </xdr:cNvPr>
        <xdr:cNvCxnSpPr/>
      </xdr:nvCxnSpPr>
      <xdr:spPr>
        <a:xfrm flipH="1" flipV="1">
          <a:off x="2334041" y="5544792"/>
          <a:ext cx="18634" cy="3607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171450</xdr:rowOff>
    </xdr:from>
    <xdr:to>
      <xdr:col>21</xdr:col>
      <xdr:colOff>198058</xdr:colOff>
      <xdr:row>77</xdr:row>
      <xdr:rowOff>189807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671BCF-4210-4F5F-A01E-B25849353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315450"/>
          <a:ext cx="15733333" cy="55428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94CAE5-3BA1-4E90-AC5C-F20A2D4A5153}" name="Table1" displayName="Table1" ref="A2:D9" totalsRowShown="0">
  <autoFilter ref="A2:D9" xr:uid="{F52BF6AE-54BA-4ADF-830F-BC4C6B78B75B}"/>
  <tableColumns count="4">
    <tableColumn id="1" xr3:uid="{DD75B08F-63EA-4939-87F2-B184500CF1DE}" name="PID"/>
    <tableColumn id="2" xr3:uid="{51CCDAA4-6F0F-4638-9325-41918EAF20CC}" name="quantity"/>
    <tableColumn id="3" xr3:uid="{C17ED012-AEF9-4474-9864-6FBD8AE73D7A}" name="store_number"/>
    <tableColumn id="4" xr3:uid="{B4894EA5-7F5D-4FE4-A7AB-5C13FE538F48}" name="dat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771B30-B57D-4643-988C-C3BF9E51C6C7}" name="Table2" displayName="Table2" ref="A13:C21" totalsRowShown="0">
  <autoFilter ref="A13:C21" xr:uid="{32A035AA-223E-4D56-9EDE-BAA51A047E28}"/>
  <sortState xmlns:xlrd2="http://schemas.microsoft.com/office/spreadsheetml/2017/richdata2" ref="A14:C21">
    <sortCondition ref="A13:A21"/>
  </sortState>
  <tableColumns count="3">
    <tableColumn id="1" xr3:uid="{8D4125A1-2F4A-4D6D-83FC-E983C7C872BB}" name="PID"/>
    <tableColumn id="2" xr3:uid="{08D7CFDD-B7EF-4589-922B-DF375B3D861B}" name="date" dataDxfId="0"/>
    <tableColumn id="3" xr3:uid="{67D995CF-1705-477D-8B2A-D95D05D743CF}" name="discounted_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CD2CB4-2138-4103-90EC-E90C9FDF15C2}" name="Table3" displayName="Table3" ref="A25:C27" totalsRowShown="0">
  <autoFilter ref="A25:C27" xr:uid="{0233FB7D-33F3-4383-8A2B-58A56FE44ABF}"/>
  <tableColumns count="3">
    <tableColumn id="1" xr3:uid="{E42DF8CF-8F73-428F-840D-7675AF7905D6}" name="city_name"/>
    <tableColumn id="2" xr3:uid="{87AEC6B8-B951-4D56-A097-315865028809}" name="state"/>
    <tableColumn id="3" xr3:uid="{5C2AD104-1455-419F-9AC2-9446890873A8}" name="popul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4F3D09-9E07-4903-BCC6-F36A4282FB9A}" name="Table4" displayName="Table4" ref="I2:K5" totalsRowShown="0">
  <autoFilter ref="I2:K5" xr:uid="{3936DA85-980B-4258-89B8-CEB7DB0DBF11}"/>
  <tableColumns count="3">
    <tableColumn id="1" xr3:uid="{86FAB036-FFE9-4832-875E-B62E861B3FA1}" name="store_number"/>
    <tableColumn id="2" xr3:uid="{594A64DF-EE41-4383-B5E5-06276D99E4B7}" name="city_name"/>
    <tableColumn id="3" xr3:uid="{46EAF72B-C7B0-4EEB-A0F9-3FB2D04A1C88}" name="stat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4E04AD4-859F-453C-B5B7-2F2BCE48B8F7}" name="Table5" displayName="Table5" ref="I13:K23" totalsRowShown="0">
  <autoFilter ref="I13:K23" xr:uid="{0DABBB48-C5F0-45FF-9F8F-C788DBB1755B}"/>
  <tableColumns count="3">
    <tableColumn id="1" xr3:uid="{CDBB33E8-D3B1-4739-B2A3-9E84F6DE0696}" name="PID"/>
    <tableColumn id="2" xr3:uid="{B2E343C2-289B-41DE-B825-3EA469A74F7A}" name="retail_price"/>
    <tableColumn id="3" xr3:uid="{667BAC79-AF20-431A-AD72-928439B9ADD7}" name="product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CD75E-A8CC-46C0-AF40-9D3BDA3C6CCA}">
  <dimension ref="A1:H32"/>
  <sheetViews>
    <sheetView showGridLines="0" zoomScaleNormal="100" workbookViewId="0">
      <selection activeCell="B24" sqref="B24"/>
    </sheetView>
  </sheetViews>
  <sheetFormatPr defaultRowHeight="15" x14ac:dyDescent="0.25"/>
  <cols>
    <col min="1" max="1" width="13.140625" customWidth="1"/>
    <col min="2" max="2" width="31" style="6" bestFit="1" customWidth="1"/>
    <col min="3" max="3" width="20.5703125" style="6" bestFit="1" customWidth="1"/>
    <col min="4" max="4" width="21.140625" style="6" bestFit="1" customWidth="1"/>
    <col min="5" max="5" width="15.5703125" style="6" bestFit="1" customWidth="1"/>
    <col min="6" max="6" width="9.5703125" bestFit="1" customWidth="1"/>
    <col min="7" max="7" width="13.7109375" bestFit="1" customWidth="1"/>
    <col min="8" max="8" width="13.85546875" bestFit="1" customWidth="1"/>
  </cols>
  <sheetData>
    <row r="1" spans="1:6" x14ac:dyDescent="0.25">
      <c r="B1" s="7" t="s">
        <v>0</v>
      </c>
    </row>
    <row r="2" spans="1:6" x14ac:dyDescent="0.25">
      <c r="B2" s="2" t="s">
        <v>1</v>
      </c>
      <c r="C2" s="10" t="s">
        <v>5</v>
      </c>
      <c r="D2" s="10" t="s">
        <v>4</v>
      </c>
      <c r="E2"/>
    </row>
    <row r="4" spans="1:6" x14ac:dyDescent="0.25">
      <c r="B4" s="7" t="s">
        <v>2</v>
      </c>
    </row>
    <row r="5" spans="1:6" x14ac:dyDescent="0.25">
      <c r="B5" s="2" t="s">
        <v>1</v>
      </c>
      <c r="C5" s="2" t="s">
        <v>6</v>
      </c>
    </row>
    <row r="7" spans="1:6" x14ac:dyDescent="0.25">
      <c r="B7" s="7" t="s">
        <v>3</v>
      </c>
    </row>
    <row r="8" spans="1:6" x14ac:dyDescent="0.25">
      <c r="B8" s="2" t="s">
        <v>6</v>
      </c>
    </row>
    <row r="10" spans="1:6" x14ac:dyDescent="0.25">
      <c r="B10" s="7" t="s">
        <v>20</v>
      </c>
    </row>
    <row r="11" spans="1:6" x14ac:dyDescent="0.25">
      <c r="A11" s="18"/>
      <c r="B11" s="13" t="s">
        <v>29</v>
      </c>
      <c r="C11" s="25" t="s">
        <v>28</v>
      </c>
      <c r="D11" s="25"/>
      <c r="E11" s="26"/>
    </row>
    <row r="13" spans="1:6" x14ac:dyDescent="0.25">
      <c r="B13" s="7" t="s">
        <v>21</v>
      </c>
    </row>
    <row r="14" spans="1:6" s="4" customFormat="1" x14ac:dyDescent="0.25">
      <c r="B14" s="8" t="s">
        <v>22</v>
      </c>
      <c r="C14" s="5"/>
    </row>
    <row r="15" spans="1:6" s="4" customFormat="1" x14ac:dyDescent="0.25">
      <c r="B15" s="15"/>
      <c r="C15" s="16"/>
      <c r="D15" s="16"/>
      <c r="E15" s="16"/>
      <c r="F15" s="5"/>
    </row>
    <row r="16" spans="1:6" s="4" customFormat="1" x14ac:dyDescent="0.25">
      <c r="B16" s="17" t="s">
        <v>25</v>
      </c>
      <c r="C16" s="16"/>
      <c r="D16" s="16"/>
      <c r="E16" s="16"/>
      <c r="F16" s="5"/>
    </row>
    <row r="17" spans="2:8" s="4" customFormat="1" x14ac:dyDescent="0.25">
      <c r="B17" s="24" t="s">
        <v>30</v>
      </c>
      <c r="C17" s="24"/>
      <c r="D17" s="16"/>
      <c r="E17" s="5"/>
    </row>
    <row r="19" spans="2:8" x14ac:dyDescent="0.25">
      <c r="B19" s="7" t="s">
        <v>9</v>
      </c>
    </row>
    <row r="20" spans="2:8" x14ac:dyDescent="0.25">
      <c r="B20" s="13" t="s">
        <v>22</v>
      </c>
      <c r="C20" s="3" t="s">
        <v>10</v>
      </c>
    </row>
    <row r="22" spans="2:8" x14ac:dyDescent="0.25">
      <c r="B22" s="7" t="s">
        <v>11</v>
      </c>
      <c r="C22" s="20"/>
      <c r="D22" s="14"/>
    </row>
    <row r="23" spans="2:8" x14ac:dyDescent="0.25">
      <c r="B23" s="13" t="s">
        <v>22</v>
      </c>
      <c r="C23" s="19" t="s">
        <v>23</v>
      </c>
      <c r="D23" s="18" t="s">
        <v>24</v>
      </c>
    </row>
    <row r="24" spans="2:8" x14ac:dyDescent="0.25">
      <c r="B24" s="9"/>
      <c r="C24" s="12"/>
    </row>
    <row r="25" spans="2:8" x14ac:dyDescent="0.25">
      <c r="B25" s="7" t="s">
        <v>16</v>
      </c>
    </row>
    <row r="26" spans="2:8" x14ac:dyDescent="0.25">
      <c r="B26" s="23" t="s">
        <v>17</v>
      </c>
      <c r="C26" s="23"/>
      <c r="D26" s="10" t="s">
        <v>19</v>
      </c>
    </row>
    <row r="27" spans="2:8" x14ac:dyDescent="0.25">
      <c r="B27" s="9"/>
      <c r="C27" s="12"/>
    </row>
    <row r="28" spans="2:8" x14ac:dyDescent="0.25">
      <c r="B28" s="7" t="s">
        <v>8</v>
      </c>
    </row>
    <row r="29" spans="2:8" x14ac:dyDescent="0.25">
      <c r="B29" s="2" t="s">
        <v>7</v>
      </c>
      <c r="C29" s="10" t="s">
        <v>12</v>
      </c>
      <c r="D29" s="10" t="s">
        <v>13</v>
      </c>
      <c r="E29" s="10" t="s">
        <v>14</v>
      </c>
      <c r="F29" s="1" t="s">
        <v>15</v>
      </c>
      <c r="G29" s="11" t="s">
        <v>26</v>
      </c>
      <c r="H29" s="11" t="s">
        <v>27</v>
      </c>
    </row>
    <row r="31" spans="2:8" x14ac:dyDescent="0.25">
      <c r="B31" s="7" t="s">
        <v>18</v>
      </c>
      <c r="E31"/>
    </row>
    <row r="32" spans="2:8" x14ac:dyDescent="0.25">
      <c r="B32" s="27" t="s">
        <v>52</v>
      </c>
      <c r="C32" s="26"/>
    </row>
  </sheetData>
  <mergeCells count="4">
    <mergeCell ref="B26:C26"/>
    <mergeCell ref="B17:C17"/>
    <mergeCell ref="C11:E11"/>
    <mergeCell ref="B32:C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B7FA-2CB8-445E-8279-C29D165BA2A0}">
  <dimension ref="A1:R36"/>
  <sheetViews>
    <sheetView tabSelected="1" topLeftCell="D1" workbookViewId="0">
      <selection activeCell="F30" sqref="F30"/>
    </sheetView>
  </sheetViews>
  <sheetFormatPr defaultRowHeight="15" x14ac:dyDescent="0.25"/>
  <cols>
    <col min="1" max="1" width="12.28515625" customWidth="1"/>
    <col min="2" max="2" width="10.5703125" customWidth="1"/>
    <col min="3" max="3" width="18.42578125" customWidth="1"/>
    <col min="4" max="4" width="10.7109375" bestFit="1" customWidth="1"/>
    <col min="9" max="9" width="15.7109375" customWidth="1"/>
    <col min="10" max="10" width="13.28515625" customWidth="1"/>
    <col min="11" max="12" width="16" customWidth="1"/>
    <col min="13" max="14" width="9.7109375" bestFit="1" customWidth="1"/>
  </cols>
  <sheetData>
    <row r="1" spans="1:18" x14ac:dyDescent="0.25">
      <c r="A1" t="s">
        <v>20</v>
      </c>
      <c r="I1" t="s">
        <v>8</v>
      </c>
    </row>
    <row r="2" spans="1:18" x14ac:dyDescent="0.25">
      <c r="A2" t="s">
        <v>1</v>
      </c>
      <c r="B2" t="s">
        <v>29</v>
      </c>
      <c r="C2" t="s">
        <v>7</v>
      </c>
      <c r="D2" t="s">
        <v>22</v>
      </c>
      <c r="E2" t="s">
        <v>40</v>
      </c>
      <c r="G2" t="s">
        <v>38</v>
      </c>
      <c r="H2" t="s">
        <v>39</v>
      </c>
      <c r="I2" t="s">
        <v>7</v>
      </c>
      <c r="J2" t="s">
        <v>14</v>
      </c>
      <c r="K2" t="s">
        <v>15</v>
      </c>
    </row>
    <row r="3" spans="1:18" x14ac:dyDescent="0.25">
      <c r="A3">
        <v>1</v>
      </c>
      <c r="B3">
        <v>10</v>
      </c>
      <c r="C3">
        <v>101</v>
      </c>
      <c r="D3" s="21">
        <v>43840</v>
      </c>
      <c r="E3" t="s">
        <v>33</v>
      </c>
      <c r="I3">
        <v>105</v>
      </c>
      <c r="J3" t="s">
        <v>34</v>
      </c>
      <c r="K3" t="s">
        <v>35</v>
      </c>
    </row>
    <row r="4" spans="1:18" x14ac:dyDescent="0.25">
      <c r="A4">
        <v>2</v>
      </c>
      <c r="B4">
        <v>11</v>
      </c>
      <c r="C4">
        <v>102</v>
      </c>
      <c r="D4" s="21">
        <v>43992</v>
      </c>
      <c r="I4">
        <v>111</v>
      </c>
      <c r="J4" t="s">
        <v>36</v>
      </c>
      <c r="K4" t="s">
        <v>35</v>
      </c>
    </row>
    <row r="5" spans="1:18" x14ac:dyDescent="0.25">
      <c r="A5" s="22">
        <v>3</v>
      </c>
      <c r="B5" s="22">
        <v>25</v>
      </c>
      <c r="C5" s="22">
        <v>103</v>
      </c>
      <c r="D5" s="28">
        <v>44016</v>
      </c>
      <c r="I5">
        <v>112</v>
      </c>
      <c r="J5" t="s">
        <v>36</v>
      </c>
      <c r="K5" t="s">
        <v>35</v>
      </c>
    </row>
    <row r="6" spans="1:18" x14ac:dyDescent="0.25">
      <c r="A6" s="22">
        <v>4</v>
      </c>
      <c r="B6" s="22">
        <v>45</v>
      </c>
      <c r="C6" s="22">
        <v>104</v>
      </c>
      <c r="D6" s="28">
        <v>44053</v>
      </c>
    </row>
    <row r="7" spans="1:18" x14ac:dyDescent="0.25">
      <c r="A7">
        <v>5</v>
      </c>
      <c r="B7">
        <v>12</v>
      </c>
      <c r="C7">
        <v>110</v>
      </c>
      <c r="D7" s="21">
        <v>44054</v>
      </c>
      <c r="E7" t="s">
        <v>33</v>
      </c>
    </row>
    <row r="8" spans="1:18" x14ac:dyDescent="0.25">
      <c r="A8">
        <v>6</v>
      </c>
      <c r="B8">
        <v>1000</v>
      </c>
      <c r="C8">
        <v>111</v>
      </c>
      <c r="D8" s="21">
        <v>44075</v>
      </c>
      <c r="E8" t="s">
        <v>33</v>
      </c>
      <c r="F8" s="22" t="s">
        <v>33</v>
      </c>
      <c r="G8" s="22">
        <v>75</v>
      </c>
      <c r="H8" s="22">
        <v>58</v>
      </c>
      <c r="I8">
        <f>H8*Table1[[#This Row],[quantity]]</f>
        <v>58000</v>
      </c>
    </row>
    <row r="9" spans="1:18" x14ac:dyDescent="0.25">
      <c r="A9">
        <v>7</v>
      </c>
      <c r="B9">
        <v>110</v>
      </c>
      <c r="C9">
        <v>112</v>
      </c>
      <c r="D9" s="21">
        <v>44155</v>
      </c>
      <c r="F9" s="22" t="s">
        <v>33</v>
      </c>
      <c r="G9" s="22">
        <v>69</v>
      </c>
      <c r="H9" s="22"/>
      <c r="I9">
        <f>G9*Table1[[#This Row],[quantity]]</f>
        <v>7590</v>
      </c>
    </row>
    <row r="12" spans="1:18" x14ac:dyDescent="0.25">
      <c r="A12" t="s">
        <v>31</v>
      </c>
      <c r="I12" t="s">
        <v>37</v>
      </c>
      <c r="M12">
        <v>3</v>
      </c>
      <c r="N12">
        <v>25</v>
      </c>
      <c r="O12">
        <f>N12*J16</f>
        <v>26250</v>
      </c>
      <c r="Q12">
        <f>O12</f>
        <v>26250</v>
      </c>
    </row>
    <row r="13" spans="1:18" x14ac:dyDescent="0.25">
      <c r="A13" t="s">
        <v>1</v>
      </c>
      <c r="B13" t="s">
        <v>22</v>
      </c>
      <c r="C13" t="s">
        <v>32</v>
      </c>
      <c r="I13" t="s">
        <v>1</v>
      </c>
      <c r="J13" t="s">
        <v>5</v>
      </c>
      <c r="K13" t="s">
        <v>4</v>
      </c>
      <c r="N13">
        <v>1</v>
      </c>
      <c r="O13">
        <f>N13*C16</f>
        <v>800</v>
      </c>
      <c r="Q13">
        <f>N13*J16*0.75</f>
        <v>787.5</v>
      </c>
    </row>
    <row r="14" spans="1:18" x14ac:dyDescent="0.25">
      <c r="A14">
        <v>1</v>
      </c>
      <c r="B14" s="21">
        <v>43840</v>
      </c>
      <c r="C14">
        <v>99</v>
      </c>
      <c r="I14">
        <v>1</v>
      </c>
      <c r="J14">
        <v>105</v>
      </c>
      <c r="O14">
        <f>SUM(O12:O13)</f>
        <v>27050</v>
      </c>
      <c r="Q14">
        <f>SUM(Q12:Q13)</f>
        <v>27037.5</v>
      </c>
      <c r="R14">
        <f>O14-Q14</f>
        <v>12.5</v>
      </c>
    </row>
    <row r="15" spans="1:18" x14ac:dyDescent="0.25">
      <c r="A15">
        <v>2</v>
      </c>
      <c r="B15" s="21">
        <v>44190</v>
      </c>
      <c r="C15">
        <v>89</v>
      </c>
      <c r="I15">
        <v>2</v>
      </c>
      <c r="J15">
        <v>105</v>
      </c>
    </row>
    <row r="16" spans="1:18" x14ac:dyDescent="0.25">
      <c r="A16" s="22">
        <v>3</v>
      </c>
      <c r="B16" s="28">
        <v>44053</v>
      </c>
      <c r="C16" s="22">
        <v>800</v>
      </c>
      <c r="I16">
        <v>3</v>
      </c>
      <c r="J16">
        <v>1050</v>
      </c>
      <c r="M16">
        <v>4</v>
      </c>
      <c r="N16">
        <v>45</v>
      </c>
      <c r="O16">
        <f>N16*J17</f>
        <v>765</v>
      </c>
      <c r="Q16">
        <f>O16</f>
        <v>765</v>
      </c>
    </row>
    <row r="17" spans="1:18" x14ac:dyDescent="0.25">
      <c r="A17" s="22">
        <v>4</v>
      </c>
      <c r="B17" s="28">
        <v>44166</v>
      </c>
      <c r="C17" s="22">
        <v>10</v>
      </c>
      <c r="I17">
        <v>4</v>
      </c>
      <c r="J17">
        <v>17</v>
      </c>
      <c r="N17">
        <v>2</v>
      </c>
      <c r="O17">
        <f>N17*C17</f>
        <v>20</v>
      </c>
      <c r="Q17">
        <f>N17*Table5[[#This Row],[retail_price]]*0.75</f>
        <v>25.5</v>
      </c>
    </row>
    <row r="18" spans="1:18" x14ac:dyDescent="0.25">
      <c r="A18">
        <v>5</v>
      </c>
      <c r="B18" s="21">
        <v>44054</v>
      </c>
      <c r="C18">
        <v>1501</v>
      </c>
      <c r="I18">
        <v>5</v>
      </c>
      <c r="J18">
        <v>1800</v>
      </c>
      <c r="O18">
        <f>SUM(O16:O17)</f>
        <v>785</v>
      </c>
      <c r="Q18">
        <f>SUM(Q16:Q17)</f>
        <v>790.5</v>
      </c>
      <c r="R18">
        <f>O18-Q18</f>
        <v>-5.5</v>
      </c>
    </row>
    <row r="19" spans="1:18" x14ac:dyDescent="0.25">
      <c r="A19">
        <v>6</v>
      </c>
      <c r="B19" s="21">
        <v>44075</v>
      </c>
      <c r="C19">
        <v>58</v>
      </c>
      <c r="I19">
        <v>6</v>
      </c>
      <c r="J19">
        <v>75</v>
      </c>
    </row>
    <row r="20" spans="1:18" x14ac:dyDescent="0.25">
      <c r="A20">
        <v>7</v>
      </c>
      <c r="B20" s="21">
        <v>44190</v>
      </c>
      <c r="C20">
        <v>65</v>
      </c>
      <c r="I20">
        <v>7</v>
      </c>
      <c r="J20">
        <v>69</v>
      </c>
    </row>
    <row r="21" spans="1:18" x14ac:dyDescent="0.25">
      <c r="A21">
        <v>8</v>
      </c>
      <c r="B21" s="21">
        <v>44155</v>
      </c>
      <c r="C21">
        <v>79</v>
      </c>
      <c r="I21">
        <v>8</v>
      </c>
      <c r="J21">
        <v>115</v>
      </c>
    </row>
    <row r="22" spans="1:18" x14ac:dyDescent="0.25">
      <c r="I22">
        <v>9</v>
      </c>
      <c r="J22">
        <v>25</v>
      </c>
    </row>
    <row r="23" spans="1:18" x14ac:dyDescent="0.25">
      <c r="I23">
        <v>110</v>
      </c>
      <c r="J23">
        <v>95</v>
      </c>
    </row>
    <row r="24" spans="1:18" x14ac:dyDescent="0.25">
      <c r="A24" t="s">
        <v>16</v>
      </c>
    </row>
    <row r="25" spans="1:18" x14ac:dyDescent="0.25">
      <c r="A25" t="s">
        <v>14</v>
      </c>
      <c r="B25" t="s">
        <v>15</v>
      </c>
      <c r="C25" t="s">
        <v>19</v>
      </c>
      <c r="I25" t="s">
        <v>53</v>
      </c>
    </row>
    <row r="26" spans="1:18" x14ac:dyDescent="0.25">
      <c r="A26" t="s">
        <v>34</v>
      </c>
      <c r="B26" t="s">
        <v>35</v>
      </c>
      <c r="C26">
        <v>89897654</v>
      </c>
      <c r="I26" t="s">
        <v>1</v>
      </c>
      <c r="J26" t="s">
        <v>3</v>
      </c>
    </row>
    <row r="27" spans="1:18" x14ac:dyDescent="0.25">
      <c r="A27" t="s">
        <v>36</v>
      </c>
      <c r="B27" t="s">
        <v>35</v>
      </c>
      <c r="C27">
        <v>98770</v>
      </c>
      <c r="I27">
        <v>1</v>
      </c>
    </row>
    <row r="28" spans="1:18" x14ac:dyDescent="0.25">
      <c r="I28">
        <v>2</v>
      </c>
    </row>
    <row r="29" spans="1:18" x14ac:dyDescent="0.25">
      <c r="I29" s="22">
        <v>3</v>
      </c>
      <c r="M29">
        <v>3</v>
      </c>
      <c r="N29">
        <v>4</v>
      </c>
    </row>
    <row r="30" spans="1:18" x14ac:dyDescent="0.25">
      <c r="I30" s="22">
        <v>4</v>
      </c>
      <c r="M30" s="21">
        <v>44053</v>
      </c>
      <c r="N30" s="21">
        <v>44166</v>
      </c>
    </row>
    <row r="31" spans="1:18" x14ac:dyDescent="0.25">
      <c r="I31">
        <v>5</v>
      </c>
      <c r="M31">
        <v>1</v>
      </c>
      <c r="N31">
        <v>2</v>
      </c>
    </row>
    <row r="32" spans="1:18" x14ac:dyDescent="0.25">
      <c r="I32">
        <v>6</v>
      </c>
    </row>
    <row r="33" spans="9:9" x14ac:dyDescent="0.25">
      <c r="I33">
        <v>7</v>
      </c>
    </row>
    <row r="34" spans="9:9" x14ac:dyDescent="0.25">
      <c r="I34">
        <v>8</v>
      </c>
    </row>
    <row r="35" spans="9:9" x14ac:dyDescent="0.25">
      <c r="I35">
        <v>9</v>
      </c>
    </row>
    <row r="36" spans="9:9" x14ac:dyDescent="0.25">
      <c r="I36">
        <v>10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19AEF-D288-4092-9F74-9F931062F708}">
  <dimension ref="A1:B17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41</v>
      </c>
    </row>
    <row r="2" spans="1:2" x14ac:dyDescent="0.25">
      <c r="A2" t="s">
        <v>42</v>
      </c>
    </row>
    <row r="3" spans="1:2" x14ac:dyDescent="0.25">
      <c r="A3" t="s">
        <v>43</v>
      </c>
    </row>
    <row r="4" spans="1:2" x14ac:dyDescent="0.25">
      <c r="A4" t="s">
        <v>44</v>
      </c>
    </row>
    <row r="5" spans="1:2" x14ac:dyDescent="0.25">
      <c r="A5" t="s">
        <v>45</v>
      </c>
      <c r="B5" t="s">
        <v>46</v>
      </c>
    </row>
    <row r="6" spans="1:2" x14ac:dyDescent="0.25">
      <c r="A6" t="s">
        <v>47</v>
      </c>
    </row>
    <row r="7" spans="1:2" x14ac:dyDescent="0.25">
      <c r="A7" t="s">
        <v>48</v>
      </c>
    </row>
    <row r="12" spans="1:2" x14ac:dyDescent="0.25">
      <c r="A12" t="s">
        <v>49</v>
      </c>
    </row>
    <row r="13" spans="1:2" x14ac:dyDescent="0.25">
      <c r="A13" t="s">
        <v>50</v>
      </c>
    </row>
    <row r="14" spans="1:2" x14ac:dyDescent="0.25">
      <c r="A14" t="s">
        <v>43</v>
      </c>
    </row>
    <row r="15" spans="1:2" x14ac:dyDescent="0.25">
      <c r="A15" t="s">
        <v>44</v>
      </c>
    </row>
    <row r="16" spans="1:2" x14ac:dyDescent="0.25">
      <c r="A16" t="s">
        <v>45</v>
      </c>
      <c r="B16" t="s">
        <v>46</v>
      </c>
    </row>
    <row r="17" spans="1:1" x14ac:dyDescent="0.25">
      <c r="A17" t="s">
        <v>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b Y 5 0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b Y 5 0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O d F I o i k e 4 D g A A A B E A A A A T A B w A R m 9 y b X V s Y X M v U 2 V j d G l v b j E u b S C i G A A o o B Q A A A A A A A A A A A A A A A A A A A A A A A A A A A A r T k 0 u y c z P U w i G 0 I b W A F B L A Q I t A B Q A A g A I A G 2 O d F J N h e M w p A A A A P U A A A A S A A A A A A A A A A A A A A A A A A A A A A B D b 2 5 m a W c v U G F j a 2 F n Z S 5 4 b W x Q S w E C L Q A U A A I A C A B t j n R S D 8 r p q 6 Q A A A D p A A A A E w A A A A A A A A A A A A A A A A D w A A A A W 0 N v b n R l b n R f V H l w Z X N d L n h t b F B L A Q I t A B Q A A g A I A G 2 O d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8 5 n z b o A 3 R 7 s u + t d A H C w U A A A A A A I A A A A A A B B m A A A A A Q A A I A A A A J 4 x I k N q f F m x n 0 t 7 y j R 7 v 7 N M V 5 K m X B l f z b + b 5 L I h 3 9 6 T A A A A A A 6 A A A A A A g A A I A A A A G + h i R C a h 4 4 9 s 7 y 3 i N d c L B F K + 0 c X i v e y 8 j V E D R W d B c t q U A A A A C P 7 h 3 5 Q P l w 4 5 B F a n f J 6 G D T A J Q m v K o c P y h b U x c v A h I D N G b r m + E S p R j E M J w 1 / D 1 8 K 8 / F W D u j A Z u z B q 3 Y u e f S u V k f n Y S j U q r C Q X 3 t o B 3 f I N r S x Q A A A A B I R M 0 j 0 L w m G o C b t m d l l x p q a D + 2 h N c q z 8 m O N w h G z N d h 6 l / + 9 r c Z U 9 i f f 7 M 9 A h z 5 I u L 1 3 7 y I G w b p l T a N 1 1 I w / o 5 k = < / D a t a M a s h u p > 
</file>

<file path=customXml/itemProps1.xml><?xml version="1.0" encoding="utf-8"?>
<ds:datastoreItem xmlns:ds="http://schemas.openxmlformats.org/officeDocument/2006/customXml" ds:itemID="{7478623E-369A-412B-9EA6-A256D508F8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zhaor</dc:creator>
  <cp:lastModifiedBy>zhaor</cp:lastModifiedBy>
  <dcterms:created xsi:type="dcterms:W3CDTF">2021-03-15T02:15:48Z</dcterms:created>
  <dcterms:modified xsi:type="dcterms:W3CDTF">2021-04-11T02:04:50Z</dcterms:modified>
</cp:coreProperties>
</file>