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China_Japan_USA/"/>
    </mc:Choice>
  </mc:AlternateContent>
  <xr:revisionPtr revIDLastSave="118" documentId="11_AD4DA82427541F7ACA7EB8A7404F2A206BE8DE14" xr6:coauthVersionLast="47" xr6:coauthVersionMax="47" xr10:uidLastSave="{B93426E7-2700-4D4A-A018-FD4A97A5F695}"/>
  <bookViews>
    <workbookView xWindow="5505" yWindow="525" windowWidth="12960" windowHeight="8935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K4" i="1"/>
  <c r="K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" i="1"/>
  <c r="M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L3" i="1" s="1"/>
  <c r="E11" i="2"/>
  <c r="E12" i="2"/>
  <c r="E10" i="2"/>
  <c r="E5" i="2"/>
  <c r="E6" i="2"/>
  <c r="E4" i="2"/>
  <c r="M3" i="1" l="1"/>
  <c r="L4" i="1"/>
  <c r="L5" i="1" l="1"/>
  <c r="M4" i="1"/>
  <c r="M5" i="1" l="1"/>
  <c r="L6" i="1"/>
  <c r="M6" i="1" l="1"/>
  <c r="L7" i="1"/>
  <c r="M7" i="1" l="1"/>
  <c r="L8" i="1"/>
  <c r="L9" i="1" l="1"/>
  <c r="M8" i="1"/>
  <c r="L10" i="1" l="1"/>
  <c r="M9" i="1"/>
  <c r="L11" i="1" l="1"/>
  <c r="M10" i="1"/>
  <c r="L12" i="1" l="1"/>
  <c r="M11" i="1"/>
  <c r="L13" i="1" l="1"/>
  <c r="M12" i="1"/>
  <c r="L14" i="1" l="1"/>
  <c r="M13" i="1"/>
  <c r="L15" i="1" l="1"/>
  <c r="M14" i="1"/>
  <c r="L16" i="1" l="1"/>
  <c r="M15" i="1"/>
  <c r="L17" i="1" l="1"/>
  <c r="M16" i="1"/>
  <c r="L18" i="1" l="1"/>
  <c r="M17" i="1"/>
  <c r="L19" i="1" l="1"/>
  <c r="M18" i="1"/>
  <c r="L20" i="1" l="1"/>
  <c r="M19" i="1"/>
  <c r="P2" i="1"/>
  <c r="L21" i="1" l="1"/>
  <c r="M20" i="1"/>
  <c r="O20" i="1"/>
  <c r="L22" i="1" l="1"/>
  <c r="M21" i="1"/>
  <c r="O21" i="1"/>
  <c r="L23" i="1" l="1"/>
  <c r="M22" i="1"/>
  <c r="O22" i="1"/>
  <c r="L24" i="1" l="1"/>
  <c r="M23" i="1"/>
  <c r="O23" i="1"/>
  <c r="L25" i="1" l="1"/>
  <c r="M24" i="1"/>
  <c r="O24" i="1"/>
  <c r="L26" i="1" l="1"/>
  <c r="M25" i="1"/>
  <c r="O25" i="1"/>
  <c r="L27" i="1" l="1"/>
  <c r="M26" i="1"/>
  <c r="O26" i="1"/>
  <c r="L28" i="1" l="1"/>
  <c r="O27" i="1"/>
  <c r="M27" i="1"/>
  <c r="L29" i="1" l="1"/>
  <c r="O28" i="1"/>
  <c r="M28" i="1"/>
  <c r="L30" i="1" l="1"/>
  <c r="O29" i="1"/>
  <c r="M29" i="1"/>
  <c r="L31" i="1" l="1"/>
  <c r="O30" i="1"/>
  <c r="M30" i="1"/>
  <c r="L32" i="1" l="1"/>
  <c r="M31" i="1"/>
  <c r="O31" i="1"/>
  <c r="L33" i="1" l="1"/>
  <c r="M32" i="1"/>
  <c r="O32" i="1"/>
  <c r="L34" i="1" l="1"/>
  <c r="M33" i="1"/>
  <c r="O33" i="1"/>
  <c r="L35" i="1" l="1"/>
  <c r="M34" i="1"/>
  <c r="O34" i="1"/>
  <c r="L36" i="1" l="1"/>
  <c r="M35" i="1"/>
  <c r="O35" i="1"/>
  <c r="L37" i="1" l="1"/>
  <c r="M36" i="1"/>
  <c r="O36" i="1"/>
  <c r="L38" i="1" l="1"/>
  <c r="M37" i="1"/>
  <c r="O37" i="1"/>
  <c r="L39" i="1" l="1"/>
  <c r="M38" i="1"/>
  <c r="O38" i="1"/>
  <c r="L40" i="1" l="1"/>
  <c r="M39" i="1"/>
  <c r="O39" i="1"/>
  <c r="L41" i="1" l="1"/>
  <c r="M40" i="1"/>
  <c r="O40" i="1"/>
  <c r="L42" i="1" l="1"/>
  <c r="M41" i="1"/>
  <c r="O41" i="1"/>
  <c r="L43" i="1" l="1"/>
  <c r="M42" i="1"/>
  <c r="O42" i="1"/>
  <c r="L44" i="1" l="1"/>
  <c r="M43" i="1"/>
  <c r="O43" i="1"/>
  <c r="L45" i="1" l="1"/>
  <c r="O44" i="1"/>
  <c r="M44" i="1"/>
  <c r="L46" i="1" l="1"/>
  <c r="O45" i="1"/>
  <c r="M45" i="1"/>
  <c r="L47" i="1" l="1"/>
  <c r="M46" i="1"/>
  <c r="O46" i="1"/>
  <c r="L48" i="1" l="1"/>
  <c r="M47" i="1"/>
  <c r="O47" i="1"/>
  <c r="L49" i="1" l="1"/>
  <c r="M48" i="1"/>
  <c r="O48" i="1"/>
  <c r="L50" i="1" l="1"/>
  <c r="M49" i="1"/>
  <c r="O49" i="1"/>
  <c r="L51" i="1" l="1"/>
  <c r="M50" i="1"/>
  <c r="O50" i="1"/>
  <c r="L52" i="1" l="1"/>
  <c r="M51" i="1"/>
  <c r="O51" i="1"/>
  <c r="L53" i="1" l="1"/>
  <c r="M52" i="1"/>
  <c r="O52" i="1"/>
  <c r="L54" i="1" l="1"/>
  <c r="M53" i="1"/>
  <c r="O53" i="1"/>
  <c r="L55" i="1" l="1"/>
  <c r="M54" i="1"/>
  <c r="O54" i="1"/>
  <c r="M55" i="1" l="1"/>
  <c r="O55" i="1"/>
</calcChain>
</file>

<file path=xl/sharedStrings.xml><?xml version="1.0" encoding="utf-8"?>
<sst xmlns="http://schemas.openxmlformats.org/spreadsheetml/2006/main" count="108" uniqueCount="36">
  <si>
    <t>Region</t>
  </si>
  <si>
    <t>ISOcode</t>
  </si>
  <si>
    <t>AgeStart</t>
  </si>
  <si>
    <t>AgeEnd</t>
  </si>
  <si>
    <t>Ri</t>
  </si>
  <si>
    <t>Di</t>
  </si>
  <si>
    <t>Ni</t>
  </si>
  <si>
    <t>Mi</t>
  </si>
  <si>
    <t>China</t>
  </si>
  <si>
    <t>Japan</t>
  </si>
  <si>
    <t>United States</t>
  </si>
  <si>
    <t>lifetime_risk</t>
  </si>
  <si>
    <t>variance</t>
  </si>
  <si>
    <t>std_error</t>
  </si>
  <si>
    <t>ci_lower</t>
  </si>
  <si>
    <t>ci_upper</t>
  </si>
  <si>
    <t>n_age_groups</t>
  </si>
  <si>
    <t>note</t>
  </si>
  <si>
    <t>Success</t>
  </si>
  <si>
    <t>United States</t>
  </si>
  <si>
    <t>0-14合并</t>
    <phoneticPr fontId="1" type="noConversion"/>
  </si>
  <si>
    <t>0-14拆分为0-4，5-9，10-14</t>
    <phoneticPr fontId="1" type="noConversion"/>
  </si>
  <si>
    <t>lifetime_risk_percentage</t>
    <phoneticPr fontId="1" type="noConversion"/>
  </si>
  <si>
    <t>3.75 (3.73-3.77)</t>
  </si>
  <si>
    <t>9.03 (8.95-9.10)</t>
  </si>
  <si>
    <t>4.05 (4.02-4.09)</t>
  </si>
  <si>
    <t>China</t>
    <phoneticPr fontId="1" type="noConversion"/>
  </si>
  <si>
    <t>Japan</t>
    <phoneticPr fontId="1" type="noConversion"/>
  </si>
  <si>
    <t>US</t>
    <phoneticPr fontId="1" type="noConversion"/>
  </si>
  <si>
    <t>Zhu, 2025</t>
    <phoneticPr fontId="1" type="noConversion"/>
  </si>
  <si>
    <t>[Ri+(Mi-Di)]/Ni</t>
    <phoneticPr fontId="1" type="noConversion"/>
  </si>
  <si>
    <t>sum(i-1) of [Ri+(Mi-Di)]/Ni</t>
    <phoneticPr fontId="1" type="noConversion"/>
  </si>
  <si>
    <t>exp(-col K)</t>
    <phoneticPr fontId="1" type="noConversion"/>
  </si>
  <si>
    <t>1-exp[(-W_i/N_i ] (R_i+M_i-D_i))</t>
    <phoneticPr fontId="1" type="noConversion"/>
  </si>
  <si>
    <t>Denominator</t>
    <phoneticPr fontId="1" type="noConversion"/>
  </si>
  <si>
    <t>lambda_c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</si>
</sst>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B1" zoomScale="115" zoomScaleNormal="115" workbookViewId="0">
      <selection activeCell="I2" sqref="I2"/>
    </sheetView>
  </sheetViews>
  <sheetFormatPr defaultRowHeight="14.25" x14ac:dyDescent="0.65"/>
  <cols>
    <col min="7" max="7" width="12.04296875" customWidth="1"/>
    <col min="9" max="9" width="10.953125" customWidth="1"/>
    <col min="10" max="10" width="12.78125" customWidth="1"/>
  </cols>
  <sheetData>
    <row r="1" spans="1:1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3" t="s">
        <v>35</v>
      </c>
      <c r="K1" s="1" t="s">
        <v>30</v>
      </c>
      <c r="L1" s="1" t="s">
        <v>31</v>
      </c>
      <c r="M1" t="s">
        <v>32</v>
      </c>
      <c r="N1" s="1" t="s">
        <v>33</v>
      </c>
    </row>
    <row r="2" spans="1:16" x14ac:dyDescent="0.65">
      <c r="A2" s="1" t="s">
        <v>8</v>
      </c>
      <c r="B2" s="1">
        <v>156</v>
      </c>
      <c r="C2" s="1">
        <v>0</v>
      </c>
      <c r="D2" s="1">
        <v>4</v>
      </c>
      <c r="E2" s="1">
        <v>0</v>
      </c>
      <c r="F2" s="1">
        <v>0</v>
      </c>
      <c r="G2" s="1">
        <v>65606014</v>
      </c>
      <c r="H2" s="1">
        <v>72370</v>
      </c>
      <c r="I2" s="1">
        <f>E2+H2-F2</f>
        <v>72370</v>
      </c>
      <c r="J2">
        <f>E2/I2</f>
        <v>0</v>
      </c>
      <c r="K2">
        <f>(E2+H2-F2)/G2</f>
        <v>1.1031000907935056E-3</v>
      </c>
      <c r="L2" s="1">
        <v>0</v>
      </c>
      <c r="M2">
        <f>EXP(-L2)</f>
        <v>1</v>
      </c>
      <c r="N2">
        <f>1-EXP(-(5/G2)*(E2+H2-F2))</f>
        <v>5.5003180070942737E-3</v>
      </c>
      <c r="O2">
        <f>N2*J2*M2</f>
        <v>0</v>
      </c>
      <c r="P2">
        <f>SUM(O2:O19)</f>
        <v>4.9148510657000807E-2</v>
      </c>
    </row>
    <row r="3" spans="1:16" x14ac:dyDescent="0.65">
      <c r="A3" s="1" t="s">
        <v>8</v>
      </c>
      <c r="B3" s="1">
        <v>156</v>
      </c>
      <c r="C3" s="1">
        <v>5</v>
      </c>
      <c r="D3" s="1">
        <v>9</v>
      </c>
      <c r="E3" s="1">
        <v>0</v>
      </c>
      <c r="F3" s="1">
        <v>0</v>
      </c>
      <c r="G3" s="1">
        <v>90500949</v>
      </c>
      <c r="H3" s="1">
        <v>22654</v>
      </c>
      <c r="I3" s="1">
        <f t="shared" ref="I3:I55" si="0">E3+H3-F3</f>
        <v>22654</v>
      </c>
      <c r="J3">
        <f t="shared" ref="J3:J55" si="1">E3/I3</f>
        <v>0</v>
      </c>
      <c r="K3">
        <f>(E3+H3-F3)/G3</f>
        <v>2.5031781710929907E-4</v>
      </c>
      <c r="L3">
        <f>SUM(L2,K2)</f>
        <v>1.1031000907935056E-3</v>
      </c>
      <c r="M3">
        <f>EXP(-L3)</f>
        <v>0.99889750810045919</v>
      </c>
      <c r="N3">
        <f t="shared" ref="N3:N54" si="2">1-EXP(-(5/G3)*(E3+H3-F3))</f>
        <v>1.2508061745886145E-3</v>
      </c>
      <c r="O3">
        <f t="shared" ref="O3:O19" si="3">N3*J3*M3</f>
        <v>0</v>
      </c>
    </row>
    <row r="4" spans="1:16" x14ac:dyDescent="0.65">
      <c r="A4" s="1" t="s">
        <v>8</v>
      </c>
      <c r="B4" s="1">
        <v>156</v>
      </c>
      <c r="C4" s="1">
        <v>10</v>
      </c>
      <c r="D4" s="1">
        <v>14</v>
      </c>
      <c r="E4" s="1">
        <v>148</v>
      </c>
      <c r="F4" s="1">
        <v>50</v>
      </c>
      <c r="G4" s="1">
        <v>87909429</v>
      </c>
      <c r="H4" s="1">
        <v>23674</v>
      </c>
      <c r="I4" s="1">
        <f t="shared" si="0"/>
        <v>23772</v>
      </c>
      <c r="J4">
        <f t="shared" si="1"/>
        <v>6.2258118795221265E-3</v>
      </c>
      <c r="K4">
        <f>(E4+H4-F4)/G4</f>
        <v>2.7041467872575991E-4</v>
      </c>
      <c r="L4">
        <f>L3+K3</f>
        <v>1.3534179079028046E-3</v>
      </c>
      <c r="M4">
        <f t="shared" ref="M4:M55" si="4">EXP(-L4)</f>
        <v>0.99864749754906867</v>
      </c>
      <c r="N4">
        <f t="shared" si="2"/>
        <v>1.3511597542135156E-3</v>
      </c>
      <c r="O4">
        <f t="shared" si="3"/>
        <v>8.4006891084251493E-6</v>
      </c>
    </row>
    <row r="5" spans="1:16" x14ac:dyDescent="0.65">
      <c r="A5" s="1" t="s">
        <v>8</v>
      </c>
      <c r="B5" s="1">
        <v>156</v>
      </c>
      <c r="C5" s="1">
        <v>15</v>
      </c>
      <c r="D5" s="1">
        <v>19</v>
      </c>
      <c r="E5" s="1">
        <v>239</v>
      </c>
      <c r="F5" s="1">
        <v>87</v>
      </c>
      <c r="G5" s="1">
        <v>80171426.5</v>
      </c>
      <c r="H5" s="1">
        <v>27038</v>
      </c>
      <c r="I5" s="1">
        <f t="shared" si="0"/>
        <v>27190</v>
      </c>
      <c r="J5">
        <f t="shared" si="1"/>
        <v>8.7899963221772705E-3</v>
      </c>
      <c r="K5">
        <f t="shared" ref="K5:K55" si="5">(E5+H5-F5)/G5</f>
        <v>3.3914826250472168E-4</v>
      </c>
      <c r="L5">
        <f>L4+K4</f>
        <v>1.6238325866285645E-3</v>
      </c>
      <c r="M5">
        <f t="shared" si="4"/>
        <v>0.99837748511616675</v>
      </c>
      <c r="N5">
        <f t="shared" si="2"/>
        <v>1.6943043555746051E-3</v>
      </c>
      <c r="O5">
        <f t="shared" si="3"/>
        <v>1.4868765055095478E-5</v>
      </c>
    </row>
    <row r="6" spans="1:16" x14ac:dyDescent="0.65">
      <c r="A6" s="1" t="s">
        <v>8</v>
      </c>
      <c r="B6" s="1">
        <v>156</v>
      </c>
      <c r="C6" s="1">
        <v>20</v>
      </c>
      <c r="D6" s="1">
        <v>24</v>
      </c>
      <c r="E6" s="1">
        <v>506</v>
      </c>
      <c r="F6" s="1">
        <v>185</v>
      </c>
      <c r="G6" s="1">
        <v>80852780.5</v>
      </c>
      <c r="H6" s="1">
        <v>44220</v>
      </c>
      <c r="I6" s="1">
        <f t="shared" si="0"/>
        <v>44541</v>
      </c>
      <c r="J6">
        <f t="shared" si="1"/>
        <v>1.1360319705439931E-2</v>
      </c>
      <c r="K6">
        <f t="shared" si="5"/>
        <v>5.5089014533025245E-4</v>
      </c>
      <c r="L6">
        <f t="shared" ref="L6:L55" si="6">L5+K5</f>
        <v>1.9629808491332863E-3</v>
      </c>
      <c r="M6">
        <f t="shared" si="4"/>
        <v>0.99803894453773512</v>
      </c>
      <c r="N6">
        <f t="shared" si="2"/>
        <v>2.7506607078537915E-3</v>
      </c>
      <c r="O6">
        <f t="shared" si="3"/>
        <v>3.1187105226236407E-5</v>
      </c>
    </row>
    <row r="7" spans="1:16" x14ac:dyDescent="0.65">
      <c r="A7" s="1" t="s">
        <v>8</v>
      </c>
      <c r="B7" s="1">
        <v>156</v>
      </c>
      <c r="C7" s="1">
        <v>25</v>
      </c>
      <c r="D7" s="1">
        <v>29</v>
      </c>
      <c r="E7" s="1">
        <v>1554</v>
      </c>
      <c r="F7" s="1">
        <v>466</v>
      </c>
      <c r="G7" s="1">
        <v>89704202</v>
      </c>
      <c r="H7" s="1">
        <v>64666</v>
      </c>
      <c r="I7" s="1">
        <f t="shared" si="0"/>
        <v>65754</v>
      </c>
      <c r="J7">
        <f t="shared" si="1"/>
        <v>2.3633543206496944E-2</v>
      </c>
      <c r="K7">
        <f t="shared" si="5"/>
        <v>7.3300914041908539E-4</v>
      </c>
      <c r="L7">
        <f t="shared" si="6"/>
        <v>2.5138709944635389E-3</v>
      </c>
      <c r="M7">
        <f t="shared" si="4"/>
        <v>0.99748928613313359</v>
      </c>
      <c r="N7">
        <f t="shared" si="2"/>
        <v>3.6583376197413253E-3</v>
      </c>
      <c r="O7">
        <f t="shared" si="3"/>
        <v>8.6242405184249317E-5</v>
      </c>
    </row>
    <row r="8" spans="1:16" x14ac:dyDescent="0.65">
      <c r="A8" s="1" t="s">
        <v>8</v>
      </c>
      <c r="B8" s="1">
        <v>156</v>
      </c>
      <c r="C8" s="1">
        <v>30</v>
      </c>
      <c r="D8" s="1">
        <v>34</v>
      </c>
      <c r="E8" s="1">
        <v>4125</v>
      </c>
      <c r="F8" s="1">
        <v>1264</v>
      </c>
      <c r="G8" s="1">
        <v>118128097</v>
      </c>
      <c r="H8" s="1">
        <v>99605</v>
      </c>
      <c r="I8" s="1">
        <f t="shared" si="0"/>
        <v>102466</v>
      </c>
      <c r="J8">
        <f t="shared" si="1"/>
        <v>4.0257256065426579E-2</v>
      </c>
      <c r="K8">
        <f t="shared" si="5"/>
        <v>8.6741429517822502E-4</v>
      </c>
      <c r="L8">
        <f t="shared" si="6"/>
        <v>3.2468801348826243E-3</v>
      </c>
      <c r="M8">
        <f t="shared" si="4"/>
        <v>0.99675838528015714</v>
      </c>
      <c r="N8">
        <f t="shared" si="2"/>
        <v>4.3276799635234564E-3</v>
      </c>
      <c r="O8">
        <f t="shared" si="3"/>
        <v>1.736557646571554E-4</v>
      </c>
    </row>
    <row r="9" spans="1:16" x14ac:dyDescent="0.65">
      <c r="A9" s="1" t="s">
        <v>8</v>
      </c>
      <c r="B9" s="1">
        <v>156</v>
      </c>
      <c r="C9" s="1">
        <v>35</v>
      </c>
      <c r="D9" s="1">
        <v>39</v>
      </c>
      <c r="E9" s="1">
        <v>6052</v>
      </c>
      <c r="F9" s="1">
        <v>1690</v>
      </c>
      <c r="G9" s="1">
        <v>109430574.5</v>
      </c>
      <c r="H9" s="1">
        <v>107419</v>
      </c>
      <c r="I9" s="1">
        <f t="shared" si="0"/>
        <v>111781</v>
      </c>
      <c r="J9">
        <f t="shared" si="1"/>
        <v>5.4141580411697872E-2</v>
      </c>
      <c r="K9">
        <f t="shared" si="5"/>
        <v>1.0214786910398611E-3</v>
      </c>
      <c r="L9">
        <f t="shared" si="6"/>
        <v>4.114294430060849E-3</v>
      </c>
      <c r="M9">
        <f t="shared" si="4"/>
        <v>0.99589415768379963</v>
      </c>
      <c r="N9">
        <f t="shared" si="2"/>
        <v>5.0943728977143055E-3</v>
      </c>
      <c r="O9">
        <f t="shared" si="3"/>
        <v>2.7468493713676568E-4</v>
      </c>
    </row>
    <row r="10" spans="1:16" x14ac:dyDescent="0.65">
      <c r="A10" s="1" t="s">
        <v>8</v>
      </c>
      <c r="B10" s="1">
        <v>156</v>
      </c>
      <c r="C10" s="1">
        <v>40</v>
      </c>
      <c r="D10" s="1">
        <v>44</v>
      </c>
      <c r="E10" s="1">
        <v>10194</v>
      </c>
      <c r="F10" s="1">
        <v>2803</v>
      </c>
      <c r="G10" s="1">
        <v>95819838.5</v>
      </c>
      <c r="H10" s="1">
        <v>141324</v>
      </c>
      <c r="I10" s="1">
        <f t="shared" si="0"/>
        <v>148715</v>
      </c>
      <c r="J10">
        <f t="shared" si="1"/>
        <v>6.8547221194903002E-2</v>
      </c>
      <c r="K10">
        <f t="shared" si="5"/>
        <v>1.552027245380924E-3</v>
      </c>
      <c r="L10">
        <f t="shared" si="6"/>
        <v>5.1357731211007099E-3</v>
      </c>
      <c r="M10">
        <f t="shared" si="4"/>
        <v>0.99487739241363249</v>
      </c>
      <c r="N10">
        <f t="shared" si="2"/>
        <v>7.7301041044391949E-3</v>
      </c>
      <c r="O10">
        <f t="shared" si="3"/>
        <v>5.27162803167931E-4</v>
      </c>
    </row>
    <row r="11" spans="1:16" x14ac:dyDescent="0.65">
      <c r="A11" s="1" t="s">
        <v>8</v>
      </c>
      <c r="B11" s="1">
        <v>156</v>
      </c>
      <c r="C11" s="1">
        <v>45</v>
      </c>
      <c r="D11" s="1">
        <v>49</v>
      </c>
      <c r="E11" s="1">
        <v>20691</v>
      </c>
      <c r="F11" s="1">
        <v>6189</v>
      </c>
      <c r="G11" s="1">
        <v>104901929.5</v>
      </c>
      <c r="H11" s="1">
        <v>242408</v>
      </c>
      <c r="I11" s="1">
        <f t="shared" si="0"/>
        <v>256910</v>
      </c>
      <c r="J11">
        <f t="shared" si="1"/>
        <v>8.0537931571367405E-2</v>
      </c>
      <c r="K11">
        <f t="shared" si="5"/>
        <v>2.4490493284968604E-3</v>
      </c>
      <c r="L11">
        <f t="shared" si="6"/>
        <v>6.6878003664816339E-3</v>
      </c>
      <c r="M11">
        <f t="shared" si="4"/>
        <v>0.99333451319978694</v>
      </c>
      <c r="N11">
        <f t="shared" si="2"/>
        <v>1.2170578696372614E-2</v>
      </c>
      <c r="O11">
        <f t="shared" si="3"/>
        <v>9.736597691679652E-4</v>
      </c>
    </row>
    <row r="12" spans="1:16" x14ac:dyDescent="0.65">
      <c r="A12" s="1" t="s">
        <v>8</v>
      </c>
      <c r="B12" s="1">
        <v>156</v>
      </c>
      <c r="C12" s="1">
        <v>50</v>
      </c>
      <c r="D12" s="1">
        <v>54</v>
      </c>
      <c r="E12" s="1">
        <v>47598</v>
      </c>
      <c r="F12" s="1">
        <v>13762</v>
      </c>
      <c r="G12" s="1">
        <v>122960963.5</v>
      </c>
      <c r="H12" s="1">
        <v>488952</v>
      </c>
      <c r="I12" s="1">
        <f t="shared" si="0"/>
        <v>522788</v>
      </c>
      <c r="J12">
        <f t="shared" si="1"/>
        <v>9.1046466254007363E-2</v>
      </c>
      <c r="K12">
        <f t="shared" si="5"/>
        <v>4.2516582915357523E-3</v>
      </c>
      <c r="L12">
        <f t="shared" si="6"/>
        <v>9.1368496949784939E-3</v>
      </c>
      <c r="M12">
        <f t="shared" si="4"/>
        <v>0.99090476447893627</v>
      </c>
      <c r="N12">
        <f t="shared" si="2"/>
        <v>2.1033926663057256E-2</v>
      </c>
      <c r="O12">
        <f t="shared" si="3"/>
        <v>1.8976467296862374E-3</v>
      </c>
    </row>
    <row r="13" spans="1:16" x14ac:dyDescent="0.65">
      <c r="A13" s="1" t="s">
        <v>8</v>
      </c>
      <c r="B13" s="1">
        <v>156</v>
      </c>
      <c r="C13" s="1">
        <v>55</v>
      </c>
      <c r="D13" s="1">
        <v>59</v>
      </c>
      <c r="E13" s="1">
        <v>57082</v>
      </c>
      <c r="F13" s="1">
        <v>17530</v>
      </c>
      <c r="G13" s="1">
        <v>113599176.5</v>
      </c>
      <c r="H13" s="1">
        <v>673844</v>
      </c>
      <c r="I13" s="1">
        <f t="shared" si="0"/>
        <v>713396</v>
      </c>
      <c r="J13">
        <f t="shared" si="1"/>
        <v>8.0014466018873104E-2</v>
      </c>
      <c r="K13">
        <f t="shared" si="5"/>
        <v>6.2799398902332708E-3</v>
      </c>
      <c r="L13">
        <f t="shared" si="6"/>
        <v>1.3388507986514246E-2</v>
      </c>
      <c r="M13">
        <f t="shared" si="4"/>
        <v>0.9867007194353018</v>
      </c>
      <c r="N13">
        <f t="shared" si="2"/>
        <v>3.091184834722871E-2</v>
      </c>
      <c r="O13">
        <f t="shared" si="3"/>
        <v>2.4405006645867701E-3</v>
      </c>
    </row>
    <row r="14" spans="1:16" x14ac:dyDescent="0.65">
      <c r="A14" s="1" t="s">
        <v>8</v>
      </c>
      <c r="B14" s="1">
        <v>156</v>
      </c>
      <c r="C14" s="1">
        <v>60</v>
      </c>
      <c r="D14" s="1">
        <v>64</v>
      </c>
      <c r="E14" s="1">
        <v>60299</v>
      </c>
      <c r="F14" s="1">
        <v>20201</v>
      </c>
      <c r="G14" s="1">
        <v>69176933</v>
      </c>
      <c r="H14" s="1">
        <v>734215</v>
      </c>
      <c r="I14" s="1">
        <f t="shared" si="0"/>
        <v>774313</v>
      </c>
      <c r="J14">
        <f t="shared" si="1"/>
        <v>7.7874192994305924E-2</v>
      </c>
      <c r="K14">
        <f t="shared" si="5"/>
        <v>1.1193225348686678E-2</v>
      </c>
      <c r="L14">
        <f t="shared" si="6"/>
        <v>1.9668447876747517E-2</v>
      </c>
      <c r="M14">
        <f t="shared" si="4"/>
        <v>0.98052371413911088</v>
      </c>
      <c r="N14">
        <f t="shared" si="2"/>
        <v>5.4428835077399151E-2</v>
      </c>
      <c r="O14">
        <f t="shared" si="3"/>
        <v>4.1560493907189635E-3</v>
      </c>
    </row>
    <row r="15" spans="1:16" x14ac:dyDescent="0.65">
      <c r="A15" s="1" t="s">
        <v>8</v>
      </c>
      <c r="B15" s="1">
        <v>156</v>
      </c>
      <c r="C15" s="1">
        <v>65</v>
      </c>
      <c r="D15" s="1">
        <v>69</v>
      </c>
      <c r="E15" s="1">
        <v>92532</v>
      </c>
      <c r="F15" s="1">
        <v>35490</v>
      </c>
      <c r="G15" s="1">
        <v>75962979.5</v>
      </c>
      <c r="H15" s="1">
        <v>1274663</v>
      </c>
      <c r="I15" s="1">
        <f t="shared" si="0"/>
        <v>1331705</v>
      </c>
      <c r="J15">
        <f t="shared" si="1"/>
        <v>6.9483857160557327E-2</v>
      </c>
      <c r="K15">
        <f t="shared" si="5"/>
        <v>1.7530973755446232E-2</v>
      </c>
      <c r="L15">
        <f t="shared" si="6"/>
        <v>3.0861673225434195E-2</v>
      </c>
      <c r="M15">
        <f t="shared" si="4"/>
        <v>0.9696096867806141</v>
      </c>
      <c r="N15">
        <f t="shared" si="2"/>
        <v>8.3923011058566588E-2</v>
      </c>
      <c r="O15">
        <f t="shared" si="3"/>
        <v>5.6540796461564853E-3</v>
      </c>
    </row>
    <row r="16" spans="1:16" x14ac:dyDescent="0.65">
      <c r="A16" s="1" t="s">
        <v>8</v>
      </c>
      <c r="B16" s="1">
        <v>156</v>
      </c>
      <c r="C16" s="1">
        <v>70</v>
      </c>
      <c r="D16" s="1">
        <v>74</v>
      </c>
      <c r="E16" s="1">
        <v>81043</v>
      </c>
      <c r="F16" s="1">
        <v>37415</v>
      </c>
      <c r="G16" s="1">
        <v>54531187.5</v>
      </c>
      <c r="H16" s="1">
        <v>1461124</v>
      </c>
      <c r="I16" s="1">
        <f t="shared" si="0"/>
        <v>1504752</v>
      </c>
      <c r="J16">
        <f t="shared" si="1"/>
        <v>5.3858044382064284E-2</v>
      </c>
      <c r="K16">
        <f t="shared" si="5"/>
        <v>2.7594337643939992E-2</v>
      </c>
      <c r="L16">
        <f t="shared" si="6"/>
        <v>4.839264698088043E-2</v>
      </c>
      <c r="M16">
        <f t="shared" si="4"/>
        <v>0.95275961543712329</v>
      </c>
      <c r="N16">
        <f t="shared" si="2"/>
        <v>0.12887664555030043</v>
      </c>
      <c r="O16">
        <f t="shared" si="3"/>
        <v>6.613146503503353E-3</v>
      </c>
    </row>
    <row r="17" spans="1:15" x14ac:dyDescent="0.65">
      <c r="A17" s="1" t="s">
        <v>8</v>
      </c>
      <c r="B17" s="1">
        <v>156</v>
      </c>
      <c r="C17" s="1">
        <v>75</v>
      </c>
      <c r="D17" s="1">
        <v>79</v>
      </c>
      <c r="E17" s="1">
        <v>59243</v>
      </c>
      <c r="F17" s="1">
        <v>35396</v>
      </c>
      <c r="G17" s="1">
        <v>31736600.5</v>
      </c>
      <c r="H17" s="1">
        <v>1416101</v>
      </c>
      <c r="I17" s="1">
        <f t="shared" si="0"/>
        <v>1439948</v>
      </c>
      <c r="J17">
        <f t="shared" si="1"/>
        <v>4.1142457922091633E-2</v>
      </c>
      <c r="K17">
        <f t="shared" si="5"/>
        <v>4.5371841259431681E-2</v>
      </c>
      <c r="L17">
        <f t="shared" si="6"/>
        <v>7.5986984624820425E-2</v>
      </c>
      <c r="M17">
        <f t="shared" si="4"/>
        <v>0.92682826949853481</v>
      </c>
      <c r="N17">
        <f t="shared" si="2"/>
        <v>0.20296700838305237</v>
      </c>
      <c r="O17">
        <f t="shared" si="3"/>
        <v>7.7395365588971317E-3</v>
      </c>
    </row>
    <row r="18" spans="1:15" x14ac:dyDescent="0.65">
      <c r="A18" s="1" t="s">
        <v>8</v>
      </c>
      <c r="B18" s="1">
        <v>156</v>
      </c>
      <c r="C18" s="1">
        <v>80</v>
      </c>
      <c r="D18" s="1">
        <v>84</v>
      </c>
      <c r="E18" s="1">
        <v>43466</v>
      </c>
      <c r="F18" s="1">
        <v>33503</v>
      </c>
      <c r="G18" s="1">
        <v>19798118.5</v>
      </c>
      <c r="H18" s="1">
        <v>1607203</v>
      </c>
      <c r="I18" s="1">
        <f t="shared" si="0"/>
        <v>1617166</v>
      </c>
      <c r="J18">
        <f t="shared" si="1"/>
        <v>2.6877883903074884E-2</v>
      </c>
      <c r="K18">
        <f t="shared" si="5"/>
        <v>8.16828124349291E-2</v>
      </c>
      <c r="L18">
        <f t="shared" si="6"/>
        <v>0.12135882588425211</v>
      </c>
      <c r="M18">
        <f t="shared" si="4"/>
        <v>0.88571608470812624</v>
      </c>
      <c r="N18">
        <f t="shared" si="2"/>
        <v>0.33529640678164563</v>
      </c>
      <c r="O18">
        <f t="shared" si="3"/>
        <v>7.9821246335638578E-3</v>
      </c>
    </row>
    <row r="19" spans="1:15" x14ac:dyDescent="0.65">
      <c r="A19" s="1" t="s">
        <v>8</v>
      </c>
      <c r="B19" s="1">
        <v>156</v>
      </c>
      <c r="C19" s="1">
        <v>85</v>
      </c>
      <c r="D19" s="1">
        <v>999</v>
      </c>
      <c r="E19" s="1">
        <v>32334</v>
      </c>
      <c r="F19" s="1">
        <v>33979</v>
      </c>
      <c r="G19" s="1">
        <v>14388369.5</v>
      </c>
      <c r="H19" s="1">
        <v>2497251</v>
      </c>
      <c r="I19" s="1">
        <f t="shared" si="0"/>
        <v>2495606</v>
      </c>
      <c r="J19">
        <f t="shared" si="1"/>
        <v>1.2956372119637474E-2</v>
      </c>
      <c r="K19">
        <f t="shared" si="5"/>
        <v>0.17344606002785792</v>
      </c>
      <c r="L19">
        <f t="shared" si="6"/>
        <v>0.20304163831918121</v>
      </c>
      <c r="M19">
        <f t="shared" si="4"/>
        <v>0.81624425367925402</v>
      </c>
      <c r="N19">
        <v>1</v>
      </c>
      <c r="O19">
        <f t="shared" si="3"/>
        <v>1.0575564291184185E-2</v>
      </c>
    </row>
    <row r="20" spans="1:15" x14ac:dyDescent="0.65">
      <c r="A20" s="1" t="s">
        <v>9</v>
      </c>
      <c r="B20" s="1">
        <v>392</v>
      </c>
      <c r="C20" s="1">
        <v>0</v>
      </c>
      <c r="D20" s="1">
        <v>4</v>
      </c>
      <c r="E20" s="1">
        <v>0</v>
      </c>
      <c r="F20" s="1">
        <v>0</v>
      </c>
      <c r="G20" s="1">
        <v>4294069.5</v>
      </c>
      <c r="H20" s="1">
        <v>1855</v>
      </c>
      <c r="I20" s="1">
        <f t="shared" si="0"/>
        <v>1855</v>
      </c>
      <c r="J20">
        <f t="shared" si="1"/>
        <v>0</v>
      </c>
      <c r="K20">
        <f t="shared" si="5"/>
        <v>4.3199114499660522E-4</v>
      </c>
      <c r="L20">
        <f t="shared" si="6"/>
        <v>0.3764876983470391</v>
      </c>
      <c r="M20">
        <f t="shared" si="4"/>
        <v>0.68626755986020238</v>
      </c>
      <c r="N20">
        <f t="shared" si="2"/>
        <v>2.1576246992223158E-3</v>
      </c>
      <c r="O20">
        <f t="shared" ref="O3:O55" si="7">N20*J20*L20</f>
        <v>0</v>
      </c>
    </row>
    <row r="21" spans="1:15" x14ac:dyDescent="0.65">
      <c r="A21" s="1" t="s">
        <v>9</v>
      </c>
      <c r="B21" s="1">
        <v>392</v>
      </c>
      <c r="C21" s="1">
        <v>5</v>
      </c>
      <c r="D21" s="1">
        <v>9</v>
      </c>
      <c r="E21" s="1">
        <v>0</v>
      </c>
      <c r="F21" s="1">
        <v>0</v>
      </c>
      <c r="G21" s="1">
        <v>5059642</v>
      </c>
      <c r="H21" s="1">
        <v>324</v>
      </c>
      <c r="I21" s="1">
        <f t="shared" si="0"/>
        <v>324</v>
      </c>
      <c r="J21">
        <f t="shared" si="1"/>
        <v>0</v>
      </c>
      <c r="K21">
        <f t="shared" si="5"/>
        <v>6.4036151174332094E-5</v>
      </c>
      <c r="L21">
        <f t="shared" si="6"/>
        <v>0.37691968949203569</v>
      </c>
      <c r="M21">
        <f t="shared" si="4"/>
        <v>0.68597116237639788</v>
      </c>
      <c r="N21">
        <f t="shared" si="2"/>
        <v>3.2012950348359048E-4</v>
      </c>
      <c r="O21">
        <f t="shared" si="7"/>
        <v>0</v>
      </c>
    </row>
    <row r="22" spans="1:15" x14ac:dyDescent="0.65">
      <c r="A22" s="1" t="s">
        <v>9</v>
      </c>
      <c r="B22" s="1">
        <v>392</v>
      </c>
      <c r="C22" s="1">
        <v>10</v>
      </c>
      <c r="D22" s="1">
        <v>14</v>
      </c>
      <c r="E22" s="1">
        <v>5</v>
      </c>
      <c r="F22" s="1">
        <v>1</v>
      </c>
      <c r="G22" s="1">
        <v>5469671.5</v>
      </c>
      <c r="H22" s="1">
        <v>441</v>
      </c>
      <c r="I22" s="1">
        <f t="shared" si="0"/>
        <v>445</v>
      </c>
      <c r="J22">
        <f t="shared" si="1"/>
        <v>1.1235955056179775E-2</v>
      </c>
      <c r="K22">
        <f t="shared" si="5"/>
        <v>8.1357719563231537E-5</v>
      </c>
      <c r="L22">
        <f t="shared" si="6"/>
        <v>0.37698372564321003</v>
      </c>
      <c r="M22">
        <f t="shared" si="4"/>
        <v>0.68592723682976919</v>
      </c>
      <c r="N22">
        <f t="shared" si="2"/>
        <v>4.0670587055235963E-4</v>
      </c>
      <c r="O22">
        <f t="shared" si="7"/>
        <v>1.7227134193459957E-6</v>
      </c>
    </row>
    <row r="23" spans="1:15" x14ac:dyDescent="0.65">
      <c r="A23" s="1" t="s">
        <v>9</v>
      </c>
      <c r="B23" s="1">
        <v>392</v>
      </c>
      <c r="C23" s="1">
        <v>15</v>
      </c>
      <c r="D23" s="1">
        <v>19</v>
      </c>
      <c r="E23" s="1">
        <v>12</v>
      </c>
      <c r="F23" s="1">
        <v>1</v>
      </c>
      <c r="G23" s="1">
        <v>5714785.5</v>
      </c>
      <c r="H23" s="1">
        <v>1325</v>
      </c>
      <c r="I23" s="1">
        <f t="shared" si="0"/>
        <v>1336</v>
      </c>
      <c r="J23">
        <f t="shared" si="1"/>
        <v>8.9820359281437123E-3</v>
      </c>
      <c r="K23">
        <f t="shared" si="5"/>
        <v>2.3377955305584086E-4</v>
      </c>
      <c r="L23">
        <f t="shared" si="6"/>
        <v>0.37706508336277328</v>
      </c>
      <c r="M23">
        <f t="shared" si="4"/>
        <v>0.68587143362403602</v>
      </c>
      <c r="N23">
        <f t="shared" si="2"/>
        <v>1.1682148703904272E-3</v>
      </c>
      <c r="O23">
        <f t="shared" si="7"/>
        <v>3.9565242888269262E-6</v>
      </c>
    </row>
    <row r="24" spans="1:15" x14ac:dyDescent="0.65">
      <c r="A24" s="1" t="s">
        <v>9</v>
      </c>
      <c r="B24" s="1">
        <v>392</v>
      </c>
      <c r="C24" s="1">
        <v>20</v>
      </c>
      <c r="D24" s="1">
        <v>24</v>
      </c>
      <c r="E24" s="1">
        <v>72</v>
      </c>
      <c r="F24" s="1">
        <v>7</v>
      </c>
      <c r="G24" s="1">
        <v>6072917.5</v>
      </c>
      <c r="H24" s="1">
        <v>2214</v>
      </c>
      <c r="I24" s="1">
        <f t="shared" si="0"/>
        <v>2279</v>
      </c>
      <c r="J24">
        <f t="shared" si="1"/>
        <v>3.1592803861342694E-2</v>
      </c>
      <c r="K24">
        <f t="shared" si="5"/>
        <v>3.7527267577733438E-4</v>
      </c>
      <c r="L24">
        <f t="shared" si="6"/>
        <v>0.37729886291582915</v>
      </c>
      <c r="M24">
        <f t="shared" si="4"/>
        <v>0.68571110964779358</v>
      </c>
      <c r="N24">
        <f t="shared" si="2"/>
        <v>1.8746041096366906E-3</v>
      </c>
      <c r="O24">
        <f t="shared" si="7"/>
        <v>2.2345147839752078E-5</v>
      </c>
    </row>
    <row r="25" spans="1:15" x14ac:dyDescent="0.65">
      <c r="A25" s="1" t="s">
        <v>9</v>
      </c>
      <c r="B25" s="1">
        <v>392</v>
      </c>
      <c r="C25" s="1">
        <v>25</v>
      </c>
      <c r="D25" s="1">
        <v>29</v>
      </c>
      <c r="E25" s="1">
        <v>273</v>
      </c>
      <c r="F25" s="1">
        <v>24</v>
      </c>
      <c r="G25" s="1">
        <v>6042187</v>
      </c>
      <c r="H25" s="1">
        <v>2288</v>
      </c>
      <c r="I25" s="1">
        <f t="shared" si="0"/>
        <v>2537</v>
      </c>
      <c r="J25">
        <f t="shared" si="1"/>
        <v>0.10760741032715807</v>
      </c>
      <c r="K25">
        <f t="shared" si="5"/>
        <v>4.1988107948330632E-4</v>
      </c>
      <c r="L25">
        <f t="shared" si="6"/>
        <v>0.37767413559160651</v>
      </c>
      <c r="M25">
        <f t="shared" si="4"/>
        <v>0.68545382928303056</v>
      </c>
      <c r="N25">
        <f t="shared" si="2"/>
        <v>2.0972031872853458E-3</v>
      </c>
      <c r="O25">
        <f t="shared" si="7"/>
        <v>8.5231460958061392E-5</v>
      </c>
    </row>
    <row r="26" spans="1:15" x14ac:dyDescent="0.65">
      <c r="A26" s="1" t="s">
        <v>9</v>
      </c>
      <c r="B26" s="1">
        <v>392</v>
      </c>
      <c r="C26" s="1">
        <v>30</v>
      </c>
      <c r="D26" s="1">
        <v>34</v>
      </c>
      <c r="E26" s="1">
        <v>29</v>
      </c>
      <c r="F26" s="1">
        <v>107</v>
      </c>
      <c r="G26" s="1">
        <v>6234500.5</v>
      </c>
      <c r="H26" s="1">
        <v>2872</v>
      </c>
      <c r="I26" s="1">
        <f t="shared" si="0"/>
        <v>2794</v>
      </c>
      <c r="J26">
        <f t="shared" si="1"/>
        <v>1.0379384395132427E-2</v>
      </c>
      <c r="K26">
        <f t="shared" si="5"/>
        <v>4.4815137956922131E-4</v>
      </c>
      <c r="L26">
        <f t="shared" si="6"/>
        <v>0.37809401667108983</v>
      </c>
      <c r="M26">
        <f t="shared" si="4"/>
        <v>0.68516608060359585</v>
      </c>
      <c r="N26">
        <f t="shared" si="2"/>
        <v>2.2382482761954536E-3</v>
      </c>
      <c r="O26">
        <f t="shared" si="7"/>
        <v>8.7837437904662045E-6</v>
      </c>
    </row>
    <row r="27" spans="1:15" x14ac:dyDescent="0.65">
      <c r="A27" s="1" t="s">
        <v>9</v>
      </c>
      <c r="B27" s="1">
        <v>392</v>
      </c>
      <c r="C27" s="1">
        <v>35</v>
      </c>
      <c r="D27" s="1">
        <v>39</v>
      </c>
      <c r="E27" s="1">
        <v>316</v>
      </c>
      <c r="F27" s="1">
        <v>122</v>
      </c>
      <c r="G27" s="1">
        <v>7018543.5</v>
      </c>
      <c r="H27" s="1">
        <v>4429</v>
      </c>
      <c r="I27" s="1">
        <f t="shared" si="0"/>
        <v>4623</v>
      </c>
      <c r="J27">
        <f t="shared" si="1"/>
        <v>6.8353882760112478E-2</v>
      </c>
      <c r="K27">
        <f t="shared" si="5"/>
        <v>6.5868367133437304E-4</v>
      </c>
      <c r="L27">
        <f t="shared" si="6"/>
        <v>0.37854216805065904</v>
      </c>
      <c r="M27">
        <f t="shared" si="4"/>
        <v>0.68485909127332323</v>
      </c>
      <c r="N27">
        <f t="shared" si="2"/>
        <v>3.2880010032714235E-3</v>
      </c>
      <c r="O27">
        <f t="shared" si="7"/>
        <v>8.5076457052266866E-5</v>
      </c>
    </row>
    <row r="28" spans="1:15" x14ac:dyDescent="0.65">
      <c r="A28" s="1" t="s">
        <v>9</v>
      </c>
      <c r="B28" s="1">
        <v>392</v>
      </c>
      <c r="C28" s="1">
        <v>40</v>
      </c>
      <c r="D28" s="1">
        <v>44</v>
      </c>
      <c r="E28" s="1">
        <v>1151</v>
      </c>
      <c r="F28" s="1">
        <v>197</v>
      </c>
      <c r="G28" s="1">
        <v>7884941.5</v>
      </c>
      <c r="H28" s="1">
        <v>7361</v>
      </c>
      <c r="I28" s="1">
        <f t="shared" si="0"/>
        <v>8315</v>
      </c>
      <c r="J28">
        <f t="shared" si="1"/>
        <v>0.13842453397474444</v>
      </c>
      <c r="K28">
        <f t="shared" si="5"/>
        <v>1.0545417489780996E-3</v>
      </c>
      <c r="L28">
        <f t="shared" si="6"/>
        <v>0.37920085172199341</v>
      </c>
      <c r="M28">
        <f t="shared" si="4"/>
        <v>0.68440813430803582</v>
      </c>
      <c r="N28">
        <f t="shared" si="2"/>
        <v>5.2588324154632105E-3</v>
      </c>
      <c r="O28">
        <f t="shared" si="7"/>
        <v>2.760398008886249E-4</v>
      </c>
    </row>
    <row r="29" spans="1:15" x14ac:dyDescent="0.65">
      <c r="A29" s="1" t="s">
        <v>9</v>
      </c>
      <c r="B29" s="1">
        <v>392</v>
      </c>
      <c r="C29" s="1">
        <v>45</v>
      </c>
      <c r="D29" s="1">
        <v>49</v>
      </c>
      <c r="E29" s="1">
        <v>3052</v>
      </c>
      <c r="F29" s="1">
        <v>606</v>
      </c>
      <c r="G29" s="1">
        <v>9628323</v>
      </c>
      <c r="H29" s="1">
        <v>14261</v>
      </c>
      <c r="I29" s="1">
        <f t="shared" si="0"/>
        <v>16707</v>
      </c>
      <c r="J29">
        <f t="shared" si="1"/>
        <v>0.18267791943496739</v>
      </c>
      <c r="K29">
        <f t="shared" si="5"/>
        <v>1.7351931379950588E-3</v>
      </c>
      <c r="L29">
        <f t="shared" si="6"/>
        <v>0.38025539347097154</v>
      </c>
      <c r="M29">
        <f t="shared" si="4"/>
        <v>0.68368677777420739</v>
      </c>
      <c r="N29">
        <f t="shared" si="2"/>
        <v>8.6384381074090522E-3</v>
      </c>
      <c r="O29">
        <f t="shared" si="7"/>
        <v>6.0006274639137964E-4</v>
      </c>
    </row>
    <row r="30" spans="1:15" x14ac:dyDescent="0.65">
      <c r="A30" s="1" t="s">
        <v>9</v>
      </c>
      <c r="B30" s="1">
        <v>392</v>
      </c>
      <c r="C30" s="1">
        <v>50</v>
      </c>
      <c r="D30" s="1">
        <v>54</v>
      </c>
      <c r="E30" s="1">
        <v>5758</v>
      </c>
      <c r="F30" s="1">
        <v>1194</v>
      </c>
      <c r="G30" s="1">
        <v>9417991.5</v>
      </c>
      <c r="H30" s="1">
        <v>22270</v>
      </c>
      <c r="I30" s="1">
        <f t="shared" si="0"/>
        <v>26834</v>
      </c>
      <c r="J30">
        <f t="shared" si="1"/>
        <v>0.21457851978832823</v>
      </c>
      <c r="K30">
        <f t="shared" si="5"/>
        <v>2.8492274600162891E-3</v>
      </c>
      <c r="L30">
        <f t="shared" si="6"/>
        <v>0.38199058660896662</v>
      </c>
      <c r="M30">
        <f t="shared" si="4"/>
        <v>0.68250147782844295</v>
      </c>
      <c r="N30">
        <f t="shared" si="2"/>
        <v>1.414514125609545E-2</v>
      </c>
      <c r="O30">
        <f t="shared" si="7"/>
        <v>1.1594344347254822E-3</v>
      </c>
    </row>
    <row r="31" spans="1:15" x14ac:dyDescent="0.65">
      <c r="A31" s="1" t="s">
        <v>9</v>
      </c>
      <c r="B31" s="1">
        <v>392</v>
      </c>
      <c r="C31" s="1">
        <v>55</v>
      </c>
      <c r="D31" s="1">
        <v>59</v>
      </c>
      <c r="E31" s="1">
        <v>8403</v>
      </c>
      <c r="F31" s="1">
        <v>2005</v>
      </c>
      <c r="G31" s="1">
        <v>7916157</v>
      </c>
      <c r="H31" s="1">
        <v>29036</v>
      </c>
      <c r="I31" s="1">
        <f t="shared" si="0"/>
        <v>35434</v>
      </c>
      <c r="J31">
        <f t="shared" si="1"/>
        <v>0.23714511486143253</v>
      </c>
      <c r="K31">
        <f t="shared" si="5"/>
        <v>4.4761618547989887E-3</v>
      </c>
      <c r="L31">
        <f t="shared" si="6"/>
        <v>0.38483981406898293</v>
      </c>
      <c r="M31">
        <f t="shared" si="4"/>
        <v>0.68055964355374798</v>
      </c>
      <c r="N31">
        <f t="shared" si="2"/>
        <v>2.2132216981397446E-2</v>
      </c>
      <c r="O31">
        <f t="shared" si="7"/>
        <v>2.0198499047939652E-3</v>
      </c>
    </row>
    <row r="32" spans="1:15" x14ac:dyDescent="0.65">
      <c r="A32" s="1" t="s">
        <v>9</v>
      </c>
      <c r="B32" s="1">
        <v>392</v>
      </c>
      <c r="C32" s="1">
        <v>60</v>
      </c>
      <c r="D32" s="1">
        <v>64</v>
      </c>
      <c r="E32" s="1">
        <v>12070</v>
      </c>
      <c r="F32" s="1">
        <v>3097</v>
      </c>
      <c r="G32" s="1">
        <v>7491251</v>
      </c>
      <c r="H32" s="1">
        <v>43174</v>
      </c>
      <c r="I32" s="1">
        <f t="shared" si="0"/>
        <v>52147</v>
      </c>
      <c r="J32">
        <f t="shared" si="1"/>
        <v>0.23146106199781388</v>
      </c>
      <c r="K32">
        <f t="shared" si="5"/>
        <v>6.9610536344330209E-3</v>
      </c>
      <c r="L32">
        <f t="shared" si="6"/>
        <v>0.38931597592378192</v>
      </c>
      <c r="M32">
        <f t="shared" si="4"/>
        <v>0.67752015613112226</v>
      </c>
      <c r="N32">
        <f t="shared" si="2"/>
        <v>3.4206531325457257E-2</v>
      </c>
      <c r="O32">
        <f t="shared" si="7"/>
        <v>3.0824014794728241E-3</v>
      </c>
    </row>
    <row r="33" spans="1:15" x14ac:dyDescent="0.65">
      <c r="A33" s="1" t="s">
        <v>9</v>
      </c>
      <c r="B33" s="1">
        <v>392</v>
      </c>
      <c r="C33" s="1">
        <v>65</v>
      </c>
      <c r="D33" s="1">
        <v>69</v>
      </c>
      <c r="E33" s="1">
        <v>17438</v>
      </c>
      <c r="F33" s="1">
        <v>4693</v>
      </c>
      <c r="G33" s="1">
        <v>7595657.5</v>
      </c>
      <c r="H33" s="1">
        <v>69510</v>
      </c>
      <c r="I33" s="1">
        <f t="shared" si="0"/>
        <v>82255</v>
      </c>
      <c r="J33">
        <f t="shared" si="1"/>
        <v>0.2119992705610601</v>
      </c>
      <c r="K33">
        <f t="shared" si="5"/>
        <v>1.0829213929143067E-2</v>
      </c>
      <c r="L33">
        <f t="shared" si="6"/>
        <v>0.39627702955821492</v>
      </c>
      <c r="M33">
        <f t="shared" si="4"/>
        <v>0.67282027901242658</v>
      </c>
      <c r="N33">
        <f t="shared" si="2"/>
        <v>5.2706274463462433E-2</v>
      </c>
      <c r="O33">
        <f t="shared" si="7"/>
        <v>4.4278773720234756E-3</v>
      </c>
    </row>
    <row r="34" spans="1:15" x14ac:dyDescent="0.65">
      <c r="A34" s="1" t="s">
        <v>9</v>
      </c>
      <c r="B34" s="1">
        <v>392</v>
      </c>
      <c r="C34" s="1">
        <v>70</v>
      </c>
      <c r="D34" s="1">
        <v>74</v>
      </c>
      <c r="E34" s="1">
        <v>24030</v>
      </c>
      <c r="F34" s="1">
        <v>7103</v>
      </c>
      <c r="G34" s="1">
        <v>9259720</v>
      </c>
      <c r="H34" s="1">
        <v>139623</v>
      </c>
      <c r="I34" s="1">
        <f t="shared" si="0"/>
        <v>156550</v>
      </c>
      <c r="J34">
        <f t="shared" si="1"/>
        <v>0.1534972852123922</v>
      </c>
      <c r="K34">
        <f t="shared" si="5"/>
        <v>1.6906558729637613E-2</v>
      </c>
      <c r="L34">
        <f t="shared" si="6"/>
        <v>0.40710624348735797</v>
      </c>
      <c r="M34">
        <f t="shared" si="4"/>
        <v>0.66557347369805986</v>
      </c>
      <c r="N34">
        <f t="shared" si="2"/>
        <v>8.1058480562193114E-2</v>
      </c>
      <c r="O34">
        <f t="shared" si="7"/>
        <v>5.0653203896068545E-3</v>
      </c>
    </row>
    <row r="35" spans="1:15" x14ac:dyDescent="0.65">
      <c r="A35" s="1" t="s">
        <v>9</v>
      </c>
      <c r="B35" s="1">
        <v>392</v>
      </c>
      <c r="C35" s="1">
        <v>75</v>
      </c>
      <c r="D35" s="1">
        <v>79</v>
      </c>
      <c r="E35" s="1">
        <v>24734</v>
      </c>
      <c r="F35" s="1">
        <v>9958</v>
      </c>
      <c r="G35" s="1">
        <v>7396998</v>
      </c>
      <c r="H35" s="1">
        <v>180545</v>
      </c>
      <c r="I35" s="1">
        <f t="shared" si="0"/>
        <v>195321</v>
      </c>
      <c r="J35">
        <f t="shared" si="1"/>
        <v>0.12663256895059927</v>
      </c>
      <c r="K35">
        <f t="shared" si="5"/>
        <v>2.6405441775163383E-2</v>
      </c>
      <c r="L35">
        <f t="shared" si="6"/>
        <v>0.42401280221699555</v>
      </c>
      <c r="M35">
        <f t="shared" si="4"/>
        <v>0.65441550388594405</v>
      </c>
      <c r="N35">
        <f t="shared" si="2"/>
        <v>0.12368284884955039</v>
      </c>
      <c r="O35">
        <f t="shared" si="7"/>
        <v>6.6410059110849533E-3</v>
      </c>
    </row>
    <row r="36" spans="1:15" x14ac:dyDescent="0.65">
      <c r="A36" s="1" t="s">
        <v>9</v>
      </c>
      <c r="B36" s="1">
        <v>392</v>
      </c>
      <c r="C36" s="1">
        <v>80</v>
      </c>
      <c r="D36" s="1">
        <v>84</v>
      </c>
      <c r="E36" s="1">
        <v>20656</v>
      </c>
      <c r="F36" s="1">
        <v>11360</v>
      </c>
      <c r="G36" s="1">
        <v>5912446</v>
      </c>
      <c r="H36" s="1">
        <v>258932</v>
      </c>
      <c r="I36" s="1">
        <f t="shared" si="0"/>
        <v>268228</v>
      </c>
      <c r="J36">
        <f t="shared" si="1"/>
        <v>7.7009111651281742E-2</v>
      </c>
      <c r="K36">
        <f t="shared" si="5"/>
        <v>4.5366672270664293E-2</v>
      </c>
      <c r="L36">
        <f t="shared" si="6"/>
        <v>0.45041824399215896</v>
      </c>
      <c r="M36">
        <f t="shared" si="4"/>
        <v>0.63736152323987227</v>
      </c>
      <c r="N36">
        <f t="shared" si="2"/>
        <v>0.20294640884395199</v>
      </c>
      <c r="O36">
        <f t="shared" si="7"/>
        <v>7.0394618154075378E-3</v>
      </c>
    </row>
    <row r="37" spans="1:15" x14ac:dyDescent="0.65">
      <c r="A37" s="1" t="s">
        <v>9</v>
      </c>
      <c r="B37" s="1">
        <v>392</v>
      </c>
      <c r="C37" s="1">
        <v>85</v>
      </c>
      <c r="D37" s="1">
        <v>999</v>
      </c>
      <c r="E37" s="1">
        <v>27757</v>
      </c>
      <c r="F37" s="1">
        <v>19998</v>
      </c>
      <c r="G37" s="1">
        <v>6587775.5</v>
      </c>
      <c r="H37" s="1">
        <v>834841</v>
      </c>
      <c r="I37" s="1">
        <f t="shared" si="0"/>
        <v>842600</v>
      </c>
      <c r="J37">
        <f t="shared" si="1"/>
        <v>3.2942084025634942E-2</v>
      </c>
      <c r="K37">
        <f t="shared" si="5"/>
        <v>0.12790356927008215</v>
      </c>
      <c r="L37">
        <f t="shared" si="6"/>
        <v>0.49578491626282328</v>
      </c>
      <c r="M37">
        <f t="shared" si="4"/>
        <v>0.60909263290505755</v>
      </c>
      <c r="N37">
        <v>1</v>
      </c>
      <c r="O37">
        <f t="shared" si="7"/>
        <v>1.6332188370172307E-2</v>
      </c>
    </row>
    <row r="38" spans="1:15" x14ac:dyDescent="0.65">
      <c r="A38" s="1" t="s">
        <v>10</v>
      </c>
      <c r="B38" s="1">
        <v>840</v>
      </c>
      <c r="C38" s="1">
        <v>0</v>
      </c>
      <c r="D38" s="1">
        <v>4</v>
      </c>
      <c r="E38" s="1">
        <v>0</v>
      </c>
      <c r="F38" s="1">
        <v>0</v>
      </c>
      <c r="G38" s="1">
        <v>18785092.5</v>
      </c>
      <c r="H38" s="1">
        <v>23713</v>
      </c>
      <c r="I38" s="1">
        <f t="shared" si="0"/>
        <v>23713</v>
      </c>
      <c r="J38">
        <f t="shared" si="1"/>
        <v>0</v>
      </c>
      <c r="K38">
        <f t="shared" si="5"/>
        <v>1.2623307550921029E-3</v>
      </c>
      <c r="L38">
        <f t="shared" si="6"/>
        <v>0.62368848553290546</v>
      </c>
      <c r="M38">
        <f t="shared" si="4"/>
        <v>0.53596389217110119</v>
      </c>
      <c r="N38">
        <f t="shared" si="2"/>
        <v>6.2917771289261459E-3</v>
      </c>
      <c r="O38">
        <f t="shared" si="7"/>
        <v>0</v>
      </c>
    </row>
    <row r="39" spans="1:15" x14ac:dyDescent="0.65">
      <c r="A39" s="1" t="s">
        <v>10</v>
      </c>
      <c r="B39" s="1">
        <v>840</v>
      </c>
      <c r="C39" s="1">
        <v>5</v>
      </c>
      <c r="D39" s="1">
        <v>9</v>
      </c>
      <c r="E39" s="1">
        <v>0</v>
      </c>
      <c r="F39" s="1">
        <v>0</v>
      </c>
      <c r="G39" s="1">
        <v>20508040</v>
      </c>
      <c r="H39" s="1">
        <v>2249</v>
      </c>
      <c r="I39" s="1">
        <f t="shared" si="0"/>
        <v>2249</v>
      </c>
      <c r="J39">
        <f t="shared" si="1"/>
        <v>0</v>
      </c>
      <c r="K39">
        <f t="shared" si="5"/>
        <v>1.0966430726680853E-4</v>
      </c>
      <c r="L39">
        <f t="shared" si="6"/>
        <v>0.62495081628799753</v>
      </c>
      <c r="M39">
        <f t="shared" si="4"/>
        <v>0.53528775531035588</v>
      </c>
      <c r="N39">
        <f t="shared" si="2"/>
        <v>5.4817123555273017E-4</v>
      </c>
      <c r="O39">
        <f t="shared" si="7"/>
        <v>0</v>
      </c>
    </row>
    <row r="40" spans="1:15" x14ac:dyDescent="0.65">
      <c r="A40" s="1" t="s">
        <v>10</v>
      </c>
      <c r="B40" s="1">
        <v>840</v>
      </c>
      <c r="C40" s="1">
        <v>10</v>
      </c>
      <c r="D40" s="1">
        <v>14</v>
      </c>
      <c r="E40" s="1">
        <v>110</v>
      </c>
      <c r="F40" s="1">
        <v>1</v>
      </c>
      <c r="G40" s="1">
        <v>21779388.5</v>
      </c>
      <c r="H40" s="1">
        <v>3185</v>
      </c>
      <c r="I40" s="1">
        <f t="shared" si="0"/>
        <v>3294</v>
      </c>
      <c r="J40">
        <f t="shared" si="1"/>
        <v>3.3394049787492414E-2</v>
      </c>
      <c r="K40">
        <f t="shared" si="5"/>
        <v>1.5124391577844346E-4</v>
      </c>
      <c r="L40">
        <f t="shared" si="6"/>
        <v>0.62506048059526431</v>
      </c>
      <c r="M40">
        <f t="shared" si="4"/>
        <v>0.5352290565681187</v>
      </c>
      <c r="N40">
        <f t="shared" si="2"/>
        <v>7.5593371692916911E-4</v>
      </c>
      <c r="O40">
        <f t="shared" si="7"/>
        <v>1.5778831865273287E-5</v>
      </c>
    </row>
    <row r="41" spans="1:15" x14ac:dyDescent="0.65">
      <c r="A41" s="1" t="s">
        <v>10</v>
      </c>
      <c r="B41" s="1">
        <v>840</v>
      </c>
      <c r="C41" s="1">
        <v>15</v>
      </c>
      <c r="D41" s="1">
        <v>19</v>
      </c>
      <c r="E41" s="1">
        <v>227</v>
      </c>
      <c r="F41" s="1">
        <v>10</v>
      </c>
      <c r="G41" s="1">
        <v>22417723</v>
      </c>
      <c r="H41" s="1">
        <v>11810</v>
      </c>
      <c r="I41" s="1">
        <f t="shared" si="0"/>
        <v>12027</v>
      </c>
      <c r="J41">
        <f t="shared" si="1"/>
        <v>1.8874199717302736E-2</v>
      </c>
      <c r="K41">
        <f t="shared" si="5"/>
        <v>5.3649516500850686E-4</v>
      </c>
      <c r="L41">
        <f t="shared" si="6"/>
        <v>0.62521172451104279</v>
      </c>
      <c r="M41">
        <f t="shared" si="4"/>
        <v>0.5351481125510642</v>
      </c>
      <c r="N41">
        <f t="shared" si="2"/>
        <v>2.6788812016483865E-3</v>
      </c>
      <c r="O41">
        <f t="shared" si="7"/>
        <v>3.1611791921203634E-5</v>
      </c>
    </row>
    <row r="42" spans="1:15" x14ac:dyDescent="0.65">
      <c r="A42" s="1" t="s">
        <v>10</v>
      </c>
      <c r="B42" s="1">
        <v>840</v>
      </c>
      <c r="C42" s="1">
        <v>20</v>
      </c>
      <c r="D42" s="1">
        <v>24</v>
      </c>
      <c r="E42" s="1">
        <v>373</v>
      </c>
      <c r="F42" s="1">
        <v>26</v>
      </c>
      <c r="G42" s="1">
        <v>22333654</v>
      </c>
      <c r="H42" s="1">
        <v>23221</v>
      </c>
      <c r="I42" s="1">
        <f t="shared" si="0"/>
        <v>23568</v>
      </c>
      <c r="J42">
        <f t="shared" si="1"/>
        <v>1.5826544467073999E-2</v>
      </c>
      <c r="K42">
        <f t="shared" si="5"/>
        <v>1.0552684303249257E-3</v>
      </c>
      <c r="L42">
        <f t="shared" si="6"/>
        <v>0.62574821967605132</v>
      </c>
      <c r="M42">
        <f t="shared" si="4"/>
        <v>0.53486108517740083</v>
      </c>
      <c r="N42">
        <f t="shared" si="2"/>
        <v>5.2624467081541226E-3</v>
      </c>
      <c r="O42">
        <f t="shared" si="7"/>
        <v>5.2116283253576546E-5</v>
      </c>
    </row>
    <row r="43" spans="1:15" x14ac:dyDescent="0.65">
      <c r="A43" s="1" t="s">
        <v>10</v>
      </c>
      <c r="B43" s="1">
        <v>840</v>
      </c>
      <c r="C43" s="1">
        <v>25</v>
      </c>
      <c r="D43" s="1">
        <v>29</v>
      </c>
      <c r="E43" s="1">
        <v>670</v>
      </c>
      <c r="F43" s="1">
        <v>103</v>
      </c>
      <c r="G43" s="1">
        <v>22997309</v>
      </c>
      <c r="H43" s="1">
        <v>31184</v>
      </c>
      <c r="I43" s="1">
        <f t="shared" si="0"/>
        <v>31751</v>
      </c>
      <c r="J43">
        <f t="shared" si="1"/>
        <v>2.1101697584328054E-2</v>
      </c>
      <c r="K43">
        <f t="shared" si="5"/>
        <v>1.3806397957256652E-3</v>
      </c>
      <c r="L43">
        <f t="shared" si="6"/>
        <v>0.62680348810637621</v>
      </c>
      <c r="M43">
        <f t="shared" si="4"/>
        <v>0.53429696086324385</v>
      </c>
      <c r="N43">
        <f t="shared" si="2"/>
        <v>6.8794266337549592E-3</v>
      </c>
      <c r="O43">
        <f t="shared" si="7"/>
        <v>9.0991545741563252E-5</v>
      </c>
    </row>
    <row r="44" spans="1:15" x14ac:dyDescent="0.65">
      <c r="A44" s="1" t="s">
        <v>10</v>
      </c>
      <c r="B44" s="1">
        <v>840</v>
      </c>
      <c r="C44" s="1">
        <v>30</v>
      </c>
      <c r="D44" s="1">
        <v>34</v>
      </c>
      <c r="E44" s="1">
        <v>1695</v>
      </c>
      <c r="F44" s="1">
        <v>257</v>
      </c>
      <c r="G44" s="1">
        <v>24462986.5</v>
      </c>
      <c r="H44" s="1">
        <v>40583</v>
      </c>
      <c r="I44" s="1">
        <f t="shared" si="0"/>
        <v>42021</v>
      </c>
      <c r="J44">
        <f t="shared" si="1"/>
        <v>4.0336974369957881E-2</v>
      </c>
      <c r="K44">
        <f t="shared" si="5"/>
        <v>1.7177379384974111E-3</v>
      </c>
      <c r="L44">
        <f t="shared" si="6"/>
        <v>0.62818412790210187</v>
      </c>
      <c r="M44">
        <f t="shared" si="4"/>
        <v>0.53355979821148347</v>
      </c>
      <c r="N44">
        <f t="shared" si="2"/>
        <v>8.5519122624635457E-3</v>
      </c>
      <c r="O44">
        <f t="shared" si="7"/>
        <v>2.1669730732972004E-4</v>
      </c>
    </row>
    <row r="45" spans="1:15" x14ac:dyDescent="0.65">
      <c r="A45" s="1" t="s">
        <v>10</v>
      </c>
      <c r="B45" s="1">
        <v>840</v>
      </c>
      <c r="C45" s="1">
        <v>35</v>
      </c>
      <c r="D45" s="1">
        <v>39</v>
      </c>
      <c r="E45" s="1">
        <v>3365</v>
      </c>
      <c r="F45" s="1">
        <v>606</v>
      </c>
      <c r="G45" s="1">
        <v>23426514</v>
      </c>
      <c r="H45" s="1">
        <v>46786</v>
      </c>
      <c r="I45" s="1">
        <f t="shared" si="0"/>
        <v>49545</v>
      </c>
      <c r="J45">
        <f t="shared" si="1"/>
        <v>6.7918054294076088E-2</v>
      </c>
      <c r="K45">
        <f t="shared" si="5"/>
        <v>2.1149113350795597E-3</v>
      </c>
      <c r="L45">
        <f t="shared" si="6"/>
        <v>0.62990186584059926</v>
      </c>
      <c r="M45">
        <f t="shared" si="4"/>
        <v>0.53264406902018957</v>
      </c>
      <c r="N45">
        <f t="shared" si="2"/>
        <v>1.0518842607746492E-2</v>
      </c>
      <c r="O45">
        <f t="shared" si="7"/>
        <v>4.5001406476681739E-4</v>
      </c>
    </row>
    <row r="46" spans="1:15" x14ac:dyDescent="0.65">
      <c r="A46" s="1" t="s">
        <v>10</v>
      </c>
      <c r="B46" s="1">
        <v>840</v>
      </c>
      <c r="C46" s="1">
        <v>40</v>
      </c>
      <c r="D46" s="1">
        <v>44</v>
      </c>
      <c r="E46" s="1">
        <v>5890</v>
      </c>
      <c r="F46" s="1">
        <v>1234</v>
      </c>
      <c r="G46" s="1">
        <v>22423954.5</v>
      </c>
      <c r="H46" s="1">
        <v>55647</v>
      </c>
      <c r="I46" s="1">
        <f t="shared" si="0"/>
        <v>60303</v>
      </c>
      <c r="J46">
        <f t="shared" si="1"/>
        <v>9.7673415916289405E-2</v>
      </c>
      <c r="K46">
        <f t="shared" si="5"/>
        <v>2.6892223670896228E-3</v>
      </c>
      <c r="L46">
        <f t="shared" si="6"/>
        <v>0.63201677717567883</v>
      </c>
      <c r="M46">
        <f t="shared" si="4"/>
        <v>0.53151876442022594</v>
      </c>
      <c r="N46">
        <f t="shared" si="2"/>
        <v>1.3356116686878083E-2</v>
      </c>
      <c r="O46">
        <f t="shared" si="7"/>
        <v>8.2448961185173906E-4</v>
      </c>
    </row>
    <row r="47" spans="1:15" x14ac:dyDescent="0.65">
      <c r="A47" s="1" t="s">
        <v>10</v>
      </c>
      <c r="B47" s="1">
        <v>840</v>
      </c>
      <c r="C47" s="1">
        <v>45</v>
      </c>
      <c r="D47" s="1">
        <v>49</v>
      </c>
      <c r="E47" s="1">
        <v>8812</v>
      </c>
      <c r="F47" s="1">
        <v>1983</v>
      </c>
      <c r="G47" s="1">
        <v>20359775</v>
      </c>
      <c r="H47" s="1">
        <v>72048</v>
      </c>
      <c r="I47" s="1">
        <f t="shared" si="0"/>
        <v>78877</v>
      </c>
      <c r="J47">
        <f t="shared" si="1"/>
        <v>0.11171824486225389</v>
      </c>
      <c r="K47">
        <f t="shared" si="5"/>
        <v>3.8741587271961505E-3</v>
      </c>
      <c r="L47">
        <f t="shared" si="6"/>
        <v>0.63470599954276841</v>
      </c>
      <c r="M47">
        <f t="shared" si="4"/>
        <v>0.53009131249850494</v>
      </c>
      <c r="N47">
        <f t="shared" si="2"/>
        <v>1.9184385378650082E-2</v>
      </c>
      <c r="O47">
        <f t="shared" si="7"/>
        <v>1.3603310079087999E-3</v>
      </c>
    </row>
    <row r="48" spans="1:15" x14ac:dyDescent="0.65">
      <c r="A48" s="1" t="s">
        <v>10</v>
      </c>
      <c r="B48" s="1">
        <v>840</v>
      </c>
      <c r="C48" s="1">
        <v>50</v>
      </c>
      <c r="D48" s="1">
        <v>54</v>
      </c>
      <c r="E48" s="1">
        <v>13586</v>
      </c>
      <c r="F48" s="1">
        <v>3279</v>
      </c>
      <c r="G48" s="1">
        <v>21147526.5</v>
      </c>
      <c r="H48" s="1">
        <v>116438</v>
      </c>
      <c r="I48" s="1">
        <f t="shared" si="0"/>
        <v>126745</v>
      </c>
      <c r="J48">
        <f t="shared" si="1"/>
        <v>0.10719160519152629</v>
      </c>
      <c r="K48">
        <f t="shared" si="5"/>
        <v>5.9933723218174003E-3</v>
      </c>
      <c r="L48">
        <f t="shared" si="6"/>
        <v>0.6385801582699645</v>
      </c>
      <c r="M48">
        <f t="shared" si="4"/>
        <v>0.5280416275799964</v>
      </c>
      <c r="N48">
        <f t="shared" si="2"/>
        <v>2.9522306915186647E-2</v>
      </c>
      <c r="O48">
        <f t="shared" si="7"/>
        <v>2.0208146681340465E-3</v>
      </c>
    </row>
    <row r="49" spans="1:15" x14ac:dyDescent="0.65">
      <c r="A49" s="1" t="s">
        <v>10</v>
      </c>
      <c r="B49" s="1">
        <v>840</v>
      </c>
      <c r="C49" s="1">
        <v>55</v>
      </c>
      <c r="D49" s="1">
        <v>59</v>
      </c>
      <c r="E49" s="1">
        <v>17925</v>
      </c>
      <c r="F49" s="1">
        <v>4638</v>
      </c>
      <c r="G49" s="1">
        <v>21514930.5</v>
      </c>
      <c r="H49" s="1">
        <v>184865</v>
      </c>
      <c r="I49" s="1">
        <f t="shared" si="0"/>
        <v>198152</v>
      </c>
      <c r="J49">
        <f t="shared" si="1"/>
        <v>9.0460858330978236E-2</v>
      </c>
      <c r="K49">
        <f t="shared" si="5"/>
        <v>9.209976299946682E-3</v>
      </c>
      <c r="L49">
        <f t="shared" si="6"/>
        <v>0.64457353059178191</v>
      </c>
      <c r="M49">
        <f t="shared" si="4"/>
        <v>0.52488634234902576</v>
      </c>
      <c r="N49">
        <f t="shared" si="2"/>
        <v>4.5005675546537005E-2</v>
      </c>
      <c r="O49">
        <f t="shared" si="7"/>
        <v>2.6242213011618103E-3</v>
      </c>
    </row>
    <row r="50" spans="1:15" x14ac:dyDescent="0.65">
      <c r="A50" s="1" t="s">
        <v>10</v>
      </c>
      <c r="B50" s="1">
        <v>840</v>
      </c>
      <c r="C50" s="1">
        <v>60</v>
      </c>
      <c r="D50" s="1">
        <v>64</v>
      </c>
      <c r="E50" s="1">
        <v>22106</v>
      </c>
      <c r="F50" s="1">
        <v>6025</v>
      </c>
      <c r="G50" s="1">
        <v>21590887.5</v>
      </c>
      <c r="H50" s="1">
        <v>256408</v>
      </c>
      <c r="I50" s="1">
        <f t="shared" si="0"/>
        <v>272489</v>
      </c>
      <c r="J50">
        <f t="shared" si="1"/>
        <v>8.1126210599326939E-2</v>
      </c>
      <c r="K50">
        <f t="shared" si="5"/>
        <v>1.2620555778450514E-2</v>
      </c>
      <c r="L50">
        <f t="shared" si="6"/>
        <v>0.65378350689172859</v>
      </c>
      <c r="M50">
        <f t="shared" si="4"/>
        <v>0.52007434478182391</v>
      </c>
      <c r="N50">
        <f t="shared" si="2"/>
        <v>6.1153024921885235E-2</v>
      </c>
      <c r="O50">
        <f t="shared" si="7"/>
        <v>3.2434939719910619E-3</v>
      </c>
    </row>
    <row r="51" spans="1:15" x14ac:dyDescent="0.65">
      <c r="A51" s="1" t="s">
        <v>10</v>
      </c>
      <c r="B51" s="1">
        <v>840</v>
      </c>
      <c r="C51" s="1">
        <v>65</v>
      </c>
      <c r="D51" s="1">
        <v>69</v>
      </c>
      <c r="E51" s="1">
        <v>22784</v>
      </c>
      <c r="F51" s="1">
        <v>6579</v>
      </c>
      <c r="G51" s="1">
        <v>18856580.5</v>
      </c>
      <c r="H51" s="1">
        <v>293919</v>
      </c>
      <c r="I51" s="1">
        <f t="shared" si="0"/>
        <v>310124</v>
      </c>
      <c r="J51">
        <f t="shared" si="1"/>
        <v>7.3467387238652926E-2</v>
      </c>
      <c r="K51">
        <f t="shared" si="5"/>
        <v>1.6446460162806296E-2</v>
      </c>
      <c r="L51">
        <f t="shared" si="6"/>
        <v>0.66640406267017915</v>
      </c>
      <c r="M51">
        <f t="shared" si="4"/>
        <v>0.51355196212430754</v>
      </c>
      <c r="N51">
        <f t="shared" si="2"/>
        <v>7.8942028673918418E-2</v>
      </c>
      <c r="O51">
        <f t="shared" si="7"/>
        <v>3.8649200448947858E-3</v>
      </c>
    </row>
    <row r="52" spans="1:15" x14ac:dyDescent="0.65">
      <c r="A52" s="1" t="s">
        <v>10</v>
      </c>
      <c r="B52" s="1">
        <v>840</v>
      </c>
      <c r="C52" s="1">
        <v>70</v>
      </c>
      <c r="D52" s="1">
        <v>74</v>
      </c>
      <c r="E52" s="1">
        <v>20695</v>
      </c>
      <c r="F52" s="1">
        <v>6718</v>
      </c>
      <c r="G52" s="1">
        <v>15187400</v>
      </c>
      <c r="H52" s="1">
        <v>350146</v>
      </c>
      <c r="I52" s="1">
        <f t="shared" si="0"/>
        <v>364123</v>
      </c>
      <c r="J52">
        <f t="shared" si="1"/>
        <v>5.6835190306572227E-2</v>
      </c>
      <c r="K52">
        <f t="shared" si="5"/>
        <v>2.397533481701937E-2</v>
      </c>
      <c r="L52">
        <f t="shared" si="6"/>
        <v>0.68285052283298542</v>
      </c>
      <c r="M52">
        <f t="shared" si="4"/>
        <v>0.50517492536019304</v>
      </c>
      <c r="N52">
        <f t="shared" si="2"/>
        <v>0.11297017626354955</v>
      </c>
      <c r="O52">
        <f t="shared" si="7"/>
        <v>4.384365696620718E-3</v>
      </c>
    </row>
    <row r="53" spans="1:15" x14ac:dyDescent="0.65">
      <c r="A53" s="1" t="s">
        <v>10</v>
      </c>
      <c r="B53" s="1">
        <v>840</v>
      </c>
      <c r="C53" s="1">
        <v>75</v>
      </c>
      <c r="D53" s="1">
        <v>79</v>
      </c>
      <c r="E53" s="1">
        <v>17022</v>
      </c>
      <c r="F53" s="1">
        <v>7160</v>
      </c>
      <c r="G53" s="1">
        <v>10873794</v>
      </c>
      <c r="H53" s="1">
        <v>387195</v>
      </c>
      <c r="I53" s="1">
        <f t="shared" si="0"/>
        <v>397057</v>
      </c>
      <c r="J53">
        <f t="shared" si="1"/>
        <v>4.2870419108591462E-2</v>
      </c>
      <c r="K53">
        <f t="shared" si="5"/>
        <v>3.6515037897536039E-2</v>
      </c>
      <c r="L53">
        <f t="shared" si="6"/>
        <v>0.70682585765000483</v>
      </c>
      <c r="M53">
        <f t="shared" si="4"/>
        <v>0.49320722545361273</v>
      </c>
      <c r="N53">
        <f t="shared" si="2"/>
        <v>0.16687800044306089</v>
      </c>
      <c r="O53">
        <f t="shared" si="7"/>
        <v>5.0567239450525457E-3</v>
      </c>
    </row>
    <row r="54" spans="1:15" x14ac:dyDescent="0.65">
      <c r="A54" s="1" t="s">
        <v>10</v>
      </c>
      <c r="B54" s="1">
        <v>840</v>
      </c>
      <c r="C54" s="1">
        <v>80</v>
      </c>
      <c r="D54" s="1">
        <v>84</v>
      </c>
      <c r="E54" s="1">
        <v>11832</v>
      </c>
      <c r="F54" s="1">
        <v>6596</v>
      </c>
      <c r="G54" s="1">
        <v>6658008.5</v>
      </c>
      <c r="H54" s="1">
        <v>391014</v>
      </c>
      <c r="I54" s="1">
        <f t="shared" si="0"/>
        <v>396250</v>
      </c>
      <c r="J54">
        <f t="shared" si="1"/>
        <v>2.9859936908517352E-2</v>
      </c>
      <c r="K54">
        <f t="shared" si="5"/>
        <v>5.9514793349993468E-2</v>
      </c>
      <c r="L54">
        <f t="shared" si="6"/>
        <v>0.7433408955475409</v>
      </c>
      <c r="M54">
        <f t="shared" si="4"/>
        <v>0.47552258747553605</v>
      </c>
      <c r="N54">
        <f t="shared" si="2"/>
        <v>0.25738234782492786</v>
      </c>
      <c r="O54">
        <f t="shared" si="7"/>
        <v>5.7128874815783838E-3</v>
      </c>
    </row>
    <row r="55" spans="1:15" x14ac:dyDescent="0.65">
      <c r="A55" s="1" t="s">
        <v>10</v>
      </c>
      <c r="B55" s="1">
        <v>840</v>
      </c>
      <c r="C55" s="1">
        <v>85</v>
      </c>
      <c r="D55" s="1">
        <v>999</v>
      </c>
      <c r="E55" s="1">
        <v>13094</v>
      </c>
      <c r="F55" s="1">
        <v>9399</v>
      </c>
      <c r="G55" s="1">
        <v>6210481</v>
      </c>
      <c r="H55" s="1">
        <v>896892</v>
      </c>
      <c r="I55" s="1">
        <f t="shared" si="0"/>
        <v>900587</v>
      </c>
      <c r="J55">
        <f t="shared" si="1"/>
        <v>1.4539405965220463E-2</v>
      </c>
      <c r="K55">
        <f t="shared" si="5"/>
        <v>0.14501082927393225</v>
      </c>
      <c r="L55">
        <f t="shared" si="6"/>
        <v>0.80285568889753434</v>
      </c>
      <c r="M55">
        <f t="shared" si="4"/>
        <v>0.44804765076995617</v>
      </c>
      <c r="N55">
        <v>1</v>
      </c>
      <c r="O55">
        <f t="shared" si="7"/>
        <v>1.1673044792367995E-2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82C4-FBB7-46C8-9381-AA2078E4F148}">
  <dimension ref="A2:K18"/>
  <sheetViews>
    <sheetView workbookViewId="0">
      <selection activeCell="J10" sqref="J10"/>
    </sheetView>
  </sheetViews>
  <sheetFormatPr defaultRowHeight="14.25" x14ac:dyDescent="0.65"/>
  <cols>
    <col min="1" max="1" width="11.4765625" customWidth="1"/>
    <col min="2" max="2" width="14.2578125" customWidth="1"/>
    <col min="3" max="3" width="13.91015625" customWidth="1"/>
    <col min="4" max="5" width="18.0859375" customWidth="1"/>
    <col min="6" max="6" width="11.60546875" customWidth="1"/>
  </cols>
  <sheetData>
    <row r="2" spans="1:11" x14ac:dyDescent="0.65">
      <c r="B2" t="s">
        <v>20</v>
      </c>
    </row>
    <row r="3" spans="1:11" x14ac:dyDescent="0.65">
      <c r="B3" t="s">
        <v>0</v>
      </c>
      <c r="C3" t="s">
        <v>1</v>
      </c>
      <c r="D3" t="s">
        <v>11</v>
      </c>
      <c r="E3" t="s">
        <v>22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65">
      <c r="A4">
        <v>1</v>
      </c>
      <c r="B4" t="s">
        <v>8</v>
      </c>
      <c r="C4">
        <v>156</v>
      </c>
      <c r="D4">
        <v>4.9205079999999998E-2</v>
      </c>
      <c r="E4">
        <f>D4*100</f>
        <v>4.9205079999999999</v>
      </c>
      <c r="F4" s="2">
        <v>7.5553239999999995E-9</v>
      </c>
      <c r="G4" s="2">
        <v>8.6921370000000002E-5</v>
      </c>
      <c r="H4">
        <v>4.9034710000000002E-2</v>
      </c>
      <c r="I4">
        <v>4.937544E-2</v>
      </c>
      <c r="J4">
        <v>16</v>
      </c>
      <c r="K4" t="s">
        <v>18</v>
      </c>
    </row>
    <row r="5" spans="1:11" x14ac:dyDescent="0.65">
      <c r="A5">
        <v>2</v>
      </c>
      <c r="B5" t="s">
        <v>9</v>
      </c>
      <c r="C5">
        <v>392</v>
      </c>
      <c r="D5">
        <v>0.10063568000000001</v>
      </c>
      <c r="E5">
        <f t="shared" ref="E5:E6" si="0">D5*100</f>
        <v>10.063568</v>
      </c>
      <c r="F5" s="2">
        <v>8.0918750000000005E-8</v>
      </c>
      <c r="G5" s="2">
        <v>2.8446219999999999E-4</v>
      </c>
      <c r="H5">
        <v>0.10007813</v>
      </c>
      <c r="I5">
        <v>0.10119322</v>
      </c>
      <c r="J5">
        <v>16</v>
      </c>
      <c r="K5" t="s">
        <v>18</v>
      </c>
    </row>
    <row r="6" spans="1:11" x14ac:dyDescent="0.65">
      <c r="A6">
        <v>3</v>
      </c>
      <c r="B6" t="s">
        <v>19</v>
      </c>
      <c r="C6">
        <v>840</v>
      </c>
      <c r="D6">
        <v>5.3912830000000002E-2</v>
      </c>
      <c r="E6">
        <f t="shared" si="0"/>
        <v>5.3912830000000005</v>
      </c>
      <c r="F6" s="2">
        <v>2.535728E-8</v>
      </c>
      <c r="G6" s="2">
        <v>1.5923970000000001E-4</v>
      </c>
      <c r="H6">
        <v>5.3600719999999998E-2</v>
      </c>
      <c r="I6">
        <v>5.4224939999999999E-2</v>
      </c>
      <c r="J6">
        <v>16</v>
      </c>
      <c r="K6" t="s">
        <v>18</v>
      </c>
    </row>
    <row r="8" spans="1:11" x14ac:dyDescent="0.65">
      <c r="B8" t="s">
        <v>21</v>
      </c>
    </row>
    <row r="9" spans="1:11" x14ac:dyDescent="0.65">
      <c r="B9" t="s">
        <v>0</v>
      </c>
      <c r="C9" t="s">
        <v>1</v>
      </c>
      <c r="D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65">
      <c r="A10">
        <v>1</v>
      </c>
      <c r="B10" t="s">
        <v>8</v>
      </c>
      <c r="C10">
        <v>156</v>
      </c>
      <c r="D10">
        <v>4.9148509999999999E-2</v>
      </c>
      <c r="E10">
        <f>D10*100</f>
        <v>4.9148509999999996</v>
      </c>
      <c r="F10" s="2">
        <v>7.5380949999999999E-9</v>
      </c>
      <c r="G10">
        <v>8.6822200000000004E-5</v>
      </c>
      <c r="H10">
        <v>4.8978340000000002E-2</v>
      </c>
      <c r="I10">
        <v>4.9318679999999997E-2</v>
      </c>
      <c r="J10">
        <v>18</v>
      </c>
      <c r="K10" t="s">
        <v>18</v>
      </c>
    </row>
    <row r="11" spans="1:11" x14ac:dyDescent="0.65">
      <c r="A11">
        <v>2</v>
      </c>
      <c r="B11" t="s">
        <v>9</v>
      </c>
      <c r="C11">
        <v>392</v>
      </c>
      <c r="D11">
        <v>0.10059491</v>
      </c>
      <c r="E11">
        <f t="shared" ref="E11:E12" si="1">D11*100</f>
        <v>10.059491</v>
      </c>
      <c r="F11" s="2">
        <v>8.0853289999999996E-8</v>
      </c>
      <c r="G11">
        <v>2.8434709999999999E-4</v>
      </c>
      <c r="H11">
        <v>0.10003759</v>
      </c>
      <c r="I11">
        <v>0.10115223</v>
      </c>
      <c r="J11">
        <v>18</v>
      </c>
      <c r="K11" t="s">
        <v>18</v>
      </c>
    </row>
    <row r="12" spans="1:11" x14ac:dyDescent="0.65">
      <c r="A12">
        <v>3</v>
      </c>
      <c r="B12" t="s">
        <v>19</v>
      </c>
      <c r="C12">
        <v>840</v>
      </c>
      <c r="D12">
        <v>5.3854880000000001E-2</v>
      </c>
      <c r="E12">
        <f t="shared" si="1"/>
        <v>5.3854880000000005</v>
      </c>
      <c r="F12" s="2">
        <v>2.5303769999999999E-8</v>
      </c>
      <c r="G12">
        <v>1.5907160000000001E-4</v>
      </c>
      <c r="H12">
        <v>5.3543100000000003E-2</v>
      </c>
      <c r="I12">
        <v>5.4166659999999998E-2</v>
      </c>
      <c r="J12">
        <v>18</v>
      </c>
      <c r="K12" t="s">
        <v>18</v>
      </c>
    </row>
    <row r="15" spans="1:11" x14ac:dyDescent="0.65">
      <c r="B15" t="s">
        <v>29</v>
      </c>
    </row>
    <row r="16" spans="1:11" x14ac:dyDescent="0.65">
      <c r="B16" t="s">
        <v>26</v>
      </c>
      <c r="C16" t="s">
        <v>23</v>
      </c>
    </row>
    <row r="17" spans="2:3" x14ac:dyDescent="0.65">
      <c r="B17" t="s">
        <v>27</v>
      </c>
      <c r="C17" t="s">
        <v>24</v>
      </c>
    </row>
    <row r="18" spans="2:3" x14ac:dyDescent="0.65">
      <c r="B18" t="s">
        <v>28</v>
      </c>
      <c r="C1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2025-08-20T02:21:17Z</dcterms:modified>
</cp:coreProperties>
</file>