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0" yWindow="1230" windowWidth="9630" windowHeight="9585" tabRatio="589" firstSheet="33" activeTab="34"/>
  </bookViews>
  <sheets>
    <sheet name="SUMMARY OF WKLY REPORT" sheetId="21" r:id="rId1"/>
    <sheet name="NARUS" sheetId="1" r:id="rId2"/>
    <sheet name="MALAKAL" sheetId="2" r:id="rId3"/>
    <sheet name="Malakal IDP" sheetId="40" r:id="rId4"/>
    <sheet name="JUAIBOR" sheetId="4" r:id="rId5"/>
    <sheet name="KEEW" sheetId="5" r:id="rId6"/>
    <sheet name="MELUTpoc " sheetId="6" r:id="rId7"/>
    <sheet name="NASIR" sheetId="7" r:id="rId8"/>
    <sheet name="LEER" sheetId="8" r:id="rId9"/>
    <sheet name="OLD FANGAK" sheetId="9" r:id="rId10"/>
    <sheet name="WALGAK" sheetId="10" r:id="rId11"/>
    <sheet name="PAGIL" sheetId="12" r:id="rId12"/>
    <sheet name="YUAI" sheetId="14" r:id="rId13"/>
    <sheet name="Narus CDOT" sheetId="11" r:id="rId14"/>
    <sheet name="JIECH" sheetId="13" r:id="rId15"/>
    <sheet name="ADONG" sheetId="15" r:id="rId16"/>
    <sheet name="Renk" sheetId="17" r:id="rId17"/>
    <sheet name="Gangyiel" sheetId="16" r:id="rId18"/>
    <sheet name="Bunj" sheetId="18" r:id="rId19"/>
    <sheet name="JMH" sheetId="19" r:id="rId20"/>
    <sheet name="AYOD" sheetId="20" r:id="rId21"/>
    <sheet name="Akoka" sheetId="22" r:id="rId22"/>
    <sheet name="Kurwai" sheetId="27" r:id="rId23"/>
    <sheet name="LANKIEN" sheetId="25" r:id="rId24"/>
    <sheet name="BENTIU" sheetId="29" r:id="rId25"/>
    <sheet name="ROM" sheetId="28" r:id="rId26"/>
    <sheet name="Pagak" sheetId="26" r:id="rId27"/>
    <sheet name="KOCH" sheetId="33" r:id="rId28"/>
    <sheet name="JTH" sheetId="31" r:id="rId29"/>
    <sheet name="Akobo" sheetId="36" r:id="rId30"/>
    <sheet name="Ulang" sheetId="35" r:id="rId31"/>
    <sheet name="Kodok" sheetId="34" r:id="rId32"/>
    <sheet name="Chuil" sheetId="37" r:id="rId33"/>
    <sheet name="Doma" sheetId="38" r:id="rId34"/>
    <sheet name="KMH" sheetId="44" r:id="rId35"/>
    <sheet name="KCH" sheetId="39" r:id="rId36"/>
    <sheet name="Wau shilluk" sheetId="41" r:id="rId37"/>
    <sheet name="Koradar idp" sheetId="48" r:id="rId38"/>
    <sheet name="reporting centers" sheetId="32" r:id="rId39"/>
    <sheet name="Completeness" sheetId="42" r:id="rId40"/>
    <sheet name="Graphs" sheetId="3" r:id="rId41"/>
    <sheet name="2012 -2015" sheetId="46" r:id="rId42"/>
    <sheet name="treatment centers" sheetId="45" r:id="rId43"/>
    <sheet name="2016" sheetId="49" r:id="rId44"/>
    <sheet name="2009 2017 data" sheetId="50" r:id="rId45"/>
    <sheet name="Oct 2016 to March 2017" sheetId="51" r:id="rId46"/>
    <sheet name="Jan -March 2017" sheetId="52" r:id="rId47"/>
    <sheet name="Jan- March 2016" sheetId="53" r:id="rId48"/>
    <sheet name="WHO" sheetId="54" r:id="rId49"/>
    <sheet name="IMA" sheetId="55" r:id="rId50"/>
    <sheet name="IMA WHO" sheetId="56" r:id="rId51"/>
  </sheets>
  <externalReferences>
    <externalReference r:id="rId52"/>
  </externalReferences>
  <definedNames>
    <definedName name="_GoBack" localSheetId="17">Gangyiel!$J$50</definedName>
  </definedNames>
  <calcPr calcId="145621"/>
</workbook>
</file>

<file path=xl/calcChain.xml><?xml version="1.0" encoding="utf-8"?>
<calcChain xmlns="http://schemas.openxmlformats.org/spreadsheetml/2006/main">
  <c r="D15" i="44" l="1"/>
  <c r="D14" i="44"/>
  <c r="C15" i="44"/>
  <c r="C16" i="44"/>
  <c r="C17" i="44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C60" i="44" s="1"/>
  <c r="C61" i="44" s="1"/>
  <c r="C62" i="44" s="1"/>
  <c r="C63" i="44" s="1"/>
  <c r="C64" i="44" s="1"/>
  <c r="C14" i="44"/>
  <c r="E14" i="44"/>
  <c r="F14" i="44"/>
  <c r="G14" i="44" s="1"/>
  <c r="H14" i="44" s="1"/>
  <c r="I14" i="44" s="1"/>
  <c r="J14" i="44" s="1"/>
  <c r="K14" i="44" s="1"/>
  <c r="L14" i="44" s="1"/>
  <c r="M14" i="44" s="1"/>
  <c r="N14" i="44" s="1"/>
  <c r="O14" i="44" s="1"/>
  <c r="E15" i="44"/>
  <c r="F15" i="44"/>
  <c r="G15" i="44" s="1"/>
  <c r="H15" i="44" s="1"/>
  <c r="I15" i="44" s="1"/>
  <c r="J15" i="44" s="1"/>
  <c r="K15" i="44" s="1"/>
  <c r="L15" i="44" s="1"/>
  <c r="M15" i="44" s="1"/>
  <c r="N15" i="44" s="1"/>
  <c r="O15" i="44" s="1"/>
  <c r="D16" i="44" s="1"/>
  <c r="E16" i="44" s="1"/>
  <c r="F16" i="44" s="1"/>
  <c r="G16" i="44" s="1"/>
  <c r="H16" i="44" s="1"/>
  <c r="I16" i="44" s="1"/>
  <c r="J16" i="44" s="1"/>
  <c r="K16" i="44" s="1"/>
  <c r="L16" i="44" s="1"/>
  <c r="M16" i="44" s="1"/>
  <c r="N16" i="44" s="1"/>
  <c r="O16" i="44" s="1"/>
  <c r="D17" i="44" s="1"/>
  <c r="E17" i="44" s="1"/>
  <c r="F17" i="44" s="1"/>
  <c r="G17" i="44" s="1"/>
  <c r="H17" i="44" s="1"/>
  <c r="I17" i="44" s="1"/>
  <c r="J17" i="44" s="1"/>
  <c r="K17" i="44" s="1"/>
  <c r="L17" i="44" s="1"/>
  <c r="M17" i="44" s="1"/>
  <c r="N17" i="44" s="1"/>
  <c r="O17" i="44" s="1"/>
  <c r="D18" i="44" s="1"/>
  <c r="E18" i="44" s="1"/>
  <c r="F18" i="44" s="1"/>
  <c r="G18" i="44" s="1"/>
  <c r="H18" i="44" s="1"/>
  <c r="I18" i="44" s="1"/>
  <c r="J18" i="44" s="1"/>
  <c r="K18" i="44" s="1"/>
  <c r="L18" i="44" s="1"/>
  <c r="M18" i="44" s="1"/>
  <c r="N18" i="44" s="1"/>
  <c r="O18" i="44" s="1"/>
  <c r="D19" i="44" s="1"/>
  <c r="E19" i="44" s="1"/>
  <c r="F19" i="44" s="1"/>
  <c r="G19" i="44" s="1"/>
  <c r="H19" i="44" s="1"/>
  <c r="I19" i="44" s="1"/>
  <c r="J19" i="44" s="1"/>
  <c r="K19" i="44" s="1"/>
  <c r="L19" i="44" s="1"/>
  <c r="M19" i="44" s="1"/>
  <c r="N19" i="44" s="1"/>
  <c r="O19" i="44" s="1"/>
  <c r="D20" i="44" s="1"/>
  <c r="E20" i="44" s="1"/>
  <c r="F20" i="44" s="1"/>
  <c r="G20" i="44" s="1"/>
  <c r="H20" i="44" s="1"/>
  <c r="I20" i="44" s="1"/>
  <c r="J20" i="44" s="1"/>
  <c r="K20" i="44" s="1"/>
  <c r="L20" i="44" s="1"/>
  <c r="M20" i="44" s="1"/>
  <c r="N20" i="44" s="1"/>
  <c r="O20" i="44" s="1"/>
  <c r="D21" i="44" s="1"/>
  <c r="E21" i="44" s="1"/>
  <c r="F21" i="44" s="1"/>
  <c r="G21" i="44" s="1"/>
  <c r="H21" i="44" s="1"/>
  <c r="I21" i="44" s="1"/>
  <c r="J21" i="44" s="1"/>
  <c r="K21" i="44" s="1"/>
  <c r="L21" i="44" s="1"/>
  <c r="M21" i="44" s="1"/>
  <c r="N21" i="44" s="1"/>
  <c r="O21" i="44" s="1"/>
  <c r="D22" i="44" s="1"/>
  <c r="E22" i="44" s="1"/>
  <c r="F22" i="44" s="1"/>
  <c r="G22" i="44" s="1"/>
  <c r="H22" i="44" s="1"/>
  <c r="I22" i="44" s="1"/>
  <c r="J22" i="44" s="1"/>
  <c r="K22" i="44" s="1"/>
  <c r="L22" i="44" s="1"/>
  <c r="M22" i="44" s="1"/>
  <c r="N22" i="44" s="1"/>
  <c r="O22" i="44" s="1"/>
  <c r="D23" i="44" s="1"/>
  <c r="E23" i="44" s="1"/>
  <c r="F23" i="44" s="1"/>
  <c r="G23" i="44" s="1"/>
  <c r="H23" i="44" s="1"/>
  <c r="I23" i="44" s="1"/>
  <c r="J23" i="44" s="1"/>
  <c r="K23" i="44" s="1"/>
  <c r="L23" i="44" s="1"/>
  <c r="M23" i="44" s="1"/>
  <c r="N23" i="44" s="1"/>
  <c r="O23" i="44" s="1"/>
  <c r="D24" i="44" s="1"/>
  <c r="E24" i="44" s="1"/>
  <c r="F24" i="44" s="1"/>
  <c r="G24" i="44" s="1"/>
  <c r="H24" i="44" s="1"/>
  <c r="I24" i="44" s="1"/>
  <c r="J24" i="44" s="1"/>
  <c r="K24" i="44" s="1"/>
  <c r="L24" i="44" s="1"/>
  <c r="M24" i="44" s="1"/>
  <c r="N24" i="44" s="1"/>
  <c r="O24" i="44" s="1"/>
  <c r="D25" i="44" s="1"/>
  <c r="E25" i="44" s="1"/>
  <c r="F25" i="44" s="1"/>
  <c r="G25" i="44" s="1"/>
  <c r="H25" i="44" s="1"/>
  <c r="I25" i="44" s="1"/>
  <c r="J25" i="44" s="1"/>
  <c r="K25" i="44" s="1"/>
  <c r="L25" i="44" s="1"/>
  <c r="M25" i="44" s="1"/>
  <c r="N25" i="44" s="1"/>
  <c r="O25" i="44" s="1"/>
  <c r="D26" i="44" s="1"/>
  <c r="E26" i="44" s="1"/>
  <c r="F26" i="44" s="1"/>
  <c r="G26" i="44" s="1"/>
  <c r="H26" i="44" s="1"/>
  <c r="I26" i="44" s="1"/>
  <c r="J26" i="44" s="1"/>
  <c r="K26" i="44" s="1"/>
  <c r="L26" i="44" s="1"/>
  <c r="M26" i="44" s="1"/>
  <c r="N26" i="44" s="1"/>
  <c r="O26" i="44" s="1"/>
  <c r="D27" i="44" s="1"/>
  <c r="E27" i="44" s="1"/>
  <c r="F27" i="44" s="1"/>
  <c r="G27" i="44" s="1"/>
  <c r="H27" i="44" s="1"/>
  <c r="I27" i="44" s="1"/>
  <c r="J27" i="44" s="1"/>
  <c r="K27" i="44" s="1"/>
  <c r="L27" i="44" s="1"/>
  <c r="M27" i="44" s="1"/>
  <c r="N27" i="44" s="1"/>
  <c r="O27" i="44" s="1"/>
  <c r="D28" i="44" s="1"/>
  <c r="E28" i="44" s="1"/>
  <c r="F28" i="44" s="1"/>
  <c r="G28" i="44" s="1"/>
  <c r="H28" i="44" s="1"/>
  <c r="I28" i="44" s="1"/>
  <c r="J28" i="44" s="1"/>
  <c r="K28" i="44" s="1"/>
  <c r="L28" i="44" s="1"/>
  <c r="M28" i="44" s="1"/>
  <c r="N28" i="44" s="1"/>
  <c r="O28" i="44" s="1"/>
  <c r="D29" i="44" s="1"/>
  <c r="E29" i="44" s="1"/>
  <c r="F29" i="44" s="1"/>
  <c r="G29" i="44" s="1"/>
  <c r="H29" i="44" s="1"/>
  <c r="I29" i="44" s="1"/>
  <c r="J29" i="44" s="1"/>
  <c r="K29" i="44" s="1"/>
  <c r="L29" i="44" s="1"/>
  <c r="M29" i="44" s="1"/>
  <c r="N29" i="44" s="1"/>
  <c r="O29" i="44" s="1"/>
  <c r="D30" i="44" s="1"/>
  <c r="E30" i="44" s="1"/>
  <c r="F30" i="44" s="1"/>
  <c r="G30" i="44" s="1"/>
  <c r="H30" i="44" s="1"/>
  <c r="I30" i="44" s="1"/>
  <c r="J30" i="44" s="1"/>
  <c r="K30" i="44" s="1"/>
  <c r="L30" i="44" s="1"/>
  <c r="M30" i="44" s="1"/>
  <c r="N30" i="44" s="1"/>
  <c r="O30" i="44" s="1"/>
  <c r="D31" i="44" s="1"/>
  <c r="E31" i="44" s="1"/>
  <c r="F31" i="44" s="1"/>
  <c r="G31" i="44" s="1"/>
  <c r="H31" i="44" s="1"/>
  <c r="I31" i="44" s="1"/>
  <c r="J31" i="44" s="1"/>
  <c r="K31" i="44" s="1"/>
  <c r="L31" i="44" s="1"/>
  <c r="M31" i="44" s="1"/>
  <c r="N31" i="44" s="1"/>
  <c r="O31" i="44" s="1"/>
  <c r="D32" i="44" s="1"/>
  <c r="E32" i="44" s="1"/>
  <c r="F32" i="44" s="1"/>
  <c r="G32" i="44" s="1"/>
  <c r="H32" i="44" s="1"/>
  <c r="I32" i="44" s="1"/>
  <c r="J32" i="44" s="1"/>
  <c r="K32" i="44" s="1"/>
  <c r="L32" i="44" s="1"/>
  <c r="M32" i="44" s="1"/>
  <c r="N32" i="44" s="1"/>
  <c r="O32" i="44" s="1"/>
  <c r="D33" i="44" s="1"/>
  <c r="E33" i="44" s="1"/>
  <c r="F33" i="44" s="1"/>
  <c r="G33" i="44" s="1"/>
  <c r="H33" i="44" s="1"/>
  <c r="I33" i="44" s="1"/>
  <c r="J33" i="44" s="1"/>
  <c r="K33" i="44" s="1"/>
  <c r="L33" i="44" s="1"/>
  <c r="M33" i="44" s="1"/>
  <c r="N33" i="44" s="1"/>
  <c r="O33" i="44" s="1"/>
  <c r="D34" i="44" s="1"/>
  <c r="E34" i="44" s="1"/>
  <c r="F34" i="44" s="1"/>
  <c r="G34" i="44" s="1"/>
  <c r="H34" i="44" s="1"/>
  <c r="I34" i="44" s="1"/>
  <c r="J34" i="44" s="1"/>
  <c r="K34" i="44" s="1"/>
  <c r="L34" i="44" s="1"/>
  <c r="M34" i="44" s="1"/>
  <c r="N34" i="44" s="1"/>
  <c r="O34" i="44" s="1"/>
  <c r="D35" i="44" s="1"/>
  <c r="E35" i="44" s="1"/>
  <c r="F35" i="44" s="1"/>
  <c r="G35" i="44" s="1"/>
  <c r="H35" i="44" s="1"/>
  <c r="I35" i="44" s="1"/>
  <c r="J35" i="44" s="1"/>
  <c r="K35" i="44" s="1"/>
  <c r="L35" i="44" s="1"/>
  <c r="M35" i="44" s="1"/>
  <c r="N35" i="44" s="1"/>
  <c r="O35" i="44" s="1"/>
  <c r="D36" i="44" s="1"/>
  <c r="E36" i="44" s="1"/>
  <c r="F36" i="44" s="1"/>
  <c r="G36" i="44" s="1"/>
  <c r="H36" i="44" s="1"/>
  <c r="I36" i="44" s="1"/>
  <c r="J36" i="44" s="1"/>
  <c r="K36" i="44" s="1"/>
  <c r="L36" i="44" s="1"/>
  <c r="M36" i="44" s="1"/>
  <c r="N36" i="44" s="1"/>
  <c r="O36" i="44" s="1"/>
  <c r="D37" i="44" s="1"/>
  <c r="E37" i="44" s="1"/>
  <c r="F37" i="44" s="1"/>
  <c r="G37" i="44" s="1"/>
  <c r="H37" i="44" s="1"/>
  <c r="I37" i="44" s="1"/>
  <c r="J37" i="44" s="1"/>
  <c r="K37" i="44" s="1"/>
  <c r="L37" i="44" s="1"/>
  <c r="M37" i="44" s="1"/>
  <c r="N37" i="44" s="1"/>
  <c r="O37" i="44" s="1"/>
  <c r="D38" i="44" s="1"/>
  <c r="E38" i="44" s="1"/>
  <c r="F38" i="44" s="1"/>
  <c r="G38" i="44" s="1"/>
  <c r="H38" i="44" s="1"/>
  <c r="I38" i="44" s="1"/>
  <c r="J38" i="44" s="1"/>
  <c r="K38" i="44" s="1"/>
  <c r="L38" i="44" s="1"/>
  <c r="M38" i="44" s="1"/>
  <c r="N38" i="44" s="1"/>
  <c r="O38" i="44" s="1"/>
  <c r="D39" i="44" s="1"/>
  <c r="E39" i="44" s="1"/>
  <c r="F39" i="44" s="1"/>
  <c r="G39" i="44" s="1"/>
  <c r="H39" i="44" s="1"/>
  <c r="I39" i="44" s="1"/>
  <c r="J39" i="44" s="1"/>
  <c r="K39" i="44" s="1"/>
  <c r="L39" i="44" s="1"/>
  <c r="M39" i="44" s="1"/>
  <c r="N39" i="44" s="1"/>
  <c r="O39" i="44" s="1"/>
  <c r="D40" i="44" s="1"/>
  <c r="E40" i="44" s="1"/>
  <c r="F40" i="44" s="1"/>
  <c r="G40" i="44" s="1"/>
  <c r="H40" i="44" s="1"/>
  <c r="I40" i="44" s="1"/>
  <c r="J40" i="44" s="1"/>
  <c r="K40" i="44" s="1"/>
  <c r="L40" i="44" s="1"/>
  <c r="M40" i="44" s="1"/>
  <c r="N40" i="44" s="1"/>
  <c r="O40" i="44" s="1"/>
  <c r="D41" i="44" s="1"/>
  <c r="E41" i="44" s="1"/>
  <c r="F41" i="44" s="1"/>
  <c r="G41" i="44" s="1"/>
  <c r="H41" i="44" s="1"/>
  <c r="I41" i="44" s="1"/>
  <c r="J41" i="44" s="1"/>
  <c r="K41" i="44" s="1"/>
  <c r="L41" i="44" s="1"/>
  <c r="M41" i="44" s="1"/>
  <c r="N41" i="44" s="1"/>
  <c r="O41" i="44" s="1"/>
  <c r="D42" i="44" s="1"/>
  <c r="E42" i="44" s="1"/>
  <c r="F42" i="44" s="1"/>
  <c r="G42" i="44" s="1"/>
  <c r="H42" i="44" s="1"/>
  <c r="I42" i="44" s="1"/>
  <c r="J42" i="44" s="1"/>
  <c r="K42" i="44" s="1"/>
  <c r="L42" i="44" s="1"/>
  <c r="M42" i="44" s="1"/>
  <c r="N42" i="44" s="1"/>
  <c r="O42" i="44" s="1"/>
  <c r="D43" i="44" s="1"/>
  <c r="E43" i="44" s="1"/>
  <c r="F43" i="44" s="1"/>
  <c r="G43" i="44" s="1"/>
  <c r="H43" i="44" s="1"/>
  <c r="I43" i="44" s="1"/>
  <c r="J43" i="44" s="1"/>
  <c r="K43" i="44" s="1"/>
  <c r="L43" i="44" s="1"/>
  <c r="M43" i="44" s="1"/>
  <c r="N43" i="44" s="1"/>
  <c r="O43" i="44" s="1"/>
  <c r="D44" i="44" s="1"/>
  <c r="E44" i="44" s="1"/>
  <c r="F44" i="44" s="1"/>
  <c r="G44" i="44" s="1"/>
  <c r="H44" i="44" s="1"/>
  <c r="I44" i="44" s="1"/>
  <c r="J44" i="44" s="1"/>
  <c r="K44" i="44" s="1"/>
  <c r="L44" i="44" s="1"/>
  <c r="M44" i="44" s="1"/>
  <c r="N44" i="44" s="1"/>
  <c r="O44" i="44" s="1"/>
  <c r="D45" i="44" s="1"/>
  <c r="E45" i="44" s="1"/>
  <c r="F45" i="44" s="1"/>
  <c r="G45" i="44" s="1"/>
  <c r="H45" i="44" s="1"/>
  <c r="I45" i="44" s="1"/>
  <c r="J45" i="44" s="1"/>
  <c r="K45" i="44" s="1"/>
  <c r="L45" i="44" s="1"/>
  <c r="M45" i="44" s="1"/>
  <c r="N45" i="44" s="1"/>
  <c r="O45" i="44" s="1"/>
  <c r="D46" i="44" s="1"/>
  <c r="E46" i="44" s="1"/>
  <c r="F46" i="44" s="1"/>
  <c r="G46" i="44" s="1"/>
  <c r="H46" i="44" s="1"/>
  <c r="I46" i="44" s="1"/>
  <c r="J46" i="44" s="1"/>
  <c r="K46" i="44" s="1"/>
  <c r="L46" i="44" s="1"/>
  <c r="M46" i="44" s="1"/>
  <c r="N46" i="44" s="1"/>
  <c r="O46" i="44" s="1"/>
  <c r="D47" i="44" s="1"/>
  <c r="E47" i="44" s="1"/>
  <c r="F47" i="44" s="1"/>
  <c r="G47" i="44" s="1"/>
  <c r="H47" i="44" s="1"/>
  <c r="I47" i="44" s="1"/>
  <c r="J47" i="44" s="1"/>
  <c r="K47" i="44" s="1"/>
  <c r="L47" i="44" s="1"/>
  <c r="M47" i="44" s="1"/>
  <c r="N47" i="44" s="1"/>
  <c r="O47" i="44" s="1"/>
  <c r="D48" i="44" s="1"/>
  <c r="E48" i="44" s="1"/>
  <c r="F48" i="44" s="1"/>
  <c r="G48" i="44" s="1"/>
  <c r="H48" i="44" s="1"/>
  <c r="I48" i="44" s="1"/>
  <c r="J48" i="44" s="1"/>
  <c r="K48" i="44" s="1"/>
  <c r="L48" i="44" s="1"/>
  <c r="M48" i="44" s="1"/>
  <c r="N48" i="44" s="1"/>
  <c r="O48" i="44" s="1"/>
  <c r="D49" i="44" s="1"/>
  <c r="E49" i="44" s="1"/>
  <c r="F49" i="44" s="1"/>
  <c r="G49" i="44" s="1"/>
  <c r="H49" i="44" s="1"/>
  <c r="I49" i="44" s="1"/>
  <c r="J49" i="44" s="1"/>
  <c r="K49" i="44" s="1"/>
  <c r="L49" i="44" s="1"/>
  <c r="M49" i="44" s="1"/>
  <c r="N49" i="44" s="1"/>
  <c r="O49" i="44" s="1"/>
  <c r="D50" i="44" s="1"/>
  <c r="E50" i="44" s="1"/>
  <c r="F50" i="44" s="1"/>
  <c r="G50" i="44" s="1"/>
  <c r="H50" i="44" s="1"/>
  <c r="I50" i="44" s="1"/>
  <c r="J50" i="44" s="1"/>
  <c r="K50" i="44" s="1"/>
  <c r="L50" i="44" s="1"/>
  <c r="M50" i="44" s="1"/>
  <c r="N50" i="44" s="1"/>
  <c r="O50" i="44" s="1"/>
  <c r="D51" i="44" s="1"/>
  <c r="E51" i="44" s="1"/>
  <c r="F51" i="44" s="1"/>
  <c r="G51" i="44" s="1"/>
  <c r="H51" i="44" s="1"/>
  <c r="I51" i="44" s="1"/>
  <c r="J51" i="44" s="1"/>
  <c r="K51" i="44" s="1"/>
  <c r="L51" i="44" s="1"/>
  <c r="M51" i="44" s="1"/>
  <c r="N51" i="44" s="1"/>
  <c r="O51" i="44" s="1"/>
  <c r="D52" i="44" s="1"/>
  <c r="E52" i="44" s="1"/>
  <c r="F52" i="44" s="1"/>
  <c r="G52" i="44" s="1"/>
  <c r="H52" i="44" s="1"/>
  <c r="I52" i="44" s="1"/>
  <c r="J52" i="44" s="1"/>
  <c r="K52" i="44" s="1"/>
  <c r="L52" i="44" s="1"/>
  <c r="M52" i="44" s="1"/>
  <c r="N52" i="44" s="1"/>
  <c r="O52" i="44" s="1"/>
  <c r="D53" i="44" s="1"/>
  <c r="E53" i="44" s="1"/>
  <c r="F53" i="44" s="1"/>
  <c r="G53" i="44" s="1"/>
  <c r="H53" i="44" s="1"/>
  <c r="I53" i="44" s="1"/>
  <c r="J53" i="44" s="1"/>
  <c r="K53" i="44" s="1"/>
  <c r="L53" i="44" s="1"/>
  <c r="M53" i="44" s="1"/>
  <c r="N53" i="44" s="1"/>
  <c r="O53" i="44" s="1"/>
  <c r="D54" i="44" s="1"/>
  <c r="E54" i="44" s="1"/>
  <c r="F54" i="44" s="1"/>
  <c r="G54" i="44" s="1"/>
  <c r="H54" i="44" s="1"/>
  <c r="I54" i="44" s="1"/>
  <c r="J54" i="44" s="1"/>
  <c r="K54" i="44" s="1"/>
  <c r="L54" i="44" s="1"/>
  <c r="M54" i="44" s="1"/>
  <c r="N54" i="44" s="1"/>
  <c r="O54" i="44" s="1"/>
  <c r="D55" i="44" s="1"/>
  <c r="E55" i="44" s="1"/>
  <c r="F55" i="44" s="1"/>
  <c r="G55" i="44" s="1"/>
  <c r="H55" i="44" s="1"/>
  <c r="I55" i="44" s="1"/>
  <c r="J55" i="44" s="1"/>
  <c r="K55" i="44" s="1"/>
  <c r="L55" i="44" s="1"/>
  <c r="M55" i="44" s="1"/>
  <c r="N55" i="44" s="1"/>
  <c r="O55" i="44" s="1"/>
  <c r="D56" i="44" s="1"/>
  <c r="E56" i="44" s="1"/>
  <c r="F56" i="44" s="1"/>
  <c r="G56" i="44" s="1"/>
  <c r="H56" i="44" s="1"/>
  <c r="I56" i="44" s="1"/>
  <c r="J56" i="44" s="1"/>
  <c r="K56" i="44" s="1"/>
  <c r="L56" i="44" s="1"/>
  <c r="M56" i="44" s="1"/>
  <c r="N56" i="44" s="1"/>
  <c r="O56" i="44" s="1"/>
  <c r="D57" i="44" s="1"/>
  <c r="E57" i="44" s="1"/>
  <c r="F57" i="44" s="1"/>
  <c r="G57" i="44" s="1"/>
  <c r="H57" i="44" s="1"/>
  <c r="I57" i="44" s="1"/>
  <c r="J57" i="44" s="1"/>
  <c r="K57" i="44" s="1"/>
  <c r="L57" i="44" s="1"/>
  <c r="M57" i="44" s="1"/>
  <c r="N57" i="44" s="1"/>
  <c r="O57" i="44" s="1"/>
  <c r="D58" i="44" s="1"/>
  <c r="E58" i="44" s="1"/>
  <c r="F58" i="44" s="1"/>
  <c r="G58" i="44" s="1"/>
  <c r="H58" i="44" s="1"/>
  <c r="I58" i="44" s="1"/>
  <c r="J58" i="44" s="1"/>
  <c r="K58" i="44" s="1"/>
  <c r="L58" i="44" s="1"/>
  <c r="M58" i="44" s="1"/>
  <c r="N58" i="44" s="1"/>
  <c r="O58" i="44" s="1"/>
  <c r="D59" i="44" s="1"/>
  <c r="E59" i="44" s="1"/>
  <c r="F59" i="44" s="1"/>
  <c r="G59" i="44" s="1"/>
  <c r="H59" i="44" s="1"/>
  <c r="I59" i="44" s="1"/>
  <c r="J59" i="44" s="1"/>
  <c r="K59" i="44" s="1"/>
  <c r="L59" i="44" s="1"/>
  <c r="M59" i="44" s="1"/>
  <c r="N59" i="44" s="1"/>
  <c r="O59" i="44" s="1"/>
  <c r="D60" i="44" s="1"/>
  <c r="E60" i="44" s="1"/>
  <c r="F60" i="44" s="1"/>
  <c r="G60" i="44" s="1"/>
  <c r="H60" i="44" s="1"/>
  <c r="I60" i="44" s="1"/>
  <c r="J60" i="44" s="1"/>
  <c r="K60" i="44" s="1"/>
  <c r="L60" i="44" s="1"/>
  <c r="M60" i="44" s="1"/>
  <c r="N60" i="44" s="1"/>
  <c r="O60" i="44" s="1"/>
  <c r="D61" i="44" s="1"/>
  <c r="E61" i="44" s="1"/>
  <c r="F61" i="44" s="1"/>
  <c r="G61" i="44" s="1"/>
  <c r="H61" i="44" s="1"/>
  <c r="I61" i="44" s="1"/>
  <c r="J61" i="44" s="1"/>
  <c r="K61" i="44" s="1"/>
  <c r="L61" i="44" s="1"/>
  <c r="M61" i="44" s="1"/>
  <c r="N61" i="44" s="1"/>
  <c r="O61" i="44" s="1"/>
  <c r="D62" i="44" s="1"/>
  <c r="E62" i="44" s="1"/>
  <c r="F62" i="44" s="1"/>
  <c r="G62" i="44" s="1"/>
  <c r="H62" i="44" s="1"/>
  <c r="I62" i="44" s="1"/>
  <c r="J62" i="44" s="1"/>
  <c r="K62" i="44" s="1"/>
  <c r="L62" i="44" s="1"/>
  <c r="M62" i="44" s="1"/>
  <c r="N62" i="44" s="1"/>
  <c r="O62" i="44" s="1"/>
  <c r="D63" i="44" s="1"/>
  <c r="E63" i="44" s="1"/>
  <c r="F63" i="44" s="1"/>
  <c r="G63" i="44" s="1"/>
  <c r="H63" i="44" s="1"/>
  <c r="I63" i="44" s="1"/>
  <c r="J63" i="44" s="1"/>
  <c r="K63" i="44" s="1"/>
  <c r="L63" i="44" s="1"/>
  <c r="M63" i="44" s="1"/>
  <c r="N63" i="44" s="1"/>
  <c r="O63" i="44" s="1"/>
  <c r="D64" i="44" s="1"/>
  <c r="E64" i="44" s="1"/>
  <c r="F64" i="44" s="1"/>
  <c r="G64" i="44" s="1"/>
  <c r="H64" i="44" s="1"/>
  <c r="I64" i="44" s="1"/>
  <c r="J64" i="44" s="1"/>
  <c r="K64" i="44" s="1"/>
  <c r="L64" i="44" s="1"/>
  <c r="M64" i="44" s="1"/>
  <c r="N64" i="44" s="1"/>
  <c r="O64" i="44" s="1"/>
  <c r="F13" i="44"/>
  <c r="G13" i="44"/>
  <c r="H13" i="44"/>
  <c r="I13" i="44" s="1"/>
  <c r="J13" i="44" s="1"/>
  <c r="K13" i="44" s="1"/>
  <c r="L13" i="44" s="1"/>
  <c r="M13" i="44" s="1"/>
  <c r="N13" i="44" s="1"/>
  <c r="O13" i="44" s="1"/>
  <c r="E13" i="44"/>
  <c r="G21" i="54" l="1"/>
  <c r="F21" i="54"/>
  <c r="E21" i="54"/>
  <c r="H21" i="54"/>
  <c r="B21" i="54"/>
  <c r="E113" i="52"/>
  <c r="D112" i="52"/>
  <c r="C112" i="52"/>
  <c r="B112" i="52"/>
  <c r="E142" i="52"/>
  <c r="E141" i="52"/>
  <c r="B142" i="52"/>
  <c r="C142" i="52"/>
  <c r="D142" i="52"/>
  <c r="B98" i="52"/>
  <c r="C85" i="52"/>
  <c r="D85" i="52"/>
  <c r="H66" i="25"/>
  <c r="J66" i="25"/>
  <c r="K66" i="25"/>
  <c r="N66" i="25"/>
  <c r="Q66" i="25"/>
  <c r="S66" i="25"/>
  <c r="I66" i="27"/>
  <c r="J66" i="27"/>
  <c r="K66" i="27"/>
  <c r="R66" i="27"/>
  <c r="S66" i="27"/>
  <c r="N40" i="52"/>
  <c r="B72" i="52"/>
  <c r="E72" i="52"/>
  <c r="E70" i="52"/>
  <c r="E71" i="52"/>
  <c r="E73" i="52"/>
  <c r="E74" i="52"/>
  <c r="E75" i="52"/>
  <c r="E76" i="52"/>
  <c r="E77" i="52"/>
  <c r="E78" i="52"/>
  <c r="E79" i="52"/>
  <c r="E80" i="52"/>
  <c r="E81" i="52"/>
  <c r="E83" i="52"/>
  <c r="E84" i="52"/>
  <c r="B82" i="52"/>
  <c r="E82" i="52"/>
  <c r="F66" i="25"/>
  <c r="I66" i="25"/>
  <c r="H66" i="27"/>
  <c r="P66" i="27"/>
  <c r="N12" i="32"/>
  <c r="O12" i="32"/>
  <c r="P12" i="32"/>
  <c r="N39" i="52"/>
  <c r="E29" i="53"/>
  <c r="F29" i="53"/>
  <c r="G29" i="53"/>
  <c r="H29" i="53"/>
  <c r="I29" i="53"/>
  <c r="J29" i="53"/>
  <c r="J30" i="53"/>
  <c r="K29" i="53"/>
  <c r="L29" i="53"/>
  <c r="M29" i="53"/>
  <c r="N29" i="53"/>
  <c r="O29" i="53"/>
  <c r="P29" i="53"/>
  <c r="Q29" i="53"/>
  <c r="R29" i="53"/>
  <c r="S29" i="53"/>
  <c r="D29" i="53"/>
  <c r="D32" i="53"/>
  <c r="D17" i="53"/>
  <c r="E17" i="53"/>
  <c r="F17" i="53"/>
  <c r="G17" i="53"/>
  <c r="H17" i="53"/>
  <c r="I17" i="53"/>
  <c r="J17" i="53"/>
  <c r="K17" i="53"/>
  <c r="L17" i="53"/>
  <c r="M17" i="53"/>
  <c r="N17" i="53"/>
  <c r="O17" i="53"/>
  <c r="P17" i="53"/>
  <c r="Q17" i="53"/>
  <c r="R17" i="53"/>
  <c r="S17" i="53"/>
  <c r="D23" i="53"/>
  <c r="E23" i="53"/>
  <c r="F23" i="53"/>
  <c r="G23" i="53"/>
  <c r="H23" i="53"/>
  <c r="I23" i="53"/>
  <c r="J23" i="53"/>
  <c r="K23" i="53"/>
  <c r="L23" i="53"/>
  <c r="M23" i="53"/>
  <c r="N23" i="53"/>
  <c r="O23" i="53"/>
  <c r="P23" i="53"/>
  <c r="Q23" i="53"/>
  <c r="R23" i="53"/>
  <c r="S23" i="53"/>
  <c r="D28" i="53"/>
  <c r="E28" i="53"/>
  <c r="F28" i="53"/>
  <c r="G28" i="53"/>
  <c r="H28" i="53"/>
  <c r="I28" i="53"/>
  <c r="J28" i="53"/>
  <c r="K28" i="53"/>
  <c r="L28" i="53"/>
  <c r="M28" i="53"/>
  <c r="N28" i="53"/>
  <c r="O28" i="53"/>
  <c r="P28" i="53"/>
  <c r="Q28" i="53"/>
  <c r="R28" i="53"/>
  <c r="S28" i="53"/>
  <c r="E32" i="53"/>
  <c r="F32" i="53"/>
  <c r="I67" i="49"/>
  <c r="J67" i="49"/>
  <c r="K67" i="49"/>
  <c r="D67" i="49"/>
  <c r="H67" i="49"/>
  <c r="N119" i="32"/>
  <c r="M119" i="32"/>
  <c r="L119" i="32"/>
  <c r="K119" i="32"/>
  <c r="J119" i="32"/>
  <c r="I119" i="32"/>
  <c r="H119" i="32"/>
  <c r="G119" i="32"/>
  <c r="F119" i="32"/>
  <c r="E119" i="32"/>
  <c r="D119" i="32"/>
  <c r="C119" i="32"/>
  <c r="B119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6" i="32"/>
  <c r="N115" i="32"/>
  <c r="N117" i="32"/>
  <c r="AS18" i="42"/>
  <c r="Q13" i="21"/>
  <c r="N47" i="32"/>
  <c r="O47" i="32"/>
  <c r="P47" i="32"/>
  <c r="N14" i="32"/>
  <c r="O14" i="32"/>
  <c r="P14" i="32"/>
  <c r="D66" i="38"/>
  <c r="R13" i="52"/>
  <c r="S27" i="52"/>
  <c r="R27" i="52"/>
  <c r="P27" i="52"/>
  <c r="O27" i="52"/>
  <c r="N27" i="52"/>
  <c r="M27" i="52"/>
  <c r="L27" i="52"/>
  <c r="K27" i="52"/>
  <c r="J27" i="52"/>
  <c r="I27" i="52"/>
  <c r="H27" i="52"/>
  <c r="G27" i="52"/>
  <c r="F27" i="52"/>
  <c r="E27" i="52"/>
  <c r="D27" i="52"/>
  <c r="S26" i="52"/>
  <c r="R26" i="52"/>
  <c r="P26" i="52"/>
  <c r="O26" i="52"/>
  <c r="N26" i="52"/>
  <c r="M26" i="52"/>
  <c r="L26" i="52"/>
  <c r="K26" i="52"/>
  <c r="J26" i="52"/>
  <c r="I26" i="52"/>
  <c r="H26" i="52"/>
  <c r="G26" i="52"/>
  <c r="F26" i="52"/>
  <c r="E26" i="52"/>
  <c r="D26" i="52"/>
  <c r="S25" i="52"/>
  <c r="R25" i="52"/>
  <c r="P25" i="52"/>
  <c r="O25" i="52"/>
  <c r="N25" i="52"/>
  <c r="M25" i="52"/>
  <c r="L25" i="52"/>
  <c r="K25" i="52"/>
  <c r="J25" i="52"/>
  <c r="I25" i="52"/>
  <c r="H25" i="52"/>
  <c r="G25" i="52"/>
  <c r="F25" i="52"/>
  <c r="E25" i="52"/>
  <c r="D25" i="52"/>
  <c r="S24" i="52"/>
  <c r="R24" i="52"/>
  <c r="P24" i="52"/>
  <c r="O24" i="52"/>
  <c r="N24" i="52"/>
  <c r="M24" i="52"/>
  <c r="L24" i="52"/>
  <c r="K24" i="52"/>
  <c r="J24" i="52"/>
  <c r="J28" i="52" s="1"/>
  <c r="I24" i="52"/>
  <c r="H24" i="52"/>
  <c r="G24" i="52"/>
  <c r="F24" i="52"/>
  <c r="F28" i="52" s="1"/>
  <c r="E24" i="52"/>
  <c r="D24" i="52"/>
  <c r="S22" i="52"/>
  <c r="R22" i="52"/>
  <c r="P22" i="52"/>
  <c r="O22" i="52"/>
  <c r="N22" i="52"/>
  <c r="M22" i="52"/>
  <c r="L22" i="52"/>
  <c r="K22" i="52"/>
  <c r="J22" i="52"/>
  <c r="I22" i="52"/>
  <c r="H22" i="52"/>
  <c r="G22" i="52"/>
  <c r="F22" i="52"/>
  <c r="E22" i="52"/>
  <c r="Q22" i="52" s="1"/>
  <c r="D22" i="52"/>
  <c r="S21" i="52"/>
  <c r="R21" i="52"/>
  <c r="P21" i="52"/>
  <c r="O21" i="52"/>
  <c r="N21" i="52"/>
  <c r="M21" i="52"/>
  <c r="L21" i="52"/>
  <c r="K21" i="52"/>
  <c r="J21" i="52"/>
  <c r="I21" i="52"/>
  <c r="H21" i="52"/>
  <c r="G21" i="52"/>
  <c r="F21" i="52"/>
  <c r="E21" i="52"/>
  <c r="D21" i="52"/>
  <c r="S20" i="52"/>
  <c r="R20" i="52"/>
  <c r="P20" i="52"/>
  <c r="O20" i="52"/>
  <c r="N20" i="52"/>
  <c r="M20" i="52"/>
  <c r="L20" i="52"/>
  <c r="K20" i="52"/>
  <c r="J20" i="52"/>
  <c r="I20" i="52"/>
  <c r="H20" i="52"/>
  <c r="G20" i="52"/>
  <c r="F20" i="52"/>
  <c r="E20" i="52"/>
  <c r="D20" i="52"/>
  <c r="S19" i="52"/>
  <c r="R19" i="52"/>
  <c r="P19" i="52"/>
  <c r="O19" i="52"/>
  <c r="N19" i="52"/>
  <c r="N23" i="52" s="1"/>
  <c r="M19" i="52"/>
  <c r="L19" i="52"/>
  <c r="K19" i="52"/>
  <c r="J19" i="52"/>
  <c r="J23" i="52" s="1"/>
  <c r="I19" i="52"/>
  <c r="H19" i="52"/>
  <c r="G19" i="52"/>
  <c r="F19" i="52"/>
  <c r="E19" i="52"/>
  <c r="D19" i="52"/>
  <c r="S17" i="52"/>
  <c r="R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Q17" i="52" s="1"/>
  <c r="D17" i="52"/>
  <c r="S16" i="52"/>
  <c r="R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S15" i="52"/>
  <c r="R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S14" i="52"/>
  <c r="R14" i="52"/>
  <c r="P14" i="52"/>
  <c r="O14" i="52"/>
  <c r="N14" i="52"/>
  <c r="N18" i="52" s="1"/>
  <c r="M14" i="52"/>
  <c r="L14" i="52"/>
  <c r="K14" i="52"/>
  <c r="J14" i="52"/>
  <c r="J18" i="52" s="1"/>
  <c r="I14" i="52"/>
  <c r="H14" i="52"/>
  <c r="G14" i="52"/>
  <c r="F14" i="52"/>
  <c r="E14" i="52"/>
  <c r="D14" i="52"/>
  <c r="S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N41" i="51"/>
  <c r="M41" i="51"/>
  <c r="K41" i="51"/>
  <c r="J41" i="51"/>
  <c r="I41" i="51"/>
  <c r="H41" i="51"/>
  <c r="G41" i="51"/>
  <c r="F41" i="51"/>
  <c r="E41" i="51"/>
  <c r="D41" i="51"/>
  <c r="Q40" i="51"/>
  <c r="Q14" i="51"/>
  <c r="Q15" i="51"/>
  <c r="Q16" i="51"/>
  <c r="Q17" i="51"/>
  <c r="Q18" i="51"/>
  <c r="Q19" i="51"/>
  <c r="Q20" i="51"/>
  <c r="Q21" i="51"/>
  <c r="Q22" i="51"/>
  <c r="Q23" i="51"/>
  <c r="Q24" i="51"/>
  <c r="Q25" i="51"/>
  <c r="Q26" i="51"/>
  <c r="Q27" i="51"/>
  <c r="Q28" i="51"/>
  <c r="Q29" i="51"/>
  <c r="Q30" i="51"/>
  <c r="Q31" i="51"/>
  <c r="Q32" i="51"/>
  <c r="Q33" i="51"/>
  <c r="Q34" i="51"/>
  <c r="Q35" i="51"/>
  <c r="Q36" i="51"/>
  <c r="Q37" i="51"/>
  <c r="Q38" i="51"/>
  <c r="Q39" i="51"/>
  <c r="Q13" i="51"/>
  <c r="D40" i="51"/>
  <c r="E40" i="51"/>
  <c r="F40" i="51"/>
  <c r="G40" i="51"/>
  <c r="H40" i="51"/>
  <c r="I40" i="51"/>
  <c r="J40" i="51"/>
  <c r="K40" i="51"/>
  <c r="L40" i="51"/>
  <c r="M40" i="51"/>
  <c r="N40" i="51"/>
  <c r="O40" i="51"/>
  <c r="P40" i="51"/>
  <c r="R40" i="51"/>
  <c r="S40" i="51"/>
  <c r="AQ18" i="42"/>
  <c r="N29" i="32"/>
  <c r="O29" i="32"/>
  <c r="P29" i="32"/>
  <c r="N41" i="32"/>
  <c r="O41" i="32"/>
  <c r="P41" i="32"/>
  <c r="P80" i="32"/>
  <c r="Q80" i="32"/>
  <c r="D66" i="9"/>
  <c r="P72" i="32"/>
  <c r="B88" i="32"/>
  <c r="B93" i="32"/>
  <c r="D93" i="32"/>
  <c r="D52" i="32"/>
  <c r="C52" i="32"/>
  <c r="B52" i="32"/>
  <c r="P40" i="32"/>
  <c r="O40" i="32"/>
  <c r="N40" i="32"/>
  <c r="D66" i="27"/>
  <c r="D66" i="18"/>
  <c r="F69" i="49"/>
  <c r="E69" i="49"/>
  <c r="D69" i="49"/>
  <c r="G69" i="49"/>
  <c r="N62" i="32"/>
  <c r="N64" i="32"/>
  <c r="N66" i="32"/>
  <c r="N67" i="32"/>
  <c r="N68" i="32"/>
  <c r="N69" i="32"/>
  <c r="N70" i="32"/>
  <c r="N71" i="32"/>
  <c r="N73" i="32"/>
  <c r="N74" i="32"/>
  <c r="N75" i="32"/>
  <c r="N76" i="32"/>
  <c r="N77" i="32"/>
  <c r="N78" i="32"/>
  <c r="N79" i="32"/>
  <c r="N81" i="32"/>
  <c r="N82" i="32"/>
  <c r="N84" i="32"/>
  <c r="N85" i="32"/>
  <c r="N86" i="32"/>
  <c r="N87" i="32"/>
  <c r="N61" i="32"/>
  <c r="N60" i="32"/>
  <c r="N3" i="50"/>
  <c r="N4" i="50"/>
  <c r="N5" i="50"/>
  <c r="N6" i="50"/>
  <c r="N10" i="50" s="1"/>
  <c r="N7" i="50"/>
  <c r="N8" i="50"/>
  <c r="Q8" i="50"/>
  <c r="R8" i="50"/>
  <c r="S8" i="50"/>
  <c r="N9" i="50"/>
  <c r="Q20" i="50"/>
  <c r="R20" i="50"/>
  <c r="S20" i="50"/>
  <c r="N33" i="50"/>
  <c r="N34" i="50"/>
  <c r="N35" i="50"/>
  <c r="Q35" i="50"/>
  <c r="R35" i="50"/>
  <c r="S35" i="50"/>
  <c r="N36" i="50"/>
  <c r="Q50" i="50"/>
  <c r="R50" i="50"/>
  <c r="S50" i="50"/>
  <c r="N60" i="50"/>
  <c r="N61" i="50"/>
  <c r="N62" i="50"/>
  <c r="N63" i="50"/>
  <c r="N64" i="50"/>
  <c r="N65" i="50"/>
  <c r="N66" i="50"/>
  <c r="N67" i="50"/>
  <c r="N95" i="50"/>
  <c r="N96" i="50"/>
  <c r="N97" i="50"/>
  <c r="N98" i="50"/>
  <c r="B137" i="50"/>
  <c r="R138" i="50"/>
  <c r="G150" i="50"/>
  <c r="I150" i="50"/>
  <c r="G151" i="50"/>
  <c r="I151" i="50"/>
  <c r="G152" i="50"/>
  <c r="I152" i="50"/>
  <c r="G153" i="50"/>
  <c r="I153" i="50"/>
  <c r="I154" i="50"/>
  <c r="I155" i="50"/>
  <c r="I156" i="50"/>
  <c r="I157" i="50"/>
  <c r="I158" i="50"/>
  <c r="B159" i="50"/>
  <c r="C159" i="50"/>
  <c r="D159" i="50"/>
  <c r="E159" i="50"/>
  <c r="F159" i="50"/>
  <c r="G159" i="50"/>
  <c r="I159" i="50"/>
  <c r="B179" i="50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C55" i="46"/>
  <c r="D55" i="46"/>
  <c r="E55" i="4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B55" i="3"/>
  <c r="C55" i="3"/>
  <c r="AQ2" i="42"/>
  <c r="AS2" i="42"/>
  <c r="AQ3" i="42"/>
  <c r="AS3" i="42"/>
  <c r="AQ4" i="42"/>
  <c r="AS4" i="42"/>
  <c r="AQ5" i="42"/>
  <c r="AS5" i="42"/>
  <c r="AQ6" i="42"/>
  <c r="AS6" i="42"/>
  <c r="AQ7" i="42"/>
  <c r="AS7" i="42"/>
  <c r="AQ8" i="42"/>
  <c r="AS8" i="42"/>
  <c r="AQ9" i="42"/>
  <c r="AS9" i="42"/>
  <c r="AQ10" i="42"/>
  <c r="AS10" i="42"/>
  <c r="AQ11" i="42"/>
  <c r="AS11" i="42"/>
  <c r="AQ12" i="42"/>
  <c r="AS12" i="42"/>
  <c r="AQ13" i="42"/>
  <c r="AS13" i="42"/>
  <c r="AQ14" i="42"/>
  <c r="AS14" i="42"/>
  <c r="AQ15" i="42"/>
  <c r="AS15" i="42"/>
  <c r="AQ16" i="42"/>
  <c r="AS16" i="42"/>
  <c r="AQ17" i="42"/>
  <c r="AS17" i="42"/>
  <c r="AS19" i="42"/>
  <c r="AS20" i="42"/>
  <c r="AS21" i="42"/>
  <c r="AS22" i="42"/>
  <c r="AS23" i="42"/>
  <c r="AS24" i="42"/>
  <c r="AS25" i="42"/>
  <c r="AS26" i="42"/>
  <c r="AS27" i="42"/>
  <c r="AS28" i="42"/>
  <c r="AS29" i="42"/>
  <c r="AS30" i="42"/>
  <c r="AS31" i="42"/>
  <c r="AS32" i="42"/>
  <c r="AS33" i="42"/>
  <c r="AS34" i="42"/>
  <c r="AS35" i="42"/>
  <c r="AS36" i="42"/>
  <c r="AS37" i="42"/>
  <c r="AS38" i="42"/>
  <c r="AS39" i="42"/>
  <c r="AS40" i="42"/>
  <c r="AS41" i="42"/>
  <c r="AS42" i="42"/>
  <c r="AS43" i="42"/>
  <c r="AS44" i="42"/>
  <c r="AS45" i="42"/>
  <c r="AS46" i="42"/>
  <c r="AS47" i="42"/>
  <c r="AS48" i="42"/>
  <c r="AS49" i="42"/>
  <c r="AS50" i="42"/>
  <c r="AS51" i="42"/>
  <c r="AS52" i="42"/>
  <c r="AS53" i="42"/>
  <c r="D54" i="42"/>
  <c r="I54" i="42"/>
  <c r="N54" i="42"/>
  <c r="O54" i="42"/>
  <c r="R54" i="42"/>
  <c r="AB54" i="42"/>
  <c r="AD54" i="42"/>
  <c r="AE54" i="42"/>
  <c r="AJ54" i="42"/>
  <c r="AL54" i="42"/>
  <c r="AP54" i="42"/>
  <c r="AQ54" i="42"/>
  <c r="AR54" i="42"/>
  <c r="N5" i="32"/>
  <c r="O5" i="32"/>
  <c r="P5" i="32"/>
  <c r="N6" i="32"/>
  <c r="O6" i="32"/>
  <c r="P6" i="32"/>
  <c r="N7" i="32"/>
  <c r="O7" i="32"/>
  <c r="P7" i="32"/>
  <c r="N8" i="32"/>
  <c r="O8" i="32"/>
  <c r="P8" i="32"/>
  <c r="N9" i="32"/>
  <c r="O9" i="32"/>
  <c r="P9" i="32"/>
  <c r="N10" i="32"/>
  <c r="O10" i="32"/>
  <c r="P10" i="32"/>
  <c r="N11" i="32"/>
  <c r="O11" i="32"/>
  <c r="P11" i="32"/>
  <c r="N13" i="32"/>
  <c r="O13" i="32"/>
  <c r="P13" i="32"/>
  <c r="N15" i="32"/>
  <c r="O15" i="32"/>
  <c r="P15" i="32"/>
  <c r="N16" i="32"/>
  <c r="O16" i="32"/>
  <c r="P16" i="32"/>
  <c r="N17" i="32"/>
  <c r="O17" i="32"/>
  <c r="P17" i="32"/>
  <c r="N18" i="32"/>
  <c r="O18" i="32"/>
  <c r="P18" i="32"/>
  <c r="N19" i="32"/>
  <c r="O19" i="32"/>
  <c r="P19" i="32"/>
  <c r="N20" i="32"/>
  <c r="O20" i="32"/>
  <c r="P20" i="32"/>
  <c r="N21" i="32"/>
  <c r="O21" i="32"/>
  <c r="P21" i="32"/>
  <c r="N22" i="32"/>
  <c r="O22" i="32"/>
  <c r="P22" i="32"/>
  <c r="N23" i="32"/>
  <c r="O23" i="32"/>
  <c r="P23" i="32"/>
  <c r="N24" i="32"/>
  <c r="O24" i="32"/>
  <c r="P24" i="32"/>
  <c r="N25" i="32"/>
  <c r="O25" i="32"/>
  <c r="P25" i="32"/>
  <c r="N26" i="32"/>
  <c r="O26" i="32"/>
  <c r="P26" i="32"/>
  <c r="N27" i="32"/>
  <c r="O27" i="32"/>
  <c r="P27" i="32"/>
  <c r="N28" i="32"/>
  <c r="O28" i="32"/>
  <c r="P28" i="32"/>
  <c r="N30" i="32"/>
  <c r="O30" i="32"/>
  <c r="P30" i="32"/>
  <c r="N31" i="32"/>
  <c r="O31" i="32"/>
  <c r="P31" i="32"/>
  <c r="N32" i="32"/>
  <c r="O32" i="32"/>
  <c r="P32" i="32"/>
  <c r="N33" i="32"/>
  <c r="O33" i="32"/>
  <c r="P33" i="32"/>
  <c r="N34" i="32"/>
  <c r="O34" i="32"/>
  <c r="P34" i="32"/>
  <c r="N35" i="32"/>
  <c r="O35" i="32"/>
  <c r="P35" i="32"/>
  <c r="N36" i="32"/>
  <c r="O36" i="32"/>
  <c r="P36" i="32"/>
  <c r="N37" i="32"/>
  <c r="O37" i="32"/>
  <c r="P37" i="32"/>
  <c r="N38" i="32"/>
  <c r="O38" i="32"/>
  <c r="P38" i="32"/>
  <c r="N39" i="32"/>
  <c r="O39" i="32"/>
  <c r="P39" i="32"/>
  <c r="N42" i="32"/>
  <c r="O42" i="32"/>
  <c r="P42" i="32"/>
  <c r="N43" i="32"/>
  <c r="O43" i="32"/>
  <c r="P43" i="32"/>
  <c r="N44" i="32"/>
  <c r="O44" i="32"/>
  <c r="P44" i="32"/>
  <c r="N45" i="32"/>
  <c r="O45" i="32"/>
  <c r="P45" i="32"/>
  <c r="N46" i="32"/>
  <c r="O46" i="32"/>
  <c r="P46" i="32"/>
  <c r="N48" i="32"/>
  <c r="O48" i="32"/>
  <c r="P48" i="32"/>
  <c r="N49" i="32"/>
  <c r="O49" i="32"/>
  <c r="P49" i="32"/>
  <c r="N50" i="32"/>
  <c r="O50" i="32"/>
  <c r="P50" i="32"/>
  <c r="N51" i="32"/>
  <c r="O51" i="32"/>
  <c r="P51" i="32"/>
  <c r="E52" i="32"/>
  <c r="F52" i="32"/>
  <c r="G52" i="32"/>
  <c r="H52" i="32"/>
  <c r="I52" i="32"/>
  <c r="J52" i="32"/>
  <c r="K52" i="32"/>
  <c r="L52" i="32"/>
  <c r="M52" i="32"/>
  <c r="P60" i="32"/>
  <c r="Q60" i="32"/>
  <c r="P61" i="32"/>
  <c r="Q61" i="32"/>
  <c r="P62" i="32"/>
  <c r="Q62" i="32"/>
  <c r="P63" i="32"/>
  <c r="Q63" i="32"/>
  <c r="P64" i="32"/>
  <c r="Q64" i="32"/>
  <c r="P65" i="32"/>
  <c r="Q65" i="32"/>
  <c r="P66" i="32"/>
  <c r="Q66" i="32"/>
  <c r="P67" i="32"/>
  <c r="Q67" i="32"/>
  <c r="P68" i="32"/>
  <c r="Q68" i="32"/>
  <c r="P69" i="32"/>
  <c r="Q69" i="32"/>
  <c r="P70" i="32"/>
  <c r="Q70" i="32"/>
  <c r="P71" i="32"/>
  <c r="Q71" i="32"/>
  <c r="Q72" i="32"/>
  <c r="P73" i="32"/>
  <c r="Q73" i="32"/>
  <c r="P74" i="32"/>
  <c r="Q74" i="32"/>
  <c r="P75" i="32"/>
  <c r="Q75" i="32"/>
  <c r="P76" i="32"/>
  <c r="Q76" i="32"/>
  <c r="P77" i="32"/>
  <c r="Q77" i="32"/>
  <c r="P78" i="32"/>
  <c r="Q78" i="32"/>
  <c r="P79" i="32"/>
  <c r="Q79" i="32"/>
  <c r="P81" i="32"/>
  <c r="Q81" i="32"/>
  <c r="P82" i="32"/>
  <c r="Q82" i="32"/>
  <c r="P83" i="32"/>
  <c r="Q83" i="32"/>
  <c r="P84" i="32"/>
  <c r="Q84" i="32"/>
  <c r="P85" i="32"/>
  <c r="Q85" i="32"/>
  <c r="P86" i="32"/>
  <c r="Q86" i="32"/>
  <c r="P87" i="32"/>
  <c r="Q87" i="32"/>
  <c r="C88" i="32"/>
  <c r="B94" i="32"/>
  <c r="D94" i="32"/>
  <c r="D88" i="32"/>
  <c r="B95" i="32"/>
  <c r="D95" i="32"/>
  <c r="E88" i="32"/>
  <c r="B97" i="32"/>
  <c r="D97" i="32"/>
  <c r="F88" i="32"/>
  <c r="F90" i="32"/>
  <c r="B98" i="32"/>
  <c r="D98" i="32"/>
  <c r="B130" i="32"/>
  <c r="G88" i="32"/>
  <c r="B100" i="32"/>
  <c r="D100" i="32"/>
  <c r="H88" i="32"/>
  <c r="B101" i="32"/>
  <c r="D101" i="32"/>
  <c r="B133" i="32"/>
  <c r="I88" i="32"/>
  <c r="I90" i="32"/>
  <c r="B102" i="32"/>
  <c r="J88" i="32"/>
  <c r="K88" i="32"/>
  <c r="B104" i="32"/>
  <c r="D104" i="32"/>
  <c r="L88" i="32"/>
  <c r="B105" i="32"/>
  <c r="D105" i="32"/>
  <c r="M88" i="32"/>
  <c r="B154" i="32"/>
  <c r="B155" i="32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D66" i="44"/>
  <c r="E66" i="44"/>
  <c r="F66" i="44"/>
  <c r="G66" i="44"/>
  <c r="H66" i="44"/>
  <c r="I66" i="44"/>
  <c r="J66" i="44"/>
  <c r="K66" i="44"/>
  <c r="L66" i="44"/>
  <c r="M66" i="44"/>
  <c r="N66" i="44"/>
  <c r="O66" i="44"/>
  <c r="P66" i="44"/>
  <c r="Q66" i="44"/>
  <c r="R66" i="44"/>
  <c r="S66" i="44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D66" i="25"/>
  <c r="E66" i="25"/>
  <c r="G66" i="25"/>
  <c r="L66" i="25"/>
  <c r="M66" i="25"/>
  <c r="O66" i="25"/>
  <c r="P66" i="25"/>
  <c r="R66" i="25"/>
  <c r="E66" i="27"/>
  <c r="F66" i="27"/>
  <c r="G66" i="27"/>
  <c r="L66" i="27"/>
  <c r="M66" i="27"/>
  <c r="N66" i="27"/>
  <c r="O66" i="27"/>
  <c r="Q66" i="27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R13" i="21"/>
  <c r="S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D59" i="21"/>
  <c r="E59" i="21"/>
  <c r="F59" i="21"/>
  <c r="G59" i="21"/>
  <c r="H59" i="21"/>
  <c r="H66" i="21" s="1"/>
  <c r="I59" i="21"/>
  <c r="J59" i="21"/>
  <c r="K59" i="21"/>
  <c r="L59" i="21"/>
  <c r="L66" i="21" s="1"/>
  <c r="M59" i="21"/>
  <c r="N59" i="21"/>
  <c r="O59" i="21"/>
  <c r="P59" i="21"/>
  <c r="Q59" i="21"/>
  <c r="R59" i="21"/>
  <c r="S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Q66" i="21" s="1"/>
  <c r="R65" i="21"/>
  <c r="R66" i="21" s="1"/>
  <c r="S65" i="21"/>
  <c r="F67" i="49"/>
  <c r="E67" i="49"/>
  <c r="N67" i="49"/>
  <c r="G67" i="49"/>
  <c r="M67" i="49"/>
  <c r="N52" i="32"/>
  <c r="D54" i="32"/>
  <c r="O52" i="32"/>
  <c r="N88" i="32"/>
  <c r="C90" i="32"/>
  <c r="P52" i="32"/>
  <c r="P88" i="32"/>
  <c r="Q88" i="32"/>
  <c r="AS54" i="42"/>
  <c r="B92" i="32"/>
  <c r="D102" i="32"/>
  <c r="B134" i="32"/>
  <c r="B90" i="32"/>
  <c r="E90" i="32"/>
  <c r="G90" i="32"/>
  <c r="H90" i="32"/>
  <c r="D90" i="32"/>
  <c r="L90" i="32"/>
  <c r="M30" i="53"/>
  <c r="D30" i="53"/>
  <c r="N30" i="53"/>
  <c r="I30" i="53"/>
  <c r="F30" i="53"/>
  <c r="E30" i="53"/>
  <c r="K30" i="53"/>
  <c r="H30" i="53"/>
  <c r="G30" i="53"/>
  <c r="G32" i="53"/>
  <c r="S66" i="21"/>
  <c r="M66" i="21"/>
  <c r="B129" i="32"/>
  <c r="D99" i="32"/>
  <c r="D96" i="32"/>
  <c r="B132" i="32"/>
  <c r="D103" i="32"/>
  <c r="K90" i="32"/>
  <c r="L54" i="32"/>
  <c r="E54" i="32"/>
  <c r="H54" i="32"/>
  <c r="B54" i="32"/>
  <c r="C54" i="32"/>
  <c r="G54" i="32"/>
  <c r="K54" i="32"/>
  <c r="I54" i="32"/>
  <c r="F54" i="32"/>
  <c r="F66" i="21"/>
  <c r="P66" i="21"/>
  <c r="O66" i="21"/>
  <c r="Q20" i="52"/>
  <c r="F23" i="52"/>
  <c r="H28" i="52"/>
  <c r="N41" i="52"/>
  <c r="B85" i="52"/>
  <c r="E85" i="52"/>
  <c r="E87" i="52"/>
  <c r="Q16" i="52"/>
  <c r="Q26" i="52"/>
  <c r="Q27" i="52"/>
  <c r="Q28" i="52" s="1"/>
  <c r="R18" i="52"/>
  <c r="M23" i="52"/>
  <c r="R28" i="52"/>
  <c r="S28" i="52"/>
  <c r="Q19" i="52"/>
  <c r="K23" i="52"/>
  <c r="O28" i="52"/>
  <c r="P28" i="52"/>
  <c r="O18" i="52"/>
  <c r="D23" i="52"/>
  <c r="S18" i="52"/>
  <c r="Q15" i="52"/>
  <c r="M18" i="52"/>
  <c r="K28" i="52"/>
  <c r="Q25" i="52"/>
  <c r="P18" i="52"/>
  <c r="E28" i="52"/>
  <c r="E18" i="52"/>
  <c r="H23" i="52"/>
  <c r="P23" i="52"/>
  <c r="S23" i="52"/>
  <c r="D28" i="52"/>
  <c r="L28" i="52"/>
  <c r="G28" i="52"/>
  <c r="I23" i="52"/>
  <c r="R23" i="52"/>
  <c r="M28" i="52"/>
  <c r="Q21" i="52"/>
  <c r="Q24" i="52"/>
  <c r="N28" i="52"/>
  <c r="S29" i="52"/>
  <c r="R29" i="52"/>
  <c r="P29" i="52"/>
  <c r="B87" i="52"/>
  <c r="C87" i="52"/>
  <c r="D87" i="52"/>
  <c r="G23" i="52" l="1"/>
  <c r="O23" i="52"/>
  <c r="L23" i="52"/>
  <c r="Q23" i="52"/>
  <c r="I28" i="52"/>
  <c r="I29" i="52" s="1"/>
  <c r="K29" i="52"/>
  <c r="Q14" i="52"/>
  <c r="G18" i="52"/>
  <c r="K18" i="52"/>
  <c r="H18" i="52"/>
  <c r="H29" i="52" s="1"/>
  <c r="B49" i="52" s="1"/>
  <c r="L18" i="52"/>
  <c r="L29" i="52" s="1"/>
  <c r="I18" i="52"/>
  <c r="G29" i="52"/>
  <c r="G30" i="52" s="1"/>
  <c r="G66" i="21"/>
  <c r="N66" i="21"/>
  <c r="J66" i="21"/>
  <c r="E66" i="21"/>
  <c r="I66" i="21"/>
  <c r="D66" i="21"/>
  <c r="N29" i="52"/>
  <c r="J29" i="52"/>
  <c r="F18" i="52"/>
  <c r="F29" i="52" s="1"/>
  <c r="M29" i="52"/>
  <c r="O29" i="52"/>
  <c r="E23" i="52"/>
  <c r="E29" i="52" s="1"/>
  <c r="K66" i="21"/>
  <c r="Q13" i="52"/>
  <c r="Q18" i="52" s="1"/>
  <c r="Q29" i="52" s="1"/>
  <c r="F30" i="52" s="1"/>
  <c r="D18" i="52"/>
  <c r="D29" i="52" s="1"/>
  <c r="B48" i="52" l="1"/>
  <c r="I30" i="52"/>
  <c r="E30" i="52"/>
  <c r="N30" i="52"/>
  <c r="M30" i="52"/>
  <c r="K30" i="52"/>
  <c r="J30" i="52"/>
  <c r="H30" i="52"/>
  <c r="D30" i="52"/>
  <c r="E5" i="45"/>
  <c r="E6" i="45"/>
  <c r="F6" i="45"/>
  <c r="F5" i="45"/>
  <c r="G6" i="45"/>
  <c r="G5" i="45"/>
  <c r="I6" i="45"/>
  <c r="I5" i="45"/>
  <c r="H6" i="45"/>
  <c r="H5" i="45"/>
  <c r="K5" i="45"/>
  <c r="D6" i="45"/>
  <c r="D5" i="45"/>
  <c r="C6" i="45"/>
  <c r="C5" i="45"/>
  <c r="B5" i="45"/>
  <c r="B6" i="45"/>
  <c r="J5" i="45"/>
  <c r="J6" i="45"/>
</calcChain>
</file>

<file path=xl/sharedStrings.xml><?xml version="1.0" encoding="utf-8"?>
<sst xmlns="http://schemas.openxmlformats.org/spreadsheetml/2006/main" count="4459" uniqueCount="472">
  <si>
    <t>EXITS</t>
  </si>
  <si>
    <t>PROGRAM SUMMARY</t>
  </si>
  <si>
    <t>EPIDEMIOLOGICAL WEEK</t>
  </si>
  <si>
    <t>PRY KA</t>
  </si>
  <si>
    <t>SEC KA</t>
  </si>
  <si>
    <t>MALE</t>
  </si>
  <si>
    <t>FEMALE</t>
  </si>
  <si>
    <t>DISCHARGED</t>
  </si>
  <si>
    <t>DEATH</t>
  </si>
  <si>
    <t>DEFAULT / NON-CURED</t>
  </si>
  <si>
    <t>TRANSFERS</t>
  </si>
  <si>
    <t>PREVIOUS</t>
  </si>
  <si>
    <t>TOTAL ADMISSIONS</t>
  </si>
  <si>
    <t>TOTAL EXITS</t>
  </si>
  <si>
    <t>TOTAL RETAINED</t>
  </si>
  <si>
    <t>Weekly Reporting Form</t>
  </si>
  <si>
    <t>KALA AZAR WEEKLY REPORT</t>
  </si>
  <si>
    <t>KALA AZAR</t>
  </si>
  <si>
    <t xml:space="preserve"> </t>
  </si>
  <si>
    <t>PERIOD</t>
  </si>
  <si>
    <t>Name of Reporting Agency</t>
  </si>
  <si>
    <t>CMA</t>
  </si>
  <si>
    <t>Type of Facility:</t>
  </si>
  <si>
    <t>PHCC</t>
  </si>
  <si>
    <t>Location:</t>
  </si>
  <si>
    <t>Payam:</t>
  </si>
  <si>
    <t>Paguir</t>
  </si>
  <si>
    <t>County:</t>
  </si>
  <si>
    <t>Fangak</t>
  </si>
  <si>
    <t>State:</t>
  </si>
  <si>
    <t>Jonglei</t>
  </si>
  <si>
    <t>DATE</t>
  </si>
  <si>
    <t>MANAJANG</t>
  </si>
  <si>
    <t>AYOD</t>
  </si>
  <si>
    <t>MEDAIR</t>
  </si>
  <si>
    <t>NARUS</t>
  </si>
  <si>
    <t>CDOT</t>
  </si>
  <si>
    <t>MSF-H/MOH</t>
  </si>
  <si>
    <t>MSF-H</t>
  </si>
  <si>
    <t>MSH-H</t>
  </si>
  <si>
    <t>KMH</t>
  </si>
  <si>
    <t>EES</t>
  </si>
  <si>
    <t>JONGOLEI</t>
  </si>
  <si>
    <t>UPPER NILE</t>
  </si>
  <si>
    <t>SMRO</t>
  </si>
  <si>
    <t>COSV</t>
  </si>
  <si>
    <t>Bentiu</t>
  </si>
  <si>
    <t>Hospital</t>
  </si>
  <si>
    <t>TOTAL</t>
  </si>
  <si>
    <t>Koch</t>
  </si>
  <si>
    <t>Unity</t>
  </si>
  <si>
    <t>Malakal</t>
  </si>
  <si>
    <t>Ayod</t>
  </si>
  <si>
    <t>Juaibor</t>
  </si>
  <si>
    <t>Keew</t>
  </si>
  <si>
    <t>Duk</t>
  </si>
  <si>
    <t>Jiech</t>
  </si>
  <si>
    <t>Lankien</t>
  </si>
  <si>
    <t>Narus</t>
  </si>
  <si>
    <t>Yuai</t>
  </si>
  <si>
    <t>Leer</t>
  </si>
  <si>
    <t>Peiri</t>
  </si>
  <si>
    <t>Pagil</t>
  </si>
  <si>
    <t>Adong</t>
  </si>
  <si>
    <t>Atar</t>
  </si>
  <si>
    <t>Nasir</t>
  </si>
  <si>
    <t>FACILITY</t>
  </si>
  <si>
    <t>Primary</t>
  </si>
  <si>
    <t>#M</t>
  </si>
  <si>
    <t># F</t>
  </si>
  <si>
    <t>&lt; 5yr</t>
  </si>
  <si>
    <t>Discharged / Cured</t>
  </si>
  <si>
    <t>Deaths</t>
  </si>
  <si>
    <t>Defaulters</t>
  </si>
  <si>
    <t>Transfers</t>
  </si>
  <si>
    <t>Rom</t>
  </si>
  <si>
    <t>Total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</si>
  <si>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</si>
  <si>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</si>
  <si>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</si>
  <si>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</si>
  <si>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</si>
  <si>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</si>
  <si>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</si>
  <si>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</si>
  <si>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</si>
  <si>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</si>
  <si>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</si>
  <si>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</si>
  <si>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</si>
  <si>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</si>
  <si>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</si>
  <si>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</si>
  <si>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</si>
  <si>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</si>
  <si>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</si>
  <si>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</si>
  <si>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</si>
  <si>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</si>
  <si>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</si>
  <si>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</si>
  <si>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</si>
  <si>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</si>
  <si>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</si>
  <si>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</si>
  <si>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</si>
  <si>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</si>
  <si>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</si>
  <si>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</si>
  <si>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</si>
  <si>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</si>
  <si>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</si>
  <si>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</si>
  <si>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</si>
  <si>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</si>
  <si>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</si>
  <si>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</si>
  <si>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</si>
  <si>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</si>
  <si>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</si>
  <si>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</si>
  <si>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</si>
  <si>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</si>
  <si>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</si>
  <si>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</si>
  <si>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</si>
  <si>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</si>
  <si>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</si>
  <si>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</si>
  <si>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Mathiang</t>
  </si>
  <si>
    <t>ALL</t>
  </si>
  <si>
    <t>Walgak</t>
  </si>
  <si>
    <t>Ministry of Health, Government of South Sudan</t>
  </si>
  <si>
    <t>Ministry of Health, Government of South  Sudan</t>
  </si>
  <si>
    <t>Ministry of Health, Government of SouthSudan</t>
  </si>
  <si>
    <t>Chotbora</t>
  </si>
  <si>
    <t>MTH - Malakal</t>
  </si>
  <si>
    <t>Old fangak</t>
  </si>
  <si>
    <t>Piere</t>
  </si>
  <si>
    <t>Khorfolus</t>
  </si>
  <si>
    <t>Name of Reporting Agency:</t>
  </si>
  <si>
    <t>KEC</t>
  </si>
  <si>
    <t>EE</t>
  </si>
  <si>
    <t>Upper Nile</t>
  </si>
  <si>
    <t xml:space="preserve">Unity </t>
  </si>
  <si>
    <t>Type of Facility: Leer</t>
  </si>
  <si>
    <t>Pariang</t>
  </si>
  <si>
    <t>Yida</t>
  </si>
  <si>
    <t>Total admissions</t>
  </si>
  <si>
    <t>LEER</t>
  </si>
  <si>
    <t>Akobo</t>
  </si>
  <si>
    <t>Chuil</t>
  </si>
  <si>
    <t>Nyirol</t>
  </si>
  <si>
    <t>Gentil</t>
  </si>
  <si>
    <t>Batil</t>
  </si>
  <si>
    <t>Maban</t>
  </si>
  <si>
    <t xml:space="preserve">Type of Facility: </t>
  </si>
  <si>
    <t>Uror</t>
  </si>
  <si>
    <t>Melut IDP camp</t>
  </si>
  <si>
    <t>Nile Hope</t>
  </si>
  <si>
    <t>Rubkona</t>
  </si>
  <si>
    <t>JTH</t>
  </si>
  <si>
    <t>Akoka</t>
  </si>
  <si>
    <t>UNS</t>
  </si>
  <si>
    <t>Goal</t>
  </si>
  <si>
    <t>Malakal idp</t>
  </si>
  <si>
    <t>Malakal IDP camp</t>
  </si>
  <si>
    <t>MSF-Sp/MOH</t>
  </si>
  <si>
    <t>Age group</t>
  </si>
  <si>
    <t>M</t>
  </si>
  <si>
    <t>F</t>
  </si>
  <si>
    <t>&lt; 5yrs</t>
  </si>
  <si>
    <t>%</t>
  </si>
  <si>
    <t>Defualters</t>
  </si>
  <si>
    <t>Malakal IDP</t>
  </si>
  <si>
    <t>Melut idp</t>
  </si>
  <si>
    <t>Expected reports</t>
  </si>
  <si>
    <t>% completeness</t>
  </si>
  <si>
    <t>Gender</t>
  </si>
  <si>
    <t>Ulang</t>
  </si>
  <si>
    <t>Fashoda</t>
  </si>
  <si>
    <t>CORDAID</t>
  </si>
  <si>
    <t>Kodok</t>
  </si>
  <si>
    <t>2015- 2016</t>
  </si>
  <si>
    <t>UN</t>
  </si>
  <si>
    <t>Wau shilluk</t>
  </si>
  <si>
    <t>Wau shiluk</t>
  </si>
  <si>
    <t>5-14yr</t>
  </si>
  <si>
    <t>KCH</t>
  </si>
  <si>
    <t>Narus -Moh</t>
  </si>
  <si>
    <t>&lt;5</t>
  </si>
  <si>
    <t>15 yr and above</t>
  </si>
  <si>
    <t>Waushiluk</t>
  </si>
  <si>
    <t>5-14yrs</t>
  </si>
  <si>
    <t>Male</t>
  </si>
  <si>
    <t>Female</t>
  </si>
  <si>
    <t>Kapoeta East</t>
  </si>
  <si>
    <t xml:space="preserve">Eastern Equatoria </t>
  </si>
  <si>
    <t>Narus-MOH</t>
  </si>
  <si>
    <t>Narus-CDOT</t>
  </si>
  <si>
    <t>MOH/ARC</t>
  </si>
  <si>
    <t>Narus CDOT</t>
  </si>
  <si>
    <t>Narus MOH/ARC</t>
  </si>
  <si>
    <t>Gorwai</t>
  </si>
  <si>
    <t>PHCU</t>
  </si>
  <si>
    <t>&gt;15yr</t>
  </si>
  <si>
    <t>Kapoeta Civil Hospital</t>
  </si>
  <si>
    <t>Kapoeta town</t>
  </si>
  <si>
    <t>Kapoeta South</t>
  </si>
  <si>
    <t>ARC/MOH</t>
  </si>
  <si>
    <t>Nalengaro</t>
  </si>
  <si>
    <t>Kapoeta Mission Hospital</t>
  </si>
  <si>
    <t>Juba</t>
  </si>
  <si>
    <t>CES</t>
  </si>
  <si>
    <t>MOH</t>
  </si>
  <si>
    <t>JHT</t>
  </si>
  <si>
    <t>Number of cases</t>
  </si>
  <si>
    <t>1° cases</t>
  </si>
  <si>
    <t>Treament center</t>
  </si>
  <si>
    <t>Organization</t>
  </si>
  <si>
    <t xml:space="preserve">Visceral Leishamanisss Drugs and test strips </t>
  </si>
  <si>
    <t>SSG(Vials)</t>
  </si>
  <si>
    <t>Ambisome(Vials)</t>
  </si>
  <si>
    <t>rK39 (Strips)</t>
  </si>
  <si>
    <t>Narus PHCC</t>
  </si>
  <si>
    <t>Caritas(CDOT)</t>
  </si>
  <si>
    <t>Ulang and Rom</t>
  </si>
  <si>
    <t>GOAL</t>
  </si>
  <si>
    <t>Maiwut</t>
  </si>
  <si>
    <t>Akobo West</t>
  </si>
  <si>
    <t>IMC</t>
  </si>
  <si>
    <t>Nile hope</t>
  </si>
  <si>
    <t>Gurwai</t>
  </si>
  <si>
    <t>WHO/WHO</t>
  </si>
  <si>
    <t>Nasir/Atar</t>
  </si>
  <si>
    <t>IOM</t>
  </si>
  <si>
    <t>Pibor</t>
  </si>
  <si>
    <t>MSF-B</t>
  </si>
  <si>
    <t>Human African Try panosomiasis drugs and test reagents</t>
  </si>
  <si>
    <t>NECT</t>
  </si>
  <si>
    <t>CATT</t>
  </si>
  <si>
    <t>CATT Accessories</t>
  </si>
  <si>
    <t>Yambio</t>
  </si>
  <si>
    <t>Tambura</t>
  </si>
  <si>
    <t>Yei</t>
  </si>
  <si>
    <t>Juba Teaching Hospital</t>
  </si>
  <si>
    <t>Nimule</t>
  </si>
  <si>
    <t>Save the children</t>
  </si>
  <si>
    <t>National Public Health Laboratory</t>
  </si>
  <si>
    <t>Bilkey</t>
  </si>
  <si>
    <t>Total  by Sex</t>
  </si>
  <si>
    <t>Total by Age</t>
  </si>
  <si>
    <t>Total facilities reported</t>
  </si>
  <si>
    <t>Total cases</t>
  </si>
  <si>
    <t>1</t>
  </si>
  <si>
    <t>Koradar IDPs Clinic</t>
  </si>
  <si>
    <t>Galdora</t>
  </si>
  <si>
    <t>Melut</t>
  </si>
  <si>
    <t>Upper Nile State</t>
  </si>
  <si>
    <t>Koradar idp clinic</t>
  </si>
  <si>
    <t>Week 53</t>
  </si>
  <si>
    <r>
      <rPr>
        <sz val="12"/>
        <color indexed="49"/>
        <rFont val="Times New Roman"/>
        <family val="1"/>
      </rPr>
      <t>≥15yrs</t>
    </r>
  </si>
  <si>
    <t>Others</t>
  </si>
  <si>
    <t>Facilities</t>
  </si>
  <si>
    <t>Pagak</t>
  </si>
  <si>
    <t>5-14 yr</t>
  </si>
  <si>
    <t>≥15yrs</t>
  </si>
  <si>
    <t xml:space="preserve">Secondary  KA </t>
  </si>
  <si>
    <t>0-4yrs</t>
  </si>
  <si>
    <t>PKDL</t>
  </si>
  <si>
    <t>Relapse</t>
  </si>
  <si>
    <t xml:space="preserve">Relapse </t>
  </si>
  <si>
    <t xml:space="preserve">Secondary KA </t>
  </si>
  <si>
    <t>Facility</t>
  </si>
  <si>
    <t>New cases</t>
  </si>
  <si>
    <t>Secondary KA</t>
  </si>
  <si>
    <t>GENERAL SUMMARY FOR  ALL FACILITIES</t>
  </si>
  <si>
    <t>Completeness in 2016</t>
  </si>
  <si>
    <t>Walgak IMA</t>
  </si>
  <si>
    <t>Kurwai</t>
  </si>
  <si>
    <t>Pigi</t>
  </si>
  <si>
    <t xml:space="preserve">Walgak </t>
  </si>
  <si>
    <t>Narus -DOT</t>
  </si>
  <si>
    <t>1° and 2°(relapse +PKDL)</t>
  </si>
  <si>
    <t xml:space="preserve"> 2° PKDL</t>
  </si>
  <si>
    <t xml:space="preserve"> 2° Relapse</t>
  </si>
  <si>
    <t xml:space="preserve">  </t>
  </si>
  <si>
    <t xml:space="preserve">   </t>
  </si>
  <si>
    <t>Military hospital</t>
  </si>
  <si>
    <t>Treatment centers</t>
  </si>
  <si>
    <t>MSF</t>
  </si>
  <si>
    <t>Kodok hospital</t>
  </si>
  <si>
    <t>Waiwut</t>
  </si>
  <si>
    <t>2016- 2017</t>
  </si>
  <si>
    <t>Juba Military Hosp.</t>
  </si>
  <si>
    <t>Kator</t>
  </si>
  <si>
    <t>Jubek</t>
  </si>
  <si>
    <t>JMH</t>
  </si>
  <si>
    <t>IMA</t>
  </si>
  <si>
    <t>Bunj</t>
  </si>
  <si>
    <t>Samaritan's Purse</t>
  </si>
  <si>
    <t>Panyijiar</t>
  </si>
  <si>
    <t>Gangyiel</t>
  </si>
  <si>
    <t>IRC</t>
  </si>
  <si>
    <t>Week 1-52</t>
  </si>
  <si>
    <t>Completeness in 2017</t>
  </si>
  <si>
    <t>week 1 - 52 -2017</t>
  </si>
  <si>
    <t>2016 - 2017</t>
  </si>
  <si>
    <t>Renk</t>
  </si>
  <si>
    <t>Payam: Renk</t>
  </si>
  <si>
    <t>County: Renk</t>
  </si>
  <si>
    <t>State: UNS</t>
  </si>
  <si>
    <t>Typ of Health facility: PHCU</t>
  </si>
  <si>
    <t>4 to 6</t>
  </si>
  <si>
    <t>2 to 3</t>
  </si>
  <si>
    <t>1 to 4</t>
  </si>
  <si>
    <t>KA primary cases  2009 - 2014</t>
  </si>
  <si>
    <t>Year</t>
  </si>
  <si>
    <t>KA new case</t>
  </si>
  <si>
    <t>KA  total cases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</si>
  <si>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</si>
  <si>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</si>
  <si>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</si>
  <si>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</si>
  <si>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</si>
  <si>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</si>
  <si>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</si>
  <si>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</si>
  <si>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</si>
  <si>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</si>
  <si>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</si>
  <si>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</si>
  <si>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People screened</t>
  </si>
  <si>
    <t>Positive</t>
  </si>
  <si>
    <t>Negative</t>
  </si>
  <si>
    <t>KA primary cases  2012 - 2014</t>
  </si>
  <si>
    <t>KATotal  cases 2009 - 2014</t>
  </si>
  <si>
    <t>KATotal  cases 2012 - 2014</t>
  </si>
  <si>
    <t xml:space="preserve">VLTotal  cases </t>
  </si>
  <si>
    <t xml:space="preserve">Total VL cases </t>
  </si>
  <si>
    <t>VL new cases</t>
  </si>
  <si>
    <t>1 to 11</t>
  </si>
  <si>
    <t>1 to12</t>
  </si>
  <si>
    <t>Doma</t>
  </si>
  <si>
    <t>Sobat</t>
  </si>
  <si>
    <t>Epid week</t>
  </si>
  <si>
    <t>1 to14</t>
  </si>
  <si>
    <t>1 to13</t>
  </si>
  <si>
    <t>1 to15</t>
  </si>
  <si>
    <t>1 to 15</t>
  </si>
  <si>
    <t xml:space="preserve">      </t>
  </si>
  <si>
    <t>1 to16</t>
  </si>
  <si>
    <t>Facilities that reported in week 15, 2017</t>
  </si>
  <si>
    <t>1 to17</t>
  </si>
  <si>
    <t>2017- 2018</t>
  </si>
  <si>
    <t>Jan - March</t>
  </si>
  <si>
    <t xml:space="preserve">male </t>
  </si>
  <si>
    <t xml:space="preserve">Male </t>
  </si>
  <si>
    <t>Total number of cases</t>
  </si>
  <si>
    <t>others</t>
  </si>
  <si>
    <t>Paloch FH</t>
  </si>
  <si>
    <t>Kapoeta CH</t>
  </si>
  <si>
    <t>Kodok Hospital</t>
  </si>
  <si>
    <t>Old Fangak</t>
  </si>
  <si>
    <t>Ambisome (50 mg vials)</t>
  </si>
  <si>
    <t xml:space="preserve">Jan </t>
  </si>
  <si>
    <t>Expiry date(s):</t>
  </si>
  <si>
    <t>No. of vials at the beginning of the month</t>
  </si>
  <si>
    <t>No. of vials receieved during the month</t>
  </si>
  <si>
    <t> 0</t>
  </si>
  <si>
    <t>No. of vials at the end of the month</t>
  </si>
  <si>
    <t>No. of vials consumed</t>
  </si>
  <si>
    <t>Facilities using Ambisome</t>
  </si>
  <si>
    <t>State</t>
  </si>
  <si>
    <t>E. Equatoria</t>
  </si>
  <si>
    <t>Total number of VL diagnosing and treating centres</t>
  </si>
  <si>
    <t>Total number of health institutions in endemic areas.</t>
  </si>
  <si>
    <t>Endemic Areas</t>
  </si>
  <si>
    <t>Funtional and non functional</t>
  </si>
  <si>
    <t>Unity State</t>
  </si>
  <si>
    <t>Eastern Equatoria State</t>
  </si>
  <si>
    <t>Jongolei State</t>
  </si>
  <si>
    <t>Functional early 2017</t>
  </si>
  <si>
    <t>Functional end of 2017</t>
  </si>
  <si>
    <t>NPHL and JMH</t>
  </si>
  <si>
    <t>1 to 6</t>
  </si>
  <si>
    <t>Time frame</t>
  </si>
  <si>
    <t>VL 2015</t>
  </si>
  <si>
    <t>budget</t>
  </si>
  <si>
    <t>comments</t>
  </si>
  <si>
    <t>expected from WHO/HQ</t>
  </si>
  <si>
    <t>expected from AmBisome Donation Programme</t>
  </si>
  <si>
    <t>to be managed from other sources</t>
  </si>
  <si>
    <t xml:space="preserve">Liaising with HQ for supply of ambisome </t>
  </si>
  <si>
    <t>drugs for second half of 2015 already available</t>
  </si>
  <si>
    <t>Testing/piloting of the IEC materials</t>
  </si>
  <si>
    <t>Done</t>
  </si>
  <si>
    <t>Done for first half</t>
  </si>
  <si>
    <t>Kapoeta and Narus: Supervisory visit (Data entry line listing, data review, etc.)  &amp; on job training on guidelines and registers</t>
  </si>
  <si>
    <t>Bentiu : Supervisory visit (Data entry line listing, data review, etc.)  &amp; on job training on guidelines and registers</t>
  </si>
  <si>
    <t>Old Fangak: Supervisory visit (Data entry line listing, data review, etc.) &amp; on job training on guidelines and registers</t>
  </si>
  <si>
    <t>Malakal : Supervisory visit, (Data entry line listing, data review, etc.)  &amp; on job training on guidelines and registers</t>
  </si>
  <si>
    <t xml:space="preserve">2 days x 213$ (per diem) x 15 staff=6390$  / renting hall 500$ / transport 15 staff x 400$=6000$/meals+refreshments 1350$/ incidentals 760$
total estimate for the training=15000$
</t>
  </si>
  <si>
    <t>Establish cold chain hub in Juba, procurement and distribution of solar fridges to VL treamtnet centres to store Ambisome</t>
  </si>
  <si>
    <t>solar operated refrigerator average unit price 6500$, number of treatment centres: 20 + 4 in Malakal central hub = 24 fridges, cost of solar fridges = 6500x24= 156000USD, 
estimate for establishing cold-chain hub in Malakal for Ambisome by renovating existing structure at MoH compound= 150000$
total 156000+150000 =306000$</t>
  </si>
  <si>
    <t>2 Coordination meetings, with H/Q; distribution of minutes</t>
  </si>
  <si>
    <t xml:space="preserve">2 days x 213$ (per diem) x 15 staff=6390$  / renting hall 500$ / transport 15 staff x 400$=6000$/meals+refreshments 1350$/ incidentals 760$ /total per meeting 15000$
</t>
  </si>
  <si>
    <t>second and fourth quarter</t>
  </si>
  <si>
    <t>Visit by H/Q</t>
  </si>
  <si>
    <t>Internal MONTHLY reports: Narrative + stock cards WHO Juba store, line listing, financial, monthly stats all health facilities</t>
  </si>
  <si>
    <t>Feed-back to Juba. Data analysis. Monitoring reagent/medicines stock</t>
  </si>
  <si>
    <t>Annual report 2014</t>
  </si>
  <si>
    <t>total activities</t>
  </si>
  <si>
    <r>
      <rPr>
        <b/>
        <sz val="11"/>
        <color indexed="8"/>
        <rFont val="Calibri"/>
        <family val="2"/>
      </rPr>
      <t>Title</t>
    </r>
    <r>
      <rPr>
        <sz val="10"/>
        <rFont val="Arial"/>
        <family val="2"/>
      </rPr>
      <t xml:space="preserve">: Annual Work Plan </t>
    </r>
  </si>
  <si>
    <r>
      <rPr>
        <b/>
        <sz val="11"/>
        <color indexed="8"/>
        <rFont val="Calibri"/>
        <family val="2"/>
      </rPr>
      <t>Organization</t>
    </r>
    <r>
      <rPr>
        <sz val="10"/>
        <rFont val="Arial"/>
        <family val="2"/>
      </rPr>
      <t>: Ministry of Health Republic of South Sudan Juba</t>
    </r>
  </si>
  <si>
    <r>
      <rPr>
        <b/>
        <sz val="11"/>
        <color indexed="8"/>
        <rFont val="Calibri"/>
        <family val="2"/>
      </rPr>
      <t>Programme Year:</t>
    </r>
    <r>
      <rPr>
        <sz val="10"/>
        <rFont val="Arial"/>
        <family val="2"/>
      </rPr>
      <t xml:space="preserve"> 2017</t>
    </r>
  </si>
  <si>
    <t xml:space="preserve">Activity </t>
  </si>
  <si>
    <t>Responsible</t>
  </si>
  <si>
    <t>Timeline</t>
  </si>
  <si>
    <t>Remarks</t>
  </si>
  <si>
    <t>Training</t>
  </si>
  <si>
    <t>Public Health lab.</t>
  </si>
  <si>
    <t>DAT training &amp; setting up</t>
  </si>
  <si>
    <t>IMA/WHO/MoH</t>
  </si>
  <si>
    <t>26 -28. April. 2017</t>
  </si>
  <si>
    <t xml:space="preserve">Juba </t>
  </si>
  <si>
    <t>Training for Health Workers on Diagnosis and treatment KA</t>
  </si>
  <si>
    <t>June-July 2017</t>
  </si>
  <si>
    <t>On site training of health workers in diagnosis and treatment of KA</t>
  </si>
  <si>
    <t>Supportive Supervision</t>
  </si>
  <si>
    <t>KAPOETA &amp; NARUS</t>
  </si>
  <si>
    <t>Supportive  suppervision &amp; collection of reports (MOH PHCC)</t>
  </si>
  <si>
    <t>MoH/IMA</t>
  </si>
  <si>
    <t xml:space="preserve"> 12- 18. May. 2017</t>
  </si>
  <si>
    <t>Akoka/Rom/Paloch</t>
  </si>
  <si>
    <t>Supportive Supervision &amp; collection of reports</t>
  </si>
  <si>
    <t>09 - 24. May. 2017</t>
  </si>
  <si>
    <t>Renk/Maban</t>
  </si>
  <si>
    <t>25 - May - 01 - June. 2017</t>
  </si>
  <si>
    <t>Raise awaremenss about KA</t>
  </si>
  <si>
    <t>HE Office MoH Juba</t>
  </si>
  <si>
    <t>Discussion with HE Department MoH Juba</t>
  </si>
  <si>
    <t>NTDs Department</t>
  </si>
  <si>
    <t>5/8/20167</t>
  </si>
  <si>
    <t>Kapoeta/Narus</t>
  </si>
  <si>
    <t>Pilot testing of KA IEC Materials</t>
  </si>
  <si>
    <t>12-18/May/2017</t>
  </si>
  <si>
    <t>Akoka/Rom/Palioch</t>
  </si>
  <si>
    <t>19-24-May 2017</t>
  </si>
  <si>
    <t>MoH NTDs/HE Department Juba</t>
  </si>
  <si>
    <t>Compile the field report</t>
  </si>
  <si>
    <t>25-29-May 2017</t>
  </si>
  <si>
    <t>Radio Miraya/Eye  Radio Juba</t>
  </si>
  <si>
    <t>Talk show</t>
  </si>
  <si>
    <t>1-6-2017/31-12-2017</t>
  </si>
  <si>
    <t>KA endemic Facilities</t>
  </si>
  <si>
    <t>Print/distribute KA IEC materials to health facilites</t>
  </si>
  <si>
    <t>1-11-May/31-Dec - 2017</t>
  </si>
  <si>
    <t>Support for Coordination Office</t>
  </si>
  <si>
    <t>MoH NTDs Office Juba</t>
  </si>
  <si>
    <t>Stationaries for KA Office</t>
  </si>
  <si>
    <t>May - Dec 2017</t>
  </si>
  <si>
    <t>Maintainance of KA office</t>
  </si>
  <si>
    <t>Meeting for KA state focal point persons</t>
  </si>
  <si>
    <t>Furniture for KA Office</t>
  </si>
  <si>
    <t>Print KA  register Book</t>
  </si>
  <si>
    <t>Refresher training on VL diagnisis and management</t>
  </si>
  <si>
    <t>Review  of the IEC materials by the IEC technical working group</t>
  </si>
  <si>
    <t>finalization and Printing of the IEC materials</t>
  </si>
  <si>
    <t>Training and diseemination of the IEC materials</t>
  </si>
  <si>
    <t>Roll out DAT training in two other Locations</t>
  </si>
  <si>
    <t>SSD.KCH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</si>
</sst>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7" x14ac:knownFonts="1">
    <font>
      <sz val="10"/>
      <name val="Arial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8"/>
      <name val="Times New Roman"/>
      <family val="1"/>
    </font>
    <font>
      <b/>
      <i/>
      <sz val="12"/>
      <name val="Times New Roman"/>
      <family val="1"/>
    </font>
    <font>
      <b/>
      <sz val="12"/>
      <color indexed="8"/>
      <name val="Arial"/>
      <family val="2"/>
    </font>
    <font>
      <b/>
      <sz val="9"/>
      <name val="Times New Roman"/>
      <family val="1"/>
    </font>
    <font>
      <sz val="12"/>
      <color indexed="49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548DD4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3" tint="0.39997558519241921"/>
      <name val="Times New Roman"/>
      <family val="1"/>
    </font>
    <font>
      <sz val="12"/>
      <color rgb="FF000000"/>
      <name val="Times New Roman"/>
      <family val="1"/>
    </font>
    <font>
      <b/>
      <sz val="12"/>
      <color rgb="FF548DD4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3" tint="0.59999389629810485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theme="1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/>
      <diagonal/>
    </border>
  </borders>
  <cellStyleXfs count="19">
    <xf numFmtId="0" fontId="0" fillId="0" borderId="0"/>
    <xf numFmtId="0" fontId="40" fillId="6" borderId="0" applyNumberFormat="0" applyBorder="0" applyAlignment="0" applyProtection="0"/>
    <xf numFmtId="0" fontId="39" fillId="0" borderId="0"/>
    <xf numFmtId="0" fontId="39" fillId="0" borderId="0"/>
    <xf numFmtId="0" fontId="8" fillId="0" borderId="0"/>
    <xf numFmtId="0" fontId="8" fillId="0" borderId="0"/>
    <xf numFmtId="0" fontId="33" fillId="0" borderId="0"/>
    <xf numFmtId="0" fontId="8" fillId="0" borderId="0"/>
    <xf numFmtId="0" fontId="8" fillId="0" borderId="0"/>
    <xf numFmtId="0" fontId="39" fillId="0" borderId="0"/>
    <xf numFmtId="0" fontId="8" fillId="0" borderId="0"/>
    <xf numFmtId="0" fontId="7" fillId="0" borderId="0"/>
    <xf numFmtId="9" fontId="1" fillId="0" borderId="0" applyFont="0" applyFill="0" applyBorder="0" applyAlignment="0" applyProtection="0"/>
    <xf numFmtId="9" fontId="7" fillId="0" borderId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9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4" fillId="2" borderId="0" xfId="0" applyFont="1" applyFill="1"/>
    <xf numFmtId="0" fontId="0" fillId="0" borderId="1" xfId="0" applyBorder="1"/>
    <xf numFmtId="0" fontId="0" fillId="0" borderId="0" xfId="0" applyFill="1" applyBorder="1"/>
    <xf numFmtId="15" fontId="0" fillId="0" borderId="0" xfId="0" applyNumberFormat="1" applyFill="1" applyBorder="1"/>
    <xf numFmtId="0" fontId="0" fillId="0" borderId="0" xfId="0" applyBorder="1"/>
    <xf numFmtId="0" fontId="8" fillId="0" borderId="0" xfId="0" applyFont="1" applyFill="1"/>
    <xf numFmtId="0" fontId="0" fillId="2" borderId="0" xfId="0" applyFill="1"/>
    <xf numFmtId="0" fontId="0" fillId="2" borderId="1" xfId="0" applyFill="1" applyBorder="1"/>
    <xf numFmtId="0" fontId="8" fillId="3" borderId="0" xfId="0" applyFont="1" applyFill="1"/>
    <xf numFmtId="0" fontId="0" fillId="0" borderId="2" xfId="0" applyBorder="1"/>
    <xf numFmtId="0" fontId="9" fillId="0" borderId="0" xfId="0" applyFont="1"/>
    <xf numFmtId="0" fontId="0" fillId="0" borderId="0" xfId="0" applyAlignment="1">
      <alignment horizontal="left"/>
    </xf>
    <xf numFmtId="0" fontId="0" fillId="7" borderId="1" xfId="0" applyFill="1" applyBorder="1"/>
    <xf numFmtId="0" fontId="9" fillId="7" borderId="0" xfId="0" applyFont="1" applyFill="1"/>
    <xf numFmtId="0" fontId="0" fillId="7" borderId="0" xfId="0" applyFill="1"/>
    <xf numFmtId="0" fontId="9" fillId="0" borderId="0" xfId="0" applyFont="1" applyBorder="1" applyAlignment="1">
      <alignment horizontal="center"/>
    </xf>
    <xf numFmtId="0" fontId="0" fillId="7" borderId="2" xfId="0" applyFill="1" applyBorder="1"/>
    <xf numFmtId="0" fontId="0" fillId="7" borderId="0" xfId="0" applyFill="1" applyBorder="1"/>
    <xf numFmtId="0" fontId="4" fillId="0" borderId="0" xfId="0" applyFont="1" applyBorder="1"/>
    <xf numFmtId="0" fontId="0" fillId="7" borderId="82" xfId="0" applyFill="1" applyBorder="1"/>
    <xf numFmtId="0" fontId="0" fillId="7" borderId="83" xfId="0" applyFill="1" applyBorder="1"/>
    <xf numFmtId="0" fontId="0" fillId="7" borderId="84" xfId="0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2" fillId="0" borderId="88" xfId="0" applyFont="1" applyBorder="1" applyAlignment="1">
      <alignment horizontal="center"/>
    </xf>
    <xf numFmtId="0" fontId="4" fillId="0" borderId="88" xfId="0" applyFont="1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>
      <alignment horizontal="left"/>
    </xf>
    <xf numFmtId="0" fontId="4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43" fillId="0" borderId="0" xfId="0" applyFont="1" applyFill="1" applyBorder="1" applyAlignment="1">
      <alignment wrapText="1"/>
    </xf>
    <xf numFmtId="0" fontId="15" fillId="0" borderId="0" xfId="0" applyFont="1" applyFill="1" applyBorder="1" applyAlignment="1"/>
    <xf numFmtId="0" fontId="4" fillId="0" borderId="0" xfId="0" applyFont="1" applyBorder="1" applyAlignment="1">
      <alignment horizontal="left"/>
    </xf>
    <xf numFmtId="0" fontId="8" fillId="0" borderId="0" xfId="10"/>
    <xf numFmtId="0" fontId="2" fillId="0" borderId="0" xfId="10" applyFont="1" applyAlignment="1">
      <alignment horizontal="center"/>
    </xf>
    <xf numFmtId="0" fontId="4" fillId="0" borderId="0" xfId="10" applyFont="1"/>
    <xf numFmtId="0" fontId="4" fillId="0" borderId="0" xfId="10" applyFont="1" applyBorder="1" applyAlignment="1">
      <alignment horizontal="left"/>
    </xf>
    <xf numFmtId="0" fontId="4" fillId="0" borderId="0" xfId="10" applyFont="1" applyBorder="1"/>
    <xf numFmtId="0" fontId="10" fillId="0" borderId="0" xfId="0" applyFont="1" applyBorder="1"/>
    <xf numFmtId="0" fontId="44" fillId="0" borderId="0" xfId="0" applyFont="1" applyBorder="1" applyAlignment="1">
      <alignment horizontal="center"/>
    </xf>
    <xf numFmtId="0" fontId="43" fillId="0" borderId="0" xfId="0" applyFont="1" applyBorder="1" applyAlignment="1">
      <alignment wrapText="1"/>
    </xf>
    <xf numFmtId="0" fontId="10" fillId="0" borderId="0" xfId="0" applyFont="1" applyBorder="1" applyAlignment="1"/>
    <xf numFmtId="0" fontId="43" fillId="8" borderId="0" xfId="0" applyFont="1" applyFill="1" applyBorder="1" applyAlignment="1">
      <alignment wrapText="1"/>
    </xf>
    <xf numFmtId="0" fontId="10" fillId="7" borderId="0" xfId="11" applyFont="1" applyFill="1" applyBorder="1" applyAlignment="1"/>
    <xf numFmtId="0" fontId="10" fillId="0" borderId="0" xfId="11" applyFont="1" applyFill="1" applyBorder="1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42" fillId="0" borderId="0" xfId="0" applyFont="1" applyBorder="1" applyAlignment="1">
      <alignment vertical="center"/>
    </xf>
    <xf numFmtId="0" fontId="15" fillId="0" borderId="0" xfId="0" applyFont="1" applyBorder="1" applyAlignment="1"/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6" fillId="0" borderId="0" xfId="0" applyFont="1"/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46" fillId="0" borderId="0" xfId="0" applyFont="1" applyFill="1" applyBorder="1" applyAlignment="1">
      <alignment horizontal="center" wrapText="1"/>
    </xf>
    <xf numFmtId="0" fontId="47" fillId="0" borderId="0" xfId="0" applyFont="1" applyFill="1" applyBorder="1" applyAlignment="1">
      <alignment wrapText="1"/>
    </xf>
    <xf numFmtId="0" fontId="48" fillId="0" borderId="0" xfId="0" applyFont="1" applyBorder="1" applyAlignment="1">
      <alignment horizontal="left"/>
    </xf>
    <xf numFmtId="0" fontId="11" fillId="0" borderId="0" xfId="1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/>
    <xf numFmtId="0" fontId="15" fillId="0" borderId="0" xfId="0" applyFont="1"/>
    <xf numFmtId="0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wrapText="1"/>
    </xf>
    <xf numFmtId="0" fontId="10" fillId="0" borderId="4" xfId="0" applyFont="1" applyBorder="1"/>
    <xf numFmtId="0" fontId="43" fillId="0" borderId="5" xfId="0" applyFont="1" applyBorder="1" applyAlignment="1">
      <alignment wrapText="1"/>
    </xf>
    <xf numFmtId="0" fontId="43" fillId="0" borderId="6" xfId="0" applyFont="1" applyBorder="1" applyAlignment="1">
      <alignment wrapText="1"/>
    </xf>
    <xf numFmtId="0" fontId="43" fillId="0" borderId="6" xfId="0" applyFont="1" applyFill="1" applyBorder="1" applyAlignment="1">
      <alignment wrapText="1"/>
    </xf>
    <xf numFmtId="0" fontId="43" fillId="8" borderId="6" xfId="0" applyFont="1" applyFill="1" applyBorder="1" applyAlignment="1">
      <alignment wrapText="1"/>
    </xf>
    <xf numFmtId="0" fontId="12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2" borderId="0" xfId="0" applyFont="1" applyFill="1" applyAlignment="1">
      <alignment horizontal="left"/>
    </xf>
    <xf numFmtId="0" fontId="19" fillId="0" borderId="0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/>
    </xf>
    <xf numFmtId="0" fontId="10" fillId="0" borderId="0" xfId="0" applyFont="1" applyAlignment="1"/>
    <xf numFmtId="0" fontId="16" fillId="0" borderId="0" xfId="0" applyFont="1" applyAlignment="1"/>
    <xf numFmtId="0" fontId="42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1" xfId="0" applyFont="1" applyFill="1" applyBorder="1" applyAlignment="1">
      <alignment horizontal="center"/>
    </xf>
    <xf numFmtId="0" fontId="10" fillId="0" borderId="0" xfId="8" applyFont="1"/>
    <xf numFmtId="0" fontId="16" fillId="0" borderId="0" xfId="8" applyFont="1" applyAlignment="1">
      <alignment horizontal="center"/>
    </xf>
    <xf numFmtId="0" fontId="16" fillId="0" borderId="0" xfId="8" applyFont="1"/>
    <xf numFmtId="0" fontId="16" fillId="0" borderId="0" xfId="8" applyFont="1" applyBorder="1"/>
    <xf numFmtId="0" fontId="10" fillId="0" borderId="12" xfId="0" applyFont="1" applyBorder="1" applyAlignment="1">
      <alignment horizontal="center"/>
    </xf>
    <xf numFmtId="0" fontId="10" fillId="0" borderId="1" xfId="10" applyFont="1" applyFill="1" applyBorder="1" applyAlignment="1">
      <alignment horizontal="center"/>
    </xf>
    <xf numFmtId="0" fontId="10" fillId="7" borderId="0" xfId="0" applyFont="1" applyFill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/>
    <xf numFmtId="0" fontId="10" fillId="0" borderId="13" xfId="0" applyFont="1" applyBorder="1"/>
    <xf numFmtId="0" fontId="16" fillId="0" borderId="14" xfId="0" applyFont="1" applyBorder="1" applyAlignment="1">
      <alignment horizontal="center"/>
    </xf>
    <xf numFmtId="0" fontId="10" fillId="0" borderId="15" xfId="0" applyFont="1" applyBorder="1"/>
    <xf numFmtId="0" fontId="16" fillId="2" borderId="0" xfId="0" applyFont="1" applyFill="1" applyAlignment="1">
      <alignment horizontal="left"/>
    </xf>
    <xf numFmtId="15" fontId="10" fillId="0" borderId="0" xfId="0" applyNumberFormat="1" applyFont="1" applyFill="1" applyBorder="1"/>
    <xf numFmtId="0" fontId="16" fillId="10" borderId="0" xfId="0" applyFont="1" applyFill="1" applyAlignment="1">
      <alignment horizontal="left"/>
    </xf>
    <xf numFmtId="0" fontId="8" fillId="0" borderId="0" xfId="4"/>
    <xf numFmtId="0" fontId="2" fillId="0" borderId="0" xfId="4" applyFont="1" applyAlignment="1"/>
    <xf numFmtId="0" fontId="2" fillId="0" borderId="0" xfId="4" applyFont="1" applyAlignment="1">
      <alignment horizontal="center"/>
    </xf>
    <xf numFmtId="0" fontId="3" fillId="0" borderId="0" xfId="4" applyFont="1"/>
    <xf numFmtId="0" fontId="4" fillId="0" borderId="0" xfId="4" applyFont="1"/>
    <xf numFmtId="0" fontId="4" fillId="0" borderId="0" xfId="4" applyFont="1" applyFill="1"/>
    <xf numFmtId="0" fontId="4" fillId="0" borderId="0" xfId="4" applyFont="1" applyBorder="1" applyAlignment="1">
      <alignment horizontal="left"/>
    </xf>
    <xf numFmtId="0" fontId="4" fillId="0" borderId="0" xfId="4" applyFont="1" applyBorder="1"/>
    <xf numFmtId="15" fontId="8" fillId="0" borderId="0" xfId="4" applyNumberFormat="1" applyFill="1" applyBorder="1"/>
    <xf numFmtId="0" fontId="8" fillId="0" borderId="0" xfId="4" applyFill="1" applyBorder="1"/>
    <xf numFmtId="0" fontId="8" fillId="0" borderId="0" xfId="4" applyBorder="1"/>
    <xf numFmtId="0" fontId="10" fillId="0" borderId="9" xfId="0" applyFont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11" borderId="1" xfId="4" applyFont="1" applyFill="1" applyBorder="1" applyAlignment="1">
      <alignment horizontal="center"/>
    </xf>
    <xf numFmtId="0" fontId="10" fillId="12" borderId="1" xfId="4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0" fillId="0" borderId="11" xfId="1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6" fillId="0" borderId="0" xfId="0" applyFont="1"/>
    <xf numFmtId="0" fontId="10" fillId="13" borderId="1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5" fillId="9" borderId="19" xfId="0" applyFont="1" applyFill="1" applyBorder="1" applyAlignment="1">
      <alignment horizontal="center"/>
    </xf>
    <xf numFmtId="0" fontId="15" fillId="9" borderId="20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 wrapText="1"/>
    </xf>
    <xf numFmtId="0" fontId="10" fillId="7" borderId="11" xfId="11" applyFont="1" applyFill="1" applyBorder="1" applyAlignment="1"/>
    <xf numFmtId="0" fontId="10" fillId="7" borderId="1" xfId="11" applyFont="1" applyFill="1" applyBorder="1" applyAlignment="1"/>
    <xf numFmtId="0" fontId="42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0" fillId="0" borderId="0" xfId="1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21" fillId="0" borderId="0" xfId="0" applyFont="1"/>
    <xf numFmtId="0" fontId="47" fillId="0" borderId="6" xfId="0" applyFont="1" applyFill="1" applyBorder="1"/>
    <xf numFmtId="0" fontId="15" fillId="0" borderId="0" xfId="0" applyFont="1" applyBorder="1" applyAlignment="1">
      <alignment horizontal="center"/>
    </xf>
    <xf numFmtId="0" fontId="10" fillId="0" borderId="1" xfId="4" applyFont="1" applyFill="1" applyBorder="1" applyAlignment="1">
      <alignment horizontal="center"/>
    </xf>
    <xf numFmtId="10" fontId="12" fillId="0" borderId="0" xfId="0" applyNumberFormat="1" applyFont="1"/>
    <xf numFmtId="0" fontId="2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Border="1"/>
    <xf numFmtId="0" fontId="12" fillId="0" borderId="0" xfId="0" applyFont="1" applyBorder="1"/>
    <xf numFmtId="0" fontId="43" fillId="0" borderId="6" xfId="0" applyFont="1" applyBorder="1" applyAlignment="1">
      <alignment horizontal="left" wrapText="1"/>
    </xf>
    <xf numFmtId="0" fontId="49" fillId="0" borderId="1" xfId="0" applyFont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10" fillId="0" borderId="16" xfId="1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5" fillId="0" borderId="20" xfId="0" applyFont="1" applyFill="1" applyBorder="1" applyAlignment="1"/>
    <xf numFmtId="0" fontId="10" fillId="0" borderId="19" xfId="0" applyFont="1" applyFill="1" applyBorder="1"/>
    <xf numFmtId="0" fontId="10" fillId="0" borderId="8" xfId="0" applyFont="1" applyFill="1" applyBorder="1" applyAlignment="1">
      <alignment horizontal="right"/>
    </xf>
    <xf numFmtId="0" fontId="10" fillId="0" borderId="8" xfId="0" applyFont="1" applyFill="1" applyBorder="1" applyAlignment="1"/>
    <xf numFmtId="0" fontId="15" fillId="0" borderId="0" xfId="0" applyFont="1" applyAlignment="1">
      <alignment horizontal="center"/>
    </xf>
    <xf numFmtId="0" fontId="15" fillId="14" borderId="13" xfId="0" applyFont="1" applyFill="1" applyBorder="1" applyAlignment="1">
      <alignment horizontal="center"/>
    </xf>
    <xf numFmtId="1" fontId="10" fillId="15" borderId="22" xfId="0" applyNumberFormat="1" applyFont="1" applyFill="1" applyBorder="1" applyAlignment="1">
      <alignment horizontal="center"/>
    </xf>
    <xf numFmtId="1" fontId="42" fillId="15" borderId="22" xfId="0" applyNumberFormat="1" applyFont="1" applyFill="1" applyBorder="1" applyAlignment="1">
      <alignment horizontal="center" vertical="center"/>
    </xf>
    <xf numFmtId="1" fontId="49" fillId="15" borderId="22" xfId="0" applyNumberFormat="1" applyFont="1" applyFill="1" applyBorder="1" applyAlignment="1">
      <alignment horizontal="center" wrapText="1"/>
    </xf>
    <xf numFmtId="1" fontId="10" fillId="15" borderId="22" xfId="11" applyNumberFormat="1" applyFont="1" applyFill="1" applyBorder="1" applyAlignment="1">
      <alignment horizontal="center"/>
    </xf>
    <xf numFmtId="0" fontId="50" fillId="16" borderId="19" xfId="0" applyFont="1" applyFill="1" applyBorder="1" applyAlignment="1">
      <alignment horizontal="center" wrapText="1"/>
    </xf>
    <xf numFmtId="0" fontId="10" fillId="3" borderId="2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" fontId="10" fillId="15" borderId="24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5" fillId="9" borderId="25" xfId="0" applyFont="1" applyFill="1" applyBorder="1" applyAlignment="1">
      <alignment horizontal="center"/>
    </xf>
    <xf numFmtId="0" fontId="15" fillId="9" borderId="26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/>
    <xf numFmtId="2" fontId="10" fillId="0" borderId="18" xfId="0" applyNumberFormat="1" applyFont="1" applyBorder="1"/>
    <xf numFmtId="0" fontId="10" fillId="0" borderId="27" xfId="0" applyFont="1" applyBorder="1"/>
    <xf numFmtId="2" fontId="10" fillId="0" borderId="28" xfId="0" applyNumberFormat="1" applyFont="1" applyBorder="1"/>
    <xf numFmtId="0" fontId="10" fillId="0" borderId="29" xfId="0" applyFont="1" applyFill="1" applyBorder="1" applyAlignment="1">
      <alignment horizontal="center" wrapText="1"/>
    </xf>
    <xf numFmtId="0" fontId="10" fillId="0" borderId="30" xfId="0" applyFont="1" applyFill="1" applyBorder="1" applyAlignment="1">
      <alignment horizontal="center" wrapText="1"/>
    </xf>
    <xf numFmtId="0" fontId="25" fillId="0" borderId="9" xfId="0" applyFont="1" applyFill="1" applyBorder="1" applyAlignment="1"/>
    <xf numFmtId="0" fontId="25" fillId="0" borderId="11" xfId="0" applyFont="1" applyFill="1" applyBorder="1" applyAlignment="1"/>
    <xf numFmtId="0" fontId="25" fillId="0" borderId="11" xfId="0" applyFont="1" applyFill="1" applyBorder="1" applyAlignment="1">
      <alignment horizontal="left"/>
    </xf>
    <xf numFmtId="0" fontId="25" fillId="0" borderId="17" xfId="0" applyFont="1" applyFill="1" applyBorder="1" applyAlignment="1">
      <alignment horizontal="left"/>
    </xf>
    <xf numFmtId="0" fontId="39" fillId="0" borderId="0" xfId="3"/>
    <xf numFmtId="0" fontId="51" fillId="0" borderId="0" xfId="3" applyFont="1"/>
    <xf numFmtId="0" fontId="42" fillId="0" borderId="0" xfId="3" applyFont="1" applyAlignment="1">
      <alignment horizontal="center"/>
    </xf>
    <xf numFmtId="0" fontId="52" fillId="0" borderId="31" xfId="3" applyFont="1" applyBorder="1"/>
    <xf numFmtId="0" fontId="52" fillId="0" borderId="32" xfId="3" applyFont="1" applyBorder="1"/>
    <xf numFmtId="0" fontId="42" fillId="0" borderId="2" xfId="3" applyFont="1" applyBorder="1"/>
    <xf numFmtId="0" fontId="42" fillId="0" borderId="1" xfId="3" applyFont="1" applyBorder="1"/>
    <xf numFmtId="0" fontId="42" fillId="0" borderId="1" xfId="3" applyFont="1" applyBorder="1" applyAlignment="1">
      <alignment horizontal="center"/>
    </xf>
    <xf numFmtId="0" fontId="42" fillId="0" borderId="12" xfId="3" applyFont="1" applyBorder="1"/>
    <xf numFmtId="0" fontId="52" fillId="0" borderId="19" xfId="3" applyFont="1" applyBorder="1" applyAlignment="1">
      <alignment horizontal="center"/>
    </xf>
    <xf numFmtId="0" fontId="52" fillId="0" borderId="0" xfId="3" applyFont="1" applyAlignment="1">
      <alignment horizontal="center"/>
    </xf>
    <xf numFmtId="0" fontId="42" fillId="0" borderId="12" xfId="3" applyFont="1" applyBorder="1" applyAlignment="1">
      <alignment horizontal="center"/>
    </xf>
    <xf numFmtId="0" fontId="42" fillId="0" borderId="33" xfId="3" applyFont="1" applyBorder="1"/>
    <xf numFmtId="0" fontId="42" fillId="0" borderId="11" xfId="3" applyFont="1" applyBorder="1"/>
    <xf numFmtId="0" fontId="42" fillId="0" borderId="34" xfId="3" applyFont="1" applyBorder="1"/>
    <xf numFmtId="0" fontId="42" fillId="0" borderId="8" xfId="3" applyFont="1" applyBorder="1" applyAlignment="1">
      <alignment horizontal="center"/>
    </xf>
    <xf numFmtId="0" fontId="42" fillId="0" borderId="2" xfId="3" applyFont="1" applyBorder="1" applyAlignment="1">
      <alignment horizontal="center"/>
    </xf>
    <xf numFmtId="0" fontId="42" fillId="0" borderId="4" xfId="3" applyFont="1" applyBorder="1" applyAlignment="1">
      <alignment horizontal="center"/>
    </xf>
    <xf numFmtId="0" fontId="42" fillId="0" borderId="35" xfId="3" applyFont="1" applyBorder="1" applyAlignment="1">
      <alignment horizontal="center"/>
    </xf>
    <xf numFmtId="0" fontId="42" fillId="0" borderId="20" xfId="3" applyFont="1" applyBorder="1" applyAlignment="1">
      <alignment horizontal="center"/>
    </xf>
    <xf numFmtId="0" fontId="42" fillId="0" borderId="36" xfId="3" applyFont="1" applyBorder="1" applyAlignment="1">
      <alignment horizontal="center"/>
    </xf>
    <xf numFmtId="0" fontId="42" fillId="0" borderId="36" xfId="3" applyFont="1" applyBorder="1" applyAlignment="1">
      <alignment horizontal="center" wrapText="1"/>
    </xf>
    <xf numFmtId="0" fontId="10" fillId="0" borderId="7" xfId="10" applyFont="1" applyFill="1" applyBorder="1" applyAlignment="1">
      <alignment horizontal="center"/>
    </xf>
    <xf numFmtId="0" fontId="15" fillId="0" borderId="37" xfId="0" applyFont="1" applyFill="1" applyBorder="1" applyAlignment="1">
      <alignment horizontal="left"/>
    </xf>
    <xf numFmtId="0" fontId="47" fillId="0" borderId="38" xfId="0" applyFont="1" applyFill="1" applyBorder="1" applyAlignment="1">
      <alignment horizontal="left"/>
    </xf>
    <xf numFmtId="0" fontId="15" fillId="0" borderId="8" xfId="0" applyFont="1" applyFill="1" applyBorder="1" applyAlignment="1">
      <alignment horizontal="center"/>
    </xf>
    <xf numFmtId="0" fontId="30" fillId="0" borderId="2" xfId="0" applyFont="1" applyFill="1" applyBorder="1" applyAlignment="1"/>
    <xf numFmtId="0" fontId="30" fillId="0" borderId="2" xfId="0" applyFont="1" applyFill="1" applyBorder="1" applyAlignment="1">
      <alignment horizontal="right"/>
    </xf>
    <xf numFmtId="0" fontId="51" fillId="0" borderId="2" xfId="0" applyFont="1" applyFill="1" applyBorder="1" applyAlignment="1">
      <alignment vertical="center"/>
    </xf>
    <xf numFmtId="0" fontId="51" fillId="0" borderId="36" xfId="0" applyFont="1" applyFill="1" applyBorder="1" applyAlignment="1">
      <alignment vertical="center"/>
    </xf>
    <xf numFmtId="164" fontId="25" fillId="0" borderId="18" xfId="0" applyNumberFormat="1" applyFont="1" applyFill="1" applyBorder="1" applyAlignment="1"/>
    <xf numFmtId="164" fontId="25" fillId="0" borderId="18" xfId="0" applyNumberFormat="1" applyFont="1" applyFill="1" applyBorder="1" applyAlignment="1">
      <alignment horizontal="right"/>
    </xf>
    <xf numFmtId="164" fontId="52" fillId="0" borderId="18" xfId="0" applyNumberFormat="1" applyFont="1" applyFill="1" applyBorder="1" applyAlignment="1">
      <alignment vertical="center"/>
    </xf>
    <xf numFmtId="164" fontId="52" fillId="0" borderId="27" xfId="0" applyNumberFormat="1" applyFont="1" applyFill="1" applyBorder="1" applyAlignment="1">
      <alignment vertical="center"/>
    </xf>
    <xf numFmtId="0" fontId="53" fillId="0" borderId="6" xfId="0" applyFont="1" applyFill="1" applyBorder="1"/>
    <xf numFmtId="0" fontId="43" fillId="0" borderId="39" xfId="0" applyFont="1" applyBorder="1" applyAlignment="1">
      <alignment wrapText="1"/>
    </xf>
    <xf numFmtId="0" fontId="10" fillId="0" borderId="1" xfId="0" applyFont="1" applyFill="1" applyBorder="1"/>
    <xf numFmtId="0" fontId="10" fillId="0" borderId="11" xfId="0" applyFont="1" applyFill="1" applyBorder="1"/>
    <xf numFmtId="0" fontId="30" fillId="0" borderId="10" xfId="0" applyFont="1" applyFill="1" applyBorder="1" applyAlignment="1">
      <alignment horizontal="left"/>
    </xf>
    <xf numFmtId="164" fontId="30" fillId="0" borderId="40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left"/>
    </xf>
    <xf numFmtId="164" fontId="30" fillId="0" borderId="4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18" xfId="0" applyFont="1" applyFill="1" applyBorder="1" applyAlignment="1">
      <alignment horizontal="center"/>
    </xf>
    <xf numFmtId="164" fontId="30" fillId="0" borderId="27" xfId="0" applyNumberFormat="1" applyFont="1" applyFill="1" applyBorder="1" applyAlignment="1">
      <alignment horizontal="center"/>
    </xf>
    <xf numFmtId="0" fontId="10" fillId="11" borderId="12" xfId="4" applyFont="1" applyFill="1" applyBorder="1" applyAlignment="1">
      <alignment horizontal="center"/>
    </xf>
    <xf numFmtId="0" fontId="10" fillId="0" borderId="16" xfId="0" applyFont="1" applyFill="1" applyBorder="1"/>
    <xf numFmtId="0" fontId="10" fillId="7" borderId="16" xfId="11" applyFont="1" applyFill="1" applyBorder="1" applyAlignment="1"/>
    <xf numFmtId="0" fontId="42" fillId="0" borderId="16" xfId="0" applyFont="1" applyBorder="1" applyAlignment="1">
      <alignment horizontal="center" vertical="center"/>
    </xf>
    <xf numFmtId="0" fontId="50" fillId="17" borderId="1" xfId="0" applyFont="1" applyFill="1" applyBorder="1" applyAlignment="1">
      <alignment horizontal="center" wrapText="1"/>
    </xf>
    <xf numFmtId="0" fontId="15" fillId="17" borderId="1" xfId="0" applyFont="1" applyFill="1" applyBorder="1" applyAlignment="1">
      <alignment wrapText="1"/>
    </xf>
    <xf numFmtId="1" fontId="10" fillId="15" borderId="1" xfId="0" applyNumberFormat="1" applyFont="1" applyFill="1" applyBorder="1" applyAlignment="1">
      <alignment horizontal="center"/>
    </xf>
    <xf numFmtId="1" fontId="42" fillId="15" borderId="1" xfId="0" applyNumberFormat="1" applyFont="1" applyFill="1" applyBorder="1" applyAlignment="1">
      <alignment horizontal="center" vertical="center"/>
    </xf>
    <xf numFmtId="1" fontId="49" fillId="15" borderId="1" xfId="0" applyNumberFormat="1" applyFont="1" applyFill="1" applyBorder="1" applyAlignment="1">
      <alignment horizontal="center" wrapText="1"/>
    </xf>
    <xf numFmtId="1" fontId="10" fillId="15" borderId="1" xfId="11" applyNumberFormat="1" applyFont="1" applyFill="1" applyBorder="1" applyAlignment="1">
      <alignment horizontal="center"/>
    </xf>
    <xf numFmtId="1" fontId="10" fillId="15" borderId="1" xfId="0" applyNumberFormat="1" applyFont="1" applyFill="1" applyBorder="1" applyAlignment="1"/>
    <xf numFmtId="0" fontId="15" fillId="14" borderId="1" xfId="0" applyFont="1" applyFill="1" applyBorder="1" applyAlignment="1">
      <alignment horizontal="center"/>
    </xf>
    <xf numFmtId="0" fontId="15" fillId="14" borderId="1" xfId="0" applyFont="1" applyFill="1" applyBorder="1" applyAlignment="1"/>
    <xf numFmtId="0" fontId="10" fillId="17" borderId="1" xfId="0" applyFont="1" applyFill="1" applyBorder="1"/>
    <xf numFmtId="0" fontId="10" fillId="3" borderId="1" xfId="0" quotePrefix="1" applyFont="1" applyFill="1" applyBorder="1" applyAlignment="1">
      <alignment horizontal="center"/>
    </xf>
    <xf numFmtId="0" fontId="15" fillId="0" borderId="41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5" fillId="16" borderId="43" xfId="0" applyFont="1" applyFill="1" applyBorder="1" applyAlignment="1">
      <alignment horizontal="center"/>
    </xf>
    <xf numFmtId="0" fontId="15" fillId="16" borderId="44" xfId="0" applyFont="1" applyFill="1" applyBorder="1" applyAlignment="1">
      <alignment horizontal="center"/>
    </xf>
    <xf numFmtId="0" fontId="15" fillId="16" borderId="45" xfId="0" applyFont="1" applyFill="1" applyBorder="1" applyAlignment="1">
      <alignment horizontal="center" wrapText="1"/>
    </xf>
    <xf numFmtId="0" fontId="10" fillId="18" borderId="5" xfId="0" applyFont="1" applyFill="1" applyBorder="1" applyAlignment="1">
      <alignment horizontal="center"/>
    </xf>
    <xf numFmtId="0" fontId="10" fillId="15" borderId="2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0" fillId="15" borderId="3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Border="1" applyAlignment="1">
      <alignment horizontal="center"/>
    </xf>
    <xf numFmtId="0" fontId="42" fillId="15" borderId="38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49" fillId="15" borderId="38" xfId="0" applyFont="1" applyFill="1" applyBorder="1" applyAlignment="1">
      <alignment horizontal="center" wrapText="1"/>
    </xf>
    <xf numFmtId="0" fontId="10" fillId="15" borderId="38" xfId="11" applyFont="1" applyFill="1" applyBorder="1" applyAlignment="1">
      <alignment horizontal="center"/>
    </xf>
    <xf numFmtId="0" fontId="12" fillId="0" borderId="0" xfId="11" applyFont="1" applyFill="1" applyBorder="1" applyAlignment="1">
      <alignment horizontal="center"/>
    </xf>
    <xf numFmtId="0" fontId="10" fillId="18" borderId="39" xfId="0" applyFont="1" applyFill="1" applyBorder="1" applyAlignment="1">
      <alignment horizontal="center"/>
    </xf>
    <xf numFmtId="0" fontId="10" fillId="15" borderId="30" xfId="0" applyFont="1" applyFill="1" applyBorder="1" applyAlignment="1">
      <alignment horizontal="center"/>
    </xf>
    <xf numFmtId="0" fontId="15" fillId="14" borderId="26" xfId="0" applyFont="1" applyFill="1" applyBorder="1" applyAlignment="1">
      <alignment horizontal="center"/>
    </xf>
    <xf numFmtId="0" fontId="55" fillId="0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right"/>
    </xf>
    <xf numFmtId="0" fontId="32" fillId="0" borderId="0" xfId="1" applyFont="1" applyFill="1" applyAlignment="1">
      <alignment horizontal="right"/>
    </xf>
    <xf numFmtId="15" fontId="10" fillId="19" borderId="1" xfId="0" applyNumberFormat="1" applyFont="1" applyFill="1" applyBorder="1" applyAlignment="1">
      <alignment horizontal="center" vertical="center" wrapText="1"/>
    </xf>
    <xf numFmtId="0" fontId="10" fillId="13" borderId="16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164" fontId="30" fillId="0" borderId="1" xfId="0" applyNumberFormat="1" applyFont="1" applyFill="1" applyBorder="1" applyAlignment="1">
      <alignment horizontal="left"/>
    </xf>
    <xf numFmtId="0" fontId="30" fillId="0" borderId="0" xfId="0" applyFont="1" applyFill="1" applyBorder="1"/>
    <xf numFmtId="0" fontId="30" fillId="0" borderId="0" xfId="0" applyFont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47" fillId="0" borderId="0" xfId="0" applyFont="1" applyBorder="1"/>
    <xf numFmtId="0" fontId="10" fillId="18" borderId="46" xfId="0" applyFont="1" applyFill="1" applyBorder="1" applyAlignment="1">
      <alignment horizontal="center"/>
    </xf>
    <xf numFmtId="0" fontId="10" fillId="15" borderId="47" xfId="0" applyFont="1" applyFill="1" applyBorder="1" applyAlignment="1">
      <alignment horizontal="center"/>
    </xf>
    <xf numFmtId="1" fontId="10" fillId="15" borderId="48" xfId="0" applyNumberFormat="1" applyFont="1" applyFill="1" applyBorder="1" applyAlignment="1">
      <alignment horizontal="center"/>
    </xf>
    <xf numFmtId="1" fontId="15" fillId="14" borderId="49" xfId="0" applyNumberFormat="1" applyFont="1" applyFill="1" applyBorder="1" applyAlignment="1">
      <alignment horizontal="center"/>
    </xf>
    <xf numFmtId="0" fontId="10" fillId="0" borderId="5" xfId="0" applyFont="1" applyBorder="1"/>
    <xf numFmtId="0" fontId="47" fillId="0" borderId="6" xfId="0" applyFont="1" applyBorder="1"/>
    <xf numFmtId="0" fontId="10" fillId="0" borderId="38" xfId="0" applyFont="1" applyBorder="1"/>
    <xf numFmtId="0" fontId="10" fillId="0" borderId="38" xfId="0" applyFont="1" applyBorder="1" applyAlignment="1"/>
    <xf numFmtId="0" fontId="10" fillId="0" borderId="29" xfId="0" applyFont="1" applyBorder="1" applyAlignment="1">
      <alignment wrapText="1"/>
    </xf>
    <xf numFmtId="3" fontId="10" fillId="0" borderId="38" xfId="0" applyNumberFormat="1" applyFont="1" applyBorder="1"/>
    <xf numFmtId="3" fontId="42" fillId="0" borderId="30" xfId="0" applyNumberFormat="1" applyFont="1" applyBorder="1" applyAlignment="1">
      <alignment vertical="center"/>
    </xf>
    <xf numFmtId="164" fontId="10" fillId="0" borderId="0" xfId="0" applyNumberFormat="1" applyFont="1" applyBorder="1"/>
    <xf numFmtId="164" fontId="10" fillId="0" borderId="0" xfId="0" applyNumberFormat="1" applyFont="1" applyBorder="1" applyAlignment="1"/>
    <xf numFmtId="0" fontId="12" fillId="5" borderId="19" xfId="4" applyFont="1" applyFill="1" applyBorder="1" applyAlignment="1">
      <alignment horizontal="left"/>
    </xf>
    <xf numFmtId="0" fontId="13" fillId="0" borderId="8" xfId="4" applyFont="1" applyBorder="1" applyAlignment="1">
      <alignment horizontal="left"/>
    </xf>
    <xf numFmtId="0" fontId="12" fillId="0" borderId="8" xfId="4" applyFont="1" applyBorder="1"/>
    <xf numFmtId="0" fontId="19" fillId="0" borderId="20" xfId="4" applyFont="1" applyBorder="1" applyAlignment="1">
      <alignment horizontal="center" wrapText="1"/>
    </xf>
    <xf numFmtId="0" fontId="19" fillId="0" borderId="8" xfId="4" applyFont="1" applyBorder="1" applyAlignment="1">
      <alignment horizontal="center" wrapText="1"/>
    </xf>
    <xf numFmtId="0" fontId="12" fillId="0" borderId="0" xfId="4" applyFont="1"/>
    <xf numFmtId="0" fontId="21" fillId="0" borderId="0" xfId="4" applyFont="1"/>
    <xf numFmtId="15" fontId="10" fillId="16" borderId="37" xfId="4" applyNumberFormat="1" applyFont="1" applyFill="1" applyBorder="1" applyAlignment="1">
      <alignment horizontal="left"/>
    </xf>
    <xf numFmtId="15" fontId="10" fillId="16" borderId="0" xfId="4" applyNumberFormat="1" applyFont="1" applyFill="1" applyBorder="1" applyAlignment="1">
      <alignment horizontal="left"/>
    </xf>
    <xf numFmtId="0" fontId="10" fillId="16" borderId="0" xfId="4" applyFont="1" applyFill="1" applyBorder="1"/>
    <xf numFmtId="0" fontId="10" fillId="16" borderId="1" xfId="4" applyFont="1" applyFill="1" applyBorder="1" applyAlignment="1">
      <alignment horizontal="right"/>
    </xf>
    <xf numFmtId="0" fontId="10" fillId="16" borderId="1" xfId="4" applyFont="1" applyFill="1" applyBorder="1" applyAlignment="1">
      <alignment horizontal="center"/>
    </xf>
    <xf numFmtId="0" fontId="16" fillId="16" borderId="1" xfId="4" applyFont="1" applyFill="1" applyBorder="1" applyAlignment="1">
      <alignment horizontal="right"/>
    </xf>
    <xf numFmtId="0" fontId="18" fillId="16" borderId="4" xfId="4" applyFont="1" applyFill="1" applyBorder="1" applyAlignment="1">
      <alignment horizontal="right"/>
    </xf>
    <xf numFmtId="0" fontId="10" fillId="20" borderId="12" xfId="4" applyFont="1" applyFill="1" applyBorder="1" applyAlignment="1">
      <alignment horizontal="right"/>
    </xf>
    <xf numFmtId="15" fontId="10" fillId="21" borderId="1" xfId="0" applyNumberFormat="1" applyFont="1" applyFill="1" applyBorder="1" applyAlignment="1">
      <alignment horizontal="left" vertical="center" wrapText="1"/>
    </xf>
    <xf numFmtId="0" fontId="10" fillId="13" borderId="16" xfId="4" applyFont="1" applyFill="1" applyBorder="1" applyAlignment="1">
      <alignment wrapText="1"/>
    </xf>
    <xf numFmtId="0" fontId="10" fillId="22" borderId="1" xfId="4" applyFont="1" applyFill="1" applyBorder="1" applyAlignment="1">
      <alignment horizontal="center"/>
    </xf>
    <xf numFmtId="0" fontId="10" fillId="0" borderId="0" xfId="4" applyFont="1"/>
    <xf numFmtId="0" fontId="15" fillId="0" borderId="13" xfId="4" applyFont="1" applyBorder="1" applyAlignment="1">
      <alignment horizontal="center"/>
    </xf>
    <xf numFmtId="0" fontId="15" fillId="0" borderId="14" xfId="4" applyFont="1" applyBorder="1" applyAlignment="1">
      <alignment horizontal="center"/>
    </xf>
    <xf numFmtId="0" fontId="15" fillId="0" borderId="50" xfId="4" applyFont="1" applyBorder="1" applyAlignment="1">
      <alignment horizontal="center"/>
    </xf>
    <xf numFmtId="0" fontId="20" fillId="11" borderId="51" xfId="4" applyFont="1" applyFill="1" applyBorder="1" applyAlignment="1">
      <alignment horizontal="center" wrapText="1"/>
    </xf>
    <xf numFmtId="0" fontId="20" fillId="11" borderId="52" xfId="4" applyFont="1" applyFill="1" applyBorder="1" applyAlignment="1">
      <alignment horizontal="center" wrapText="1"/>
    </xf>
    <xf numFmtId="0" fontId="10" fillId="20" borderId="37" xfId="4" applyFont="1" applyFill="1" applyBorder="1" applyAlignment="1">
      <alignment horizontal="left"/>
    </xf>
    <xf numFmtId="0" fontId="10" fillId="20" borderId="0" xfId="4" applyFont="1" applyFill="1" applyBorder="1" applyAlignment="1">
      <alignment horizontal="left"/>
    </xf>
    <xf numFmtId="0" fontId="16" fillId="20" borderId="0" xfId="4" applyFont="1" applyFill="1" applyBorder="1"/>
    <xf numFmtId="0" fontId="10" fillId="20" borderId="12" xfId="4" applyFont="1" applyFill="1" applyBorder="1" applyAlignment="1">
      <alignment horizontal="center"/>
    </xf>
    <xf numFmtId="0" fontId="17" fillId="20" borderId="35" xfId="4" applyFont="1" applyFill="1" applyBorder="1" applyAlignment="1">
      <alignment horizontal="right"/>
    </xf>
    <xf numFmtId="15" fontId="10" fillId="19" borderId="12" xfId="0" applyNumberFormat="1" applyFont="1" applyFill="1" applyBorder="1" applyAlignment="1">
      <alignment horizontal="left" vertical="center" wrapText="1"/>
    </xf>
    <xf numFmtId="0" fontId="10" fillId="13" borderId="42" xfId="0" applyFont="1" applyFill="1" applyBorder="1" applyAlignment="1">
      <alignment wrapText="1"/>
    </xf>
    <xf numFmtId="0" fontId="10" fillId="0" borderId="12" xfId="4" applyFont="1" applyFill="1" applyBorder="1" applyAlignment="1">
      <alignment horizontal="center"/>
    </xf>
    <xf numFmtId="0" fontId="10" fillId="22" borderId="12" xfId="4" applyFont="1" applyFill="1" applyBorder="1" applyAlignment="1">
      <alignment horizontal="center"/>
    </xf>
    <xf numFmtId="0" fontId="10" fillId="12" borderId="12" xfId="4" applyFont="1" applyFill="1" applyBorder="1" applyAlignment="1">
      <alignment horizontal="center"/>
    </xf>
    <xf numFmtId="0" fontId="15" fillId="0" borderId="19" xfId="4" applyFont="1" applyBorder="1" applyAlignment="1">
      <alignment horizontal="center"/>
    </xf>
    <xf numFmtId="0" fontId="15" fillId="0" borderId="26" xfId="4" applyFont="1" applyBorder="1" applyAlignment="1">
      <alignment horizontal="center"/>
    </xf>
    <xf numFmtId="0" fontId="20" fillId="11" borderId="45" xfId="4" applyFont="1" applyFill="1" applyBorder="1" applyAlignment="1">
      <alignment horizontal="center" wrapText="1"/>
    </xf>
    <xf numFmtId="0" fontId="19" fillId="0" borderId="21" xfId="4" applyFont="1" applyBorder="1" applyAlignment="1">
      <alignment horizontal="center" wrapText="1"/>
    </xf>
    <xf numFmtId="0" fontId="19" fillId="0" borderId="13" xfId="4" applyFont="1" applyFill="1" applyBorder="1" applyAlignment="1">
      <alignment horizontal="center" wrapText="1"/>
    </xf>
    <xf numFmtId="0" fontId="19" fillId="0" borderId="15" xfId="4" applyFont="1" applyFill="1" applyBorder="1" applyAlignment="1">
      <alignment horizontal="center" wrapText="1"/>
    </xf>
    <xf numFmtId="0" fontId="20" fillId="11" borderId="13" xfId="4" applyFont="1" applyFill="1" applyBorder="1" applyAlignment="1">
      <alignment horizontal="center" wrapText="1"/>
    </xf>
    <xf numFmtId="0" fontId="20" fillId="11" borderId="15" xfId="4" applyFont="1" applyFill="1" applyBorder="1" applyAlignment="1">
      <alignment horizontal="center" wrapText="1"/>
    </xf>
    <xf numFmtId="10" fontId="10" fillId="0" borderId="0" xfId="0" applyNumberFormat="1" applyFont="1" applyBorder="1"/>
    <xf numFmtId="0" fontId="12" fillId="0" borderId="0" xfId="4" applyFont="1" applyBorder="1"/>
    <xf numFmtId="0" fontId="21" fillId="0" borderId="0" xfId="4" applyFont="1" applyBorder="1"/>
    <xf numFmtId="0" fontId="15" fillId="0" borderId="0" xfId="4" applyFont="1" applyBorder="1" applyAlignment="1">
      <alignment horizontal="center"/>
    </xf>
    <xf numFmtId="0" fontId="17" fillId="20" borderId="53" xfId="4" applyFont="1" applyFill="1" applyBorder="1" applyAlignment="1">
      <alignment horizontal="right"/>
    </xf>
    <xf numFmtId="0" fontId="10" fillId="20" borderId="54" xfId="4" applyFont="1" applyFill="1" applyBorder="1" applyAlignment="1">
      <alignment horizontal="right"/>
    </xf>
    <xf numFmtId="0" fontId="10" fillId="20" borderId="53" xfId="4" applyFont="1" applyFill="1" applyBorder="1" applyAlignment="1">
      <alignment horizontal="right"/>
    </xf>
    <xf numFmtId="0" fontId="10" fillId="20" borderId="42" xfId="4" applyFont="1" applyFill="1" applyBorder="1" applyAlignment="1">
      <alignment horizontal="center"/>
    </xf>
    <xf numFmtId="0" fontId="15" fillId="0" borderId="0" xfId="0" applyFont="1" applyBorder="1"/>
    <xf numFmtId="0" fontId="10" fillId="0" borderId="55" xfId="0" applyFont="1" applyBorder="1" applyAlignment="1">
      <alignment horizontal="center"/>
    </xf>
    <xf numFmtId="0" fontId="10" fillId="0" borderId="7" xfId="0" applyFont="1" applyFill="1" applyBorder="1"/>
    <xf numFmtId="0" fontId="10" fillId="7" borderId="7" xfId="11" applyFont="1" applyFill="1" applyBorder="1" applyAlignment="1"/>
    <xf numFmtId="0" fontId="42" fillId="0" borderId="7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/>
    </xf>
    <xf numFmtId="0" fontId="30" fillId="0" borderId="56" xfId="0" applyFont="1" applyFill="1" applyBorder="1" applyAlignment="1">
      <alignment horizontal="right"/>
    </xf>
    <xf numFmtId="164" fontId="25" fillId="0" borderId="28" xfId="0" applyNumberFormat="1" applyFont="1" applyFill="1" applyBorder="1" applyAlignment="1">
      <alignment horizontal="right"/>
    </xf>
    <xf numFmtId="0" fontId="30" fillId="0" borderId="57" xfId="0" applyFont="1" applyFill="1" applyBorder="1" applyAlignment="1">
      <alignment horizontal="left"/>
    </xf>
    <xf numFmtId="0" fontId="30" fillId="0" borderId="16" xfId="0" applyFont="1" applyFill="1" applyBorder="1" applyAlignment="1">
      <alignment horizontal="left"/>
    </xf>
    <xf numFmtId="164" fontId="30" fillId="0" borderId="16" xfId="0" applyNumberFormat="1" applyFont="1" applyFill="1" applyBorder="1" applyAlignment="1">
      <alignment horizontal="left"/>
    </xf>
    <xf numFmtId="0" fontId="30" fillId="0" borderId="16" xfId="0" applyFont="1" applyFill="1" applyBorder="1" applyAlignment="1">
      <alignment horizontal="center"/>
    </xf>
    <xf numFmtId="0" fontId="30" fillId="0" borderId="58" xfId="0" applyFont="1" applyFill="1" applyBorder="1" applyAlignment="1">
      <alignment horizontal="center"/>
    </xf>
    <xf numFmtId="3" fontId="10" fillId="0" borderId="0" xfId="0" applyNumberFormat="1" applyFont="1" applyBorder="1"/>
    <xf numFmtId="3" fontId="42" fillId="0" borderId="0" xfId="0" applyNumberFormat="1" applyFont="1" applyBorder="1" applyAlignment="1">
      <alignment vertical="center"/>
    </xf>
    <xf numFmtId="0" fontId="46" fillId="0" borderId="59" xfId="0" applyFont="1" applyBorder="1" applyAlignment="1">
      <alignment horizontal="center" wrapText="1"/>
    </xf>
    <xf numFmtId="0" fontId="46" fillId="0" borderId="60" xfId="0" applyFont="1" applyBorder="1" applyAlignment="1">
      <alignment horizontal="center" wrapText="1"/>
    </xf>
    <xf numFmtId="164" fontId="25" fillId="0" borderId="61" xfId="0" applyNumberFormat="1" applyFont="1" applyBorder="1" applyAlignment="1">
      <alignment horizontal="center"/>
    </xf>
    <xf numFmtId="0" fontId="10" fillId="16" borderId="2" xfId="4" applyFont="1" applyFill="1" applyBorder="1" applyAlignment="1">
      <alignment horizontal="right"/>
    </xf>
    <xf numFmtId="0" fontId="10" fillId="16" borderId="62" xfId="4" applyFont="1" applyFill="1" applyBorder="1" applyAlignment="1">
      <alignment horizontal="center"/>
    </xf>
    <xf numFmtId="0" fontId="16" fillId="16" borderId="51" xfId="4" applyFont="1" applyFill="1" applyBorder="1" applyAlignment="1">
      <alignment horizontal="right"/>
    </xf>
    <xf numFmtId="0" fontId="16" fillId="16" borderId="63" xfId="4" applyFont="1" applyFill="1" applyBorder="1" applyAlignment="1">
      <alignment horizontal="right"/>
    </xf>
    <xf numFmtId="0" fontId="18" fillId="16" borderId="51" xfId="4" applyFont="1" applyFill="1" applyBorder="1" applyAlignment="1">
      <alignment horizontal="right"/>
    </xf>
    <xf numFmtId="0" fontId="20" fillId="11" borderId="47" xfId="4" applyFont="1" applyFill="1" applyBorder="1" applyAlignment="1">
      <alignment horizontal="center" wrapText="1"/>
    </xf>
    <xf numFmtId="0" fontId="19" fillId="0" borderId="25" xfId="4" applyFont="1" applyBorder="1" applyAlignment="1">
      <alignment horizontal="center" wrapText="1"/>
    </xf>
    <xf numFmtId="0" fontId="12" fillId="5" borderId="13" xfId="4" applyFont="1" applyFill="1" applyBorder="1" applyAlignment="1">
      <alignment horizontal="left"/>
    </xf>
    <xf numFmtId="0" fontId="13" fillId="0" borderId="26" xfId="4" applyFont="1" applyBorder="1" applyAlignment="1">
      <alignment horizontal="left"/>
    </xf>
    <xf numFmtId="0" fontId="19" fillId="0" borderId="15" xfId="4" applyFont="1" applyBorder="1" applyAlignment="1">
      <alignment horizontal="center" wrapText="1"/>
    </xf>
    <xf numFmtId="0" fontId="12" fillId="0" borderId="26" xfId="4" applyFont="1" applyBorder="1"/>
    <xf numFmtId="0" fontId="5" fillId="0" borderId="0" xfId="0" applyFont="1" applyBorder="1"/>
    <xf numFmtId="0" fontId="5" fillId="0" borderId="0" xfId="0" applyFont="1"/>
    <xf numFmtId="0" fontId="19" fillId="0" borderId="14" xfId="4" applyFont="1" applyBorder="1" applyAlignment="1">
      <alignment horizontal="center" wrapText="1"/>
    </xf>
    <xf numFmtId="0" fontId="19" fillId="0" borderId="26" xfId="4" applyFont="1" applyBorder="1" applyAlignment="1">
      <alignment horizontal="center" wrapText="1"/>
    </xf>
    <xf numFmtId="0" fontId="43" fillId="0" borderId="13" xfId="0" applyFont="1" applyFill="1" applyBorder="1" applyAlignment="1">
      <alignment wrapText="1"/>
    </xf>
    <xf numFmtId="0" fontId="10" fillId="0" borderId="6" xfId="0" applyFont="1" applyFill="1" applyBorder="1" applyAlignment="1">
      <alignment horizontal="center"/>
    </xf>
    <xf numFmtId="0" fontId="15" fillId="9" borderId="19" xfId="0" applyFont="1" applyFill="1" applyBorder="1"/>
    <xf numFmtId="0" fontId="15" fillId="9" borderId="20" xfId="0" applyFont="1" applyFill="1" applyBorder="1"/>
    <xf numFmtId="0" fontId="15" fillId="9" borderId="21" xfId="0" applyFont="1" applyFill="1" applyBorder="1"/>
    <xf numFmtId="0" fontId="15" fillId="9" borderId="8" xfId="0" applyFont="1" applyFill="1" applyBorder="1"/>
    <xf numFmtId="0" fontId="15" fillId="9" borderId="25" xfId="0" applyFont="1" applyFill="1" applyBorder="1"/>
    <xf numFmtId="0" fontId="15" fillId="9" borderId="26" xfId="0" applyFont="1" applyFill="1" applyBorder="1"/>
    <xf numFmtId="0" fontId="15" fillId="9" borderId="14" xfId="0" applyFont="1" applyFill="1" applyBorder="1"/>
    <xf numFmtId="0" fontId="15" fillId="9" borderId="15" xfId="0" applyFont="1" applyFill="1" applyBorder="1"/>
    <xf numFmtId="164" fontId="25" fillId="0" borderId="0" xfId="0" applyNumberFormat="1" applyFont="1" applyBorder="1"/>
    <xf numFmtId="2" fontId="30" fillId="0" borderId="0" xfId="0" applyNumberFormat="1" applyFont="1" applyBorder="1" applyAlignment="1"/>
    <xf numFmtId="164" fontId="25" fillId="0" borderId="4" xfId="0" applyNumberFormat="1" applyFont="1" applyFill="1" applyBorder="1" applyAlignment="1">
      <alignment horizontal="center"/>
    </xf>
    <xf numFmtId="0" fontId="10" fillId="0" borderId="1" xfId="6" applyFont="1" applyBorder="1" applyAlignment="1">
      <alignment horizontal="center"/>
    </xf>
    <xf numFmtId="0" fontId="10" fillId="0" borderId="1" xfId="6" applyFont="1" applyFill="1" applyBorder="1" applyAlignment="1">
      <alignment horizontal="center"/>
    </xf>
    <xf numFmtId="0" fontId="10" fillId="11" borderId="1" xfId="6" applyFont="1" applyFill="1" applyBorder="1" applyAlignment="1">
      <alignment horizontal="center"/>
    </xf>
    <xf numFmtId="0" fontId="10" fillId="22" borderId="1" xfId="6" applyFont="1" applyFill="1" applyBorder="1" applyAlignment="1">
      <alignment horizontal="center"/>
    </xf>
    <xf numFmtId="0" fontId="10" fillId="12" borderId="1" xfId="6" applyFont="1" applyFill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5" fillId="0" borderId="21" xfId="4" applyFont="1" applyBorder="1" applyAlignment="1">
      <alignment horizontal="center"/>
    </xf>
    <xf numFmtId="15" fontId="10" fillId="21" borderId="6" xfId="0" applyNumberFormat="1" applyFont="1" applyFill="1" applyBorder="1" applyAlignment="1">
      <alignment horizontal="left" vertical="center" wrapText="1"/>
    </xf>
    <xf numFmtId="15" fontId="10" fillId="19" borderId="64" xfId="0" applyNumberFormat="1" applyFont="1" applyFill="1" applyBorder="1" applyAlignment="1">
      <alignment horizontal="left" vertical="center" wrapText="1"/>
    </xf>
    <xf numFmtId="0" fontId="10" fillId="13" borderId="22" xfId="4" applyFont="1" applyFill="1" applyBorder="1" applyAlignment="1">
      <alignment wrapText="1"/>
    </xf>
    <xf numFmtId="0" fontId="10" fillId="13" borderId="48" xfId="0" applyFont="1" applyFill="1" applyBorder="1" applyAlignment="1">
      <alignment wrapText="1"/>
    </xf>
    <xf numFmtId="15" fontId="10" fillId="21" borderId="29" xfId="0" applyNumberFormat="1" applyFont="1" applyFill="1" applyBorder="1" applyAlignment="1">
      <alignment horizontal="left" vertical="center" wrapText="1"/>
    </xf>
    <xf numFmtId="15" fontId="10" fillId="21" borderId="38" xfId="0" applyNumberFormat="1" applyFont="1" applyFill="1" applyBorder="1" applyAlignment="1">
      <alignment horizontal="left" vertical="center" wrapText="1"/>
    </xf>
    <xf numFmtId="15" fontId="10" fillId="19" borderId="30" xfId="0" applyNumberFormat="1" applyFont="1" applyFill="1" applyBorder="1" applyAlignment="1">
      <alignment horizontal="left" vertical="center" wrapText="1"/>
    </xf>
    <xf numFmtId="0" fontId="47" fillId="0" borderId="6" xfId="0" applyFont="1" applyFill="1" applyBorder="1" applyAlignment="1">
      <alignment horizontal="left"/>
    </xf>
    <xf numFmtId="0" fontId="43" fillId="8" borderId="6" xfId="0" applyFont="1" applyFill="1" applyBorder="1" applyAlignment="1">
      <alignment horizontal="left" wrapText="1"/>
    </xf>
    <xf numFmtId="0" fontId="43" fillId="0" borderId="39" xfId="0" applyFont="1" applyBorder="1" applyAlignment="1">
      <alignment horizontal="left" wrapText="1"/>
    </xf>
    <xf numFmtId="0" fontId="10" fillId="0" borderId="38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53" xfId="0" applyFont="1" applyFill="1" applyBorder="1" applyAlignment="1">
      <alignment horizontal="center"/>
    </xf>
    <xf numFmtId="0" fontId="30" fillId="0" borderId="51" xfId="0" applyFont="1" applyFill="1" applyBorder="1" applyAlignment="1">
      <alignment horizontal="right"/>
    </xf>
    <xf numFmtId="164" fontId="25" fillId="0" borderId="30" xfId="0" applyNumberFormat="1" applyFont="1" applyFill="1" applyBorder="1" applyAlignment="1">
      <alignment horizontal="right"/>
    </xf>
    <xf numFmtId="0" fontId="10" fillId="23" borderId="29" xfId="0" applyFont="1" applyFill="1" applyBorder="1" applyAlignment="1">
      <alignment horizontal="center"/>
    </xf>
    <xf numFmtId="0" fontId="10" fillId="11" borderId="7" xfId="4" applyFont="1" applyFill="1" applyBorder="1" applyAlignment="1">
      <alignment horizontal="center"/>
    </xf>
    <xf numFmtId="0" fontId="10" fillId="12" borderId="7" xfId="4" applyFont="1" applyFill="1" applyBorder="1" applyAlignment="1">
      <alignment horizontal="center"/>
    </xf>
    <xf numFmtId="0" fontId="10" fillId="10" borderId="1" xfId="4" applyFont="1" applyFill="1" applyBorder="1" applyAlignment="1">
      <alignment horizontal="center"/>
    </xf>
    <xf numFmtId="0" fontId="10" fillId="10" borderId="12" xfId="4" applyFont="1" applyFill="1" applyBorder="1" applyAlignment="1">
      <alignment horizontal="center"/>
    </xf>
    <xf numFmtId="0" fontId="10" fillId="10" borderId="1" xfId="4" applyFont="1" applyFill="1" applyBorder="1" applyAlignment="1">
      <alignment horizontal="center"/>
    </xf>
    <xf numFmtId="0" fontId="10" fillId="11" borderId="1" xfId="4" applyFont="1" applyFill="1" applyBorder="1" applyAlignment="1">
      <alignment horizontal="center"/>
    </xf>
    <xf numFmtId="0" fontId="10" fillId="22" borderId="1" xfId="4" applyFont="1" applyFill="1" applyBorder="1" applyAlignment="1">
      <alignment horizontal="center"/>
    </xf>
    <xf numFmtId="0" fontId="10" fillId="12" borderId="1" xfId="4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38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9" borderId="15" xfId="0" applyFont="1" applyFill="1" applyBorder="1"/>
    <xf numFmtId="0" fontId="43" fillId="0" borderId="65" xfId="0" applyFont="1" applyFill="1" applyBorder="1" applyAlignment="1">
      <alignment wrapText="1"/>
    </xf>
    <xf numFmtId="0" fontId="15" fillId="0" borderId="66" xfId="0" applyFont="1" applyFill="1" applyBorder="1" applyAlignment="1">
      <alignment horizontal="center"/>
    </xf>
    <xf numFmtId="0" fontId="25" fillId="0" borderId="67" xfId="0" applyFont="1" applyBorder="1" applyAlignment="1">
      <alignment horizontal="center"/>
    </xf>
    <xf numFmtId="164" fontId="25" fillId="0" borderId="60" xfId="0" applyNumberFormat="1" applyFont="1" applyBorder="1"/>
    <xf numFmtId="164" fontId="25" fillId="0" borderId="60" xfId="0" applyNumberFormat="1" applyFont="1" applyFill="1" applyBorder="1"/>
    <xf numFmtId="164" fontId="25" fillId="0" borderId="68" xfId="0" applyNumberFormat="1" applyFont="1" applyFill="1" applyBorder="1"/>
    <xf numFmtId="164" fontId="25" fillId="0" borderId="32" xfId="0" applyNumberFormat="1" applyFont="1" applyBorder="1"/>
    <xf numFmtId="0" fontId="15" fillId="0" borderId="14" xfId="0" applyFont="1" applyFill="1" applyBorder="1" applyAlignment="1">
      <alignment horizontal="center"/>
    </xf>
    <xf numFmtId="0" fontId="15" fillId="0" borderId="20" xfId="0" applyFont="1" applyBorder="1"/>
    <xf numFmtId="0" fontId="8" fillId="0" borderId="0" xfId="0" applyFont="1"/>
    <xf numFmtId="0" fontId="10" fillId="11" borderId="1" xfId="4" applyFont="1" applyFill="1" applyBorder="1" applyAlignment="1">
      <alignment horizontal="center"/>
    </xf>
    <xf numFmtId="0" fontId="10" fillId="22" borderId="1" xfId="4" applyFont="1" applyFill="1" applyBorder="1" applyAlignment="1">
      <alignment horizontal="center"/>
    </xf>
    <xf numFmtId="0" fontId="10" fillId="12" borderId="1" xfId="4" applyFont="1" applyFill="1" applyBorder="1" applyAlignment="1">
      <alignment horizontal="center"/>
    </xf>
    <xf numFmtId="0" fontId="56" fillId="0" borderId="1" xfId="0" applyFont="1" applyBorder="1" applyAlignment="1">
      <alignment horizontal="center" vertical="center"/>
    </xf>
    <xf numFmtId="0" fontId="8" fillId="0" borderId="0" xfId="0" applyFont="1" applyBorder="1"/>
    <xf numFmtId="0" fontId="15" fillId="0" borderId="13" xfId="0" applyFont="1" applyFill="1" applyBorder="1"/>
    <xf numFmtId="0" fontId="15" fillId="9" borderId="15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15" fillId="0" borderId="70" xfId="0" applyFont="1" applyFill="1" applyBorder="1"/>
    <xf numFmtId="0" fontId="10" fillId="0" borderId="30" xfId="0" applyFont="1" applyFill="1" applyBorder="1" applyAlignment="1">
      <alignment horizontal="center"/>
    </xf>
    <xf numFmtId="0" fontId="20" fillId="11" borderId="47" xfId="4" applyFont="1" applyFill="1" applyBorder="1" applyAlignment="1">
      <alignment horizontal="center" wrapText="1"/>
    </xf>
    <xf numFmtId="0" fontId="15" fillId="0" borderId="15" xfId="4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11" borderId="47" xfId="4" applyFont="1" applyFill="1" applyBorder="1" applyAlignment="1">
      <alignment horizontal="center" wrapText="1"/>
    </xf>
    <xf numFmtId="0" fontId="10" fillId="7" borderId="1" xfId="4" applyFont="1" applyFill="1" applyBorder="1" applyAlignment="1">
      <alignment horizontal="center"/>
    </xf>
    <xf numFmtId="0" fontId="10" fillId="0" borderId="51" xfId="0" applyFont="1" applyBorder="1" applyAlignment="1">
      <alignment horizontal="center"/>
    </xf>
    <xf numFmtId="16" fontId="10" fillId="0" borderId="38" xfId="0" applyNumberFormat="1" applyFont="1" applyBorder="1" applyAlignment="1">
      <alignment horizontal="center"/>
    </xf>
    <xf numFmtId="0" fontId="42" fillId="0" borderId="3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15" fontId="10" fillId="16" borderId="13" xfId="4" applyNumberFormat="1" applyFont="1" applyFill="1" applyBorder="1" applyAlignment="1">
      <alignment horizontal="left"/>
    </xf>
    <xf numFmtId="15" fontId="10" fillId="16" borderId="14" xfId="4" applyNumberFormat="1" applyFont="1" applyFill="1" applyBorder="1" applyAlignment="1">
      <alignment horizontal="left"/>
    </xf>
    <xf numFmtId="0" fontId="10" fillId="16" borderId="14" xfId="4" applyFont="1" applyFill="1" applyBorder="1"/>
    <xf numFmtId="0" fontId="10" fillId="16" borderId="8" xfId="4" applyFont="1" applyFill="1" applyBorder="1" applyAlignment="1">
      <alignment horizontal="right"/>
    </xf>
    <xf numFmtId="0" fontId="10" fillId="16" borderId="8" xfId="4" applyFont="1" applyFill="1" applyBorder="1" applyAlignment="1">
      <alignment horizontal="center"/>
    </xf>
    <xf numFmtId="0" fontId="16" fillId="16" borderId="8" xfId="4" applyFont="1" applyFill="1" applyBorder="1" applyAlignment="1">
      <alignment horizontal="right"/>
    </xf>
    <xf numFmtId="0" fontId="18" fillId="16" borderId="20" xfId="4" applyFont="1" applyFill="1" applyBorder="1" applyAlignment="1">
      <alignment horizontal="right"/>
    </xf>
    <xf numFmtId="0" fontId="10" fillId="13" borderId="62" xfId="4" applyFont="1" applyFill="1" applyBorder="1" applyAlignment="1">
      <alignment wrapText="1"/>
    </xf>
    <xf numFmtId="0" fontId="10" fillId="20" borderId="13" xfId="4" applyFont="1" applyFill="1" applyBorder="1" applyAlignment="1">
      <alignment horizontal="left"/>
    </xf>
    <xf numFmtId="0" fontId="10" fillId="20" borderId="14" xfId="4" applyFont="1" applyFill="1" applyBorder="1" applyAlignment="1">
      <alignment horizontal="left"/>
    </xf>
    <xf numFmtId="0" fontId="16" fillId="20" borderId="14" xfId="4" applyFont="1" applyFill="1" applyBorder="1"/>
    <xf numFmtId="0" fontId="10" fillId="20" borderId="8" xfId="4" applyFont="1" applyFill="1" applyBorder="1" applyAlignment="1">
      <alignment horizontal="right"/>
    </xf>
    <xf numFmtId="0" fontId="10" fillId="20" borderId="8" xfId="4" applyFont="1" applyFill="1" applyBorder="1" applyAlignment="1">
      <alignment horizontal="center"/>
    </xf>
    <xf numFmtId="0" fontId="17" fillId="20" borderId="20" xfId="4" applyFont="1" applyFill="1" applyBorder="1" applyAlignment="1">
      <alignment horizontal="right"/>
    </xf>
    <xf numFmtId="0" fontId="10" fillId="0" borderId="9" xfId="4" applyFont="1" applyBorder="1" applyAlignment="1">
      <alignment horizontal="center"/>
    </xf>
    <xf numFmtId="0" fontId="10" fillId="0" borderId="10" xfId="4" applyFont="1" applyFill="1" applyBorder="1" applyAlignment="1">
      <alignment horizontal="center"/>
    </xf>
    <xf numFmtId="0" fontId="10" fillId="0" borderId="10" xfId="4" applyFont="1" applyBorder="1" applyAlignment="1">
      <alignment horizontal="center"/>
    </xf>
    <xf numFmtId="0" fontId="10" fillId="0" borderId="11" xfId="4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15" fontId="10" fillId="21" borderId="56" xfId="0" applyNumberFormat="1" applyFont="1" applyFill="1" applyBorder="1" applyAlignment="1">
      <alignment horizontal="left" vertical="center" wrapText="1"/>
    </xf>
    <xf numFmtId="15" fontId="10" fillId="21" borderId="7" xfId="0" applyNumberFormat="1" applyFont="1" applyFill="1" applyBorder="1" applyAlignment="1">
      <alignment horizontal="left" vertical="center" wrapText="1"/>
    </xf>
    <xf numFmtId="15" fontId="10" fillId="19" borderId="71" xfId="0" applyNumberFormat="1" applyFont="1" applyFill="1" applyBorder="1" applyAlignment="1">
      <alignment horizontal="left" vertical="center" wrapText="1"/>
    </xf>
    <xf numFmtId="0" fontId="10" fillId="0" borderId="57" xfId="4" applyFont="1" applyBorder="1" applyAlignment="1">
      <alignment horizontal="center"/>
    </xf>
    <xf numFmtId="0" fontId="10" fillId="0" borderId="16" xfId="4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11" borderId="5" xfId="4" applyFont="1" applyFill="1" applyBorder="1" applyAlignment="1">
      <alignment horizontal="center"/>
    </xf>
    <xf numFmtId="0" fontId="10" fillId="11" borderId="6" xfId="4" applyFont="1" applyFill="1" applyBorder="1" applyAlignment="1">
      <alignment horizontal="center"/>
    </xf>
    <xf numFmtId="0" fontId="10" fillId="11" borderId="64" xfId="4" applyFont="1" applyFill="1" applyBorder="1" applyAlignment="1">
      <alignment horizontal="center"/>
    </xf>
    <xf numFmtId="0" fontId="10" fillId="11" borderId="29" xfId="4" applyFont="1" applyFill="1" applyBorder="1" applyAlignment="1">
      <alignment horizontal="center"/>
    </xf>
    <xf numFmtId="0" fontId="10" fillId="11" borderId="38" xfId="4" applyFont="1" applyFill="1" applyBorder="1" applyAlignment="1">
      <alignment horizontal="center"/>
    </xf>
    <xf numFmtId="0" fontId="10" fillId="11" borderId="53" xfId="4" applyFont="1" applyFill="1" applyBorder="1" applyAlignment="1">
      <alignment horizontal="center"/>
    </xf>
    <xf numFmtId="0" fontId="10" fillId="12" borderId="24" xfId="4" applyFont="1" applyFill="1" applyBorder="1" applyAlignment="1">
      <alignment horizontal="center"/>
    </xf>
    <xf numFmtId="0" fontId="10" fillId="12" borderId="22" xfId="4" applyFont="1" applyFill="1" applyBorder="1" applyAlignment="1">
      <alignment horizontal="center"/>
    </xf>
    <xf numFmtId="0" fontId="10" fillId="12" borderId="48" xfId="4" applyFont="1" applyFill="1" applyBorder="1" applyAlignment="1">
      <alignment horizontal="center"/>
    </xf>
    <xf numFmtId="0" fontId="10" fillId="22" borderId="29" xfId="4" applyFont="1" applyFill="1" applyBorder="1" applyAlignment="1">
      <alignment horizontal="center"/>
    </xf>
    <xf numFmtId="0" fontId="10" fillId="22" borderId="38" xfId="4" applyFont="1" applyFill="1" applyBorder="1" applyAlignment="1">
      <alignment horizontal="center"/>
    </xf>
    <xf numFmtId="0" fontId="10" fillId="22" borderId="53" xfId="4" applyFont="1" applyFill="1" applyBorder="1" applyAlignment="1">
      <alignment horizontal="center"/>
    </xf>
    <xf numFmtId="15" fontId="10" fillId="21" borderId="23" xfId="0" applyNumberFormat="1" applyFont="1" applyFill="1" applyBorder="1" applyAlignment="1">
      <alignment horizontal="left" vertical="center" wrapText="1"/>
    </xf>
    <xf numFmtId="15" fontId="10" fillId="21" borderId="51" xfId="0" applyNumberFormat="1" applyFont="1" applyFill="1" applyBorder="1" applyAlignment="1">
      <alignment horizontal="left" vertical="center" wrapText="1"/>
    </xf>
    <xf numFmtId="0" fontId="10" fillId="13" borderId="72" xfId="4" applyFont="1" applyFill="1" applyBorder="1" applyAlignment="1">
      <alignment wrapText="1"/>
    </xf>
    <xf numFmtId="0" fontId="10" fillId="0" borderId="56" xfId="4" applyFont="1" applyBorder="1" applyAlignment="1">
      <alignment horizontal="center"/>
    </xf>
    <xf numFmtId="0" fontId="10" fillId="12" borderId="56" xfId="4" applyFont="1" applyFill="1" applyBorder="1" applyAlignment="1">
      <alignment horizontal="center"/>
    </xf>
    <xf numFmtId="0" fontId="10" fillId="11" borderId="56" xfId="4" applyFont="1" applyFill="1" applyBorder="1" applyAlignment="1">
      <alignment horizontal="center"/>
    </xf>
    <xf numFmtId="15" fontId="10" fillId="16" borderId="65" xfId="4" applyNumberFormat="1" applyFont="1" applyFill="1" applyBorder="1" applyAlignment="1">
      <alignment horizontal="left"/>
    </xf>
    <xf numFmtId="15" fontId="10" fillId="16" borderId="3" xfId="4" applyNumberFormat="1" applyFont="1" applyFill="1" applyBorder="1" applyAlignment="1">
      <alignment horizontal="left"/>
    </xf>
    <xf numFmtId="0" fontId="10" fillId="16" borderId="3" xfId="4" applyFont="1" applyFill="1" applyBorder="1"/>
    <xf numFmtId="0" fontId="10" fillId="16" borderId="10" xfId="4" applyFont="1" applyFill="1" applyBorder="1" applyAlignment="1">
      <alignment horizontal="right"/>
    </xf>
    <xf numFmtId="0" fontId="10" fillId="16" borderId="57" xfId="4" applyFont="1" applyFill="1" applyBorder="1" applyAlignment="1">
      <alignment horizontal="center"/>
    </xf>
    <xf numFmtId="0" fontId="16" fillId="16" borderId="29" xfId="4" applyFont="1" applyFill="1" applyBorder="1" applyAlignment="1">
      <alignment horizontal="right"/>
    </xf>
    <xf numFmtId="0" fontId="16" fillId="16" borderId="73" xfId="4" applyFont="1" applyFill="1" applyBorder="1" applyAlignment="1">
      <alignment horizontal="right"/>
    </xf>
    <xf numFmtId="0" fontId="18" fillId="16" borderId="29" xfId="4" applyFont="1" applyFill="1" applyBorder="1" applyAlignment="1">
      <alignment horizontal="right"/>
    </xf>
    <xf numFmtId="0" fontId="10" fillId="20" borderId="46" xfId="4" applyFont="1" applyFill="1" applyBorder="1" applyAlignment="1">
      <alignment horizontal="left"/>
    </xf>
    <xf numFmtId="0" fontId="10" fillId="20" borderId="70" xfId="4" applyFont="1" applyFill="1" applyBorder="1" applyAlignment="1">
      <alignment horizontal="left"/>
    </xf>
    <xf numFmtId="0" fontId="16" fillId="20" borderId="70" xfId="4" applyFont="1" applyFill="1" applyBorder="1"/>
    <xf numFmtId="0" fontId="10" fillId="20" borderId="18" xfId="4" applyFont="1" applyFill="1" applyBorder="1" applyAlignment="1">
      <alignment horizontal="right"/>
    </xf>
    <xf numFmtId="0" fontId="10" fillId="20" borderId="58" xfId="4" applyFont="1" applyFill="1" applyBorder="1" applyAlignment="1">
      <alignment horizontal="center"/>
    </xf>
    <xf numFmtId="0" fontId="10" fillId="20" borderId="30" xfId="4" applyFont="1" applyFill="1" applyBorder="1" applyAlignment="1">
      <alignment horizontal="right"/>
    </xf>
    <xf numFmtId="0" fontId="10" fillId="20" borderId="74" xfId="4" applyFont="1" applyFill="1" applyBorder="1" applyAlignment="1">
      <alignment horizontal="right"/>
    </xf>
    <xf numFmtId="0" fontId="17" fillId="20" borderId="30" xfId="4" applyFont="1" applyFill="1" applyBorder="1" applyAlignment="1">
      <alignment horizontal="right"/>
    </xf>
    <xf numFmtId="15" fontId="10" fillId="21" borderId="5" xfId="0" applyNumberFormat="1" applyFont="1" applyFill="1" applyBorder="1" applyAlignment="1">
      <alignment horizontal="left" vertical="center" wrapText="1"/>
    </xf>
    <xf numFmtId="0" fontId="10" fillId="13" borderId="24" xfId="4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10" fillId="0" borderId="0" xfId="0" applyNumberFormat="1" applyFont="1"/>
    <xf numFmtId="0" fontId="46" fillId="0" borderId="31" xfId="0" applyFont="1" applyBorder="1" applyAlignment="1">
      <alignment horizontal="center" wrapText="1"/>
    </xf>
    <xf numFmtId="0" fontId="46" fillId="0" borderId="6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47" fillId="0" borderId="33" xfId="0" applyFont="1" applyBorder="1" applyAlignment="1">
      <alignment horizontal="left"/>
    </xf>
    <xf numFmtId="0" fontId="49" fillId="0" borderId="2" xfId="0" applyFont="1" applyBorder="1" applyAlignment="1">
      <alignment horizontal="center" wrapText="1"/>
    </xf>
    <xf numFmtId="0" fontId="49" fillId="0" borderId="2" xfId="0" applyFont="1" applyFill="1" applyBorder="1" applyAlignment="1">
      <alignment horizontal="center" wrapText="1"/>
    </xf>
    <xf numFmtId="0" fontId="49" fillId="0" borderId="36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2" fillId="11" borderId="1" xfId="0" applyFont="1" applyFill="1" applyBorder="1" applyAlignment="1">
      <alignment horizontal="center"/>
    </xf>
    <xf numFmtId="0" fontId="32" fillId="22" borderId="1" xfId="0" applyFont="1" applyFill="1" applyBorder="1" applyAlignment="1">
      <alignment horizontal="center"/>
    </xf>
    <xf numFmtId="0" fontId="32" fillId="12" borderId="1" xfId="0" applyFont="1" applyFill="1" applyBorder="1" applyAlignment="1">
      <alignment horizontal="center"/>
    </xf>
    <xf numFmtId="0" fontId="42" fillId="0" borderId="33" xfId="0" applyFont="1" applyBorder="1" applyAlignment="1">
      <alignment horizontal="center" vertical="center"/>
    </xf>
    <xf numFmtId="0" fontId="42" fillId="0" borderId="6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/>
    </xf>
    <xf numFmtId="0" fontId="27" fillId="18" borderId="19" xfId="0" applyFont="1" applyFill="1" applyBorder="1" applyAlignment="1">
      <alignment horizontal="center"/>
    </xf>
    <xf numFmtId="0" fontId="27" fillId="18" borderId="8" xfId="0" applyFont="1" applyFill="1" applyBorder="1" applyAlignment="1">
      <alignment horizontal="center"/>
    </xf>
    <xf numFmtId="0" fontId="27" fillId="18" borderId="8" xfId="0" applyFont="1" applyFill="1" applyBorder="1" applyAlignment="1">
      <alignment horizontal="center" wrapText="1"/>
    </xf>
    <xf numFmtId="0" fontId="27" fillId="18" borderId="25" xfId="0" applyFont="1" applyFill="1" applyBorder="1" applyAlignment="1">
      <alignment horizontal="center" wrapText="1"/>
    </xf>
    <xf numFmtId="0" fontId="57" fillId="18" borderId="20" xfId="0" applyFont="1" applyFill="1" applyBorder="1" applyAlignment="1">
      <alignment horizontal="center" wrapText="1"/>
    </xf>
    <xf numFmtId="0" fontId="27" fillId="18" borderId="26" xfId="0" applyFont="1" applyFill="1" applyBorder="1" applyAlignment="1">
      <alignment horizontal="center" wrapText="1"/>
    </xf>
    <xf numFmtId="0" fontId="12" fillId="24" borderId="13" xfId="0" applyFont="1" applyFill="1" applyBorder="1"/>
    <xf numFmtId="0" fontId="12" fillId="24" borderId="26" xfId="0" applyFont="1" applyFill="1" applyBorder="1" applyAlignment="1">
      <alignment wrapText="1"/>
    </xf>
    <xf numFmtId="0" fontId="12" fillId="24" borderId="14" xfId="0" applyFont="1" applyFill="1" applyBorder="1" applyAlignment="1">
      <alignment wrapText="1"/>
    </xf>
    <xf numFmtId="0" fontId="12" fillId="24" borderId="26" xfId="0" applyFont="1" applyFill="1" applyBorder="1"/>
    <xf numFmtId="0" fontId="10" fillId="0" borderId="19" xfId="0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5" fillId="25" borderId="23" xfId="0" applyFont="1" applyFill="1" applyBorder="1" applyAlignment="1">
      <alignment horizontal="right"/>
    </xf>
    <xf numFmtId="0" fontId="12" fillId="10" borderId="51" xfId="0" applyFont="1" applyFill="1" applyBorder="1"/>
    <xf numFmtId="0" fontId="12" fillId="26" borderId="63" xfId="0" applyFont="1" applyFill="1" applyBorder="1"/>
    <xf numFmtId="0" fontId="12" fillId="27" borderId="51" xfId="0" applyFont="1" applyFill="1" applyBorder="1"/>
    <xf numFmtId="0" fontId="15" fillId="0" borderId="33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5" fillId="25" borderId="6" xfId="0" applyFont="1" applyFill="1" applyBorder="1" applyAlignment="1">
      <alignment horizontal="right"/>
    </xf>
    <xf numFmtId="0" fontId="12" fillId="10" borderId="38" xfId="0" applyFont="1" applyFill="1" applyBorder="1"/>
    <xf numFmtId="0" fontId="12" fillId="26" borderId="75" xfId="0" applyFont="1" applyFill="1" applyBorder="1"/>
    <xf numFmtId="0" fontId="12" fillId="27" borderId="38" xfId="0" applyFont="1" applyFill="1" applyBorder="1"/>
    <xf numFmtId="0" fontId="15" fillId="0" borderId="11" xfId="0" applyFont="1" applyBorder="1" applyAlignment="1">
      <alignment horizontal="right"/>
    </xf>
    <xf numFmtId="0" fontId="13" fillId="0" borderId="38" xfId="0" applyFont="1" applyBorder="1" applyAlignment="1">
      <alignment horizontal="center"/>
    </xf>
    <xf numFmtId="0" fontId="15" fillId="0" borderId="34" xfId="0" applyFont="1" applyBorder="1" applyAlignment="1">
      <alignment horizontal="right"/>
    </xf>
    <xf numFmtId="0" fontId="13" fillId="0" borderId="53" xfId="0" applyFont="1" applyBorder="1" applyAlignment="1">
      <alignment horizontal="center"/>
    </xf>
    <xf numFmtId="0" fontId="15" fillId="0" borderId="34" xfId="0" applyFont="1" applyFill="1" applyBorder="1" applyAlignment="1">
      <alignment horizontal="right"/>
    </xf>
    <xf numFmtId="0" fontId="13" fillId="0" borderId="53" xfId="0" applyFont="1" applyFill="1" applyBorder="1" applyAlignment="1">
      <alignment horizontal="center"/>
    </xf>
    <xf numFmtId="0" fontId="15" fillId="25" borderId="64" xfId="0" applyFont="1" applyFill="1" applyBorder="1" applyAlignment="1">
      <alignment horizontal="right"/>
    </xf>
    <xf numFmtId="0" fontId="12" fillId="10" borderId="53" xfId="0" applyFont="1" applyFill="1" applyBorder="1"/>
    <xf numFmtId="0" fontId="12" fillId="26" borderId="53" xfId="0" applyFont="1" applyFill="1" applyBorder="1"/>
    <xf numFmtId="0" fontId="12" fillId="27" borderId="53" xfId="0" applyFont="1" applyFill="1" applyBorder="1"/>
    <xf numFmtId="0" fontId="15" fillId="0" borderId="12" xfId="0" applyFont="1" applyFill="1" applyBorder="1" applyAlignment="1">
      <alignment horizontal="right"/>
    </xf>
    <xf numFmtId="0" fontId="13" fillId="25" borderId="13" xfId="0" applyFont="1" applyFill="1" applyBorder="1"/>
    <xf numFmtId="0" fontId="13" fillId="10" borderId="26" xfId="0" applyFont="1" applyFill="1" applyBorder="1"/>
    <xf numFmtId="0" fontId="13" fillId="26" borderId="14" xfId="0" applyFont="1" applyFill="1" applyBorder="1"/>
    <xf numFmtId="0" fontId="13" fillId="27" borderId="26" xfId="0" applyFont="1" applyFill="1" applyBorder="1"/>
    <xf numFmtId="0" fontId="13" fillId="25" borderId="0" xfId="0" applyFont="1" applyFill="1" applyBorder="1"/>
    <xf numFmtId="0" fontId="13" fillId="10" borderId="0" xfId="0" applyFont="1" applyFill="1" applyBorder="1"/>
    <xf numFmtId="0" fontId="13" fillId="26" borderId="0" xfId="0" applyFont="1" applyFill="1" applyBorder="1"/>
    <xf numFmtId="0" fontId="13" fillId="27" borderId="0" xfId="0" applyFont="1" applyFill="1" applyBorder="1"/>
    <xf numFmtId="0" fontId="13" fillId="0" borderId="2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3" fillId="0" borderId="0" xfId="0" applyFont="1" applyFill="1" applyBorder="1"/>
    <xf numFmtId="0" fontId="10" fillId="0" borderId="9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0" fontId="10" fillId="0" borderId="56" xfId="0" applyFont="1" applyBorder="1" applyAlignment="1">
      <alignment horizontal="center"/>
    </xf>
    <xf numFmtId="0" fontId="15" fillId="0" borderId="38" xfId="0" applyFont="1" applyBorder="1" applyAlignment="1">
      <alignment horizontal="right"/>
    </xf>
    <xf numFmtId="0" fontId="15" fillId="0" borderId="38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center"/>
    </xf>
    <xf numFmtId="0" fontId="15" fillId="0" borderId="53" xfId="0" applyFont="1" applyFill="1" applyBorder="1" applyAlignment="1">
      <alignment horizontal="right"/>
    </xf>
    <xf numFmtId="0" fontId="10" fillId="0" borderId="71" xfId="0" applyFont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5" fillId="0" borderId="66" xfId="0" applyFont="1" applyBorder="1"/>
    <xf numFmtId="0" fontId="15" fillId="0" borderId="66" xfId="0" applyFont="1" applyFill="1" applyBorder="1" applyAlignment="1">
      <alignment wrapText="1"/>
    </xf>
    <xf numFmtId="0" fontId="13" fillId="0" borderId="9" xfId="0" applyFont="1" applyBorder="1"/>
    <xf numFmtId="0" fontId="13" fillId="0" borderId="40" xfId="0" applyFont="1" applyBorder="1"/>
    <xf numFmtId="0" fontId="13" fillId="0" borderId="11" xfId="0" applyFont="1" applyBorder="1"/>
    <xf numFmtId="0" fontId="13" fillId="0" borderId="4" xfId="0" applyFont="1" applyBorder="1"/>
    <xf numFmtId="0" fontId="13" fillId="0" borderId="17" xfId="0" applyFont="1" applyBorder="1"/>
    <xf numFmtId="0" fontId="13" fillId="0" borderId="27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19" xfId="0" applyFont="1" applyBorder="1"/>
    <xf numFmtId="0" fontId="15" fillId="0" borderId="8" xfId="0" applyFont="1" applyFill="1" applyBorder="1" applyAlignment="1">
      <alignment wrapText="1"/>
    </xf>
    <xf numFmtId="0" fontId="13" fillId="0" borderId="8" xfId="0" applyFont="1" applyBorder="1" applyAlignment="1">
      <alignment wrapText="1"/>
    </xf>
    <xf numFmtId="0" fontId="13" fillId="0" borderId="8" xfId="0" applyFont="1" applyBorder="1"/>
    <xf numFmtId="0" fontId="13" fillId="0" borderId="25" xfId="0" applyFont="1" applyBorder="1"/>
    <xf numFmtId="0" fontId="13" fillId="0" borderId="26" xfId="0" applyFont="1" applyFill="1" applyBorder="1"/>
    <xf numFmtId="0" fontId="13" fillId="0" borderId="15" xfId="0" applyFont="1" applyFill="1" applyBorder="1"/>
    <xf numFmtId="0" fontId="13" fillId="0" borderId="10" xfId="0" applyFont="1" applyBorder="1"/>
    <xf numFmtId="0" fontId="13" fillId="0" borderId="57" xfId="0" applyFont="1" applyBorder="1"/>
    <xf numFmtId="0" fontId="13" fillId="0" borderId="29" xfId="0" applyFont="1" applyBorder="1" applyAlignment="1">
      <alignment wrapText="1"/>
    </xf>
    <xf numFmtId="0" fontId="13" fillId="0" borderId="1" xfId="0" applyFont="1" applyBorder="1"/>
    <xf numFmtId="0" fontId="13" fillId="0" borderId="16" xfId="0" applyFont="1" applyBorder="1"/>
    <xf numFmtId="0" fontId="13" fillId="0" borderId="38" xfId="0" applyFont="1" applyBorder="1"/>
    <xf numFmtId="0" fontId="12" fillId="0" borderId="38" xfId="0" applyFont="1" applyBorder="1"/>
    <xf numFmtId="0" fontId="13" fillId="0" borderId="34" xfId="0" applyFont="1" applyBorder="1"/>
    <xf numFmtId="0" fontId="13" fillId="0" borderId="12" xfId="0" applyFont="1" applyBorder="1"/>
    <xf numFmtId="0" fontId="13" fillId="0" borderId="42" xfId="0" applyFont="1" applyBorder="1"/>
    <xf numFmtId="0" fontId="12" fillId="0" borderId="53" xfId="0" applyFont="1" applyBorder="1"/>
    <xf numFmtId="0" fontId="13" fillId="0" borderId="25" xfId="0" applyFont="1" applyFill="1" applyBorder="1"/>
    <xf numFmtId="0" fontId="12" fillId="0" borderId="26" xfId="0" applyFont="1" applyBorder="1"/>
    <xf numFmtId="0" fontId="13" fillId="0" borderId="0" xfId="0" applyFont="1" applyBorder="1"/>
    <xf numFmtId="0" fontId="13" fillId="0" borderId="67" xfId="0" applyFont="1" applyBorder="1"/>
    <xf numFmtId="0" fontId="13" fillId="0" borderId="60" xfId="0" applyFont="1" applyBorder="1"/>
    <xf numFmtId="0" fontId="13" fillId="0" borderId="76" xfId="0" applyFont="1" applyBorder="1"/>
    <xf numFmtId="0" fontId="12" fillId="0" borderId="52" xfId="0" applyFont="1" applyBorder="1"/>
    <xf numFmtId="0" fontId="20" fillId="11" borderId="47" xfId="4" applyFont="1" applyFill="1" applyBorder="1" applyAlignment="1">
      <alignment horizontal="center" wrapText="1"/>
    </xf>
    <xf numFmtId="0" fontId="20" fillId="11" borderId="47" xfId="4" applyFont="1" applyFill="1" applyBorder="1" applyAlignment="1">
      <alignment horizontal="center" wrapText="1"/>
    </xf>
    <xf numFmtId="15" fontId="10" fillId="21" borderId="64" xfId="0" applyNumberFormat="1" applyFont="1" applyFill="1" applyBorder="1" applyAlignment="1">
      <alignment horizontal="left" vertical="center" wrapText="1"/>
    </xf>
    <xf numFmtId="15" fontId="10" fillId="21" borderId="53" xfId="0" applyNumberFormat="1" applyFont="1" applyFill="1" applyBorder="1" applyAlignment="1">
      <alignment horizontal="left" vertical="center" wrapText="1"/>
    </xf>
    <xf numFmtId="0" fontId="10" fillId="13" borderId="48" xfId="4" applyFont="1" applyFill="1" applyBorder="1" applyAlignment="1">
      <alignment wrapText="1"/>
    </xf>
    <xf numFmtId="0" fontId="10" fillId="0" borderId="71" xfId="4" applyFont="1" applyBorder="1" applyAlignment="1">
      <alignment horizontal="center"/>
    </xf>
    <xf numFmtId="0" fontId="10" fillId="12" borderId="71" xfId="4" applyFont="1" applyFill="1" applyBorder="1" applyAlignment="1">
      <alignment horizontal="center"/>
    </xf>
    <xf numFmtId="0" fontId="10" fillId="11" borderId="71" xfId="4" applyFont="1" applyFill="1" applyBorder="1" applyAlignment="1">
      <alignment horizontal="center"/>
    </xf>
    <xf numFmtId="0" fontId="15" fillId="0" borderId="8" xfId="0" applyFont="1" applyBorder="1"/>
    <xf numFmtId="164" fontId="25" fillId="0" borderId="31" xfId="0" applyNumberFormat="1" applyFont="1" applyBorder="1"/>
    <xf numFmtId="164" fontId="25" fillId="0" borderId="31" xfId="0" applyNumberFormat="1" applyFont="1" applyBorder="1" applyAlignment="1">
      <alignment horizontal="center"/>
    </xf>
    <xf numFmtId="0" fontId="15" fillId="0" borderId="21" xfId="0" applyFont="1" applyBorder="1"/>
    <xf numFmtId="164" fontId="25" fillId="0" borderId="68" xfId="0" applyNumberFormat="1" applyFont="1" applyBorder="1"/>
    <xf numFmtId="0" fontId="10" fillId="0" borderId="19" xfId="0" applyFont="1" applyFill="1" applyBorder="1" applyAlignment="1"/>
    <xf numFmtId="164" fontId="25" fillId="0" borderId="8" xfId="0" applyNumberFormat="1" applyFont="1" applyFill="1" applyBorder="1" applyAlignment="1">
      <alignment horizontal="center"/>
    </xf>
    <xf numFmtId="0" fontId="47" fillId="0" borderId="19" xfId="0" applyFont="1" applyBorder="1" applyAlignment="1">
      <alignment horizontal="left"/>
    </xf>
    <xf numFmtId="0" fontId="25" fillId="0" borderId="8" xfId="0" applyFont="1" applyFill="1" applyBorder="1" applyAlignment="1">
      <alignment horizontal="center"/>
    </xf>
    <xf numFmtId="0" fontId="49" fillId="0" borderId="20" xfId="0" applyFont="1" applyBorder="1" applyAlignment="1">
      <alignment horizontal="center" wrapText="1"/>
    </xf>
    <xf numFmtId="0" fontId="15" fillId="0" borderId="7" xfId="4" applyFont="1" applyBorder="1" applyAlignment="1">
      <alignment horizontal="center"/>
    </xf>
    <xf numFmtId="0" fontId="15" fillId="12" borderId="7" xfId="4" applyFont="1" applyFill="1" applyBorder="1" applyAlignment="1">
      <alignment horizontal="center"/>
    </xf>
    <xf numFmtId="0" fontId="15" fillId="11" borderId="7" xfId="4" applyFont="1" applyFill="1" applyBorder="1" applyAlignment="1">
      <alignment horizontal="center"/>
    </xf>
    <xf numFmtId="0" fontId="15" fillId="0" borderId="59" xfId="4" applyFont="1" applyBorder="1" applyAlignment="1">
      <alignment horizontal="center"/>
    </xf>
    <xf numFmtId="0" fontId="15" fillId="12" borderId="59" xfId="4" applyFont="1" applyFill="1" applyBorder="1" applyAlignment="1">
      <alignment horizontal="center"/>
    </xf>
    <xf numFmtId="0" fontId="15" fillId="12" borderId="0" xfId="4" applyFont="1" applyFill="1" applyBorder="1" applyAlignment="1">
      <alignment horizontal="center"/>
    </xf>
    <xf numFmtId="0" fontId="10" fillId="12" borderId="55" xfId="4" applyFont="1" applyFill="1" applyBorder="1" applyAlignment="1">
      <alignment horizontal="center"/>
    </xf>
    <xf numFmtId="0" fontId="10" fillId="0" borderId="55" xfId="4" applyFont="1" applyBorder="1" applyAlignment="1">
      <alignment horizontal="center"/>
    </xf>
    <xf numFmtId="0" fontId="10" fillId="11" borderId="55" xfId="4" applyFont="1" applyFill="1" applyBorder="1" applyAlignment="1">
      <alignment horizontal="center"/>
    </xf>
    <xf numFmtId="0" fontId="15" fillId="0" borderId="11" xfId="4" applyFont="1" applyBorder="1" applyAlignment="1">
      <alignment horizontal="center"/>
    </xf>
    <xf numFmtId="0" fontId="15" fillId="12" borderId="22" xfId="4" applyFont="1" applyFill="1" applyBorder="1" applyAlignment="1">
      <alignment horizontal="center"/>
    </xf>
    <xf numFmtId="0" fontId="15" fillId="12" borderId="68" xfId="4" applyFont="1" applyFill="1" applyBorder="1" applyAlignment="1">
      <alignment horizontal="center"/>
    </xf>
    <xf numFmtId="0" fontId="15" fillId="0" borderId="68" xfId="4" applyFont="1" applyBorder="1" applyAlignment="1">
      <alignment horizontal="center"/>
    </xf>
    <xf numFmtId="0" fontId="15" fillId="0" borderId="70" xfId="4" applyFont="1" applyBorder="1" applyAlignment="1">
      <alignment horizontal="center"/>
    </xf>
    <xf numFmtId="0" fontId="15" fillId="11" borderId="70" xfId="4" applyFont="1" applyFill="1" applyBorder="1" applyAlignment="1">
      <alignment horizontal="center"/>
    </xf>
    <xf numFmtId="0" fontId="15" fillId="12" borderId="70" xfId="4" applyFont="1" applyFill="1" applyBorder="1" applyAlignment="1">
      <alignment horizontal="center"/>
    </xf>
    <xf numFmtId="0" fontId="15" fillId="12" borderId="77" xfId="4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11" borderId="56" xfId="4" applyFont="1" applyFill="1" applyBorder="1" applyAlignment="1">
      <alignment horizontal="center"/>
    </xf>
    <xf numFmtId="0" fontId="15" fillId="11" borderId="1" xfId="4" applyFont="1" applyFill="1" applyBorder="1" applyAlignment="1">
      <alignment horizontal="center"/>
    </xf>
    <xf numFmtId="0" fontId="15" fillId="0" borderId="67" xfId="4" applyFont="1" applyBorder="1" applyAlignment="1">
      <alignment horizontal="center"/>
    </xf>
    <xf numFmtId="0" fontId="15" fillId="11" borderId="12" xfId="4" applyFont="1" applyFill="1" applyBorder="1" applyAlignment="1">
      <alignment horizontal="center"/>
    </xf>
    <xf numFmtId="0" fontId="15" fillId="0" borderId="77" xfId="4" applyFont="1" applyBorder="1" applyAlignment="1">
      <alignment horizontal="center"/>
    </xf>
    <xf numFmtId="0" fontId="15" fillId="12" borderId="1" xfId="4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39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5" fillId="0" borderId="13" xfId="0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0" fillId="0" borderId="46" xfId="0" applyFont="1" applyBorder="1" applyAlignment="1">
      <alignment vertical="center"/>
    </xf>
    <xf numFmtId="0" fontId="10" fillId="0" borderId="47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7" fillId="0" borderId="9" xfId="0" applyFont="1" applyBorder="1" applyAlignment="1">
      <alignment vertical="center" wrapText="1"/>
    </xf>
    <xf numFmtId="0" fontId="38" fillId="0" borderId="40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8" fillId="0" borderId="4" xfId="0" applyFont="1" applyBorder="1" applyAlignment="1">
      <alignment vertical="center" wrapText="1"/>
    </xf>
    <xf numFmtId="0" fontId="37" fillId="0" borderId="17" xfId="0" applyFont="1" applyBorder="1" applyAlignment="1">
      <alignment vertical="center" wrapText="1"/>
    </xf>
    <xf numFmtId="0" fontId="38" fillId="0" borderId="27" xfId="0" applyFont="1" applyBorder="1" applyAlignment="1">
      <alignment vertical="center" wrapText="1"/>
    </xf>
    <xf numFmtId="0" fontId="30" fillId="0" borderId="6" xfId="0" applyFont="1" applyBorder="1" applyAlignment="1">
      <alignment vertical="center"/>
    </xf>
    <xf numFmtId="0" fontId="30" fillId="0" borderId="39" xfId="0" applyFont="1" applyBorder="1" applyAlignment="1">
      <alignment vertical="center"/>
    </xf>
    <xf numFmtId="0" fontId="30" fillId="0" borderId="38" xfId="0" applyFont="1" applyBorder="1" applyAlignment="1">
      <alignment vertical="center"/>
    </xf>
    <xf numFmtId="0" fontId="30" fillId="0" borderId="30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30" fillId="0" borderId="51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58" fillId="0" borderId="26" xfId="0" applyFont="1" applyBorder="1" applyAlignment="1">
      <alignment horizontal="center" vertical="center" wrapText="1"/>
    </xf>
    <xf numFmtId="0" fontId="58" fillId="0" borderId="47" xfId="0" applyFont="1" applyBorder="1" applyAlignment="1">
      <alignment vertical="center" wrapText="1"/>
    </xf>
    <xf numFmtId="0" fontId="58" fillId="0" borderId="77" xfId="0" applyFont="1" applyBorder="1" applyAlignment="1">
      <alignment vertical="center" wrapText="1"/>
    </xf>
    <xf numFmtId="0" fontId="59" fillId="0" borderId="47" xfId="0" applyFont="1" applyBorder="1" applyAlignment="1">
      <alignment vertical="center" wrapText="1"/>
    </xf>
    <xf numFmtId="0" fontId="59" fillId="0" borderId="77" xfId="0" applyFont="1" applyBorder="1" applyAlignment="1">
      <alignment horizontal="center" vertical="center" wrapText="1"/>
    </xf>
    <xf numFmtId="0" fontId="60" fillId="0" borderId="47" xfId="0" applyFont="1" applyBorder="1" applyAlignment="1">
      <alignment vertical="center" wrapText="1"/>
    </xf>
    <xf numFmtId="0" fontId="60" fillId="0" borderId="77" xfId="0" applyFont="1" applyBorder="1" applyAlignment="1">
      <alignment horizontal="center" vertical="center" wrapText="1"/>
    </xf>
    <xf numFmtId="14" fontId="30" fillId="0" borderId="4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 wrapText="1"/>
    </xf>
    <xf numFmtId="0" fontId="0" fillId="0" borderId="40" xfId="0" applyBorder="1"/>
    <xf numFmtId="0" fontId="0" fillId="0" borderId="11" xfId="0" applyBorder="1"/>
    <xf numFmtId="0" fontId="0" fillId="0" borderId="1" xfId="0" applyBorder="1" applyAlignment="1">
      <alignment horizontal="left" wrapText="1"/>
    </xf>
    <xf numFmtId="0" fontId="41" fillId="10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0" fontId="0" fillId="0" borderId="4" xfId="0" applyBorder="1"/>
    <xf numFmtId="0" fontId="61" fillId="16" borderId="11" xfId="0" applyFont="1" applyFill="1" applyBorder="1" applyAlignment="1">
      <alignment vertical="center" wrapText="1"/>
    </xf>
    <xf numFmtId="0" fontId="0" fillId="10" borderId="1" xfId="0" applyFill="1" applyBorder="1"/>
    <xf numFmtId="0" fontId="61" fillId="0" borderId="11" xfId="0" applyFont="1" applyBorder="1" applyAlignment="1">
      <alignment vertical="center" wrapText="1"/>
    </xf>
    <xf numFmtId="0" fontId="62" fillId="0" borderId="1" xfId="0" applyFont="1" applyBorder="1" applyAlignment="1">
      <alignment horizontal="left" wrapText="1"/>
    </xf>
    <xf numFmtId="0" fontId="62" fillId="0" borderId="1" xfId="0" applyFont="1" applyBorder="1" applyAlignment="1">
      <alignment wrapText="1"/>
    </xf>
    <xf numFmtId="0" fontId="61" fillId="0" borderId="11" xfId="0" applyFont="1" applyFill="1" applyBorder="1" applyAlignment="1">
      <alignment vertical="center" wrapText="1"/>
    </xf>
    <xf numFmtId="0" fontId="63" fillId="0" borderId="1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17" borderId="11" xfId="0" applyFont="1" applyFill="1" applyBorder="1" applyAlignment="1">
      <alignment vertical="center" wrapText="1"/>
    </xf>
    <xf numFmtId="0" fontId="64" fillId="0" borderId="17" xfId="0" applyFont="1" applyBorder="1"/>
    <xf numFmtId="0" fontId="64" fillId="0" borderId="18" xfId="0" applyFont="1" applyBorder="1"/>
    <xf numFmtId="0" fontId="0" fillId="0" borderId="18" xfId="0" applyBorder="1" applyAlignment="1">
      <alignment horizontal="left" wrapText="1"/>
    </xf>
    <xf numFmtId="0" fontId="0" fillId="0" borderId="18" xfId="0" applyBorder="1"/>
    <xf numFmtId="0" fontId="64" fillId="10" borderId="18" xfId="0" applyFont="1" applyFill="1" applyBorder="1"/>
    <xf numFmtId="0" fontId="64" fillId="0" borderId="27" xfId="0" applyFont="1" applyBorder="1"/>
    <xf numFmtId="0" fontId="0" fillId="0" borderId="0" xfId="0" applyAlignment="1">
      <alignment horizontal="left" wrapText="1"/>
    </xf>
    <xf numFmtId="0" fontId="0" fillId="28" borderId="0" xfId="0" applyFill="1"/>
    <xf numFmtId="0" fontId="0" fillId="0" borderId="1" xfId="0" applyFont="1" applyBorder="1"/>
    <xf numFmtId="0" fontId="65" fillId="0" borderId="1" xfId="0" applyFont="1" applyBorder="1"/>
    <xf numFmtId="0" fontId="0" fillId="0" borderId="0" xfId="0" applyFont="1" applyBorder="1"/>
    <xf numFmtId="0" fontId="0" fillId="0" borderId="16" xfId="0" applyBorder="1"/>
    <xf numFmtId="15" fontId="65" fillId="0" borderId="7" xfId="0" applyNumberFormat="1" applyFont="1" applyBorder="1"/>
    <xf numFmtId="0" fontId="0" fillId="0" borderId="60" xfId="0" applyFill="1" applyBorder="1"/>
    <xf numFmtId="17" fontId="0" fillId="0" borderId="1" xfId="0" applyNumberFormat="1" applyBorder="1"/>
    <xf numFmtId="0" fontId="41" fillId="10" borderId="12" xfId="0" applyFont="1" applyFill="1" applyBorder="1" applyAlignment="1">
      <alignment horizontal="center"/>
    </xf>
    <xf numFmtId="0" fontId="65" fillId="0" borderId="11" xfId="0" applyFont="1" applyBorder="1" applyAlignment="1"/>
    <xf numFmtId="0" fontId="0" fillId="0" borderId="37" xfId="0" applyBorder="1"/>
    <xf numFmtId="17" fontId="0" fillId="0" borderId="0" xfId="0" applyNumberFormat="1" applyBorder="1"/>
    <xf numFmtId="0" fontId="0" fillId="0" borderId="17" xfId="0" applyBorder="1"/>
    <xf numFmtId="0" fontId="0" fillId="0" borderId="27" xfId="0" applyBorder="1"/>
    <xf numFmtId="0" fontId="65" fillId="0" borderId="34" xfId="0" applyFont="1" applyBorder="1" applyAlignment="1"/>
    <xf numFmtId="0" fontId="0" fillId="0" borderId="12" xfId="0" applyBorder="1"/>
    <xf numFmtId="0" fontId="65" fillId="0" borderId="12" xfId="0" applyFont="1" applyBorder="1"/>
    <xf numFmtId="0" fontId="0" fillId="0" borderId="35" xfId="0" applyBorder="1"/>
    <xf numFmtId="0" fontId="0" fillId="0" borderId="33" xfId="0" applyBorder="1"/>
    <xf numFmtId="0" fontId="65" fillId="0" borderId="2" xfId="0" applyFont="1" applyBorder="1"/>
    <xf numFmtId="0" fontId="0" fillId="0" borderId="36" xfId="0" applyBorder="1"/>
    <xf numFmtId="0" fontId="0" fillId="0" borderId="64" xfId="0" applyBorder="1"/>
    <xf numFmtId="0" fontId="0" fillId="0" borderId="12" xfId="0" applyFont="1" applyBorder="1"/>
    <xf numFmtId="0" fontId="65" fillId="0" borderId="71" xfId="0" applyFont="1" applyBorder="1"/>
    <xf numFmtId="0" fontId="0" fillId="0" borderId="23" xfId="0" applyFont="1" applyFill="1" applyBorder="1"/>
    <xf numFmtId="0" fontId="0" fillId="0" borderId="62" xfId="0" applyFont="1" applyBorder="1"/>
    <xf numFmtId="15" fontId="65" fillId="0" borderId="56" xfId="0" applyNumberFormat="1" applyFont="1" applyBorder="1"/>
    <xf numFmtId="0" fontId="0" fillId="0" borderId="34" xfId="0" applyBorder="1"/>
    <xf numFmtId="17" fontId="65" fillId="0" borderId="12" xfId="0" applyNumberFormat="1" applyFont="1" applyBorder="1"/>
    <xf numFmtId="0" fontId="0" fillId="0" borderId="2" xfId="0" applyFont="1" applyBorder="1"/>
    <xf numFmtId="0" fontId="8" fillId="0" borderId="11" xfId="0" applyFont="1" applyBorder="1"/>
    <xf numFmtId="0" fontId="16" fillId="0" borderId="63" xfId="0" applyFont="1" applyBorder="1" applyAlignment="1"/>
    <xf numFmtId="0" fontId="32" fillId="0" borderId="63" xfId="1" applyFont="1" applyFill="1" applyBorder="1" applyAlignment="1"/>
    <xf numFmtId="0" fontId="4" fillId="0" borderId="0" xfId="0" applyFont="1" applyBorder="1" applyAlignment="1"/>
    <xf numFmtId="0" fontId="66" fillId="0" borderId="0" xfId="0" applyFont="1" applyAlignment="1">
      <alignment vertical="center" wrapText="1"/>
    </xf>
    <xf numFmtId="0" fontId="19" fillId="0" borderId="19" xfId="4" applyFont="1" applyBorder="1" applyAlignment="1">
      <alignment horizontal="center" wrapText="1"/>
    </xf>
    <xf numFmtId="0" fontId="19" fillId="0" borderId="8" xfId="4" applyFont="1" applyBorder="1" applyAlignment="1">
      <alignment horizontal="center" wrapText="1"/>
    </xf>
    <xf numFmtId="0" fontId="19" fillId="0" borderId="20" xfId="4" applyFont="1" applyBorder="1" applyAlignment="1">
      <alignment horizontal="center" wrapText="1"/>
    </xf>
    <xf numFmtId="0" fontId="20" fillId="11" borderId="13" xfId="4" applyFont="1" applyFill="1" applyBorder="1" applyAlignment="1">
      <alignment horizontal="center" wrapText="1"/>
    </xf>
    <xf numFmtId="0" fontId="20" fillId="11" borderId="15" xfId="4" applyFont="1" applyFill="1" applyBorder="1" applyAlignment="1">
      <alignment horizontal="center" wrapText="1"/>
    </xf>
    <xf numFmtId="0" fontId="20" fillId="11" borderId="45" xfId="4" applyFont="1" applyFill="1" applyBorder="1" applyAlignment="1">
      <alignment horizontal="center" wrapText="1"/>
    </xf>
    <xf numFmtId="0" fontId="20" fillId="11" borderId="47" xfId="4" applyFont="1" applyFill="1" applyBorder="1" applyAlignment="1">
      <alignment horizontal="center" wrapText="1"/>
    </xf>
    <xf numFmtId="0" fontId="15" fillId="0" borderId="13" xfId="4" applyFont="1" applyBorder="1" applyAlignment="1">
      <alignment horizontal="center"/>
    </xf>
    <xf numFmtId="0" fontId="15" fillId="0" borderId="14" xfId="4" applyFont="1" applyBorder="1" applyAlignment="1">
      <alignment horizontal="center"/>
    </xf>
    <xf numFmtId="0" fontId="15" fillId="0" borderId="15" xfId="4" applyFont="1" applyBorder="1" applyAlignment="1">
      <alignment horizontal="center"/>
    </xf>
    <xf numFmtId="0" fontId="20" fillId="11" borderId="65" xfId="4" applyFont="1" applyFill="1" applyBorder="1" applyAlignment="1">
      <alignment horizontal="center" wrapText="1"/>
    </xf>
    <xf numFmtId="0" fontId="20" fillId="11" borderId="46" xfId="4" applyFont="1" applyFill="1" applyBorder="1" applyAlignment="1">
      <alignment horizontal="center" wrapText="1"/>
    </xf>
    <xf numFmtId="16" fontId="20" fillId="11" borderId="45" xfId="4" applyNumberFormat="1" applyFont="1" applyFill="1" applyBorder="1" applyAlignment="1">
      <alignment horizontal="center" wrapText="1"/>
    </xf>
    <xf numFmtId="16" fontId="20" fillId="11" borderId="47" xfId="4" applyNumberFormat="1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21" fillId="11" borderId="45" xfId="4" applyFont="1" applyFill="1" applyBorder="1" applyAlignment="1">
      <alignment horizontal="left"/>
    </xf>
    <xf numFmtId="0" fontId="21" fillId="11" borderId="47" xfId="4" applyFont="1" applyFill="1" applyBorder="1" applyAlignment="1">
      <alignment horizontal="left"/>
    </xf>
    <xf numFmtId="0" fontId="23" fillId="11" borderId="65" xfId="4" applyFont="1" applyFill="1" applyBorder="1" applyAlignment="1">
      <alignment horizontal="left"/>
    </xf>
    <xf numFmtId="0" fontId="23" fillId="11" borderId="46" xfId="4" applyFont="1" applyFill="1" applyBorder="1" applyAlignment="1">
      <alignment horizontal="left"/>
    </xf>
    <xf numFmtId="9" fontId="20" fillId="11" borderId="78" xfId="13" applyFont="1" applyFill="1" applyBorder="1" applyAlignment="1">
      <alignment horizontal="center" wrapText="1"/>
    </xf>
    <xf numFmtId="9" fontId="20" fillId="11" borderId="77" xfId="13" applyFont="1" applyFill="1" applyBorder="1" applyAlignment="1">
      <alignment horizontal="center" wrapText="1"/>
    </xf>
    <xf numFmtId="0" fontId="16" fillId="10" borderId="13" xfId="0" applyFont="1" applyFill="1" applyBorder="1" applyAlignment="1">
      <alignment horizontal="left"/>
    </xf>
    <xf numFmtId="0" fontId="16" fillId="10" borderId="14" xfId="0" applyFont="1" applyFill="1" applyBorder="1" applyAlignment="1">
      <alignment horizontal="left"/>
    </xf>
    <xf numFmtId="0" fontId="16" fillId="10" borderId="15" xfId="0" applyFont="1" applyFill="1" applyBorder="1" applyAlignment="1">
      <alignment horizontal="left"/>
    </xf>
    <xf numFmtId="0" fontId="20" fillId="11" borderId="51" xfId="4" applyFont="1" applyFill="1" applyBorder="1" applyAlignment="1">
      <alignment horizontal="center" wrapText="1"/>
    </xf>
    <xf numFmtId="9" fontId="20" fillId="11" borderId="44" xfId="13" applyFont="1" applyFill="1" applyBorder="1" applyAlignment="1">
      <alignment horizontal="center" wrapText="1"/>
    </xf>
    <xf numFmtId="9" fontId="20" fillId="11" borderId="36" xfId="13" applyFont="1" applyFill="1" applyBorder="1" applyAlignment="1">
      <alignment horizontal="center" wrapText="1"/>
    </xf>
    <xf numFmtId="0" fontId="23" fillId="11" borderId="67" xfId="4" applyFont="1" applyFill="1" applyBorder="1" applyAlignment="1">
      <alignment horizontal="left"/>
    </xf>
    <xf numFmtId="0" fontId="23" fillId="11" borderId="33" xfId="4" applyFont="1" applyFill="1" applyBorder="1" applyAlignment="1">
      <alignment horizontal="left"/>
    </xf>
    <xf numFmtId="0" fontId="3" fillId="0" borderId="0" xfId="4" applyFont="1"/>
    <xf numFmtId="16" fontId="20" fillId="11" borderId="51" xfId="4" applyNumberFormat="1" applyFont="1" applyFill="1" applyBorder="1" applyAlignment="1">
      <alignment horizontal="center" wrapText="1"/>
    </xf>
    <xf numFmtId="0" fontId="21" fillId="11" borderId="60" xfId="4" applyFont="1" applyFill="1" applyBorder="1" applyAlignment="1">
      <alignment horizontal="left"/>
    </xf>
    <xf numFmtId="0" fontId="21" fillId="11" borderId="2" xfId="4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8" applyFont="1" applyAlignment="1">
      <alignment horizontal="center"/>
    </xf>
    <xf numFmtId="0" fontId="16" fillId="0" borderId="0" xfId="8" applyFont="1" applyBorder="1" applyAlignment="1">
      <alignment horizontal="left"/>
    </xf>
    <xf numFmtId="0" fontId="2" fillId="0" borderId="0" xfId="10" applyFont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6" fillId="11" borderId="66" xfId="4" applyFont="1" applyFill="1" applyBorder="1" applyAlignment="1">
      <alignment horizontal="center" vertical="center"/>
    </xf>
    <xf numFmtId="0" fontId="36" fillId="11" borderId="50" xfId="4" applyFont="1" applyFill="1" applyBorder="1" applyAlignment="1">
      <alignment horizontal="center" vertical="center"/>
    </xf>
    <xf numFmtId="0" fontId="21" fillId="11" borderId="43" xfId="4" applyFont="1" applyFill="1" applyBorder="1" applyAlignment="1">
      <alignment horizontal="left"/>
    </xf>
    <xf numFmtId="0" fontId="21" fillId="11" borderId="31" xfId="4" applyFont="1" applyFill="1" applyBorder="1" applyAlignment="1">
      <alignment horizontal="left"/>
    </xf>
    <xf numFmtId="9" fontId="20" fillId="11" borderId="32" xfId="13" applyFont="1" applyFill="1" applyBorder="1" applyAlignment="1">
      <alignment horizontal="center" wrapText="1"/>
    </xf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left"/>
    </xf>
    <xf numFmtId="0" fontId="4" fillId="0" borderId="79" xfId="0" applyFont="1" applyBorder="1" applyAlignment="1" applyProtection="1">
      <alignment horizontal="left"/>
      <protection locked="0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11" borderId="43" xfId="4" applyFont="1" applyFill="1" applyBorder="1" applyAlignment="1">
      <alignment horizontal="center"/>
    </xf>
    <xf numFmtId="0" fontId="21" fillId="11" borderId="2" xfId="4" applyFont="1" applyFill="1" applyBorder="1" applyAlignment="1">
      <alignment horizontal="center"/>
    </xf>
    <xf numFmtId="0" fontId="34" fillId="11" borderId="66" xfId="4" applyFont="1" applyFill="1" applyBorder="1" applyAlignment="1">
      <alignment horizontal="center"/>
    </xf>
    <xf numFmtId="0" fontId="34" fillId="11" borderId="33" xfId="4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6" fillId="0" borderId="63" xfId="0" applyFont="1" applyFill="1" applyBorder="1" applyAlignment="1">
      <alignment horizontal="left"/>
    </xf>
    <xf numFmtId="0" fontId="16" fillId="0" borderId="63" xfId="0" applyFont="1" applyBorder="1" applyAlignment="1">
      <alignment horizontal="left"/>
    </xf>
    <xf numFmtId="0" fontId="16" fillId="0" borderId="0" xfId="0" applyFont="1" applyAlignment="1">
      <alignment horizontal="right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63" xfId="0" applyFont="1" applyFill="1" applyBorder="1" applyAlignment="1">
      <alignment horizontal="left"/>
    </xf>
    <xf numFmtId="0" fontId="31" fillId="0" borderId="63" xfId="0" applyFont="1" applyFill="1" applyBorder="1" applyAlignment="1">
      <alignment horizontal="left"/>
    </xf>
    <xf numFmtId="0" fontId="32" fillId="0" borderId="63" xfId="1" applyFont="1" applyFill="1" applyBorder="1" applyAlignment="1">
      <alignment horizontal="left"/>
    </xf>
    <xf numFmtId="0" fontId="19" fillId="11" borderId="13" xfId="4" applyFont="1" applyFill="1" applyBorder="1" applyAlignment="1">
      <alignment horizontal="center" wrapText="1"/>
    </xf>
    <xf numFmtId="0" fontId="19" fillId="11" borderId="15" xfId="4" applyFont="1" applyFill="1" applyBorder="1" applyAlignment="1">
      <alignment horizontal="center" wrapText="1"/>
    </xf>
    <xf numFmtId="0" fontId="46" fillId="0" borderId="43" xfId="0" applyFont="1" applyBorder="1" applyAlignment="1">
      <alignment horizontal="center" wrapText="1"/>
    </xf>
    <xf numFmtId="0" fontId="46" fillId="0" borderId="31" xfId="0" applyFont="1" applyBorder="1" applyAlignment="1">
      <alignment horizontal="center" wrapText="1"/>
    </xf>
    <xf numFmtId="0" fontId="46" fillId="0" borderId="44" xfId="0" applyFont="1" applyBorder="1" applyAlignment="1">
      <alignment horizontal="center" wrapText="1"/>
    </xf>
    <xf numFmtId="0" fontId="46" fillId="0" borderId="32" xfId="0" applyFont="1" applyBorder="1" applyAlignment="1">
      <alignment horizontal="center" wrapText="1"/>
    </xf>
    <xf numFmtId="0" fontId="46" fillId="0" borderId="45" xfId="0" applyFont="1" applyBorder="1" applyAlignment="1">
      <alignment horizontal="center"/>
    </xf>
    <xf numFmtId="0" fontId="46" fillId="0" borderId="47" xfId="0" applyFont="1" applyBorder="1" applyAlignment="1">
      <alignment horizontal="center"/>
    </xf>
    <xf numFmtId="0" fontId="46" fillId="0" borderId="81" xfId="0" applyFont="1" applyBorder="1" applyAlignment="1">
      <alignment horizontal="center" wrapText="1"/>
    </xf>
    <xf numFmtId="0" fontId="46" fillId="0" borderId="68" xfId="0" applyFont="1" applyBorder="1" applyAlignment="1">
      <alignment horizontal="center" wrapText="1"/>
    </xf>
    <xf numFmtId="0" fontId="13" fillId="0" borderId="2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46" fillId="0" borderId="43" xfId="0" applyFont="1" applyFill="1" applyBorder="1" applyAlignment="1">
      <alignment horizontal="center" wrapText="1"/>
    </xf>
    <xf numFmtId="0" fontId="46" fillId="0" borderId="31" xfId="0" applyFont="1" applyFill="1" applyBorder="1" applyAlignment="1">
      <alignment horizontal="center" wrapText="1"/>
    </xf>
    <xf numFmtId="0" fontId="15" fillId="0" borderId="45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46" fillId="0" borderId="65" xfId="0" applyFont="1" applyFill="1" applyBorder="1" applyAlignment="1">
      <alignment horizontal="center" wrapText="1"/>
    </xf>
    <xf numFmtId="0" fontId="46" fillId="0" borderId="46" xfId="0" applyFont="1" applyFill="1" applyBorder="1" applyAlignment="1">
      <alignment horizontal="center" wrapText="1"/>
    </xf>
    <xf numFmtId="0" fontId="46" fillId="0" borderId="80" xfId="0" applyFont="1" applyBorder="1" applyAlignment="1">
      <alignment horizontal="center" wrapText="1"/>
    </xf>
    <xf numFmtId="0" fontId="46" fillId="0" borderId="41" xfId="0" applyFont="1" applyBorder="1" applyAlignment="1">
      <alignment horizontal="center" wrapText="1"/>
    </xf>
    <xf numFmtId="0" fontId="46" fillId="0" borderId="45" xfId="0" applyFont="1" applyFill="1" applyBorder="1" applyAlignment="1">
      <alignment horizontal="center" wrapText="1"/>
    </xf>
    <xf numFmtId="0" fontId="46" fillId="0" borderId="47" xfId="0" applyFont="1" applyFill="1" applyBorder="1" applyAlignment="1">
      <alignment horizontal="center" wrapText="1"/>
    </xf>
    <xf numFmtId="0" fontId="13" fillId="0" borderId="45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0" fontId="15" fillId="0" borderId="65" xfId="0" applyFont="1" applyBorder="1"/>
    <xf numFmtId="0" fontId="15" fillId="0" borderId="78" xfId="0" applyFont="1" applyBorder="1"/>
    <xf numFmtId="0" fontId="50" fillId="0" borderId="13" xfId="0" applyFont="1" applyBorder="1" applyAlignment="1">
      <alignment horizontal="center" wrapText="1"/>
    </xf>
    <xf numFmtId="0" fontId="50" fillId="0" borderId="14" xfId="0" applyFont="1" applyBorder="1" applyAlignment="1">
      <alignment horizontal="center" wrapText="1"/>
    </xf>
    <xf numFmtId="0" fontId="50" fillId="0" borderId="15" xfId="0" applyFont="1" applyBorder="1" applyAlignment="1">
      <alignment horizontal="center" wrapText="1"/>
    </xf>
    <xf numFmtId="0" fontId="25" fillId="0" borderId="65" xfId="0" applyFont="1" applyFill="1" applyBorder="1" applyAlignment="1">
      <alignment horizontal="center"/>
    </xf>
    <xf numFmtId="0" fontId="25" fillId="0" borderId="46" xfId="0" applyFont="1" applyFill="1" applyBorder="1" applyAlignment="1">
      <alignment horizontal="center"/>
    </xf>
    <xf numFmtId="0" fontId="46" fillId="0" borderId="76" xfId="0" applyFont="1" applyBorder="1" applyAlignment="1">
      <alignment horizontal="center" wrapText="1"/>
    </xf>
    <xf numFmtId="0" fontId="46" fillId="0" borderId="52" xfId="0" applyFont="1" applyFill="1" applyBorder="1" applyAlignment="1">
      <alignment horizontal="center" wrapText="1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6" fillId="0" borderId="63" xfId="0" applyFont="1" applyBorder="1" applyAlignment="1">
      <alignment horizontal="center"/>
    </xf>
    <xf numFmtId="0" fontId="19" fillId="11" borderId="10" xfId="0" applyFont="1" applyFill="1" applyBorder="1" applyAlignment="1">
      <alignment horizontal="center" wrapText="1"/>
    </xf>
    <xf numFmtId="0" fontId="19" fillId="11" borderId="1" xfId="0" applyFont="1" applyFill="1" applyBorder="1" applyAlignment="1">
      <alignment horizontal="center" wrapText="1"/>
    </xf>
    <xf numFmtId="0" fontId="19" fillId="11" borderId="40" xfId="0" applyFont="1" applyFill="1" applyBorder="1" applyAlignment="1">
      <alignment horizontal="center" wrapText="1"/>
    </xf>
    <xf numFmtId="0" fontId="19" fillId="11" borderId="4" xfId="0" applyFont="1" applyFill="1" applyBorder="1" applyAlignment="1">
      <alignment horizontal="center" wrapText="1"/>
    </xf>
    <xf numFmtId="16" fontId="19" fillId="11" borderId="10" xfId="0" applyNumberFormat="1" applyFont="1" applyFill="1" applyBorder="1" applyAlignment="1">
      <alignment horizontal="center" wrapText="1"/>
    </xf>
    <xf numFmtId="16" fontId="19" fillId="11" borderId="1" xfId="0" applyNumberFormat="1" applyFont="1" applyFill="1" applyBorder="1" applyAlignment="1">
      <alignment horizontal="center" wrapText="1"/>
    </xf>
    <xf numFmtId="9" fontId="20" fillId="11" borderId="80" xfId="12" applyFont="1" applyFill="1" applyBorder="1" applyAlignment="1">
      <alignment horizontal="center" wrapText="1"/>
    </xf>
    <xf numFmtId="9" fontId="20" fillId="11" borderId="76" xfId="12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0" fontId="19" fillId="11" borderId="11" xfId="0" applyFont="1" applyFill="1" applyBorder="1" applyAlignment="1">
      <alignment horizontal="center" wrapText="1"/>
    </xf>
    <xf numFmtId="0" fontId="42" fillId="0" borderId="13" xfId="3" applyFont="1" applyBorder="1" applyAlignment="1">
      <alignment horizontal="center"/>
    </xf>
    <xf numFmtId="0" fontId="42" fillId="0" borderId="21" xfId="3" applyFont="1" applyBorder="1" applyAlignment="1">
      <alignment horizontal="center"/>
    </xf>
    <xf numFmtId="0" fontId="52" fillId="0" borderId="25" xfId="3" applyFont="1" applyBorder="1" applyAlignment="1">
      <alignment horizontal="center"/>
    </xf>
    <xf numFmtId="0" fontId="52" fillId="0" borderId="14" xfId="3" applyFont="1" applyBorder="1" applyAlignment="1">
      <alignment horizontal="center"/>
    </xf>
    <xf numFmtId="0" fontId="52" fillId="0" borderId="15" xfId="3" applyFont="1" applyBorder="1" applyAlignment="1">
      <alignment horizontal="center"/>
    </xf>
    <xf numFmtId="0" fontId="52" fillId="0" borderId="9" xfId="3" applyFont="1" applyBorder="1" applyAlignment="1">
      <alignment horizontal="center"/>
    </xf>
    <xf numFmtId="0" fontId="52" fillId="0" borderId="17" xfId="3" applyFont="1" applyBorder="1" applyAlignment="1">
      <alignment horizontal="center"/>
    </xf>
    <xf numFmtId="0" fontId="52" fillId="0" borderId="57" xfId="3" applyFont="1" applyBorder="1" applyAlignment="1">
      <alignment horizontal="center"/>
    </xf>
    <xf numFmtId="0" fontId="52" fillId="0" borderId="18" xfId="3" applyFont="1" applyBorder="1" applyAlignment="1">
      <alignment horizontal="center"/>
    </xf>
    <xf numFmtId="0" fontId="42" fillId="0" borderId="1" xfId="3" applyFont="1" applyBorder="1" applyAlignment="1">
      <alignment horizontal="center"/>
    </xf>
    <xf numFmtId="0" fontId="52" fillId="0" borderId="13" xfId="3" applyFont="1" applyBorder="1" applyAlignment="1">
      <alignment horizontal="center"/>
    </xf>
    <xf numFmtId="0" fontId="15" fillId="0" borderId="13" xfId="0" applyFont="1" applyFill="1" applyBorder="1"/>
    <xf numFmtId="0" fontId="15" fillId="0" borderId="14" xfId="0" applyFont="1" applyFill="1" applyBorder="1"/>
    <xf numFmtId="0" fontId="15" fillId="0" borderId="15" xfId="0" applyFont="1" applyFill="1" applyBorder="1"/>
    <xf numFmtId="0" fontId="15" fillId="0" borderId="13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3" xfId="0" applyFont="1" applyFill="1" applyBorder="1" applyAlignment="1">
      <alignment wrapText="1"/>
    </xf>
    <xf numFmtId="0" fontId="15" fillId="0" borderId="14" xfId="0" applyFont="1" applyFill="1" applyBorder="1" applyAlignment="1">
      <alignment wrapText="1"/>
    </xf>
    <xf numFmtId="0" fontId="15" fillId="0" borderId="15" xfId="0" applyFont="1" applyFill="1" applyBorder="1" applyAlignment="1">
      <alignment wrapTex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58" fillId="0" borderId="13" xfId="0" applyFont="1" applyBorder="1" applyAlignment="1">
      <alignment vertical="center" wrapText="1"/>
    </xf>
    <xf numFmtId="0" fontId="58" fillId="0" borderId="14" xfId="0" applyFont="1" applyBorder="1" applyAlignment="1">
      <alignment vertical="center" wrapText="1"/>
    </xf>
    <xf numFmtId="0" fontId="58" fillId="0" borderId="15" xfId="0" applyFont="1" applyBorder="1" applyAlignment="1">
      <alignment vertical="center" wrapText="1"/>
    </xf>
    <xf numFmtId="0" fontId="58" fillId="0" borderId="45" xfId="0" applyFont="1" applyBorder="1" applyAlignment="1">
      <alignment vertical="center" wrapText="1"/>
    </xf>
    <xf numFmtId="0" fontId="58" fillId="0" borderId="47" xfId="0" applyFont="1" applyBorder="1" applyAlignment="1">
      <alignment vertical="center" wrapText="1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0" fontId="10" fillId="0" borderId="45" xfId="0" applyFont="1" applyBorder="1" applyAlignment="1">
      <alignment horizontal="center" wrapText="1"/>
    </xf>
    <xf numFmtId="0" fontId="10" fillId="0" borderId="51" xfId="0" applyFont="1" applyBorder="1" applyAlignment="1">
      <alignment horizontal="center" wrapText="1"/>
    </xf>
    <xf numFmtId="15" fontId="15" fillId="21" borderId="13" xfId="0" applyNumberFormat="1" applyFont="1" applyFill="1" applyBorder="1" applyAlignment="1">
      <alignment horizontal="center" vertical="center" wrapText="1"/>
    </xf>
    <xf numFmtId="15" fontId="15" fillId="21" borderId="14" xfId="0" applyNumberFormat="1" applyFont="1" applyFill="1" applyBorder="1" applyAlignment="1">
      <alignment horizontal="center" vertical="center" wrapText="1"/>
    </xf>
    <xf numFmtId="15" fontId="15" fillId="21" borderId="15" xfId="0" applyNumberFormat="1" applyFont="1" applyFill="1" applyBorder="1" applyAlignment="1">
      <alignment horizontal="center" vertical="center" wrapText="1"/>
    </xf>
    <xf numFmtId="15" fontId="15" fillId="21" borderId="6" xfId="0" applyNumberFormat="1" applyFont="1" applyFill="1" applyBorder="1" applyAlignment="1">
      <alignment horizontal="center" vertical="center" wrapText="1"/>
    </xf>
    <xf numFmtId="15" fontId="15" fillId="21" borderId="75" xfId="0" applyNumberFormat="1" applyFont="1" applyFill="1" applyBorder="1" applyAlignment="1">
      <alignment horizontal="center" vertical="center" wrapText="1"/>
    </xf>
    <xf numFmtId="15" fontId="15" fillId="21" borderId="22" xfId="0" applyNumberFormat="1" applyFont="1" applyFill="1" applyBorder="1" applyAlignment="1">
      <alignment horizontal="center" vertical="center" wrapText="1"/>
    </xf>
    <xf numFmtId="15" fontId="15" fillId="21" borderId="39" xfId="0" applyNumberFormat="1" applyFont="1" applyFill="1" applyBorder="1" applyAlignment="1">
      <alignment horizontal="center" vertical="center" wrapText="1"/>
    </xf>
    <xf numFmtId="15" fontId="15" fillId="21" borderId="74" xfId="0" applyNumberFormat="1" applyFont="1" applyFill="1" applyBorder="1" applyAlignment="1">
      <alignment horizontal="center" vertical="center" wrapText="1"/>
    </xf>
    <xf numFmtId="15" fontId="15" fillId="21" borderId="49" xfId="0" applyNumberFormat="1" applyFont="1" applyFill="1" applyBorder="1" applyAlignment="1">
      <alignment horizontal="center" vertical="center" wrapText="1"/>
    </xf>
    <xf numFmtId="0" fontId="41" fillId="29" borderId="5" xfId="0" applyFont="1" applyFill="1" applyBorder="1" applyAlignment="1">
      <alignment horizontal="center"/>
    </xf>
    <xf numFmtId="0" fontId="41" fillId="29" borderId="73" xfId="0" applyFont="1" applyFill="1" applyBorder="1" applyAlignment="1">
      <alignment horizontal="center"/>
    </xf>
    <xf numFmtId="0" fontId="41" fillId="29" borderId="24" xfId="0" applyFont="1" applyFill="1" applyBorder="1" applyAlignment="1">
      <alignment horizontal="center"/>
    </xf>
    <xf numFmtId="0" fontId="41" fillId="29" borderId="13" xfId="0" applyFont="1" applyFill="1" applyBorder="1" applyAlignment="1">
      <alignment horizontal="center"/>
    </xf>
    <xf numFmtId="0" fontId="41" fillId="29" borderId="14" xfId="0" applyFont="1" applyFill="1" applyBorder="1" applyAlignment="1">
      <alignment horizontal="center"/>
    </xf>
    <xf numFmtId="0" fontId="41" fillId="29" borderId="15" xfId="0" applyFont="1" applyFill="1" applyBorder="1" applyAlignment="1">
      <alignment horizontal="center"/>
    </xf>
  </cellXfs>
  <cellStyles count="19">
    <cellStyle name="Good" xfId="1" builtinId="26"/>
    <cellStyle name="Normal" xfId="0" builtinId="0"/>
    <cellStyle name="Normal 10" xfId="2"/>
    <cellStyle name="Normal 11" xfId="3"/>
    <cellStyle name="Normal 2" xfId="4"/>
    <cellStyle name="Normal 2 2" xfId="5"/>
    <cellStyle name="Normal 2 3" xfId="6"/>
    <cellStyle name="Normal 3" xfId="7"/>
    <cellStyle name="Normal 4" xfId="8"/>
    <cellStyle name="Normal 5 2" xfId="9"/>
    <cellStyle name="Normal 6" xfId="10"/>
    <cellStyle name="Normal_Sheet1" xfId="11"/>
    <cellStyle name="Percent" xfId="12" builtinId="5"/>
    <cellStyle name="Percent 2" xfId="13"/>
    <cellStyle name="Percent 2 2" xfId="14"/>
    <cellStyle name="Percent 2_LANKIEN" xfId="15"/>
    <cellStyle name="Percent 3" xfId="16"/>
    <cellStyle name="Percent 4" xfId="17"/>
    <cellStyle name="Percent 5" xfId="18"/>
  </cellStyles>
  <dxfs count="516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Number of KA new cases in Old fangak as of week 48, 2016</a:t>
            </a:r>
          </a:p>
        </c:rich>
      </c:tx>
      <c:layout>
        <c:manualLayout>
          <c:xMode val="edge"/>
          <c:yMode val="edge"/>
          <c:x val="0.1378195161910493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18009930287377"/>
          <c:y val="0.18826963592538953"/>
          <c:w val="0.68092013975960008"/>
          <c:h val="0.6131115607129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'OLD FANGAK'!$D$9</c:f>
              <c:strCache>
                <c:ptCount val="1"/>
                <c:pt idx="0">
                  <c:v>PRY KA</c:v>
                </c:pt>
              </c:strCache>
            </c:strRef>
          </c:tx>
          <c:invertIfNegative val="0"/>
          <c:cat>
            <c:strRef>
              <c:f>'OLD FANGAK'!$C$10:$C$65</c:f>
              <c:strCache>
                <c:ptCount val="56"/>
                <c:pt idx="3">
                  <c:v>Week 01</c:v>
                </c:pt>
                <c:pt idx="4">
                  <c:v>Week 02</c:v>
                </c:pt>
                <c:pt idx="5">
                  <c:v>Week 03</c:v>
                </c:pt>
                <c:pt idx="6">
                  <c:v>Week 04</c:v>
                </c:pt>
                <c:pt idx="7">
                  <c:v>Week 05</c:v>
                </c:pt>
                <c:pt idx="8">
                  <c:v>Week 06</c:v>
                </c:pt>
                <c:pt idx="9">
                  <c:v>Week 07</c:v>
                </c:pt>
                <c:pt idx="10">
                  <c:v>Week 08</c:v>
                </c:pt>
                <c:pt idx="11">
                  <c:v>Week 09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7">
                  <c:v>Week 15</c:v>
                </c:pt>
                <c:pt idx="18">
                  <c:v>Week 16</c:v>
                </c:pt>
                <c:pt idx="19">
                  <c:v>Week 17</c:v>
                </c:pt>
                <c:pt idx="20">
                  <c:v>Week 18</c:v>
                </c:pt>
                <c:pt idx="21">
                  <c:v>Week 19</c:v>
                </c:pt>
                <c:pt idx="22">
                  <c:v>Week 20</c:v>
                </c:pt>
                <c:pt idx="23">
                  <c:v>Week 21</c:v>
                </c:pt>
                <c:pt idx="24">
                  <c:v>Week 22</c:v>
                </c:pt>
                <c:pt idx="25">
                  <c:v>Week 23</c:v>
                </c:pt>
                <c:pt idx="26">
                  <c:v>Week 24</c:v>
                </c:pt>
                <c:pt idx="27">
                  <c:v>Week 25</c:v>
                </c:pt>
                <c:pt idx="28">
                  <c:v>Week 26</c:v>
                </c:pt>
                <c:pt idx="29">
                  <c:v>Week 27</c:v>
                </c:pt>
                <c:pt idx="30">
                  <c:v>Week 28</c:v>
                </c:pt>
                <c:pt idx="31">
                  <c:v>Week 29</c:v>
                </c:pt>
                <c:pt idx="32">
                  <c:v>Week 30</c:v>
                </c:pt>
                <c:pt idx="33">
                  <c:v>Week 31</c:v>
                </c:pt>
                <c:pt idx="34">
                  <c:v>Week 32</c:v>
                </c:pt>
                <c:pt idx="35">
                  <c:v>Week 33</c:v>
                </c:pt>
                <c:pt idx="36">
                  <c:v>Week 34</c:v>
                </c:pt>
                <c:pt idx="37">
                  <c:v>Week 35</c:v>
                </c:pt>
                <c:pt idx="38">
                  <c:v>Week 36</c:v>
                </c:pt>
                <c:pt idx="39">
                  <c:v>Week 37</c:v>
                </c:pt>
                <c:pt idx="40">
                  <c:v>Week 38</c:v>
                </c:pt>
                <c:pt idx="41">
                  <c:v>Week 39</c:v>
                </c:pt>
                <c:pt idx="42">
                  <c:v>Week 40</c:v>
                </c:pt>
                <c:pt idx="43">
                  <c:v>Week 41</c:v>
                </c:pt>
                <c:pt idx="44">
                  <c:v>Week 42</c:v>
                </c:pt>
                <c:pt idx="45">
                  <c:v>Week 43</c:v>
                </c:pt>
                <c:pt idx="46">
                  <c:v>Week 44</c:v>
                </c:pt>
                <c:pt idx="47">
                  <c:v>Week 45</c:v>
                </c:pt>
                <c:pt idx="48">
                  <c:v>Week 46</c:v>
                </c:pt>
                <c:pt idx="49">
                  <c:v>Week 47</c:v>
                </c:pt>
                <c:pt idx="50">
                  <c:v>Week 48</c:v>
                </c:pt>
                <c:pt idx="51">
                  <c:v>Week 49</c:v>
                </c:pt>
                <c:pt idx="52">
                  <c:v>Week 50</c:v>
                </c:pt>
                <c:pt idx="53">
                  <c:v>Week 51</c:v>
                </c:pt>
                <c:pt idx="54">
                  <c:v>Week 52</c:v>
                </c:pt>
                <c:pt idx="55">
                  <c:v>Week 53</c:v>
                </c:pt>
              </c:strCache>
            </c:strRef>
          </c:cat>
          <c:val>
            <c:numRef>
              <c:f>'OLD FANGAK'!$D$10:$D$65</c:f>
              <c:numCache>
                <c:formatCode>General</c:formatCode>
                <c:ptCount val="56"/>
                <c:pt idx="3">
                  <c:v>26</c:v>
                </c:pt>
                <c:pt idx="4">
                  <c:v>30</c:v>
                </c:pt>
                <c:pt idx="5">
                  <c:v>25</c:v>
                </c:pt>
                <c:pt idx="6">
                  <c:v>26</c:v>
                </c:pt>
                <c:pt idx="7">
                  <c:v>18</c:v>
                </c:pt>
                <c:pt idx="8">
                  <c:v>12</c:v>
                </c:pt>
                <c:pt idx="9">
                  <c:v>24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98176"/>
        <c:axId val="84900096"/>
      </c:barChart>
      <c:catAx>
        <c:axId val="848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Ep. 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900096"/>
        <c:crosses val="autoZero"/>
        <c:auto val="1"/>
        <c:lblAlgn val="ctr"/>
        <c:lblOffset val="100"/>
        <c:noMultiLvlLbl val="0"/>
      </c:catAx>
      <c:valAx>
        <c:axId val="849000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898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Trends of new cases of Kala-Azar, week 1 of 2013 - week 49 of 2016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Republic of South Sudan</a:t>
            </a:r>
          </a:p>
        </c:rich>
      </c:tx>
      <c:layout>
        <c:manualLayout>
          <c:xMode val="edge"/>
          <c:yMode val="edge"/>
          <c:x val="0.1127602109673199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15113804780713"/>
          <c:y val="9.3487665743564874E-2"/>
          <c:w val="0.75151046970863655"/>
          <c:h val="0.6758566767484696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'2012 -2015'!$G$1</c:f>
              <c:strCache>
                <c:ptCount val="1"/>
                <c:pt idx="0">
                  <c:v>Completeness in 2016</c:v>
                </c:pt>
              </c:strCache>
            </c:strRef>
          </c:tx>
          <c:spPr>
            <a:solidFill>
              <a:srgbClr val="D5F3F3"/>
            </a:solidFill>
          </c:spPr>
          <c:invertIfNegative val="0"/>
          <c:cat>
            <c:strRef>
              <c:f>'2012 -2015'!$A$2:$A$53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'2012 -2015'!$G$2:$G$53</c:f>
              <c:numCache>
                <c:formatCode>0</c:formatCode>
                <c:ptCount val="52"/>
                <c:pt idx="0">
                  <c:v>95.238095238095227</c:v>
                </c:pt>
                <c:pt idx="1">
                  <c:v>95.238095238095227</c:v>
                </c:pt>
                <c:pt idx="2">
                  <c:v>95.238095238095227</c:v>
                </c:pt>
                <c:pt idx="3">
                  <c:v>90.476190476190482</c:v>
                </c:pt>
                <c:pt idx="4">
                  <c:v>85.714285714285708</c:v>
                </c:pt>
                <c:pt idx="5">
                  <c:v>85.714285714285708</c:v>
                </c:pt>
                <c:pt idx="6">
                  <c:v>85.714285714285708</c:v>
                </c:pt>
                <c:pt idx="7">
                  <c:v>90.476190476190482</c:v>
                </c:pt>
                <c:pt idx="8">
                  <c:v>90.476190476190482</c:v>
                </c:pt>
                <c:pt idx="9">
                  <c:v>90.476190476190482</c:v>
                </c:pt>
                <c:pt idx="10">
                  <c:v>90.476190476190482</c:v>
                </c:pt>
                <c:pt idx="11">
                  <c:v>90.476190476190482</c:v>
                </c:pt>
                <c:pt idx="12">
                  <c:v>90.476190476190482</c:v>
                </c:pt>
                <c:pt idx="13">
                  <c:v>90.476190476190482</c:v>
                </c:pt>
                <c:pt idx="14">
                  <c:v>90.476190476190482</c:v>
                </c:pt>
                <c:pt idx="15">
                  <c:v>90.476190476190482</c:v>
                </c:pt>
                <c:pt idx="16">
                  <c:v>90.476190476190482</c:v>
                </c:pt>
                <c:pt idx="17">
                  <c:v>95.238095238095227</c:v>
                </c:pt>
                <c:pt idx="18">
                  <c:v>85.714285714285708</c:v>
                </c:pt>
                <c:pt idx="19">
                  <c:v>80.952380952380949</c:v>
                </c:pt>
                <c:pt idx="20">
                  <c:v>80.952380952380949</c:v>
                </c:pt>
                <c:pt idx="21">
                  <c:v>80.952380952380949</c:v>
                </c:pt>
                <c:pt idx="22">
                  <c:v>80.952380952380949</c:v>
                </c:pt>
                <c:pt idx="23">
                  <c:v>80.952380952380949</c:v>
                </c:pt>
                <c:pt idx="24">
                  <c:v>80.952380952380949</c:v>
                </c:pt>
                <c:pt idx="25">
                  <c:v>76.19047619047619</c:v>
                </c:pt>
                <c:pt idx="26">
                  <c:v>71.428571428571431</c:v>
                </c:pt>
                <c:pt idx="27">
                  <c:v>60.869565217391312</c:v>
                </c:pt>
                <c:pt idx="28">
                  <c:v>60.869565217391312</c:v>
                </c:pt>
                <c:pt idx="29">
                  <c:v>60.869565217391312</c:v>
                </c:pt>
                <c:pt idx="30">
                  <c:v>60.869565217391312</c:v>
                </c:pt>
                <c:pt idx="31">
                  <c:v>60.869565217391312</c:v>
                </c:pt>
                <c:pt idx="32">
                  <c:v>60.869565217391312</c:v>
                </c:pt>
                <c:pt idx="33">
                  <c:v>60.869565217391312</c:v>
                </c:pt>
                <c:pt idx="34">
                  <c:v>60.869565217391312</c:v>
                </c:pt>
                <c:pt idx="35">
                  <c:v>60.869565217391312</c:v>
                </c:pt>
                <c:pt idx="36">
                  <c:v>60.869565217391312</c:v>
                </c:pt>
                <c:pt idx="37">
                  <c:v>60.869565217391312</c:v>
                </c:pt>
                <c:pt idx="38">
                  <c:v>60.869565217391312</c:v>
                </c:pt>
                <c:pt idx="39">
                  <c:v>60.869565217391312</c:v>
                </c:pt>
                <c:pt idx="40">
                  <c:v>60.869565217391312</c:v>
                </c:pt>
                <c:pt idx="41">
                  <c:v>56.521739130434781</c:v>
                </c:pt>
                <c:pt idx="42">
                  <c:v>56.521739130434781</c:v>
                </c:pt>
                <c:pt idx="43">
                  <c:v>56.521739130434781</c:v>
                </c:pt>
                <c:pt idx="44">
                  <c:v>56.521739130434781</c:v>
                </c:pt>
                <c:pt idx="45">
                  <c:v>56.521739130434781</c:v>
                </c:pt>
                <c:pt idx="46">
                  <c:v>43.478260869565219</c:v>
                </c:pt>
                <c:pt idx="47">
                  <c:v>39.130434782608695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58368"/>
        <c:axId val="134464256"/>
      </c:barChart>
      <c:lineChart>
        <c:grouping val="standard"/>
        <c:varyColors val="0"/>
        <c:ser>
          <c:idx val="0"/>
          <c:order val="0"/>
          <c:tx>
            <c:strRef>
              <c:f>'2012 -2015'!$B$1</c:f>
              <c:strCache>
                <c:ptCount val="1"/>
                <c:pt idx="0">
                  <c:v>2013</c:v>
                </c:pt>
              </c:strCache>
            </c:strRef>
          </c:tx>
          <c:spPr>
            <a:ln w="9525"/>
          </c:spPr>
          <c:marker>
            <c:spPr>
              <a:solidFill>
                <a:srgbClr val="000D26"/>
              </a:solidFill>
            </c:spPr>
          </c:marker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'2012 -2015'!$B$2:$B$54</c:f>
              <c:numCache>
                <c:formatCode>General</c:formatCode>
                <c:ptCount val="53"/>
                <c:pt idx="0">
                  <c:v>82</c:v>
                </c:pt>
                <c:pt idx="1">
                  <c:v>104</c:v>
                </c:pt>
                <c:pt idx="2">
                  <c:v>112</c:v>
                </c:pt>
                <c:pt idx="3">
                  <c:v>99</c:v>
                </c:pt>
                <c:pt idx="4">
                  <c:v>41</c:v>
                </c:pt>
                <c:pt idx="5">
                  <c:v>45</c:v>
                </c:pt>
                <c:pt idx="6">
                  <c:v>28</c:v>
                </c:pt>
                <c:pt idx="7">
                  <c:v>22</c:v>
                </c:pt>
                <c:pt idx="8">
                  <c:v>27</c:v>
                </c:pt>
                <c:pt idx="9">
                  <c:v>27</c:v>
                </c:pt>
                <c:pt idx="10">
                  <c:v>15</c:v>
                </c:pt>
                <c:pt idx="11">
                  <c:v>20</c:v>
                </c:pt>
                <c:pt idx="12">
                  <c:v>16</c:v>
                </c:pt>
                <c:pt idx="13">
                  <c:v>21</c:v>
                </c:pt>
                <c:pt idx="14">
                  <c:v>20</c:v>
                </c:pt>
                <c:pt idx="15">
                  <c:v>28</c:v>
                </c:pt>
                <c:pt idx="16">
                  <c:v>22</c:v>
                </c:pt>
                <c:pt idx="17">
                  <c:v>18</c:v>
                </c:pt>
                <c:pt idx="18">
                  <c:v>13</c:v>
                </c:pt>
                <c:pt idx="19">
                  <c:v>22</c:v>
                </c:pt>
                <c:pt idx="20">
                  <c:v>24</c:v>
                </c:pt>
                <c:pt idx="21">
                  <c:v>21</c:v>
                </c:pt>
                <c:pt idx="22">
                  <c:v>20</c:v>
                </c:pt>
                <c:pt idx="23">
                  <c:v>13</c:v>
                </c:pt>
                <c:pt idx="24">
                  <c:v>12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13</c:v>
                </c:pt>
                <c:pt idx="31">
                  <c:v>18</c:v>
                </c:pt>
                <c:pt idx="32">
                  <c:v>31</c:v>
                </c:pt>
                <c:pt idx="33">
                  <c:v>57</c:v>
                </c:pt>
                <c:pt idx="34">
                  <c:v>42</c:v>
                </c:pt>
                <c:pt idx="35">
                  <c:v>78</c:v>
                </c:pt>
                <c:pt idx="36">
                  <c:v>115</c:v>
                </c:pt>
                <c:pt idx="37">
                  <c:v>68</c:v>
                </c:pt>
                <c:pt idx="38">
                  <c:v>91</c:v>
                </c:pt>
                <c:pt idx="39">
                  <c:v>100</c:v>
                </c:pt>
                <c:pt idx="40">
                  <c:v>138</c:v>
                </c:pt>
                <c:pt idx="41">
                  <c:v>159</c:v>
                </c:pt>
                <c:pt idx="42">
                  <c:v>110</c:v>
                </c:pt>
                <c:pt idx="43">
                  <c:v>113</c:v>
                </c:pt>
                <c:pt idx="44">
                  <c:v>124</c:v>
                </c:pt>
                <c:pt idx="45">
                  <c:v>164</c:v>
                </c:pt>
                <c:pt idx="46">
                  <c:v>120</c:v>
                </c:pt>
                <c:pt idx="47">
                  <c:v>144</c:v>
                </c:pt>
                <c:pt idx="48">
                  <c:v>156</c:v>
                </c:pt>
                <c:pt idx="49">
                  <c:v>141</c:v>
                </c:pt>
                <c:pt idx="50">
                  <c:v>115</c:v>
                </c:pt>
                <c:pt idx="51">
                  <c:v>110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'2012 -2015'!$C$1</c:f>
              <c:strCache>
                <c:ptCount val="1"/>
                <c:pt idx="0">
                  <c:v>2014</c:v>
                </c:pt>
              </c:strCache>
            </c:strRef>
          </c:tx>
          <c:spPr>
            <a:ln w="9525">
              <a:solidFill>
                <a:srgbClr val="963836"/>
              </a:solidFill>
            </a:ln>
          </c:spPr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'2012 -2015'!$C$2:$C$53</c:f>
              <c:numCache>
                <c:formatCode>General</c:formatCode>
                <c:ptCount val="52"/>
                <c:pt idx="0">
                  <c:v>114</c:v>
                </c:pt>
                <c:pt idx="1">
                  <c:v>113</c:v>
                </c:pt>
                <c:pt idx="2">
                  <c:v>92</c:v>
                </c:pt>
                <c:pt idx="3">
                  <c:v>78</c:v>
                </c:pt>
                <c:pt idx="4">
                  <c:v>93</c:v>
                </c:pt>
                <c:pt idx="5">
                  <c:v>109</c:v>
                </c:pt>
                <c:pt idx="6">
                  <c:v>69</c:v>
                </c:pt>
                <c:pt idx="7">
                  <c:v>94</c:v>
                </c:pt>
                <c:pt idx="8">
                  <c:v>92</c:v>
                </c:pt>
                <c:pt idx="9">
                  <c:v>72</c:v>
                </c:pt>
                <c:pt idx="10">
                  <c:v>54</c:v>
                </c:pt>
                <c:pt idx="11">
                  <c:v>66</c:v>
                </c:pt>
                <c:pt idx="12">
                  <c:v>56</c:v>
                </c:pt>
                <c:pt idx="13">
                  <c:v>75</c:v>
                </c:pt>
                <c:pt idx="14">
                  <c:v>43</c:v>
                </c:pt>
                <c:pt idx="15">
                  <c:v>31</c:v>
                </c:pt>
                <c:pt idx="16">
                  <c:v>20</c:v>
                </c:pt>
                <c:pt idx="17">
                  <c:v>26</c:v>
                </c:pt>
                <c:pt idx="18">
                  <c:v>24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45</c:v>
                </c:pt>
                <c:pt idx="23">
                  <c:v>64</c:v>
                </c:pt>
                <c:pt idx="24">
                  <c:v>68</c:v>
                </c:pt>
                <c:pt idx="25">
                  <c:v>93</c:v>
                </c:pt>
                <c:pt idx="26">
                  <c:v>98</c:v>
                </c:pt>
                <c:pt idx="27">
                  <c:v>113</c:v>
                </c:pt>
                <c:pt idx="28">
                  <c:v>164</c:v>
                </c:pt>
                <c:pt idx="29">
                  <c:v>164</c:v>
                </c:pt>
                <c:pt idx="30">
                  <c:v>155</c:v>
                </c:pt>
                <c:pt idx="31">
                  <c:v>182</c:v>
                </c:pt>
                <c:pt idx="32">
                  <c:v>235</c:v>
                </c:pt>
                <c:pt idx="33">
                  <c:v>247</c:v>
                </c:pt>
                <c:pt idx="34">
                  <c:v>300</c:v>
                </c:pt>
                <c:pt idx="35">
                  <c:v>308</c:v>
                </c:pt>
                <c:pt idx="36">
                  <c:v>348</c:v>
                </c:pt>
                <c:pt idx="37">
                  <c:v>282</c:v>
                </c:pt>
                <c:pt idx="38">
                  <c:v>353</c:v>
                </c:pt>
                <c:pt idx="39">
                  <c:v>328</c:v>
                </c:pt>
                <c:pt idx="40">
                  <c:v>257</c:v>
                </c:pt>
                <c:pt idx="41">
                  <c:v>241</c:v>
                </c:pt>
                <c:pt idx="42">
                  <c:v>216</c:v>
                </c:pt>
                <c:pt idx="43">
                  <c:v>248</c:v>
                </c:pt>
                <c:pt idx="44">
                  <c:v>185</c:v>
                </c:pt>
                <c:pt idx="45">
                  <c:v>210</c:v>
                </c:pt>
                <c:pt idx="46">
                  <c:v>182</c:v>
                </c:pt>
                <c:pt idx="47">
                  <c:v>192</c:v>
                </c:pt>
                <c:pt idx="48">
                  <c:v>168</c:v>
                </c:pt>
                <c:pt idx="49">
                  <c:v>168</c:v>
                </c:pt>
                <c:pt idx="50">
                  <c:v>151</c:v>
                </c:pt>
                <c:pt idx="51">
                  <c:v>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'2012 -2015'!$D$1</c:f>
              <c:strCache>
                <c:ptCount val="1"/>
                <c:pt idx="0">
                  <c:v>2015</c:v>
                </c:pt>
              </c:strCache>
            </c:strRef>
          </c:tx>
          <c:spPr>
            <a:ln w="6350">
              <a:solidFill>
                <a:schemeClr val="accent3">
                  <a:lumMod val="50000"/>
                </a:schemeClr>
              </a:solidFill>
            </a:ln>
          </c:spPr>
          <c:dPt>
            <c:idx val="37"/>
            <c:marker>
              <c:spPr>
                <a:solidFill>
                  <a:srgbClr val="9BBB59">
                    <a:lumMod val="75000"/>
                  </a:srgbClr>
                </a:solidFill>
              </c:spPr>
            </c:marker>
            <c:bubble3D val="0"/>
          </c:dPt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'2012 -2015'!$D$2:$D$54</c:f>
              <c:numCache>
                <c:formatCode>General</c:formatCode>
                <c:ptCount val="53"/>
                <c:pt idx="0">
                  <c:v>144</c:v>
                </c:pt>
                <c:pt idx="1">
                  <c:v>114</c:v>
                </c:pt>
                <c:pt idx="2">
                  <c:v>103</c:v>
                </c:pt>
                <c:pt idx="3">
                  <c:v>121</c:v>
                </c:pt>
                <c:pt idx="4">
                  <c:v>106</c:v>
                </c:pt>
                <c:pt idx="5">
                  <c:v>102</c:v>
                </c:pt>
                <c:pt idx="6">
                  <c:v>86</c:v>
                </c:pt>
                <c:pt idx="7">
                  <c:v>121</c:v>
                </c:pt>
                <c:pt idx="8">
                  <c:v>79</c:v>
                </c:pt>
                <c:pt idx="9">
                  <c:v>59</c:v>
                </c:pt>
                <c:pt idx="10">
                  <c:v>83</c:v>
                </c:pt>
                <c:pt idx="11">
                  <c:v>104</c:v>
                </c:pt>
                <c:pt idx="12">
                  <c:v>51</c:v>
                </c:pt>
                <c:pt idx="13">
                  <c:v>63</c:v>
                </c:pt>
                <c:pt idx="14">
                  <c:v>70</c:v>
                </c:pt>
                <c:pt idx="15">
                  <c:v>62</c:v>
                </c:pt>
                <c:pt idx="16">
                  <c:v>40</c:v>
                </c:pt>
                <c:pt idx="17">
                  <c:v>44</c:v>
                </c:pt>
                <c:pt idx="18">
                  <c:v>30</c:v>
                </c:pt>
                <c:pt idx="19">
                  <c:v>32</c:v>
                </c:pt>
                <c:pt idx="20">
                  <c:v>51</c:v>
                </c:pt>
                <c:pt idx="21">
                  <c:v>31</c:v>
                </c:pt>
                <c:pt idx="22">
                  <c:v>27</c:v>
                </c:pt>
                <c:pt idx="23">
                  <c:v>43</c:v>
                </c:pt>
                <c:pt idx="24">
                  <c:v>40</c:v>
                </c:pt>
                <c:pt idx="25">
                  <c:v>41</c:v>
                </c:pt>
                <c:pt idx="26">
                  <c:v>32</c:v>
                </c:pt>
                <c:pt idx="27">
                  <c:v>27</c:v>
                </c:pt>
                <c:pt idx="28">
                  <c:v>23</c:v>
                </c:pt>
                <c:pt idx="29">
                  <c:v>41</c:v>
                </c:pt>
                <c:pt idx="30">
                  <c:v>51</c:v>
                </c:pt>
                <c:pt idx="31">
                  <c:v>36</c:v>
                </c:pt>
                <c:pt idx="32">
                  <c:v>22</c:v>
                </c:pt>
                <c:pt idx="33">
                  <c:v>42</c:v>
                </c:pt>
                <c:pt idx="34">
                  <c:v>41</c:v>
                </c:pt>
                <c:pt idx="35">
                  <c:v>19</c:v>
                </c:pt>
                <c:pt idx="36">
                  <c:v>32</c:v>
                </c:pt>
                <c:pt idx="37">
                  <c:v>34</c:v>
                </c:pt>
                <c:pt idx="38">
                  <c:v>26</c:v>
                </c:pt>
                <c:pt idx="39">
                  <c:v>29</c:v>
                </c:pt>
                <c:pt idx="40">
                  <c:v>34</c:v>
                </c:pt>
                <c:pt idx="41">
                  <c:v>25</c:v>
                </c:pt>
                <c:pt idx="42">
                  <c:v>27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19</c:v>
                </c:pt>
                <c:pt idx="47">
                  <c:v>23</c:v>
                </c:pt>
                <c:pt idx="48">
                  <c:v>14</c:v>
                </c:pt>
                <c:pt idx="49">
                  <c:v>11</c:v>
                </c:pt>
                <c:pt idx="50">
                  <c:v>19</c:v>
                </c:pt>
                <c:pt idx="51">
                  <c:v>21</c:v>
                </c:pt>
                <c:pt idx="52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'2012 -2015'!$E$1</c:f>
              <c:strCache>
                <c:ptCount val="1"/>
                <c:pt idx="0">
                  <c:v>2016</c:v>
                </c:pt>
              </c:strCache>
            </c:strRef>
          </c:tx>
          <c:spPr>
            <a:ln cap="sq">
              <a:round/>
            </a:ln>
          </c:spPr>
          <c:cat>
            <c:strRef>
              <c:f>'2012 -2015'!$A$2:$A$54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'2012 -2015'!$E$2:$E$50</c:f>
              <c:numCache>
                <c:formatCode>General</c:formatCode>
                <c:ptCount val="49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36</c:v>
                </c:pt>
                <c:pt idx="4">
                  <c:v>37</c:v>
                </c:pt>
                <c:pt idx="5">
                  <c:v>32</c:v>
                </c:pt>
                <c:pt idx="6">
                  <c:v>41</c:v>
                </c:pt>
                <c:pt idx="7">
                  <c:v>36</c:v>
                </c:pt>
                <c:pt idx="8">
                  <c:v>23</c:v>
                </c:pt>
                <c:pt idx="9">
                  <c:v>37</c:v>
                </c:pt>
                <c:pt idx="10">
                  <c:v>30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18</c:v>
                </c:pt>
                <c:pt idx="15">
                  <c:v>14</c:v>
                </c:pt>
                <c:pt idx="16">
                  <c:v>22</c:v>
                </c:pt>
                <c:pt idx="17">
                  <c:v>10</c:v>
                </c:pt>
                <c:pt idx="18">
                  <c:v>18</c:v>
                </c:pt>
                <c:pt idx="19">
                  <c:v>17</c:v>
                </c:pt>
                <c:pt idx="20">
                  <c:v>27</c:v>
                </c:pt>
                <c:pt idx="21">
                  <c:v>29</c:v>
                </c:pt>
                <c:pt idx="22">
                  <c:v>36</c:v>
                </c:pt>
                <c:pt idx="23">
                  <c:v>37</c:v>
                </c:pt>
                <c:pt idx="24">
                  <c:v>41</c:v>
                </c:pt>
                <c:pt idx="25">
                  <c:v>46</c:v>
                </c:pt>
                <c:pt idx="26">
                  <c:v>72</c:v>
                </c:pt>
                <c:pt idx="27">
                  <c:v>70</c:v>
                </c:pt>
                <c:pt idx="28">
                  <c:v>96</c:v>
                </c:pt>
                <c:pt idx="29">
                  <c:v>97</c:v>
                </c:pt>
                <c:pt idx="30">
                  <c:v>143</c:v>
                </c:pt>
                <c:pt idx="31">
                  <c:v>151</c:v>
                </c:pt>
                <c:pt idx="32">
                  <c:v>161</c:v>
                </c:pt>
                <c:pt idx="33">
                  <c:v>165</c:v>
                </c:pt>
                <c:pt idx="34">
                  <c:v>231</c:v>
                </c:pt>
                <c:pt idx="35">
                  <c:v>223</c:v>
                </c:pt>
                <c:pt idx="36">
                  <c:v>238</c:v>
                </c:pt>
                <c:pt idx="37">
                  <c:v>241</c:v>
                </c:pt>
                <c:pt idx="38">
                  <c:v>116</c:v>
                </c:pt>
                <c:pt idx="39">
                  <c:v>116</c:v>
                </c:pt>
                <c:pt idx="40">
                  <c:v>100</c:v>
                </c:pt>
                <c:pt idx="41">
                  <c:v>140</c:v>
                </c:pt>
                <c:pt idx="42">
                  <c:v>170</c:v>
                </c:pt>
                <c:pt idx="43">
                  <c:v>136</c:v>
                </c:pt>
                <c:pt idx="44">
                  <c:v>120</c:v>
                </c:pt>
                <c:pt idx="45">
                  <c:v>87</c:v>
                </c:pt>
                <c:pt idx="46">
                  <c:v>88</c:v>
                </c:pt>
                <c:pt idx="47">
                  <c:v>72</c:v>
                </c:pt>
                <c:pt idx="48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46080"/>
        <c:axId val="134456448"/>
      </c:lineChart>
      <c:catAx>
        <c:axId val="1344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Epi week</a:t>
                </a:r>
              </a:p>
            </c:rich>
          </c:tx>
          <c:layout>
            <c:manualLayout>
              <c:xMode val="edge"/>
              <c:yMode val="edge"/>
              <c:x val="0.44036265182940459"/>
              <c:y val="0.8416728135887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456448"/>
        <c:crosses val="autoZero"/>
        <c:auto val="1"/>
        <c:lblAlgn val="ctr"/>
        <c:lblOffset val="100"/>
        <c:noMultiLvlLbl val="0"/>
      </c:catAx>
      <c:valAx>
        <c:axId val="13445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new cases</a:t>
                </a:r>
              </a:p>
            </c:rich>
          </c:tx>
          <c:layout>
            <c:manualLayout>
              <c:xMode val="edge"/>
              <c:yMode val="edge"/>
              <c:x val="3.2010233736555802E-2"/>
              <c:y val="0.470076102723788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446080"/>
        <c:crosses val="autoZero"/>
        <c:crossBetween val="between"/>
      </c:valAx>
      <c:catAx>
        <c:axId val="13445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4464256"/>
        <c:crosses val="autoZero"/>
        <c:auto val="1"/>
        <c:lblAlgn val="ctr"/>
        <c:lblOffset val="100"/>
        <c:noMultiLvlLbl val="0"/>
      </c:catAx>
      <c:valAx>
        <c:axId val="1344642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% of completeness</a:t>
                </a:r>
              </a:p>
            </c:rich>
          </c:tx>
          <c:layout>
            <c:manualLayout>
              <c:xMode val="edge"/>
              <c:yMode val="edge"/>
              <c:x val="0.94638085065865185"/>
              <c:y val="0.4201464201091557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458368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63337738145507827"/>
          <c:y val="0.88084857302075492"/>
          <c:w val="0.35364465088551622"/>
          <c:h val="0.10534794982069706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new cases 2009 - 2015 in South Sudan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753182002877256"/>
          <c:y val="0.17859400908219805"/>
          <c:w val="0.78280148035888819"/>
          <c:h val="0.70508486439195106"/>
        </c:manualLayout>
      </c:layout>
      <c:lineChart>
        <c:grouping val="standard"/>
        <c:varyColors val="0"/>
        <c:ser>
          <c:idx val="0"/>
          <c:order val="0"/>
          <c:tx>
            <c:strRef>
              <c:f>'[1]Graphs 2 by year and months'!$A$3</c:f>
              <c:strCache>
                <c:ptCount val="1"/>
                <c:pt idx="0">
                  <c:v>2009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months'!$B$3:$M$3</c:f>
              <c:numCache>
                <c:formatCode>General</c:formatCode>
                <c:ptCount val="12"/>
                <c:pt idx="0">
                  <c:v>30</c:v>
                </c:pt>
                <c:pt idx="1">
                  <c:v>13</c:v>
                </c:pt>
                <c:pt idx="2">
                  <c:v>27</c:v>
                </c:pt>
                <c:pt idx="3">
                  <c:v>11</c:v>
                </c:pt>
                <c:pt idx="4">
                  <c:v>21</c:v>
                </c:pt>
                <c:pt idx="5">
                  <c:v>25</c:v>
                </c:pt>
                <c:pt idx="6">
                  <c:v>24</c:v>
                </c:pt>
                <c:pt idx="7">
                  <c:v>33</c:v>
                </c:pt>
                <c:pt idx="8">
                  <c:v>107</c:v>
                </c:pt>
                <c:pt idx="9">
                  <c:v>507</c:v>
                </c:pt>
                <c:pt idx="10">
                  <c:v>517</c:v>
                </c:pt>
                <c:pt idx="11">
                  <c:v>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'[1]Graphs 2 by year and months'!$A$4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months'!$B$4:$M$4</c:f>
              <c:numCache>
                <c:formatCode>General</c:formatCode>
                <c:ptCount val="12"/>
                <c:pt idx="0">
                  <c:v>285</c:v>
                </c:pt>
                <c:pt idx="1">
                  <c:v>242</c:v>
                </c:pt>
                <c:pt idx="2">
                  <c:v>311</c:v>
                </c:pt>
                <c:pt idx="3">
                  <c:v>211</c:v>
                </c:pt>
                <c:pt idx="4">
                  <c:v>215</c:v>
                </c:pt>
                <c:pt idx="5">
                  <c:v>344</c:v>
                </c:pt>
                <c:pt idx="6">
                  <c:v>522</c:v>
                </c:pt>
                <c:pt idx="7">
                  <c:v>1139</c:v>
                </c:pt>
                <c:pt idx="8">
                  <c:v>1609</c:v>
                </c:pt>
                <c:pt idx="9">
                  <c:v>1217</c:v>
                </c:pt>
                <c:pt idx="10">
                  <c:v>749</c:v>
                </c:pt>
                <c:pt idx="11">
                  <c:v>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'[1]Graphs 2 by year and months'!$A$5</c:f>
              <c:strCache>
                <c:ptCount val="1"/>
                <c:pt idx="0">
                  <c:v>2011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months'!$B$5:$M$5</c:f>
              <c:numCache>
                <c:formatCode>General</c:formatCode>
                <c:ptCount val="12"/>
                <c:pt idx="0">
                  <c:v>1138</c:v>
                </c:pt>
                <c:pt idx="1">
                  <c:v>1024</c:v>
                </c:pt>
                <c:pt idx="2">
                  <c:v>1175</c:v>
                </c:pt>
                <c:pt idx="3">
                  <c:v>625</c:v>
                </c:pt>
                <c:pt idx="4">
                  <c:v>587</c:v>
                </c:pt>
                <c:pt idx="5">
                  <c:v>788</c:v>
                </c:pt>
                <c:pt idx="6">
                  <c:v>596</c:v>
                </c:pt>
                <c:pt idx="7">
                  <c:v>814</c:v>
                </c:pt>
                <c:pt idx="8">
                  <c:v>1135</c:v>
                </c:pt>
                <c:pt idx="9">
                  <c:v>1028</c:v>
                </c:pt>
                <c:pt idx="10">
                  <c:v>901</c:v>
                </c:pt>
                <c:pt idx="11">
                  <c:v>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'[1]Graphs 2 by year and months'!$A$6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months'!$B$6:$M$6</c:f>
              <c:numCache>
                <c:formatCode>General</c:formatCode>
                <c:ptCount val="12"/>
                <c:pt idx="0">
                  <c:v>944</c:v>
                </c:pt>
                <c:pt idx="1">
                  <c:v>667</c:v>
                </c:pt>
                <c:pt idx="2">
                  <c:v>441</c:v>
                </c:pt>
                <c:pt idx="3">
                  <c:v>255</c:v>
                </c:pt>
                <c:pt idx="4">
                  <c:v>214</c:v>
                </c:pt>
                <c:pt idx="5">
                  <c:v>237</c:v>
                </c:pt>
                <c:pt idx="6">
                  <c:v>250</c:v>
                </c:pt>
                <c:pt idx="7">
                  <c:v>391</c:v>
                </c:pt>
                <c:pt idx="8">
                  <c:v>321</c:v>
                </c:pt>
                <c:pt idx="9">
                  <c:v>248</c:v>
                </c:pt>
                <c:pt idx="10">
                  <c:v>264</c:v>
                </c:pt>
                <c:pt idx="11">
                  <c:v>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'[1]Graphs 2 by year and months'!$A$7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months'!$B$7:$M$7</c:f>
              <c:numCache>
                <c:formatCode>General</c:formatCode>
                <c:ptCount val="12"/>
                <c:pt idx="0">
                  <c:v>250</c:v>
                </c:pt>
                <c:pt idx="1">
                  <c:v>192</c:v>
                </c:pt>
                <c:pt idx="2">
                  <c:v>151</c:v>
                </c:pt>
                <c:pt idx="3">
                  <c:v>157</c:v>
                </c:pt>
                <c:pt idx="4">
                  <c:v>101</c:v>
                </c:pt>
                <c:pt idx="5">
                  <c:v>57</c:v>
                </c:pt>
                <c:pt idx="6">
                  <c:v>59</c:v>
                </c:pt>
                <c:pt idx="7">
                  <c:v>220</c:v>
                </c:pt>
                <c:pt idx="8">
                  <c:v>353</c:v>
                </c:pt>
                <c:pt idx="9">
                  <c:v>519</c:v>
                </c:pt>
                <c:pt idx="10">
                  <c:v>348</c:v>
                </c:pt>
                <c:pt idx="11">
                  <c:v>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'[1]Graphs 2 by year and months'!$A$8</c:f>
              <c:strCache>
                <c:ptCount val="1"/>
                <c:pt idx="0">
                  <c:v>2014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months'!$B$8:$M$8</c:f>
              <c:numCache>
                <c:formatCode>General</c:formatCode>
                <c:ptCount val="12"/>
                <c:pt idx="0">
                  <c:v>454</c:v>
                </c:pt>
                <c:pt idx="1">
                  <c:v>331</c:v>
                </c:pt>
                <c:pt idx="2">
                  <c:v>247</c:v>
                </c:pt>
                <c:pt idx="3">
                  <c:v>173</c:v>
                </c:pt>
                <c:pt idx="4">
                  <c:v>187</c:v>
                </c:pt>
                <c:pt idx="5">
                  <c:v>253</c:v>
                </c:pt>
                <c:pt idx="6">
                  <c:v>657</c:v>
                </c:pt>
                <c:pt idx="7">
                  <c:v>940</c:v>
                </c:pt>
                <c:pt idx="8">
                  <c:v>1347</c:v>
                </c:pt>
                <c:pt idx="9">
                  <c:v>1191</c:v>
                </c:pt>
                <c:pt idx="10">
                  <c:v>651</c:v>
                </c:pt>
                <c:pt idx="11">
                  <c:v>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'[1]Graphs 2 by year and months'!$A$9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months'!$B$9:$M$9</c:f>
              <c:numCache>
                <c:formatCode>General</c:formatCode>
                <c:ptCount val="12"/>
                <c:pt idx="0">
                  <c:v>542</c:v>
                </c:pt>
                <c:pt idx="1">
                  <c:v>301</c:v>
                </c:pt>
                <c:pt idx="2">
                  <c:v>334</c:v>
                </c:pt>
                <c:pt idx="3">
                  <c:v>202</c:v>
                </c:pt>
                <c:pt idx="4">
                  <c:v>107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80416"/>
        <c:axId val="136382336"/>
      </c:lineChart>
      <c:catAx>
        <c:axId val="1363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382336"/>
        <c:crosses val="autoZero"/>
        <c:auto val="1"/>
        <c:lblAlgn val="ctr"/>
        <c:lblOffset val="100"/>
        <c:noMultiLvlLbl val="0"/>
      </c:catAx>
      <c:valAx>
        <c:axId val="1363823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38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57246418218041"/>
          <c:y val="7.6876715196925169E-2"/>
          <c:w val="0.84598181395685479"/>
          <c:h val="7.2358690206459228E-2"/>
        </c:manualLayout>
      </c:layout>
      <c:overlay val="0"/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total cases 2009 - 2015 in South Sudan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312578902843756"/>
          <c:y val="0.15163595315757034"/>
          <c:w val="0.68961801262445499"/>
          <c:h val="0.73409538847221933"/>
        </c:manualLayout>
      </c:layout>
      <c:lineChart>
        <c:grouping val="standard"/>
        <c:varyColors val="0"/>
        <c:ser>
          <c:idx val="0"/>
          <c:order val="0"/>
          <c:tx>
            <c:strRef>
              <c:f>'[1]Graphs 2 by year and months'!$A$60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months'!$B$60:$M$60</c:f>
              <c:numCache>
                <c:formatCode>General</c:formatCode>
                <c:ptCount val="12"/>
                <c:pt idx="0">
                  <c:v>34</c:v>
                </c:pt>
                <c:pt idx="1">
                  <c:v>20</c:v>
                </c:pt>
                <c:pt idx="2">
                  <c:v>30</c:v>
                </c:pt>
                <c:pt idx="3">
                  <c:v>17</c:v>
                </c:pt>
                <c:pt idx="4">
                  <c:v>28</c:v>
                </c:pt>
                <c:pt idx="5">
                  <c:v>31</c:v>
                </c:pt>
                <c:pt idx="6">
                  <c:v>25</c:v>
                </c:pt>
                <c:pt idx="7">
                  <c:v>36</c:v>
                </c:pt>
                <c:pt idx="8">
                  <c:v>106</c:v>
                </c:pt>
                <c:pt idx="9">
                  <c:v>538</c:v>
                </c:pt>
                <c:pt idx="10">
                  <c:v>611</c:v>
                </c:pt>
                <c:pt idx="11">
                  <c:v>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'[1]Graphs 2 by year and months'!$A$61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months'!$B$61:$M$61</c:f>
              <c:numCache>
                <c:formatCode>General</c:formatCode>
                <c:ptCount val="12"/>
                <c:pt idx="0">
                  <c:v>422</c:v>
                </c:pt>
                <c:pt idx="1">
                  <c:v>356</c:v>
                </c:pt>
                <c:pt idx="2">
                  <c:v>449</c:v>
                </c:pt>
                <c:pt idx="3">
                  <c:v>359</c:v>
                </c:pt>
                <c:pt idx="4">
                  <c:v>362</c:v>
                </c:pt>
                <c:pt idx="5">
                  <c:v>523</c:v>
                </c:pt>
                <c:pt idx="6">
                  <c:v>813</c:v>
                </c:pt>
                <c:pt idx="7">
                  <c:v>1794</c:v>
                </c:pt>
                <c:pt idx="8">
                  <c:v>2405</c:v>
                </c:pt>
                <c:pt idx="9">
                  <c:v>1678</c:v>
                </c:pt>
                <c:pt idx="10">
                  <c:v>780</c:v>
                </c:pt>
                <c:pt idx="11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'[1]Graphs 2 by year and months'!$A$62</c:f>
              <c:strCache>
                <c:ptCount val="1"/>
                <c:pt idx="0">
                  <c:v>2011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months'!$B$62:$M$62</c:f>
              <c:numCache>
                <c:formatCode>General</c:formatCode>
                <c:ptCount val="12"/>
                <c:pt idx="0">
                  <c:v>1329</c:v>
                </c:pt>
                <c:pt idx="1">
                  <c:v>1197</c:v>
                </c:pt>
                <c:pt idx="2">
                  <c:v>1350</c:v>
                </c:pt>
                <c:pt idx="3">
                  <c:v>756</c:v>
                </c:pt>
                <c:pt idx="4">
                  <c:v>714</c:v>
                </c:pt>
                <c:pt idx="5">
                  <c:v>920</c:v>
                </c:pt>
                <c:pt idx="6">
                  <c:v>705</c:v>
                </c:pt>
                <c:pt idx="7">
                  <c:v>924</c:v>
                </c:pt>
                <c:pt idx="8">
                  <c:v>1215</c:v>
                </c:pt>
                <c:pt idx="9">
                  <c:v>1120</c:v>
                </c:pt>
                <c:pt idx="10">
                  <c:v>982</c:v>
                </c:pt>
                <c:pt idx="11">
                  <c:v>740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'[1]Graphs 2 by year and months'!$A$63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months'!$B$63:$M$63</c:f>
              <c:numCache>
                <c:formatCode>General</c:formatCode>
                <c:ptCount val="12"/>
                <c:pt idx="0">
                  <c:v>1043</c:v>
                </c:pt>
                <c:pt idx="1">
                  <c:v>768</c:v>
                </c:pt>
                <c:pt idx="2">
                  <c:v>511</c:v>
                </c:pt>
                <c:pt idx="3">
                  <c:v>299</c:v>
                </c:pt>
                <c:pt idx="4">
                  <c:v>274</c:v>
                </c:pt>
                <c:pt idx="5">
                  <c:v>307</c:v>
                </c:pt>
                <c:pt idx="6">
                  <c:v>311</c:v>
                </c:pt>
                <c:pt idx="7">
                  <c:v>437</c:v>
                </c:pt>
                <c:pt idx="8">
                  <c:v>355</c:v>
                </c:pt>
                <c:pt idx="9">
                  <c:v>274</c:v>
                </c:pt>
                <c:pt idx="10">
                  <c:v>296</c:v>
                </c:pt>
                <c:pt idx="11">
                  <c:v>140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'[1]Graphs 2 by year and months'!$A$64</c:f>
              <c:strCache>
                <c:ptCount val="1"/>
                <c:pt idx="0">
                  <c:v>2013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months'!$B$64:$M$64</c:f>
              <c:numCache>
                <c:formatCode>General</c:formatCode>
                <c:ptCount val="12"/>
                <c:pt idx="0">
                  <c:v>277</c:v>
                </c:pt>
                <c:pt idx="1">
                  <c:v>242</c:v>
                </c:pt>
                <c:pt idx="2">
                  <c:v>185</c:v>
                </c:pt>
                <c:pt idx="3">
                  <c:v>199</c:v>
                </c:pt>
                <c:pt idx="4">
                  <c:v>128</c:v>
                </c:pt>
                <c:pt idx="5">
                  <c:v>64</c:v>
                </c:pt>
                <c:pt idx="6">
                  <c:v>74</c:v>
                </c:pt>
                <c:pt idx="7">
                  <c:v>255</c:v>
                </c:pt>
                <c:pt idx="8">
                  <c:v>370</c:v>
                </c:pt>
                <c:pt idx="9">
                  <c:v>542</c:v>
                </c:pt>
                <c:pt idx="10">
                  <c:v>372</c:v>
                </c:pt>
                <c:pt idx="11">
                  <c:v>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'[1]Graphs 2 by year and months'!$A$65</c:f>
              <c:strCache>
                <c:ptCount val="1"/>
                <c:pt idx="0">
                  <c:v>2014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months'!$B$65:$M$65</c:f>
              <c:numCache>
                <c:formatCode>General</c:formatCode>
                <c:ptCount val="12"/>
                <c:pt idx="0">
                  <c:v>488</c:v>
                </c:pt>
                <c:pt idx="1">
                  <c:v>369</c:v>
                </c:pt>
                <c:pt idx="2">
                  <c:v>275</c:v>
                </c:pt>
                <c:pt idx="3">
                  <c:v>199</c:v>
                </c:pt>
                <c:pt idx="4">
                  <c:v>218</c:v>
                </c:pt>
                <c:pt idx="5">
                  <c:v>278</c:v>
                </c:pt>
                <c:pt idx="6">
                  <c:v>709</c:v>
                </c:pt>
                <c:pt idx="7">
                  <c:v>983</c:v>
                </c:pt>
                <c:pt idx="8">
                  <c:v>1391</c:v>
                </c:pt>
                <c:pt idx="9">
                  <c:v>1248</c:v>
                </c:pt>
                <c:pt idx="10">
                  <c:v>705</c:v>
                </c:pt>
                <c:pt idx="11">
                  <c:v>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'[1]Graphs 2 by year and months'!$A$66</c:f>
              <c:strCache>
                <c:ptCount val="1"/>
                <c:pt idx="0">
                  <c:v>2015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months'!$B$66:$M$66</c:f>
              <c:numCache>
                <c:formatCode>General</c:formatCode>
                <c:ptCount val="12"/>
                <c:pt idx="0">
                  <c:v>630</c:v>
                </c:pt>
                <c:pt idx="1">
                  <c:v>398</c:v>
                </c:pt>
                <c:pt idx="2">
                  <c:v>412</c:v>
                </c:pt>
                <c:pt idx="3">
                  <c:v>275</c:v>
                </c:pt>
                <c:pt idx="4">
                  <c:v>156</c:v>
                </c:pt>
                <c:pt idx="5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17120"/>
        <c:axId val="136519040"/>
      </c:lineChart>
      <c:catAx>
        <c:axId val="1365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19040"/>
        <c:crosses val="autoZero"/>
        <c:auto val="1"/>
        <c:lblAlgn val="ctr"/>
        <c:lblOffset val="100"/>
        <c:noMultiLvlLbl val="0"/>
      </c:catAx>
      <c:valAx>
        <c:axId val="136519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total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17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VL  trend by year 2009 - 2015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04475268921741"/>
          <c:y val="0.14024422252096536"/>
          <c:w val="0.76206014350595253"/>
          <c:h val="0.68597663094367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'[1]Graphs 2 by year and months'!$B$128</c:f>
              <c:strCache>
                <c:ptCount val="1"/>
                <c:pt idx="0">
                  <c:v>VLTotal  cases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'[1]Graphs 2 by year and months'!$A$129:$A$136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'[1]Graphs 2 by year and months'!$B$129:$B$136</c:f>
              <c:numCache>
                <c:formatCode>General</c:formatCode>
                <c:ptCount val="8"/>
                <c:pt idx="0">
                  <c:v>2199</c:v>
                </c:pt>
                <c:pt idx="1">
                  <c:v>10291</c:v>
                </c:pt>
                <c:pt idx="2">
                  <c:v>11952</c:v>
                </c:pt>
                <c:pt idx="3">
                  <c:v>5015</c:v>
                </c:pt>
                <c:pt idx="4">
                  <c:v>2766</c:v>
                </c:pt>
                <c:pt idx="5">
                  <c:v>6950</c:v>
                </c:pt>
                <c:pt idx="6">
                  <c:v>5086</c:v>
                </c:pt>
                <c:pt idx="7">
                  <c:v>4481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48736"/>
        <c:axId val="136550656"/>
      </c:barChart>
      <c:catAx>
        <c:axId val="1365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6550656"/>
        <c:crosses val="autoZero"/>
        <c:auto val="1"/>
        <c:lblAlgn val="ctr"/>
        <c:lblOffset val="100"/>
        <c:noMultiLvlLbl val="0"/>
      </c:catAx>
      <c:valAx>
        <c:axId val="1365506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VL total cases</a:t>
                </a:r>
              </a:p>
            </c:rich>
          </c:tx>
          <c:layout>
            <c:manualLayout>
              <c:xMode val="edge"/>
              <c:yMode val="edge"/>
              <c:x val="1.5583922316877627E-2"/>
              <c:y val="0.147987477468930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65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51625415423757"/>
          <c:y val="0.13539917148910602"/>
          <c:w val="0.26137092078507251"/>
          <c:h val="0.10931360086013345"/>
        </c:manualLayout>
      </c:layout>
      <c:overlay val="0"/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new cases 2012 - 2014 in South Sudan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170090983525018"/>
          <c:y val="0.17140621573246739"/>
          <c:w val="0.78280148035888864"/>
          <c:h val="0.70508486439195106"/>
        </c:manualLayout>
      </c:layout>
      <c:lineChart>
        <c:grouping val="standard"/>
        <c:varyColors val="0"/>
        <c:ser>
          <c:idx val="3"/>
          <c:order val="0"/>
          <c:tx>
            <c:strRef>
              <c:f>'[1]Graphs 2 by year and months'!$A$6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months'!$B$6:$M$6</c:f>
              <c:numCache>
                <c:formatCode>General</c:formatCode>
                <c:ptCount val="12"/>
                <c:pt idx="0">
                  <c:v>944</c:v>
                </c:pt>
                <c:pt idx="1">
                  <c:v>667</c:v>
                </c:pt>
                <c:pt idx="2">
                  <c:v>441</c:v>
                </c:pt>
                <c:pt idx="3">
                  <c:v>255</c:v>
                </c:pt>
                <c:pt idx="4">
                  <c:v>214</c:v>
                </c:pt>
                <c:pt idx="5">
                  <c:v>237</c:v>
                </c:pt>
                <c:pt idx="6">
                  <c:v>250</c:v>
                </c:pt>
                <c:pt idx="7">
                  <c:v>391</c:v>
                </c:pt>
                <c:pt idx="8">
                  <c:v>321</c:v>
                </c:pt>
                <c:pt idx="9">
                  <c:v>248</c:v>
                </c:pt>
                <c:pt idx="10">
                  <c:v>264</c:v>
                </c:pt>
                <c:pt idx="11">
                  <c:v>121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'[1]Graphs 2 by year and months'!$A$7</c:f>
              <c:strCache>
                <c:ptCount val="1"/>
                <c:pt idx="0">
                  <c:v>2013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months'!$B$7:$M$7</c:f>
              <c:numCache>
                <c:formatCode>General</c:formatCode>
                <c:ptCount val="12"/>
                <c:pt idx="0">
                  <c:v>250</c:v>
                </c:pt>
                <c:pt idx="1">
                  <c:v>192</c:v>
                </c:pt>
                <c:pt idx="2">
                  <c:v>151</c:v>
                </c:pt>
                <c:pt idx="3">
                  <c:v>157</c:v>
                </c:pt>
                <c:pt idx="4">
                  <c:v>101</c:v>
                </c:pt>
                <c:pt idx="5">
                  <c:v>57</c:v>
                </c:pt>
                <c:pt idx="6">
                  <c:v>59</c:v>
                </c:pt>
                <c:pt idx="7">
                  <c:v>220</c:v>
                </c:pt>
                <c:pt idx="8">
                  <c:v>353</c:v>
                </c:pt>
                <c:pt idx="9">
                  <c:v>519</c:v>
                </c:pt>
                <c:pt idx="10">
                  <c:v>348</c:v>
                </c:pt>
                <c:pt idx="11">
                  <c:v>56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'[1]Graphs 2 by year and months'!$A$8</c:f>
              <c:strCache>
                <c:ptCount val="1"/>
                <c:pt idx="0">
                  <c:v>2014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months'!$B$8:$M$8</c:f>
              <c:numCache>
                <c:formatCode>General</c:formatCode>
                <c:ptCount val="12"/>
                <c:pt idx="0">
                  <c:v>454</c:v>
                </c:pt>
                <c:pt idx="1">
                  <c:v>331</c:v>
                </c:pt>
                <c:pt idx="2">
                  <c:v>247</c:v>
                </c:pt>
                <c:pt idx="3">
                  <c:v>173</c:v>
                </c:pt>
                <c:pt idx="4">
                  <c:v>187</c:v>
                </c:pt>
                <c:pt idx="5">
                  <c:v>253</c:v>
                </c:pt>
                <c:pt idx="6">
                  <c:v>657</c:v>
                </c:pt>
                <c:pt idx="7">
                  <c:v>940</c:v>
                </c:pt>
                <c:pt idx="8">
                  <c:v>1347</c:v>
                </c:pt>
                <c:pt idx="9">
                  <c:v>1191</c:v>
                </c:pt>
                <c:pt idx="10">
                  <c:v>651</c:v>
                </c:pt>
                <c:pt idx="11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1136"/>
        <c:axId val="138653056"/>
      </c:lineChart>
      <c:catAx>
        <c:axId val="1386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653056"/>
        <c:crosses val="autoZero"/>
        <c:auto val="1"/>
        <c:lblAlgn val="ctr"/>
        <c:lblOffset val="100"/>
        <c:noMultiLvlLbl val="0"/>
      </c:catAx>
      <c:valAx>
        <c:axId val="1386530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65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69529319039193"/>
          <c:y val="7.6876711165821246E-2"/>
          <c:w val="0.1338588798849123"/>
          <c:h val="0.31049232053540482"/>
        </c:manualLayout>
      </c:layout>
      <c:overlay val="0"/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Agraph comparing trend of  KA total cases 2009 - 2014 in South Sudan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312578902843756"/>
          <c:y val="0.15163595315757039"/>
          <c:w val="0.68961801262445543"/>
          <c:h val="0.73409538847221933"/>
        </c:manualLayout>
      </c:layout>
      <c:lineChart>
        <c:grouping val="standard"/>
        <c:varyColors val="0"/>
        <c:ser>
          <c:idx val="3"/>
          <c:order val="0"/>
          <c:tx>
            <c:strRef>
              <c:f>'[1]Graphs 2 by year and months'!$A$63</c:f>
              <c:strCache>
                <c:ptCount val="1"/>
                <c:pt idx="0">
                  <c:v>2012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months'!$B$63:$M$63</c:f>
              <c:numCache>
                <c:formatCode>General</c:formatCode>
                <c:ptCount val="12"/>
                <c:pt idx="0">
                  <c:v>1043</c:v>
                </c:pt>
                <c:pt idx="1">
                  <c:v>768</c:v>
                </c:pt>
                <c:pt idx="2">
                  <c:v>511</c:v>
                </c:pt>
                <c:pt idx="3">
                  <c:v>299</c:v>
                </c:pt>
                <c:pt idx="4">
                  <c:v>274</c:v>
                </c:pt>
                <c:pt idx="5">
                  <c:v>307</c:v>
                </c:pt>
                <c:pt idx="6">
                  <c:v>311</c:v>
                </c:pt>
                <c:pt idx="7">
                  <c:v>437</c:v>
                </c:pt>
                <c:pt idx="8">
                  <c:v>355</c:v>
                </c:pt>
                <c:pt idx="9">
                  <c:v>274</c:v>
                </c:pt>
                <c:pt idx="10">
                  <c:v>296</c:v>
                </c:pt>
                <c:pt idx="11">
                  <c:v>140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'[1]Graphs 2 by year and months'!$A$64</c:f>
              <c:strCache>
                <c:ptCount val="1"/>
                <c:pt idx="0">
                  <c:v>2013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months'!$B$64:$M$64</c:f>
              <c:numCache>
                <c:formatCode>General</c:formatCode>
                <c:ptCount val="12"/>
                <c:pt idx="0">
                  <c:v>277</c:v>
                </c:pt>
                <c:pt idx="1">
                  <c:v>242</c:v>
                </c:pt>
                <c:pt idx="2">
                  <c:v>185</c:v>
                </c:pt>
                <c:pt idx="3">
                  <c:v>199</c:v>
                </c:pt>
                <c:pt idx="4">
                  <c:v>128</c:v>
                </c:pt>
                <c:pt idx="5">
                  <c:v>64</c:v>
                </c:pt>
                <c:pt idx="6">
                  <c:v>74</c:v>
                </c:pt>
                <c:pt idx="7">
                  <c:v>255</c:v>
                </c:pt>
                <c:pt idx="8">
                  <c:v>370</c:v>
                </c:pt>
                <c:pt idx="9">
                  <c:v>542</c:v>
                </c:pt>
                <c:pt idx="10">
                  <c:v>372</c:v>
                </c:pt>
                <c:pt idx="11">
                  <c:v>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'[1]Graphs 2 by year and months'!$A$65</c:f>
              <c:strCache>
                <c:ptCount val="1"/>
                <c:pt idx="0">
                  <c:v>2014</c:v>
                </c:pt>
              </c:strCache>
            </c:strRef>
          </c:tx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'[1]Graphs 2 by year and months'!$B$59:$M$59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'[1]Graphs 2 by year and months'!$B$65:$M$65</c:f>
              <c:numCache>
                <c:formatCode>General</c:formatCode>
                <c:ptCount val="12"/>
                <c:pt idx="0">
                  <c:v>488</c:v>
                </c:pt>
                <c:pt idx="1">
                  <c:v>369</c:v>
                </c:pt>
                <c:pt idx="2">
                  <c:v>275</c:v>
                </c:pt>
                <c:pt idx="3">
                  <c:v>199</c:v>
                </c:pt>
                <c:pt idx="4">
                  <c:v>218</c:v>
                </c:pt>
                <c:pt idx="5">
                  <c:v>278</c:v>
                </c:pt>
                <c:pt idx="6">
                  <c:v>709</c:v>
                </c:pt>
                <c:pt idx="7">
                  <c:v>983</c:v>
                </c:pt>
                <c:pt idx="8">
                  <c:v>1391</c:v>
                </c:pt>
                <c:pt idx="9">
                  <c:v>1248</c:v>
                </c:pt>
                <c:pt idx="10">
                  <c:v>705</c:v>
                </c:pt>
                <c:pt idx="11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2400"/>
        <c:axId val="138748672"/>
      </c:lineChart>
      <c:catAx>
        <c:axId val="1387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748672"/>
        <c:crosses val="autoZero"/>
        <c:auto val="1"/>
        <c:lblAlgn val="ctr"/>
        <c:lblOffset val="100"/>
        <c:noMultiLvlLbl val="0"/>
      </c:catAx>
      <c:valAx>
        <c:axId val="1387486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KA total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7424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VL  trend by year 2009 - 2015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04475268921741"/>
          <c:y val="0.14024422252096536"/>
          <c:w val="0.76206014350595253"/>
          <c:h val="0.68597663094367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'[1]Graphs 2 by year and months'!$B$128</c:f>
              <c:strCache>
                <c:ptCount val="1"/>
                <c:pt idx="0">
                  <c:v>VLTotal  cases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'[1]Graphs 2 by year and months'!$A$129:$A$136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'[1]Graphs 2 by year and months'!$B$129:$B$136</c:f>
              <c:numCache>
                <c:formatCode>General</c:formatCode>
                <c:ptCount val="8"/>
                <c:pt idx="0">
                  <c:v>2199</c:v>
                </c:pt>
                <c:pt idx="1">
                  <c:v>10291</c:v>
                </c:pt>
                <c:pt idx="2">
                  <c:v>11952</c:v>
                </c:pt>
                <c:pt idx="3">
                  <c:v>5015</c:v>
                </c:pt>
                <c:pt idx="4">
                  <c:v>2766</c:v>
                </c:pt>
                <c:pt idx="5">
                  <c:v>6950</c:v>
                </c:pt>
                <c:pt idx="6">
                  <c:v>5086</c:v>
                </c:pt>
                <c:pt idx="7">
                  <c:v>4481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86304"/>
        <c:axId val="138788224"/>
      </c:barChart>
      <c:catAx>
        <c:axId val="13878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788224"/>
        <c:crosses val="autoZero"/>
        <c:auto val="1"/>
        <c:lblAlgn val="ctr"/>
        <c:lblOffset val="100"/>
        <c:noMultiLvlLbl val="0"/>
      </c:catAx>
      <c:valAx>
        <c:axId val="1387882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VL total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786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51625415423757"/>
          <c:y val="0.13539917148910602"/>
          <c:w val="0.26137092078507251"/>
          <c:h val="0.10931360086013345"/>
        </c:manualLayout>
      </c:layout>
      <c:overlay val="0"/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Comparision  of VL new cases  by month as of 31st March 2016 - 2017 in South Sudan</a:t>
            </a:r>
          </a:p>
        </c:rich>
      </c:tx>
      <c:layout>
        <c:manualLayout>
          <c:xMode val="edge"/>
          <c:yMode val="edge"/>
          <c:x val="0.11445144356955379"/>
          <c:y val="1.22886331516252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29396325459317"/>
          <c:y val="0.17695532847996073"/>
          <c:w val="0.7631935695538058"/>
          <c:h val="0.68925040648151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'Jan -March 2017'!$A$39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'Jan -March 2017'!$B$38:$D$38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'Jan -March 2017'!$B$39:$D$39</c:f>
              <c:numCache>
                <c:formatCode>General</c:formatCode>
                <c:ptCount val="3"/>
                <c:pt idx="0">
                  <c:v>158</c:v>
                </c:pt>
                <c:pt idx="1">
                  <c:v>167</c:v>
                </c:pt>
                <c:pt idx="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'Jan -March 2017'!$A$40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'Jan -March 2017'!$B$38:$D$38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'Jan -March 2017'!$B$40:$D$40</c:f>
              <c:numCache>
                <c:formatCode>General</c:formatCode>
                <c:ptCount val="3"/>
                <c:pt idx="0">
                  <c:v>345</c:v>
                </c:pt>
                <c:pt idx="1">
                  <c:v>226</c:v>
                </c:pt>
                <c:pt idx="2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11680"/>
        <c:axId val="141113600"/>
      </c:barChart>
      <c:catAx>
        <c:axId val="1411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113600"/>
        <c:crosses val="autoZero"/>
        <c:auto val="1"/>
        <c:lblAlgn val="ctr"/>
        <c:lblOffset val="100"/>
        <c:noMultiLvlLbl val="0"/>
      </c:catAx>
      <c:valAx>
        <c:axId val="1411136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111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Comparision of VL total cases by sex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 -March 2017'!$A$48:$A$49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'Jan -March 2017'!$B$48:$B$49</c:f>
              <c:numCache>
                <c:formatCode>General</c:formatCode>
                <c:ptCount val="2"/>
                <c:pt idx="0">
                  <c:v>1297</c:v>
                </c:pt>
                <c:pt idx="1">
                  <c:v>1269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92036421987536"/>
          <c:y val="0.73341193006611882"/>
          <c:w val="0.33635158164471152"/>
          <c:h val="0.1961992455861050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Comparision of VL tota cases by age</a:t>
            </a:r>
          </a:p>
        </c:rich>
      </c:tx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0185185185185185"/>
          <c:w val="0.69437554680664915"/>
          <c:h val="0.89814814814814814"/>
        </c:manualLayout>
      </c:layout>
      <c:pie3DChart>
        <c:varyColors val="1"/>
        <c:ser>
          <c:idx val="0"/>
          <c:order val="0"/>
          <c:explosion val="27"/>
          <c:dPt>
            <c:idx val="0"/>
            <c:bubble3D val="0"/>
          </c:dPt>
          <c:dPt>
            <c:idx val="1"/>
            <c:bubble3D val="0"/>
            <c:explosion val="24"/>
          </c:dPt>
          <c:dPt>
            <c:idx val="2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 -March 2017'!$A$54:$A$56</c:f>
              <c:strCache>
                <c:ptCount val="3"/>
                <c:pt idx="0">
                  <c:v>0-4yrs</c:v>
                </c:pt>
                <c:pt idx="1">
                  <c:v>5-14yr</c:v>
                </c:pt>
                <c:pt idx="2">
                  <c:v>15 yr and above</c:v>
                </c:pt>
              </c:strCache>
            </c:strRef>
          </c:cat>
          <c:val>
            <c:numRef>
              <c:f>'Jan -March 2017'!$B$54:$B$56</c:f>
              <c:numCache>
                <c:formatCode>General</c:formatCode>
                <c:ptCount val="3"/>
                <c:pt idx="0">
                  <c:v>85</c:v>
                </c:pt>
                <c:pt idx="1">
                  <c:v>251</c:v>
                </c:pt>
                <c:pt idx="2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6818147731533558E-2"/>
          <c:y val="0.76652147205003629"/>
          <c:w val="0.84102062242219722"/>
          <c:h val="0.2278661975763667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Number of KA new cases in Kurwai as of week 46,2016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529856188941441"/>
          <c:y val="0.16251166520851559"/>
          <c:w val="0.72561181932125374"/>
          <c:h val="0.61231809565470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Kurwai!$D$9</c:f>
              <c:strCache>
                <c:ptCount val="1"/>
                <c:pt idx="0">
                  <c:v>PRY KA</c:v>
                </c:pt>
              </c:strCache>
            </c:strRef>
          </c:tx>
          <c:invertIfNegative val="0"/>
          <c:cat>
            <c:strRef>
              <c:f>Kurwai!$C$10:$C$65</c:f>
              <c:strCache>
                <c:ptCount val="56"/>
                <c:pt idx="3">
                  <c:v>Week 01</c:v>
                </c:pt>
                <c:pt idx="4">
                  <c:v>Week 02</c:v>
                </c:pt>
                <c:pt idx="5">
                  <c:v>Week 03</c:v>
                </c:pt>
                <c:pt idx="6">
                  <c:v>Week 04</c:v>
                </c:pt>
                <c:pt idx="7">
                  <c:v>Week 05</c:v>
                </c:pt>
                <c:pt idx="8">
                  <c:v>Week 06</c:v>
                </c:pt>
                <c:pt idx="9">
                  <c:v>Week 07</c:v>
                </c:pt>
                <c:pt idx="10">
                  <c:v>Week 08</c:v>
                </c:pt>
                <c:pt idx="11">
                  <c:v>Week 09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7">
                  <c:v>Week 15</c:v>
                </c:pt>
                <c:pt idx="18">
                  <c:v>Week 16</c:v>
                </c:pt>
                <c:pt idx="19">
                  <c:v>Week 17</c:v>
                </c:pt>
                <c:pt idx="20">
                  <c:v>Week 18</c:v>
                </c:pt>
                <c:pt idx="21">
                  <c:v>Week 19</c:v>
                </c:pt>
                <c:pt idx="22">
                  <c:v>Week 20</c:v>
                </c:pt>
                <c:pt idx="23">
                  <c:v>Week 21</c:v>
                </c:pt>
                <c:pt idx="24">
                  <c:v>Week 22</c:v>
                </c:pt>
                <c:pt idx="25">
                  <c:v>Week 23</c:v>
                </c:pt>
                <c:pt idx="26">
                  <c:v>Week 24</c:v>
                </c:pt>
                <c:pt idx="27">
                  <c:v>Week 25</c:v>
                </c:pt>
                <c:pt idx="28">
                  <c:v>Week 26</c:v>
                </c:pt>
                <c:pt idx="29">
                  <c:v>Week 27</c:v>
                </c:pt>
                <c:pt idx="30">
                  <c:v>Week 28</c:v>
                </c:pt>
                <c:pt idx="31">
                  <c:v>Week 29</c:v>
                </c:pt>
                <c:pt idx="32">
                  <c:v>Week 30</c:v>
                </c:pt>
                <c:pt idx="33">
                  <c:v>Week 31</c:v>
                </c:pt>
                <c:pt idx="34">
                  <c:v>Week 32</c:v>
                </c:pt>
                <c:pt idx="35">
                  <c:v>Week 33</c:v>
                </c:pt>
                <c:pt idx="36">
                  <c:v>Week 34</c:v>
                </c:pt>
                <c:pt idx="37">
                  <c:v>Week 35</c:v>
                </c:pt>
                <c:pt idx="38">
                  <c:v>Week 36</c:v>
                </c:pt>
                <c:pt idx="39">
                  <c:v>Week 37</c:v>
                </c:pt>
                <c:pt idx="40">
                  <c:v>Week 38</c:v>
                </c:pt>
                <c:pt idx="41">
                  <c:v>Week 39</c:v>
                </c:pt>
                <c:pt idx="42">
                  <c:v>Week 40</c:v>
                </c:pt>
                <c:pt idx="43">
                  <c:v>Week 41</c:v>
                </c:pt>
                <c:pt idx="44">
                  <c:v>Week 42</c:v>
                </c:pt>
                <c:pt idx="45">
                  <c:v>Week 43</c:v>
                </c:pt>
                <c:pt idx="46">
                  <c:v>Week 44</c:v>
                </c:pt>
                <c:pt idx="47">
                  <c:v>Week 45</c:v>
                </c:pt>
                <c:pt idx="48">
                  <c:v>Week 46</c:v>
                </c:pt>
                <c:pt idx="49">
                  <c:v>Week 47</c:v>
                </c:pt>
                <c:pt idx="50">
                  <c:v>Week 48</c:v>
                </c:pt>
                <c:pt idx="51">
                  <c:v>Week 49</c:v>
                </c:pt>
                <c:pt idx="52">
                  <c:v>Week 50</c:v>
                </c:pt>
                <c:pt idx="53">
                  <c:v>Week 51</c:v>
                </c:pt>
                <c:pt idx="54">
                  <c:v>Week 52</c:v>
                </c:pt>
                <c:pt idx="55">
                  <c:v>Week 53</c:v>
                </c:pt>
              </c:strCache>
            </c:strRef>
          </c:cat>
          <c:val>
            <c:numRef>
              <c:f>Kurwai!$D$10:$D$65</c:f>
              <c:numCache>
                <c:formatCode>General</c:formatCode>
                <c:ptCount val="56"/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31456"/>
        <c:axId val="88137728"/>
      </c:barChart>
      <c:catAx>
        <c:axId val="881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Ep. weeks</a:t>
                </a:r>
              </a:p>
            </c:rich>
          </c:tx>
          <c:layout>
            <c:manualLayout>
              <c:xMode val="edge"/>
              <c:yMode val="edge"/>
              <c:x val="0.41854802272278641"/>
              <c:y val="0.94028446164899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137728"/>
        <c:crosses val="autoZero"/>
        <c:auto val="1"/>
        <c:lblAlgn val="ctr"/>
        <c:lblOffset val="100"/>
        <c:noMultiLvlLbl val="0"/>
      </c:catAx>
      <c:valAx>
        <c:axId val="881377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131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Graph of treatmentcenters with high number of case Jan - Mar 2017 in South Sudan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 -March 2017'!$A$91:$A$97</c:f>
              <c:strCache>
                <c:ptCount val="7"/>
                <c:pt idx="0">
                  <c:v>Old fangak</c:v>
                </c:pt>
                <c:pt idx="1">
                  <c:v>Lankien</c:v>
                </c:pt>
                <c:pt idx="2">
                  <c:v>Kurwai</c:v>
                </c:pt>
                <c:pt idx="3">
                  <c:v>Walgak </c:v>
                </c:pt>
                <c:pt idx="4">
                  <c:v>Malakal idp</c:v>
                </c:pt>
                <c:pt idx="5">
                  <c:v>KCH</c:v>
                </c:pt>
                <c:pt idx="6">
                  <c:v>others</c:v>
                </c:pt>
              </c:strCache>
            </c:strRef>
          </c:cat>
          <c:val>
            <c:numRef>
              <c:f>'Jan -March 2017'!$B$91:$B$97</c:f>
              <c:numCache>
                <c:formatCode>General</c:formatCode>
                <c:ptCount val="7"/>
                <c:pt idx="0">
                  <c:v>324</c:v>
                </c:pt>
                <c:pt idx="1">
                  <c:v>316</c:v>
                </c:pt>
                <c:pt idx="2">
                  <c:v>95</c:v>
                </c:pt>
                <c:pt idx="3">
                  <c:v>40</c:v>
                </c:pt>
                <c:pt idx="4">
                  <c:v>35</c:v>
                </c:pt>
                <c:pt idx="5">
                  <c:v>31</c:v>
                </c:pt>
                <c:pt idx="6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179995743775282"/>
          <c:y val="0.17647859304211178"/>
          <c:w val="0.23682343761083913"/>
          <c:h val="0.5790751792968553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Number of KA new cases in Lankien as of week 47, 2016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LANKIEN!$D$9</c:f>
              <c:strCache>
                <c:ptCount val="1"/>
                <c:pt idx="0">
                  <c:v>PRY KA</c:v>
                </c:pt>
              </c:strCache>
            </c:strRef>
          </c:tx>
          <c:invertIfNegative val="0"/>
          <c:cat>
            <c:strRef>
              <c:f>LANKIEN!$C$10:$C$65</c:f>
              <c:strCache>
                <c:ptCount val="56"/>
                <c:pt idx="3">
                  <c:v>Week 01</c:v>
                </c:pt>
                <c:pt idx="4">
                  <c:v>Week 02</c:v>
                </c:pt>
                <c:pt idx="5">
                  <c:v>Week 03</c:v>
                </c:pt>
                <c:pt idx="6">
                  <c:v>Week 04</c:v>
                </c:pt>
                <c:pt idx="7">
                  <c:v>Week 05</c:v>
                </c:pt>
                <c:pt idx="8">
                  <c:v>Week 06</c:v>
                </c:pt>
                <c:pt idx="9">
                  <c:v>Week 07</c:v>
                </c:pt>
                <c:pt idx="10">
                  <c:v>Week 08</c:v>
                </c:pt>
                <c:pt idx="11">
                  <c:v>Week 09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7">
                  <c:v>Week 15</c:v>
                </c:pt>
                <c:pt idx="18">
                  <c:v>Week 16</c:v>
                </c:pt>
                <c:pt idx="19">
                  <c:v>Week 17</c:v>
                </c:pt>
                <c:pt idx="20">
                  <c:v>Week 18</c:v>
                </c:pt>
                <c:pt idx="21">
                  <c:v>Week 19</c:v>
                </c:pt>
                <c:pt idx="22">
                  <c:v>Week 20</c:v>
                </c:pt>
                <c:pt idx="23">
                  <c:v>Week 21</c:v>
                </c:pt>
                <c:pt idx="24">
                  <c:v>Week 22</c:v>
                </c:pt>
                <c:pt idx="25">
                  <c:v>Week 23</c:v>
                </c:pt>
                <c:pt idx="26">
                  <c:v>Week 24</c:v>
                </c:pt>
                <c:pt idx="27">
                  <c:v>Week 25</c:v>
                </c:pt>
                <c:pt idx="28">
                  <c:v>Week 26</c:v>
                </c:pt>
                <c:pt idx="29">
                  <c:v>Week 27</c:v>
                </c:pt>
                <c:pt idx="30">
                  <c:v>Week 28</c:v>
                </c:pt>
                <c:pt idx="31">
                  <c:v>Week 29</c:v>
                </c:pt>
                <c:pt idx="32">
                  <c:v>Week 30</c:v>
                </c:pt>
                <c:pt idx="33">
                  <c:v>Week 31</c:v>
                </c:pt>
                <c:pt idx="34">
                  <c:v>Week 32</c:v>
                </c:pt>
                <c:pt idx="35">
                  <c:v>Week 33</c:v>
                </c:pt>
                <c:pt idx="36">
                  <c:v>Week 34</c:v>
                </c:pt>
                <c:pt idx="37">
                  <c:v>Week 35</c:v>
                </c:pt>
                <c:pt idx="38">
                  <c:v>Week 36</c:v>
                </c:pt>
                <c:pt idx="39">
                  <c:v>Week 37</c:v>
                </c:pt>
                <c:pt idx="40">
                  <c:v>Week 38</c:v>
                </c:pt>
                <c:pt idx="41">
                  <c:v>Week 39</c:v>
                </c:pt>
                <c:pt idx="42">
                  <c:v>Week 40</c:v>
                </c:pt>
                <c:pt idx="43">
                  <c:v>Week 41</c:v>
                </c:pt>
                <c:pt idx="44">
                  <c:v>Week 42</c:v>
                </c:pt>
                <c:pt idx="45">
                  <c:v>Week 43</c:v>
                </c:pt>
                <c:pt idx="46">
                  <c:v>Week 44</c:v>
                </c:pt>
                <c:pt idx="47">
                  <c:v>Week 45</c:v>
                </c:pt>
                <c:pt idx="48">
                  <c:v>Week 46</c:v>
                </c:pt>
                <c:pt idx="49">
                  <c:v>Week 47</c:v>
                </c:pt>
                <c:pt idx="50">
                  <c:v>Week 48</c:v>
                </c:pt>
                <c:pt idx="51">
                  <c:v>Week 49</c:v>
                </c:pt>
                <c:pt idx="52">
                  <c:v>Week 50</c:v>
                </c:pt>
                <c:pt idx="53">
                  <c:v>Week 51</c:v>
                </c:pt>
                <c:pt idx="54">
                  <c:v>Week 52</c:v>
                </c:pt>
                <c:pt idx="55">
                  <c:v>Week 53</c:v>
                </c:pt>
              </c:strCache>
            </c:strRef>
          </c:cat>
          <c:val>
            <c:numRef>
              <c:f>LANKIEN!$D$10:$D$65</c:f>
              <c:numCache>
                <c:formatCode>General</c:formatCode>
                <c:ptCount val="56"/>
                <c:pt idx="3">
                  <c:v>31</c:v>
                </c:pt>
                <c:pt idx="4">
                  <c:v>20</c:v>
                </c:pt>
                <c:pt idx="5">
                  <c:v>26</c:v>
                </c:pt>
                <c:pt idx="6">
                  <c:v>19</c:v>
                </c:pt>
                <c:pt idx="7">
                  <c:v>15</c:v>
                </c:pt>
                <c:pt idx="8">
                  <c:v>19</c:v>
                </c:pt>
                <c:pt idx="9">
                  <c:v>23</c:v>
                </c:pt>
                <c:pt idx="10">
                  <c:v>15</c:v>
                </c:pt>
                <c:pt idx="11">
                  <c:v>17</c:v>
                </c:pt>
                <c:pt idx="12">
                  <c:v>11</c:v>
                </c:pt>
                <c:pt idx="13">
                  <c:v>19</c:v>
                </c:pt>
                <c:pt idx="14">
                  <c:v>11</c:v>
                </c:pt>
                <c:pt idx="15">
                  <c:v>13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26912"/>
        <c:axId val="88328832"/>
      </c:barChart>
      <c:catAx>
        <c:axId val="883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Ep. 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328832"/>
        <c:crosses val="autoZero"/>
        <c:auto val="1"/>
        <c:lblAlgn val="ctr"/>
        <c:lblOffset val="100"/>
        <c:noMultiLvlLbl val="0"/>
      </c:catAx>
      <c:valAx>
        <c:axId val="88328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New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326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 graph of VL new cases by facility as of week 49, 2016 in South Sudan</a:t>
            </a:r>
          </a:p>
        </c:rich>
      </c:tx>
      <c:layout>
        <c:manualLayout>
          <c:xMode val="edge"/>
          <c:yMode val="edge"/>
          <c:x val="0.12041315148106488"/>
          <c:y val="2.17389909594634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73161899066416"/>
          <c:y val="0.15476884016948861"/>
          <c:w val="0.7892288780358151"/>
          <c:h val="0.515766631533263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'reporting centers'!$A$60:$A$87</c:f>
              <c:strCache>
                <c:ptCount val="28"/>
                <c:pt idx="0">
                  <c:v>Akoka</c:v>
                </c:pt>
                <c:pt idx="1">
                  <c:v>Ayod</c:v>
                </c:pt>
                <c:pt idx="2">
                  <c:v>Bentiu</c:v>
                </c:pt>
                <c:pt idx="3">
                  <c:v>Bunj</c:v>
                </c:pt>
                <c:pt idx="4">
                  <c:v>Chuil</c:v>
                </c:pt>
                <c:pt idx="5">
                  <c:v>Doma</c:v>
                </c:pt>
                <c:pt idx="6">
                  <c:v>Gangyiel</c:v>
                </c:pt>
                <c:pt idx="7">
                  <c:v>Jiech</c:v>
                </c:pt>
                <c:pt idx="8">
                  <c:v>KCH</c:v>
                </c:pt>
                <c:pt idx="9">
                  <c:v>KMH</c:v>
                </c:pt>
                <c:pt idx="10">
                  <c:v>Kodok</c:v>
                </c:pt>
                <c:pt idx="11">
                  <c:v>Koradar idp clinic</c:v>
                </c:pt>
                <c:pt idx="12">
                  <c:v>Kurwai</c:v>
                </c:pt>
                <c:pt idx="13">
                  <c:v>Lankien</c:v>
                </c:pt>
                <c:pt idx="14">
                  <c:v>Malakal idp</c:v>
                </c:pt>
                <c:pt idx="15">
                  <c:v>Melut idp</c:v>
                </c:pt>
                <c:pt idx="16">
                  <c:v>Military hospital</c:v>
                </c:pt>
                <c:pt idx="17">
                  <c:v>Narus -DOT</c:v>
                </c:pt>
                <c:pt idx="18">
                  <c:v>Narus -Moh</c:v>
                </c:pt>
                <c:pt idx="19">
                  <c:v>Renk</c:v>
                </c:pt>
                <c:pt idx="20">
                  <c:v>Old fangak</c:v>
                </c:pt>
                <c:pt idx="21">
                  <c:v>Pagak</c:v>
                </c:pt>
                <c:pt idx="22">
                  <c:v>Pagil</c:v>
                </c:pt>
                <c:pt idx="23">
                  <c:v>Ulang</c:v>
                </c:pt>
                <c:pt idx="24">
                  <c:v>Waiwut</c:v>
                </c:pt>
                <c:pt idx="25">
                  <c:v>Walgak </c:v>
                </c:pt>
                <c:pt idx="26">
                  <c:v>Wau shilluk</c:v>
                </c:pt>
                <c:pt idx="27">
                  <c:v>Yuai</c:v>
                </c:pt>
              </c:strCache>
            </c:strRef>
          </c:cat>
          <c:val>
            <c:numRef>
              <c:f>'reporting centers'!$B$60:$B$87</c:f>
              <c:numCache>
                <c:formatCode>General</c:formatCode>
                <c:ptCount val="28"/>
                <c:pt idx="2">
                  <c:v>14</c:v>
                </c:pt>
                <c:pt idx="3">
                  <c:v>20</c:v>
                </c:pt>
                <c:pt idx="5">
                  <c:v>12</c:v>
                </c:pt>
                <c:pt idx="8">
                  <c:v>31</c:v>
                </c:pt>
                <c:pt idx="11">
                  <c:v>0</c:v>
                </c:pt>
                <c:pt idx="12">
                  <c:v>89</c:v>
                </c:pt>
                <c:pt idx="13">
                  <c:v>255</c:v>
                </c:pt>
                <c:pt idx="14">
                  <c:v>35</c:v>
                </c:pt>
                <c:pt idx="15">
                  <c:v>0</c:v>
                </c:pt>
                <c:pt idx="19">
                  <c:v>0</c:v>
                </c:pt>
                <c:pt idx="20">
                  <c:v>304</c:v>
                </c:pt>
                <c:pt idx="21">
                  <c:v>0</c:v>
                </c:pt>
                <c:pt idx="23">
                  <c:v>16</c:v>
                </c:pt>
                <c:pt idx="25">
                  <c:v>44</c:v>
                </c:pt>
                <c:pt idx="26">
                  <c:v>7</c:v>
                </c:pt>
                <c:pt idx="2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35136"/>
        <c:axId val="116637056"/>
      </c:barChart>
      <c:catAx>
        <c:axId val="1166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Facilities</a:t>
                </a:r>
              </a:p>
            </c:rich>
          </c:tx>
          <c:layout>
            <c:manualLayout>
              <c:xMode val="edge"/>
              <c:yMode val="edge"/>
              <c:x val="0.38238423322084741"/>
              <c:y val="0.85776465441819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637056"/>
        <c:crosses val="autoZero"/>
        <c:auto val="1"/>
        <c:lblAlgn val="ctr"/>
        <c:lblOffset val="100"/>
        <c:noMultiLvlLbl val="0"/>
      </c:catAx>
      <c:valAx>
        <c:axId val="1166370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New case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63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6270856767904"/>
          <c:y val="0.40107174103237098"/>
          <c:w val="0.17387771841019872"/>
          <c:h val="8.1914552347623237E-2"/>
        </c:manualLayout>
      </c:layout>
      <c:overlay val="0"/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Percentage of KA total cases by gender in South Sudan 2015</a:t>
            </a:r>
          </a:p>
        </c:rich>
      </c:tx>
      <c:layout>
        <c:manualLayout>
          <c:xMode val="edge"/>
          <c:yMode val="edge"/>
          <c:x val="0.18527921457516555"/>
          <c:y val="4.6511627906976744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'reporting centers'!$A$129:$A$130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'reporting centers'!$B$129:$B$130</c:f>
              <c:numCache>
                <c:formatCode>0.0</c:formatCode>
                <c:ptCount val="2"/>
                <c:pt idx="0">
                  <c:v>34.182174338883449</c:v>
                </c:pt>
                <c:pt idx="1">
                  <c:v>28.991185112634671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9831977069813"/>
          <c:y val="0.34039980467557834"/>
          <c:w val="0.22767041149145062"/>
          <c:h val="0.25718488677287438"/>
        </c:manualLayout>
      </c:layout>
      <c:overlay val="0"/>
      <c:txPr>
        <a:bodyPr/>
        <a:lstStyle/>
        <a:p>
          <a:pPr>
            <a:defRPr sz="4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Percentage of KA total cases by age in South Sudan, 2015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'reporting centers'!$A$132:$A$134</c:f>
              <c:strCache>
                <c:ptCount val="3"/>
                <c:pt idx="0">
                  <c:v>&lt; 5yrs</c:v>
                </c:pt>
                <c:pt idx="1">
                  <c:v>5-14yrs</c:v>
                </c:pt>
                <c:pt idx="2">
                  <c:v>≥15yrs</c:v>
                </c:pt>
              </c:strCache>
            </c:strRef>
          </c:cat>
          <c:val>
            <c:numRef>
              <c:f>'reporting centers'!$B$132:$B$134</c:f>
              <c:numCache>
                <c:formatCode>0.0</c:formatCode>
                <c:ptCount val="3"/>
                <c:pt idx="0">
                  <c:v>9.5984329089128302</c:v>
                </c:pt>
                <c:pt idx="1">
                  <c:v>26.934378060724779</c:v>
                </c:pt>
                <c:pt idx="2">
                  <c:v>26.444662095984327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Facilities with high number of KA total cases  by location in South Sudan, 2016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753803596127248E-2"/>
          <c:y val="0.12228466622395091"/>
          <c:w val="0.75554001807865301"/>
          <c:h val="0.87751876798532713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'reporting centers'!$A$146:$A$154</c:f>
              <c:strCache>
                <c:ptCount val="9"/>
                <c:pt idx="0">
                  <c:v>Lankien</c:v>
                </c:pt>
                <c:pt idx="1">
                  <c:v>Walgak</c:v>
                </c:pt>
                <c:pt idx="2">
                  <c:v>Ulang</c:v>
                </c:pt>
                <c:pt idx="3">
                  <c:v>Kurwai</c:v>
                </c:pt>
                <c:pt idx="4">
                  <c:v>Kodok</c:v>
                </c:pt>
                <c:pt idx="5">
                  <c:v>Melut idp</c:v>
                </c:pt>
                <c:pt idx="6">
                  <c:v>Chuil</c:v>
                </c:pt>
                <c:pt idx="7">
                  <c:v>Old fangak</c:v>
                </c:pt>
                <c:pt idx="8">
                  <c:v>Others</c:v>
                </c:pt>
              </c:strCache>
            </c:strRef>
          </c:cat>
          <c:val>
            <c:numRef>
              <c:f>'reporting centers'!$B$146:$B$154</c:f>
              <c:numCache>
                <c:formatCode>General</c:formatCode>
                <c:ptCount val="9"/>
                <c:pt idx="0" formatCode="#,##0">
                  <c:v>1352</c:v>
                </c:pt>
                <c:pt idx="1">
                  <c:v>145</c:v>
                </c:pt>
                <c:pt idx="2">
                  <c:v>175</c:v>
                </c:pt>
                <c:pt idx="3">
                  <c:v>612</c:v>
                </c:pt>
                <c:pt idx="4">
                  <c:v>105</c:v>
                </c:pt>
                <c:pt idx="5">
                  <c:v>161</c:v>
                </c:pt>
                <c:pt idx="6">
                  <c:v>127</c:v>
                </c:pt>
                <c:pt idx="7">
                  <c:v>943</c:v>
                </c:pt>
                <c:pt idx="8">
                  <c:v>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 graph of KA new cases and total cases as of week 17, 2017 in South Sudan</a:t>
            </a:r>
          </a:p>
        </c:rich>
      </c:tx>
      <c:layout>
        <c:manualLayout>
          <c:xMode val="edge"/>
          <c:yMode val="edge"/>
          <c:x val="0.10561661306421204"/>
          <c:y val="2.209933476985453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03176526011172"/>
          <c:y val="0.1632775046765563"/>
          <c:w val="0.8185848270672651"/>
          <c:h val="0.5796696296017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'reporting centers'!$P$58</c:f>
              <c:strCache>
                <c:ptCount val="1"/>
                <c:pt idx="0">
                  <c:v>New cases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'reporting centers'!$O$59:$O$87</c:f>
              <c:strCache>
                <c:ptCount val="29"/>
                <c:pt idx="1">
                  <c:v>Akoka</c:v>
                </c:pt>
                <c:pt idx="2">
                  <c:v>Ayod</c:v>
                </c:pt>
                <c:pt idx="3">
                  <c:v>Bentiu</c:v>
                </c:pt>
                <c:pt idx="4">
                  <c:v>Bunj</c:v>
                </c:pt>
                <c:pt idx="5">
                  <c:v>Chuil</c:v>
                </c:pt>
                <c:pt idx="6">
                  <c:v>Doma</c:v>
                </c:pt>
                <c:pt idx="7">
                  <c:v>Gangyiel</c:v>
                </c:pt>
                <c:pt idx="8">
                  <c:v>Jiech</c:v>
                </c:pt>
                <c:pt idx="9">
                  <c:v>KCH</c:v>
                </c:pt>
                <c:pt idx="10">
                  <c:v>KMH</c:v>
                </c:pt>
                <c:pt idx="11">
                  <c:v>Kodok</c:v>
                </c:pt>
                <c:pt idx="12">
                  <c:v>Koradar idp clinic</c:v>
                </c:pt>
                <c:pt idx="13">
                  <c:v>Kurwai</c:v>
                </c:pt>
                <c:pt idx="14">
                  <c:v>Lankien</c:v>
                </c:pt>
                <c:pt idx="15">
                  <c:v>Malakal idp</c:v>
                </c:pt>
                <c:pt idx="16">
                  <c:v>Melut idp</c:v>
                </c:pt>
                <c:pt idx="17">
                  <c:v>Military hospital</c:v>
                </c:pt>
                <c:pt idx="18">
                  <c:v>Narus -DOT</c:v>
                </c:pt>
                <c:pt idx="19">
                  <c:v>Narus -Moh</c:v>
                </c:pt>
                <c:pt idx="20">
                  <c:v>Renk</c:v>
                </c:pt>
                <c:pt idx="21">
                  <c:v>Old fangak</c:v>
                </c:pt>
                <c:pt idx="22">
                  <c:v>Pagak</c:v>
                </c:pt>
                <c:pt idx="23">
                  <c:v>Pagil</c:v>
                </c:pt>
                <c:pt idx="24">
                  <c:v>Ulang</c:v>
                </c:pt>
                <c:pt idx="25">
                  <c:v>Waiwut</c:v>
                </c:pt>
                <c:pt idx="26">
                  <c:v>Walgak </c:v>
                </c:pt>
                <c:pt idx="27">
                  <c:v>Wau shilluk</c:v>
                </c:pt>
                <c:pt idx="28">
                  <c:v>Yuai</c:v>
                </c:pt>
              </c:strCache>
            </c:strRef>
          </c:cat>
          <c:val>
            <c:numRef>
              <c:f>'reporting centers'!$P$59:$P$87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</c:v>
                </c:pt>
                <c:pt idx="14">
                  <c:v>255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304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44</c:v>
                </c:pt>
                <c:pt idx="27">
                  <c:v>7</c:v>
                </c:pt>
                <c:pt idx="28">
                  <c:v>3</c:v>
                </c:pt>
              </c:numCache>
            </c:numRef>
          </c:val>
        </c:ser>
        <c:ser>
          <c:idx val="1"/>
          <c:order val="1"/>
          <c:tx>
            <c:strRef>
              <c:f>'reporting centers'!$Q$58</c:f>
              <c:strCache>
                <c:ptCount val="1"/>
                <c:pt idx="0">
                  <c:v>Total cases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'reporting centers'!$O$59:$O$87</c:f>
              <c:strCache>
                <c:ptCount val="29"/>
                <c:pt idx="1">
                  <c:v>Akoka</c:v>
                </c:pt>
                <c:pt idx="2">
                  <c:v>Ayod</c:v>
                </c:pt>
                <c:pt idx="3">
                  <c:v>Bentiu</c:v>
                </c:pt>
                <c:pt idx="4">
                  <c:v>Bunj</c:v>
                </c:pt>
                <c:pt idx="5">
                  <c:v>Chuil</c:v>
                </c:pt>
                <c:pt idx="6">
                  <c:v>Doma</c:v>
                </c:pt>
                <c:pt idx="7">
                  <c:v>Gangyiel</c:v>
                </c:pt>
                <c:pt idx="8">
                  <c:v>Jiech</c:v>
                </c:pt>
                <c:pt idx="9">
                  <c:v>KCH</c:v>
                </c:pt>
                <c:pt idx="10">
                  <c:v>KMH</c:v>
                </c:pt>
                <c:pt idx="11">
                  <c:v>Kodok</c:v>
                </c:pt>
                <c:pt idx="12">
                  <c:v>Koradar idp clinic</c:v>
                </c:pt>
                <c:pt idx="13">
                  <c:v>Kurwai</c:v>
                </c:pt>
                <c:pt idx="14">
                  <c:v>Lankien</c:v>
                </c:pt>
                <c:pt idx="15">
                  <c:v>Malakal idp</c:v>
                </c:pt>
                <c:pt idx="16">
                  <c:v>Melut idp</c:v>
                </c:pt>
                <c:pt idx="17">
                  <c:v>Military hospital</c:v>
                </c:pt>
                <c:pt idx="18">
                  <c:v>Narus -DOT</c:v>
                </c:pt>
                <c:pt idx="19">
                  <c:v>Narus -Moh</c:v>
                </c:pt>
                <c:pt idx="20">
                  <c:v>Renk</c:v>
                </c:pt>
                <c:pt idx="21">
                  <c:v>Old fangak</c:v>
                </c:pt>
                <c:pt idx="22">
                  <c:v>Pagak</c:v>
                </c:pt>
                <c:pt idx="23">
                  <c:v>Pagil</c:v>
                </c:pt>
                <c:pt idx="24">
                  <c:v>Ulang</c:v>
                </c:pt>
                <c:pt idx="25">
                  <c:v>Waiwut</c:v>
                </c:pt>
                <c:pt idx="26">
                  <c:v>Walgak </c:v>
                </c:pt>
                <c:pt idx="27">
                  <c:v>Wau shilluk</c:v>
                </c:pt>
                <c:pt idx="28">
                  <c:v>Yuai</c:v>
                </c:pt>
              </c:strCache>
            </c:strRef>
          </c:cat>
          <c:val>
            <c:numRef>
              <c:f>'reporting centers'!$Q$59:$Q$87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114</c:v>
                </c:pt>
                <c:pt idx="14">
                  <c:v>346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375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45</c:v>
                </c:pt>
                <c:pt idx="27">
                  <c:v>9</c:v>
                </c:pt>
                <c:pt idx="2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27104"/>
        <c:axId val="116933376"/>
      </c:barChart>
      <c:catAx>
        <c:axId val="116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Health facilities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933376"/>
        <c:crosses val="autoZero"/>
        <c:auto val="1"/>
        <c:lblAlgn val="ctr"/>
        <c:lblOffset val="100"/>
        <c:noMultiLvlLbl val="0"/>
      </c:catAx>
      <c:valAx>
        <c:axId val="1169333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92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2653876011977387E-2"/>
          <c:y val="0.11826248061703284"/>
          <c:w val="0.89067964215740647"/>
          <c:h val="3.7528109497821732E-2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 graph comparing VL new cases and completeness as of week 17, 2016 -2017 in South Sudan</a:t>
            </a:r>
          </a:p>
        </c:rich>
      </c:tx>
      <c:layout>
        <c:manualLayout>
          <c:xMode val="edge"/>
          <c:yMode val="edge"/>
          <c:x val="0.12475539208526422"/>
          <c:y val="2.40240240240240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50888537752343"/>
          <c:y val="0.20451207112624437"/>
          <c:w val="0.73300350103791845"/>
          <c:h val="0.65590574826795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Graphs!$D$1</c:f>
              <c:strCache>
                <c:ptCount val="1"/>
                <c:pt idx="0">
                  <c:v>Completeness in 2017</c:v>
                </c:pt>
              </c:strCache>
            </c:strRef>
          </c:tx>
          <c:invertIfNegative val="0"/>
          <c:cat>
            <c:numRef>
              <c:f>Graphs!$A$2:$A$53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Graphs!$D$2:$D$18</c:f>
              <c:numCache>
                <c:formatCode>0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91.666666666666657</c:v>
                </c:pt>
                <c:pt idx="12">
                  <c:v>83.333333333333343</c:v>
                </c:pt>
                <c:pt idx="13">
                  <c:v>66.666666666666657</c:v>
                </c:pt>
                <c:pt idx="14">
                  <c:v>50</c:v>
                </c:pt>
                <c:pt idx="15">
                  <c:v>25</c:v>
                </c:pt>
                <c:pt idx="16">
                  <c:v>16.666666666666664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40640"/>
        <c:axId val="118642176"/>
      </c:barChart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2016</c:v>
                </c:pt>
              </c:strCache>
            </c:strRef>
          </c:tx>
          <c:cat>
            <c:numRef>
              <c:f>Graphs!$A$2:$A$53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Graphs!$B$2:$B$18</c:f>
              <c:numCache>
                <c:formatCode>General</c:formatCode>
                <c:ptCount val="17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37</c:v>
                </c:pt>
                <c:pt idx="4">
                  <c:v>35</c:v>
                </c:pt>
                <c:pt idx="5">
                  <c:v>33</c:v>
                </c:pt>
                <c:pt idx="6">
                  <c:v>42</c:v>
                </c:pt>
                <c:pt idx="7">
                  <c:v>35</c:v>
                </c:pt>
                <c:pt idx="8">
                  <c:v>22</c:v>
                </c:pt>
                <c:pt idx="9">
                  <c:v>36</c:v>
                </c:pt>
                <c:pt idx="10">
                  <c:v>31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15</c:v>
                </c:pt>
                <c:pt idx="15">
                  <c:v>17</c:v>
                </c:pt>
                <c:pt idx="16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2017</c:v>
                </c:pt>
              </c:strCache>
            </c:strRef>
          </c:tx>
          <c:cat>
            <c:numRef>
              <c:f>Graphs!$A$2:$A$53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Graphs!$C$2:$C$18</c:f>
              <c:numCache>
                <c:formatCode>General</c:formatCode>
                <c:ptCount val="17"/>
                <c:pt idx="0">
                  <c:v>84</c:v>
                </c:pt>
                <c:pt idx="1">
                  <c:v>74</c:v>
                </c:pt>
                <c:pt idx="2">
                  <c:v>76</c:v>
                </c:pt>
                <c:pt idx="3">
                  <c:v>61</c:v>
                </c:pt>
                <c:pt idx="4">
                  <c:v>50</c:v>
                </c:pt>
                <c:pt idx="5">
                  <c:v>50</c:v>
                </c:pt>
                <c:pt idx="6">
                  <c:v>68</c:v>
                </c:pt>
                <c:pt idx="7">
                  <c:v>52</c:v>
                </c:pt>
                <c:pt idx="8">
                  <c:v>56</c:v>
                </c:pt>
                <c:pt idx="9">
                  <c:v>49</c:v>
                </c:pt>
                <c:pt idx="10">
                  <c:v>47</c:v>
                </c:pt>
                <c:pt idx="11">
                  <c:v>47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21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6544"/>
        <c:axId val="118638464"/>
      </c:lineChart>
      <c:catAx>
        <c:axId val="1186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638464"/>
        <c:crosses val="autoZero"/>
        <c:auto val="1"/>
        <c:lblAlgn val="ctr"/>
        <c:lblOffset val="100"/>
        <c:noMultiLvlLbl val="0"/>
      </c:catAx>
      <c:valAx>
        <c:axId val="11863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2.027167346071623E-2"/>
              <c:y val="0.329026506821782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636544"/>
        <c:crosses val="autoZero"/>
        <c:crossBetween val="between"/>
      </c:valAx>
      <c:catAx>
        <c:axId val="1186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42176"/>
        <c:crosses val="autoZero"/>
        <c:auto val="1"/>
        <c:lblAlgn val="ctr"/>
        <c:lblOffset val="100"/>
        <c:noMultiLvlLbl val="0"/>
      </c:catAx>
      <c:valAx>
        <c:axId val="118642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% cmpleteness 2017</a:t>
                </a:r>
              </a:p>
            </c:rich>
          </c:tx>
          <c:layout>
            <c:manualLayout>
              <c:xMode val="edge"/>
              <c:yMode val="edge"/>
              <c:x val="0.93739170462039634"/>
              <c:y val="0.4818341964011255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6406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670592609313381"/>
          <c:y val="0.12717670426331845"/>
          <c:w val="0.73264764332788923"/>
          <c:h val="3.9786006478919861E-2"/>
        </c:manualLayout>
      </c:layout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67</xdr:row>
      <xdr:rowOff>19050</xdr:rowOff>
    </xdr:from>
    <xdr:to>
      <xdr:col>15</xdr:col>
      <xdr:colOff>514350</xdr:colOff>
      <xdr:row>82</xdr:row>
      <xdr:rowOff>123825</xdr:rowOff>
    </xdr:to>
    <xdr:graphicFrame macro="">
      <xdr:nvGraphicFramePr>
        <xdr:cNvPr id="854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133350</xdr:rowOff>
    </xdr:from>
    <xdr:to>
      <xdr:col>14</xdr:col>
      <xdr:colOff>9525</xdr:colOff>
      <xdr:row>29</xdr:row>
      <xdr:rowOff>0</xdr:rowOff>
    </xdr:to>
    <xdr:graphicFrame macro="">
      <xdr:nvGraphicFramePr>
        <xdr:cNvPr id="124568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68</xdr:row>
      <xdr:rowOff>0</xdr:rowOff>
    </xdr:from>
    <xdr:to>
      <xdr:col>14</xdr:col>
      <xdr:colOff>19050</xdr:colOff>
      <xdr:row>90</xdr:row>
      <xdr:rowOff>152400</xdr:rowOff>
    </xdr:to>
    <xdr:graphicFrame macro="">
      <xdr:nvGraphicFramePr>
        <xdr:cNvPr id="124568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125</xdr:row>
      <xdr:rowOff>19050</xdr:rowOff>
    </xdr:from>
    <xdr:to>
      <xdr:col>14</xdr:col>
      <xdr:colOff>19050</xdr:colOff>
      <xdr:row>146</xdr:row>
      <xdr:rowOff>133350</xdr:rowOff>
    </xdr:to>
    <xdr:graphicFrame macro="">
      <xdr:nvGraphicFramePr>
        <xdr:cNvPr id="1245682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36</xdr:row>
      <xdr:rowOff>133350</xdr:rowOff>
    </xdr:from>
    <xdr:to>
      <xdr:col>13</xdr:col>
      <xdr:colOff>552450</xdr:colOff>
      <xdr:row>55</xdr:row>
      <xdr:rowOff>19050</xdr:rowOff>
    </xdr:to>
    <xdr:graphicFrame macro="">
      <xdr:nvGraphicFramePr>
        <xdr:cNvPr id="124568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514350</xdr:colOff>
      <xdr:row>99</xdr:row>
      <xdr:rowOff>19050</xdr:rowOff>
    </xdr:from>
    <xdr:to>
      <xdr:col>13</xdr:col>
      <xdr:colOff>495300</xdr:colOff>
      <xdr:row>122</xdr:row>
      <xdr:rowOff>152400</xdr:rowOff>
    </xdr:to>
    <xdr:graphicFrame macro="">
      <xdr:nvGraphicFramePr>
        <xdr:cNvPr id="124568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164</xdr:row>
      <xdr:rowOff>76200</xdr:rowOff>
    </xdr:from>
    <xdr:to>
      <xdr:col>14</xdr:col>
      <xdr:colOff>581025</xdr:colOff>
      <xdr:row>186</xdr:row>
      <xdr:rowOff>28575</xdr:rowOff>
    </xdr:to>
    <xdr:graphicFrame macro="">
      <xdr:nvGraphicFramePr>
        <xdr:cNvPr id="12456830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35</xdr:row>
      <xdr:rowOff>95250</xdr:rowOff>
    </xdr:from>
    <xdr:to>
      <xdr:col>23</xdr:col>
      <xdr:colOff>419100</xdr:colOff>
      <xdr:row>50</xdr:row>
      <xdr:rowOff>133350</xdr:rowOff>
    </xdr:to>
    <xdr:graphicFrame macro="">
      <xdr:nvGraphicFramePr>
        <xdr:cNvPr id="1421730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42</xdr:row>
      <xdr:rowOff>19050</xdr:rowOff>
    </xdr:from>
    <xdr:to>
      <xdr:col>6</xdr:col>
      <xdr:colOff>200025</xdr:colOff>
      <xdr:row>50</xdr:row>
      <xdr:rowOff>161925</xdr:rowOff>
    </xdr:to>
    <xdr:graphicFrame macro="">
      <xdr:nvGraphicFramePr>
        <xdr:cNvPr id="142173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55</xdr:row>
      <xdr:rowOff>66675</xdr:rowOff>
    </xdr:from>
    <xdr:to>
      <xdr:col>7</xdr:col>
      <xdr:colOff>28575</xdr:colOff>
      <xdr:row>64</xdr:row>
      <xdr:rowOff>57150</xdr:rowOff>
    </xdr:to>
    <xdr:graphicFrame macro="">
      <xdr:nvGraphicFramePr>
        <xdr:cNvPr id="142173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88</xdr:row>
      <xdr:rowOff>123825</xdr:rowOff>
    </xdr:from>
    <xdr:to>
      <xdr:col>10</xdr:col>
      <xdr:colOff>200025</xdr:colOff>
      <xdr:row>103</xdr:row>
      <xdr:rowOff>104775</xdr:rowOff>
    </xdr:to>
    <xdr:graphicFrame macro="">
      <xdr:nvGraphicFramePr>
        <xdr:cNvPr id="142173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0</xdr:col>
      <xdr:colOff>0</xdr:colOff>
      <xdr:row>4</xdr:row>
      <xdr:rowOff>57150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447675"/>
          <a:ext cx="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KALA AZAR</a:t>
          </a:r>
        </a:p>
      </xdr:txBody>
    </xdr:sp>
    <xdr:clientData/>
  </xdr:twoCellAnchor>
  <xdr:twoCellAnchor>
    <xdr:from>
      <xdr:col>10</xdr:col>
      <xdr:colOff>314326</xdr:colOff>
      <xdr:row>1</xdr:row>
      <xdr:rowOff>142873</xdr:rowOff>
    </xdr:from>
    <xdr:to>
      <xdr:col>12</xdr:col>
      <xdr:colOff>123826</xdr:colOff>
      <xdr:row>2</xdr:row>
      <xdr:rowOff>190499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 flipV="1">
          <a:off x="7153276" y="333373"/>
          <a:ext cx="1028700" cy="238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1" i="0" u="none" strike="noStrike">
              <a:latin typeface="+mn-lt"/>
              <a:ea typeface="+mn-ea"/>
              <a:cs typeface="+mn-cs"/>
            </a:rPr>
            <a:t>KALA AZAR</a:t>
          </a:r>
          <a:r>
            <a:rPr lang="en-US" sz="1100"/>
            <a:t> </a:t>
          </a:r>
          <a:endParaRPr lang="en-US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4912517" name="Text Box 2"/>
        <xdr:cNvSpPr txBox="1">
          <a:spLocks noChangeArrowheads="1"/>
        </xdr:cNvSpPr>
      </xdr:nvSpPr>
      <xdr:spPr bwMode="auto">
        <a:xfrm flipH="1" flipV="1">
          <a:off x="12268200" y="0"/>
          <a:ext cx="857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0</xdr:rowOff>
    </xdr:from>
    <xdr:to>
      <xdr:col>10</xdr:col>
      <xdr:colOff>314325</xdr:colOff>
      <xdr:row>0</xdr:row>
      <xdr:rowOff>9525</xdr:rowOff>
    </xdr:to>
    <xdr:sp macro="" textlink="">
      <xdr:nvSpPr>
        <xdr:cNvPr id="14913541" name="Text Box 1"/>
        <xdr:cNvSpPr txBox="1">
          <a:spLocks noChangeArrowheads="1"/>
        </xdr:cNvSpPr>
      </xdr:nvSpPr>
      <xdr:spPr bwMode="auto">
        <a:xfrm flipV="1">
          <a:off x="5114925" y="0"/>
          <a:ext cx="18383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67</xdr:row>
      <xdr:rowOff>152400</xdr:rowOff>
    </xdr:from>
    <xdr:to>
      <xdr:col>17</xdr:col>
      <xdr:colOff>9525</xdr:colOff>
      <xdr:row>89</xdr:row>
      <xdr:rowOff>0</xdr:rowOff>
    </xdr:to>
    <xdr:graphicFrame macro="">
      <xdr:nvGraphicFramePr>
        <xdr:cNvPr id="40616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67</xdr:row>
      <xdr:rowOff>142875</xdr:rowOff>
    </xdr:from>
    <xdr:to>
      <xdr:col>17</xdr:col>
      <xdr:colOff>47625</xdr:colOff>
      <xdr:row>90</xdr:row>
      <xdr:rowOff>161925</xdr:rowOff>
    </xdr:to>
    <xdr:graphicFrame macro="">
      <xdr:nvGraphicFramePr>
        <xdr:cNvPr id="2165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91</xdr:row>
      <xdr:rowOff>0</xdr:rowOff>
    </xdr:from>
    <xdr:to>
      <xdr:col>12</xdr:col>
      <xdr:colOff>523875</xdr:colOff>
      <xdr:row>110</xdr:row>
      <xdr:rowOff>0</xdr:rowOff>
    </xdr:to>
    <xdr:graphicFrame macro="">
      <xdr:nvGraphicFramePr>
        <xdr:cNvPr id="149166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122</xdr:row>
      <xdr:rowOff>66675</xdr:rowOff>
    </xdr:from>
    <xdr:to>
      <xdr:col>12</xdr:col>
      <xdr:colOff>514350</xdr:colOff>
      <xdr:row>131</xdr:row>
      <xdr:rowOff>76200</xdr:rowOff>
    </xdr:to>
    <xdr:graphicFrame macro="">
      <xdr:nvGraphicFramePr>
        <xdr:cNvPr id="1491663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131</xdr:row>
      <xdr:rowOff>161925</xdr:rowOff>
    </xdr:from>
    <xdr:to>
      <xdr:col>12</xdr:col>
      <xdr:colOff>514350</xdr:colOff>
      <xdr:row>143</xdr:row>
      <xdr:rowOff>9525</xdr:rowOff>
    </xdr:to>
    <xdr:graphicFrame macro="">
      <xdr:nvGraphicFramePr>
        <xdr:cNvPr id="149166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143</xdr:row>
      <xdr:rowOff>161925</xdr:rowOff>
    </xdr:from>
    <xdr:to>
      <xdr:col>13</xdr:col>
      <xdr:colOff>0</xdr:colOff>
      <xdr:row>164</xdr:row>
      <xdr:rowOff>47625</xdr:rowOff>
    </xdr:to>
    <xdr:graphicFrame macro="">
      <xdr:nvGraphicFramePr>
        <xdr:cNvPr id="1491663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90</xdr:row>
      <xdr:rowOff>161925</xdr:rowOff>
    </xdr:from>
    <xdr:to>
      <xdr:col>22</xdr:col>
      <xdr:colOff>257175</xdr:colOff>
      <xdr:row>110</xdr:row>
      <xdr:rowOff>276225</xdr:rowOff>
    </xdr:to>
    <xdr:graphicFrame macro="">
      <xdr:nvGraphicFramePr>
        <xdr:cNvPr id="149166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47625</xdr:rowOff>
    </xdr:from>
    <xdr:to>
      <xdr:col>14</xdr:col>
      <xdr:colOff>200025</xdr:colOff>
      <xdr:row>26</xdr:row>
      <xdr:rowOff>76200</xdr:rowOff>
    </xdr:to>
    <xdr:graphicFrame macro="">
      <xdr:nvGraphicFramePr>
        <xdr:cNvPr id="1492275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9525</xdr:rowOff>
    </xdr:from>
    <xdr:to>
      <xdr:col>17</xdr:col>
      <xdr:colOff>66675</xdr:colOff>
      <xdr:row>30</xdr:row>
      <xdr:rowOff>85725</xdr:rowOff>
    </xdr:to>
    <xdr:graphicFrame macro="">
      <xdr:nvGraphicFramePr>
        <xdr:cNvPr id="7101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YNE%20-%20WHO\WHO%20-%20JANE%202015\REPORTS%202015\KA%20REPORTS%202015\KA%20%20MONTHLY%20SUMMARY%202015\KA%20TREATMENT%20MONTHLY%20SUMMARY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LGAK"/>
      <sheetName val="KEEW"/>
      <sheetName val="JUAIBOR"/>
      <sheetName val="ADONG"/>
      <sheetName val="LANKIEN"/>
      <sheetName val="LEER"/>
      <sheetName val="PAGIL"/>
      <sheetName val="NASIR"/>
      <sheetName val="PIERE"/>
      <sheetName val="ATAR"/>
      <sheetName val="YUAI"/>
      <sheetName val="ROM"/>
      <sheetName val="KHORFOLUS"/>
      <sheetName val="MELUT"/>
      <sheetName val="JIECH"/>
      <sheetName val="NARUS"/>
      <sheetName val="KORADAR"/>
      <sheetName val="CHOTBORA"/>
      <sheetName val="OLD FANGAK"/>
      <sheetName val="MATHIANG"/>
      <sheetName val="GURWAI"/>
      <sheetName val="Wunthou"/>
      <sheetName val="MALAKAL"/>
      <sheetName val="KMH"/>
      <sheetName val="KCH"/>
      <sheetName val="DAJO"/>
      <sheetName val="KOCH"/>
      <sheetName val="Ulang"/>
      <sheetName val="Kodok"/>
      <sheetName val="Bentiu"/>
      <sheetName val="AKOBO"/>
      <sheetName val="Gentil"/>
      <sheetName val="JTH"/>
      <sheetName val="Chuil"/>
      <sheetName val="Summary - by facility "/>
      <sheetName val="%of KA total  cases 2010-2014"/>
      <sheetName val="Graphs 2 by year and months"/>
      <sheetName val="Graphs of KA by year andquarter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</row>
        <row r="3">
          <cell r="A3">
            <v>2009</v>
          </cell>
          <cell r="B3">
            <v>30</v>
          </cell>
          <cell r="C3">
            <v>13</v>
          </cell>
          <cell r="D3">
            <v>27</v>
          </cell>
          <cell r="E3">
            <v>11</v>
          </cell>
          <cell r="F3">
            <v>21</v>
          </cell>
          <cell r="G3">
            <v>25</v>
          </cell>
          <cell r="H3">
            <v>24</v>
          </cell>
          <cell r="I3">
            <v>33</v>
          </cell>
          <cell r="J3">
            <v>107</v>
          </cell>
          <cell r="K3">
            <v>507</v>
          </cell>
          <cell r="L3">
            <v>517</v>
          </cell>
          <cell r="M3">
            <v>599</v>
          </cell>
        </row>
        <row r="4">
          <cell r="A4">
            <v>2010</v>
          </cell>
          <cell r="B4">
            <v>285</v>
          </cell>
          <cell r="C4">
            <v>242</v>
          </cell>
          <cell r="D4">
            <v>311</v>
          </cell>
          <cell r="E4">
            <v>211</v>
          </cell>
          <cell r="F4">
            <v>215</v>
          </cell>
          <cell r="G4">
            <v>344</v>
          </cell>
          <cell r="H4">
            <v>522</v>
          </cell>
          <cell r="I4">
            <v>1139</v>
          </cell>
          <cell r="J4">
            <v>1609</v>
          </cell>
          <cell r="K4">
            <v>1217</v>
          </cell>
          <cell r="L4">
            <v>749</v>
          </cell>
          <cell r="M4">
            <v>855</v>
          </cell>
        </row>
        <row r="5">
          <cell r="A5">
            <v>2011</v>
          </cell>
          <cell r="B5">
            <v>1138</v>
          </cell>
          <cell r="C5">
            <v>1024</v>
          </cell>
          <cell r="D5">
            <v>1175</v>
          </cell>
          <cell r="E5">
            <v>625</v>
          </cell>
          <cell r="F5">
            <v>587</v>
          </cell>
          <cell r="G5">
            <v>788</v>
          </cell>
          <cell r="H5">
            <v>596</v>
          </cell>
          <cell r="I5">
            <v>814</v>
          </cell>
          <cell r="J5">
            <v>1135</v>
          </cell>
          <cell r="K5">
            <v>1028</v>
          </cell>
          <cell r="L5">
            <v>901</v>
          </cell>
          <cell r="M5">
            <v>657</v>
          </cell>
        </row>
        <row r="6">
          <cell r="A6">
            <v>2012</v>
          </cell>
          <cell r="B6">
            <v>944</v>
          </cell>
          <cell r="C6">
            <v>667</v>
          </cell>
          <cell r="D6">
            <v>441</v>
          </cell>
          <cell r="E6">
            <v>255</v>
          </cell>
          <cell r="F6">
            <v>214</v>
          </cell>
          <cell r="G6">
            <v>237</v>
          </cell>
          <cell r="H6">
            <v>250</v>
          </cell>
          <cell r="I6">
            <v>391</v>
          </cell>
          <cell r="J6">
            <v>321</v>
          </cell>
          <cell r="K6">
            <v>248</v>
          </cell>
          <cell r="L6">
            <v>264</v>
          </cell>
          <cell r="M6">
            <v>121</v>
          </cell>
        </row>
        <row r="7">
          <cell r="A7">
            <v>2013</v>
          </cell>
          <cell r="B7">
            <v>250</v>
          </cell>
          <cell r="C7">
            <v>192</v>
          </cell>
          <cell r="D7">
            <v>151</v>
          </cell>
          <cell r="E7">
            <v>157</v>
          </cell>
          <cell r="F7">
            <v>101</v>
          </cell>
          <cell r="G7">
            <v>57</v>
          </cell>
          <cell r="H7">
            <v>59</v>
          </cell>
          <cell r="I7">
            <v>220</v>
          </cell>
          <cell r="J7">
            <v>353</v>
          </cell>
          <cell r="K7">
            <v>519</v>
          </cell>
          <cell r="L7">
            <v>348</v>
          </cell>
          <cell r="M7">
            <v>56</v>
          </cell>
        </row>
        <row r="8">
          <cell r="A8">
            <v>2014</v>
          </cell>
          <cell r="B8">
            <v>454</v>
          </cell>
          <cell r="C8">
            <v>331</v>
          </cell>
          <cell r="D8">
            <v>247</v>
          </cell>
          <cell r="E8">
            <v>173</v>
          </cell>
          <cell r="F8">
            <v>187</v>
          </cell>
          <cell r="G8">
            <v>253</v>
          </cell>
          <cell r="H8">
            <v>657</v>
          </cell>
          <cell r="I8">
            <v>940</v>
          </cell>
          <cell r="J8">
            <v>1347</v>
          </cell>
          <cell r="K8">
            <v>1191</v>
          </cell>
          <cell r="L8">
            <v>651</v>
          </cell>
          <cell r="M8">
            <v>85</v>
          </cell>
        </row>
        <row r="9">
          <cell r="A9">
            <v>2015</v>
          </cell>
          <cell r="B9">
            <v>542</v>
          </cell>
          <cell r="C9">
            <v>301</v>
          </cell>
          <cell r="D9">
            <v>334</v>
          </cell>
          <cell r="E9">
            <v>202</v>
          </cell>
          <cell r="F9">
            <v>107</v>
          </cell>
          <cell r="G9">
            <v>16</v>
          </cell>
        </row>
        <row r="59">
          <cell r="B59" t="str">
            <v>Jan</v>
          </cell>
          <cell r="C59" t="str">
            <v>Feb</v>
          </cell>
          <cell r="D59" t="str">
            <v>Mar</v>
          </cell>
          <cell r="E59" t="str">
            <v>Apr</v>
          </cell>
          <cell r="F59" t="str">
            <v>May</v>
          </cell>
          <cell r="G59" t="str">
            <v>Jun</v>
          </cell>
          <cell r="H59" t="str">
            <v>Jul</v>
          </cell>
          <cell r="I59" t="str">
            <v>Aug</v>
          </cell>
          <cell r="J59" t="str">
            <v>Sep</v>
          </cell>
          <cell r="K59" t="str">
            <v>Oct</v>
          </cell>
          <cell r="L59" t="str">
            <v>Nov</v>
          </cell>
          <cell r="M59" t="str">
            <v>Dec</v>
          </cell>
        </row>
        <row r="60">
          <cell r="A60">
            <v>2009</v>
          </cell>
          <cell r="B60">
            <v>34</v>
          </cell>
          <cell r="C60">
            <v>20</v>
          </cell>
          <cell r="D60">
            <v>30</v>
          </cell>
          <cell r="E60">
            <v>17</v>
          </cell>
          <cell r="F60">
            <v>28</v>
          </cell>
          <cell r="G60">
            <v>31</v>
          </cell>
          <cell r="H60">
            <v>25</v>
          </cell>
          <cell r="I60">
            <v>36</v>
          </cell>
          <cell r="J60">
            <v>106</v>
          </cell>
          <cell r="K60">
            <v>538</v>
          </cell>
          <cell r="L60">
            <v>611</v>
          </cell>
          <cell r="M60">
            <v>723</v>
          </cell>
        </row>
        <row r="61">
          <cell r="A61">
            <v>2010</v>
          </cell>
          <cell r="B61">
            <v>422</v>
          </cell>
          <cell r="C61">
            <v>356</v>
          </cell>
          <cell r="D61">
            <v>449</v>
          </cell>
          <cell r="E61">
            <v>359</v>
          </cell>
          <cell r="F61">
            <v>362</v>
          </cell>
          <cell r="G61">
            <v>523</v>
          </cell>
          <cell r="H61">
            <v>813</v>
          </cell>
          <cell r="I61">
            <v>1794</v>
          </cell>
          <cell r="J61">
            <v>2405</v>
          </cell>
          <cell r="K61">
            <v>1678</v>
          </cell>
          <cell r="L61">
            <v>780</v>
          </cell>
          <cell r="M61">
            <v>904</v>
          </cell>
        </row>
        <row r="62">
          <cell r="A62">
            <v>2011</v>
          </cell>
          <cell r="B62">
            <v>1329</v>
          </cell>
          <cell r="C62">
            <v>1197</v>
          </cell>
          <cell r="D62">
            <v>1350</v>
          </cell>
          <cell r="E62">
            <v>756</v>
          </cell>
          <cell r="F62">
            <v>714</v>
          </cell>
          <cell r="G62">
            <v>920</v>
          </cell>
          <cell r="H62">
            <v>705</v>
          </cell>
          <cell r="I62">
            <v>924</v>
          </cell>
          <cell r="J62">
            <v>1215</v>
          </cell>
          <cell r="K62">
            <v>1120</v>
          </cell>
          <cell r="L62">
            <v>982</v>
          </cell>
          <cell r="M62">
            <v>740</v>
          </cell>
        </row>
        <row r="63">
          <cell r="A63">
            <v>2012</v>
          </cell>
          <cell r="B63">
            <v>1043</v>
          </cell>
          <cell r="C63">
            <v>768</v>
          </cell>
          <cell r="D63">
            <v>511</v>
          </cell>
          <cell r="E63">
            <v>299</v>
          </cell>
          <cell r="F63">
            <v>274</v>
          </cell>
          <cell r="G63">
            <v>307</v>
          </cell>
          <cell r="H63">
            <v>311</v>
          </cell>
          <cell r="I63">
            <v>437</v>
          </cell>
          <cell r="J63">
            <v>355</v>
          </cell>
          <cell r="K63">
            <v>274</v>
          </cell>
          <cell r="L63">
            <v>296</v>
          </cell>
          <cell r="M63">
            <v>140</v>
          </cell>
        </row>
        <row r="64">
          <cell r="A64">
            <v>2013</v>
          </cell>
          <cell r="B64">
            <v>277</v>
          </cell>
          <cell r="C64">
            <v>242</v>
          </cell>
          <cell r="D64">
            <v>185</v>
          </cell>
          <cell r="E64">
            <v>199</v>
          </cell>
          <cell r="F64">
            <v>128</v>
          </cell>
          <cell r="G64">
            <v>64</v>
          </cell>
          <cell r="H64">
            <v>74</v>
          </cell>
          <cell r="I64">
            <v>255</v>
          </cell>
          <cell r="J64">
            <v>370</v>
          </cell>
          <cell r="K64">
            <v>542</v>
          </cell>
          <cell r="L64">
            <v>372</v>
          </cell>
          <cell r="M64">
            <v>58</v>
          </cell>
        </row>
        <row r="65">
          <cell r="A65">
            <v>2014</v>
          </cell>
          <cell r="B65">
            <v>488</v>
          </cell>
          <cell r="C65">
            <v>369</v>
          </cell>
          <cell r="D65">
            <v>275</v>
          </cell>
          <cell r="E65">
            <v>199</v>
          </cell>
          <cell r="F65">
            <v>218</v>
          </cell>
          <cell r="G65">
            <v>278</v>
          </cell>
          <cell r="H65">
            <v>709</v>
          </cell>
          <cell r="I65">
            <v>983</v>
          </cell>
          <cell r="J65">
            <v>1391</v>
          </cell>
          <cell r="K65">
            <v>1248</v>
          </cell>
          <cell r="L65">
            <v>705</v>
          </cell>
          <cell r="M65">
            <v>87</v>
          </cell>
        </row>
        <row r="66">
          <cell r="A66">
            <v>2015</v>
          </cell>
          <cell r="B66">
            <v>630</v>
          </cell>
          <cell r="C66">
            <v>398</v>
          </cell>
          <cell r="D66">
            <v>412</v>
          </cell>
          <cell r="E66">
            <v>275</v>
          </cell>
          <cell r="F66">
            <v>156</v>
          </cell>
          <cell r="G66">
            <v>16</v>
          </cell>
        </row>
        <row r="128">
          <cell r="B128" t="str">
            <v xml:space="preserve">VLTotal  cases </v>
          </cell>
        </row>
        <row r="129">
          <cell r="A129">
            <v>2009</v>
          </cell>
          <cell r="B129">
            <v>2199</v>
          </cell>
        </row>
        <row r="130">
          <cell r="A130">
            <v>2010</v>
          </cell>
          <cell r="B130">
            <v>10291</v>
          </cell>
        </row>
        <row r="131">
          <cell r="A131">
            <v>2011</v>
          </cell>
          <cell r="B131">
            <v>11952</v>
          </cell>
        </row>
        <row r="132">
          <cell r="A132">
            <v>2012</v>
          </cell>
          <cell r="B132">
            <v>5015</v>
          </cell>
        </row>
        <row r="133">
          <cell r="A133">
            <v>2013</v>
          </cell>
          <cell r="B133">
            <v>2766</v>
          </cell>
        </row>
        <row r="134">
          <cell r="A134">
            <v>2014</v>
          </cell>
          <cell r="B134">
            <v>6950</v>
          </cell>
        </row>
        <row r="135">
          <cell r="A135">
            <v>2015</v>
          </cell>
          <cell r="B135">
            <v>5086</v>
          </cell>
        </row>
        <row r="136">
          <cell r="A136">
            <v>2016</v>
          </cell>
          <cell r="B136">
            <v>4481</v>
          </cell>
        </row>
      </sheetData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="115" zoomScaleNormal="115" workbookViewId="0">
      <selection activeCell="M6" sqref="M6"/>
    </sheetView>
  </sheetViews>
  <sheetFormatPr defaultColWidth="6.85546875" defaultRowHeight="18" customHeight="1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5.8554687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42" t="s">
        <v>132</v>
      </c>
      <c r="B1" s="842"/>
      <c r="C1" s="842"/>
      <c r="D1" s="842"/>
      <c r="E1" s="842"/>
      <c r="F1" s="842"/>
      <c r="G1" s="842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293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49" t="s">
        <v>276</v>
      </c>
      <c r="C6" s="850"/>
      <c r="D6" s="850"/>
      <c r="E6" s="850"/>
      <c r="F6" s="850"/>
      <c r="G6" s="850"/>
      <c r="H6" s="851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28" t="s">
        <v>0</v>
      </c>
      <c r="M8" s="829"/>
      <c r="N8" s="829"/>
      <c r="O8" s="830"/>
      <c r="P8" s="828" t="s">
        <v>1</v>
      </c>
      <c r="Q8" s="829"/>
      <c r="R8" s="829"/>
      <c r="S8" s="830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45">
        <v>2016</v>
      </c>
      <c r="B9" s="843"/>
      <c r="C9" s="847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8" t="s">
        <v>13</v>
      </c>
      <c r="S9" s="833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46"/>
      <c r="B10" s="844"/>
      <c r="C10" s="848"/>
      <c r="D10" s="834"/>
      <c r="E10" s="403" t="s">
        <v>269</v>
      </c>
      <c r="F10" s="403" t="s">
        <v>270</v>
      </c>
      <c r="G10" s="834"/>
      <c r="H10" s="834"/>
      <c r="I10" s="834"/>
      <c r="J10" s="841"/>
      <c r="K10" s="834"/>
      <c r="L10" s="834"/>
      <c r="M10" s="834"/>
      <c r="N10" s="834"/>
      <c r="O10" s="834"/>
      <c r="P10" s="834"/>
      <c r="Q10" s="834"/>
      <c r="R10" s="839"/>
      <c r="S10" s="834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551"/>
      <c r="B11" s="552"/>
      <c r="C11" s="553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5"/>
      <c r="P11" s="556"/>
      <c r="Q11" s="556"/>
      <c r="R11" s="557"/>
      <c r="S11" s="558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559"/>
      <c r="B12" s="560"/>
      <c r="C12" s="561"/>
      <c r="D12" s="562"/>
      <c r="E12" s="562"/>
      <c r="F12" s="562"/>
      <c r="G12" s="562"/>
      <c r="H12" s="562"/>
      <c r="I12" s="562"/>
      <c r="J12" s="562"/>
      <c r="K12" s="562"/>
      <c r="L12" s="562"/>
      <c r="M12" s="562"/>
      <c r="N12" s="562"/>
      <c r="O12" s="563"/>
      <c r="P12" s="564"/>
      <c r="Q12" s="564"/>
      <c r="R12" s="565"/>
      <c r="S12" s="566"/>
      <c r="T12" s="148"/>
      <c r="U12" s="9"/>
      <c r="V12" s="9"/>
      <c r="W12" s="9"/>
      <c r="X12" s="9"/>
      <c r="Y12" s="9"/>
      <c r="Z12" s="9"/>
    </row>
    <row r="13" spans="1:26" customFormat="1" ht="15.75" x14ac:dyDescent="0.25">
      <c r="A13" s="545">
        <v>42737</v>
      </c>
      <c r="B13" s="546">
        <v>42743</v>
      </c>
      <c r="C13" s="547" t="s">
        <v>77</v>
      </c>
      <c r="D13" s="548">
        <f>NARUS!D13+MALAKAL!D13+'Malakal IDP'!D13+JUAIBOR!D13+KEEW!D13+'MELUTpoc '!D13+NASIR!D13+LEER!D13+'OLD FANGAK'!D13+WALGAK!D13+PAGIL!D13+YUAI!D13+'Narus CDOT'!D13+JIECH!D13+ADONG!D13+Renk!D13+Gangyiel!D13+Bunj!D13+JMH!D13+AYOD!D13+Akoka!D13+Kurwai!D13+LANKIEN!D13+BENTIU!D13+ROM!D13+Pagak!D13+KOCH!D13+JTH!D13+Akobo!D13+Ulang!D13+Kodok!D13+Chuil!D13+Doma!D13+KMH!D13+KCH!D13+'Wau shilluk'!D13+'Koradar idp'!D13</f>
        <v>85</v>
      </c>
      <c r="E13" s="549">
        <f>NARUS!E13+MALAKAL!E13+'Malakal IDP'!E13+JUAIBOR!E13+KEEW!E13+'MELUTpoc '!E13+NASIR!E13+LEER!E13+'OLD FANGAK'!E13+WALGAK!E13+PAGIL!E13+YUAI!E13+'Narus CDOT'!E13+JIECH!E13+ADONG!E13+Renk!E13+Gangyiel!E13+Bunj!E13+JMH!E13+AYOD!E13+Akoka!E13+Kurwai!E13+LANKIEN!E13+BENTIU!E13+ROM!E13+Pagak!E13+KOCH!E13+JTH!E13+Akobo!E13+Ulang!E13+Kodok!E13+Chuil!E13+Doma!E13+KMH!E13+KCH!E13+'Wau shilluk'!E13+'Koradar idp'!E13</f>
        <v>5</v>
      </c>
      <c r="F13" s="549">
        <f>NARUS!F13+MALAKAL!F13+'Malakal IDP'!F13+JUAIBOR!F13+KEEW!F13+'MELUTpoc '!F13+NASIR!F13+LEER!F13+'OLD FANGAK'!F13+WALGAK!F13+PAGIL!F13+YUAI!F13+'Narus CDOT'!F13+JIECH!F13+ADONG!F13+Renk!F13+Gangyiel!F13+Bunj!F13+JMH!F13+AYOD!F13+Akoka!F13+Kurwai!F13+LANKIEN!F13+BENTIU!F13+ROM!F13+Pagak!F13+KOCH!F13+JTH!F13+Akobo!F13+Ulang!F13+Kodok!F13+Chuil!F13+Doma!F13+KMH!F13+KCH!F13+'Wau shilluk'!F13+'Koradar idp'!F13</f>
        <v>12</v>
      </c>
      <c r="G13" s="548">
        <f>NARUS!G13+MALAKAL!G13+'Malakal IDP'!G13+JUAIBOR!G13+KEEW!G13+'MELUTpoc '!G13+NASIR!G13+LEER!G13+'OLD FANGAK'!G13+WALGAK!G13+PAGIL!G13+YUAI!G13+'Narus CDOT'!G13+JIECH!G13+ADONG!G13+Renk!G13+Gangyiel!G13+Bunj!G13+JMH!G13+AYOD!G13+Akoka!G13+Kurwai!G13+LANKIEN!G13+BENTIU!G13+ROM!G13+Pagak!G13+KOCH!G13+JTH!G13+Akobo!G13+Ulang!G13+Kodok!G13+Chuil!G13+Doma!G13+KMH!G13+KCH!G13+'Wau shilluk'!G13+'Koradar idp'!G13</f>
        <v>39</v>
      </c>
      <c r="H13" s="548">
        <f>NARUS!H13+MALAKAL!H13+'Malakal IDP'!H13+JUAIBOR!H13+KEEW!H13+'MELUTpoc '!H13+NASIR!H13+LEER!H13+'OLD FANGAK'!H13+WALGAK!H13+PAGIL!H13+YUAI!H13+'Narus CDOT'!H13+JIECH!H13+ADONG!H13+Renk!H13+Gangyiel!H13+Bunj!H13+JMH!H13+AYOD!H13+Akoka!H13+Kurwai!H13+LANKIEN!H13+BENTIU!H13+ROM!H13+Pagak!H13+KOCH!H13+JTH!H13+Akobo!H13+Ulang!H13+Kodok!H13+Chuil!H13+Doma!H13+KMH!H13+KCH!H13+'Wau shilluk'!H13+'Koradar idp'!H13</f>
        <v>37</v>
      </c>
      <c r="I13" s="548">
        <f>NARUS!I13+MALAKAL!I13+'Malakal IDP'!I13+JUAIBOR!I13+KEEW!I13+'MELUTpoc '!I13+NASIR!I13+LEER!I13+'OLD FANGAK'!I13+WALGAK!I13+PAGIL!I13+YUAI!I13+'Narus CDOT'!I13+JIECH!I13+ADONG!I13+Renk!I13+Gangyiel!I13+Bunj!I13+JMH!I13+AYOD!I13+Akoka!I13+Kurwai!I13+LANKIEN!I13+BENTIU!I13+ROM!I13+Pagak!I13+KOCH!I13+JTH!I13+Akobo!I13+Ulang!I13+Kodok!I13+Chuil!I13+Doma!I13+KMH!I13+KCH!I13+'Wau shilluk'!I13+'Koradar idp'!I13</f>
        <v>9</v>
      </c>
      <c r="J13" s="548">
        <f>NARUS!J13+MALAKAL!J13+'Malakal IDP'!J13+JUAIBOR!J13+KEEW!J13+'MELUTpoc '!J13+NASIR!J13+LEER!J13+'OLD FANGAK'!J13+WALGAK!J13+PAGIL!J13+YUAI!J13+'Narus CDOT'!J13+JIECH!J13+ADONG!J13+Renk!J13+Gangyiel!J13+Bunj!J13+JMH!J13+AYOD!J13+Akoka!J13+Kurwai!J13+LANKIEN!J13+BENTIU!J13+ROM!J13+Pagak!J13+KOCH!J13+JTH!J13+Akobo!J13+Ulang!J13+Kodok!J13+Chuil!J13+Doma!J13+KMH!J13+KCH!J13+'Wau shilluk'!J13+'Koradar idp'!J13</f>
        <v>36</v>
      </c>
      <c r="K13" s="548">
        <f>NARUS!K13+MALAKAL!K13+'Malakal IDP'!K13+JUAIBOR!K13+KEEW!K13+'MELUTpoc '!K13+NASIR!K13+LEER!K13+'OLD FANGAK'!K13+WALGAK!K13+PAGIL!K13+YUAI!K13+'Narus CDOT'!K13+JIECH!K13+ADONG!K13+Renk!K13+Gangyiel!K13+Bunj!K13+JMH!K13+AYOD!K13+Akoka!K13+Kurwai!K13+LANKIEN!K13+BENTIU!K13+ROM!K13+Pagak!K13+KOCH!K13+JTH!K13+Akobo!K13+Ulang!K13+Kodok!K13+Chuil!K13+Doma!K13+KMH!K13+KCH!K13+'Wau shilluk'!K13+'Koradar idp'!K13</f>
        <v>42</v>
      </c>
      <c r="L13" s="548">
        <f>NARUS!L13+MALAKAL!L13+'Malakal IDP'!L13+JUAIBOR!L13+KEEW!L13+'MELUTpoc '!L13+NASIR!L13+LEER!L13+'OLD FANGAK'!L13+WALGAK!L13+PAGIL!L13+YUAI!L13+'Narus CDOT'!L13+JIECH!L13+ADONG!L13+Renk!L13+Gangyiel!L13+Bunj!L13+JMH!L13+AYOD!L13+Akoka!L13+Kurwai!L13+LANKIEN!L13+BENTIU!L13+ROM!L13+Pagak!L13+KOCH!L13+JTH!L13+Akobo!L13+Ulang!L13+Kodok!L13+Chuil!L13+Doma!L13+KMH!L13+KCH!L13+'Wau shilluk'!L13+'Koradar idp'!L13</f>
        <v>63</v>
      </c>
      <c r="M13" s="548">
        <f>NARUS!M13+MALAKAL!M13+'Malakal IDP'!M13+JUAIBOR!M13+KEEW!M13+'MELUTpoc '!M13+NASIR!M13+LEER!M13+'OLD FANGAK'!M13+WALGAK!M13+PAGIL!M13+YUAI!M13+'Narus CDOT'!M13+JIECH!M13+ADONG!M13+Renk!M13+Gangyiel!M13+Bunj!M13+JMH!M13+AYOD!M13+Akoka!M13+Kurwai!M13+LANKIEN!M13+BENTIU!M13+ROM!M13+Pagak!M13+KOCH!M13+JTH!M13+Akobo!M13+Ulang!M13+Kodok!M13+Chuil!M13+Doma!M13+KMH!M13+KCH!M13+'Wau shilluk'!M13+'Koradar idp'!M13</f>
        <v>12</v>
      </c>
      <c r="N13" s="548">
        <f>NARUS!N13+MALAKAL!N13+'Malakal IDP'!N13+JUAIBOR!N13+KEEW!N13+'MELUTpoc '!N13+NASIR!N13+LEER!N13+'OLD FANGAK'!N13+WALGAK!N13+PAGIL!N13+YUAI!N13+'Narus CDOT'!N13+JIECH!N13+ADONG!N13+Renk!N13+Gangyiel!N13+Bunj!N13+JMH!N13+AYOD!N13+Akoka!N13+Kurwai!N13+LANKIEN!N13+BENTIU!N13+ROM!N13+Pagak!N13+KOCH!N13+JTH!N13+Akobo!N13+Ulang!N13+Kodok!N13+Chuil!N13+Doma!N13+KMH!N13+KCH!N13+'Wau shilluk'!N13+'Koradar idp'!N13</f>
        <v>11</v>
      </c>
      <c r="O13" s="548">
        <f>NARUS!O13+MALAKAL!O13+'Malakal IDP'!O13+JUAIBOR!O13+KEEW!O13+'MELUTpoc '!O13+NASIR!O13+LEER!O13+'OLD FANGAK'!O13+WALGAK!O13+PAGIL!O13+YUAI!O13+'Narus CDOT'!O13+JIECH!O13+ADONG!O13+Renk!O13+Gangyiel!O13+Bunj!O13+JMH!O13+AYOD!O13+Akoka!O13+Kurwai!O13+LANKIEN!O13+BENTIU!O13+ROM!O13+Pagak!O13+KOCH!O13+JTH!O13+Akobo!O13+Ulang!O13+Kodok!O13+Chuil!O13+Doma!O13+KMH!O13+KCH!O13+'Wau shilluk'!O13+'Koradar idp'!O13</f>
        <v>12</v>
      </c>
      <c r="P13" s="550">
        <f>NARUS!P13+MALAKAL!P13+'Malakal IDP'!P13+JUAIBOR!P13+KEEW!P13+'MELUTpoc '!P13+NASIR!P13+LEER!P13+'OLD FANGAK'!P13+WALGAK!P13+PAGIL!P13+YUAI!P13+'Narus CDOT'!P13+JIECH!P13+ADONG!P13+Renk!P13+Gangyiel!P13+Bunj!P13+JMH!P13+AYOD!P13+Akoka!P13+Kurwai!P13+LANKIEN!P13+BENTIU!P13+ROM!P13+Pagak!P13+KOCH!P13+JTH!P13+Akobo!P13+Ulang!P13+Kodok!P13+Chuil!P13+Doma!P13+KMH!P13+KCH!P13+'Wau shilluk'!P13+'Koradar idp'!P13</f>
        <v>170</v>
      </c>
      <c r="Q13" s="550">
        <f>NARUS!Q13+MALAKAL!Q13+'Malakal IDP'!Q13+JUAIBOR!Q13+KEEW!Q13+'MELUTpoc '!Q13+NASIR!Q13+LEER!Q13+'OLD FANGAK'!Q13+WALGAK!Q13+PAGIL!Q13+YUAI!Q13+'Narus CDOT'!Q13+JIECH!Q13+ADONG!Q13+Renk!Q13+Gangyiel!Q13+Bunj!Q13+JMH!Q13+AYOD!Q13+Akoka!Q13+Kurwai!Q13+LANKIEN!Q13+BENTIU!Q13+ROM!Q13+Pagak!Q13+KOCH!Q13+JTH!Q13+Akobo!Q13+Ulang!Q13+Kodok!Q13+Chuil!Q13+Doma!Q13+KMH!Q13+KCH!Q13+'Wau shilluk'!Q13+'Koradar idp'!Q13</f>
        <v>67</v>
      </c>
      <c r="R13" s="549">
        <f>NARUS!R13+MALAKAL!R13+'Malakal IDP'!R13+JUAIBOR!R13+KEEW!R13+'MELUTpoc '!R13+NASIR!R13+LEER!R13+'OLD FANGAK'!R13+WALGAK!R13+PAGIL!R13+YUAI!R13+'Narus CDOT'!R13+JIECH!R13+ADONG!R13+Renk!R13+Gangyiel!R13+Bunj!R13+JMH!R13+AYOD!R13+Akoka!R13+Kurwai!R13+LANKIEN!R13+BENTIU!R13+ROM!R13+Pagak!R13+KOCH!R13+JTH!R13+Akobo!R13+Ulang!R13+Kodok!R13+Chuil!R13+Doma!R13+KMH!R13+KCH!R13+'Wau shilluk'!R13+'Koradar idp'!R13</f>
        <v>57</v>
      </c>
      <c r="S13" s="549">
        <f>NARUS!S13+MALAKAL!S13+'Malakal IDP'!S13+JUAIBOR!S13+KEEW!S13+'MELUTpoc '!S13+NASIR!S13+LEER!S13+'OLD FANGAK'!S13+WALGAK!S13+PAGIL!S13+YUAI!S13+'Narus CDOT'!S13+JIECH!S13+ADONG!S13+Renk!S13+Gangyiel!S13+Bunj!S13+JMH!S13+AYOD!S13+Akoka!S13+Kurwai!S13+LANKIEN!S13+BENTIU!S13+ROM!S13+Pagak!S13+KOCH!S13+JTH!S13+Akobo!S13+Ulang!S13+Kodok!S13+Chuil!S13+Doma!S13+KMH!S13+KCH!S13+'Wau shilluk'!S13+'Koradar idp'!S13</f>
        <v>181</v>
      </c>
      <c r="T13" s="148"/>
      <c r="U13" s="9"/>
      <c r="V13" s="9"/>
      <c r="W13" s="9"/>
      <c r="X13" s="9"/>
      <c r="Y13" s="9"/>
      <c r="Z13" s="9"/>
    </row>
    <row r="14" spans="1:26" customFormat="1" ht="15.75" x14ac:dyDescent="0.25">
      <c r="A14" s="433">
        <v>42744</v>
      </c>
      <c r="B14" s="438">
        <v>42750</v>
      </c>
      <c r="C14" s="435" t="s">
        <v>78</v>
      </c>
      <c r="D14" s="431">
        <f>NARUS!D14+MALAKAL!D14+'Malakal IDP'!D14+JUAIBOR!D14+KEEW!D14+'MELUTpoc '!D14+NASIR!D14+LEER!D14+'OLD FANGAK'!D14+WALGAK!D14+PAGIL!D14+YUAI!D14+'Narus CDOT'!D14+JIECH!D14+ADONG!D14+Renk!D14+Gangyiel!D14+Bunj!D14+JMH!D14+AYOD!D14+Akoka!D14+Kurwai!D14+LANKIEN!D14+BENTIU!D14+ROM!D14+Pagak!D14+KOCH!D14+JTH!D14+Akobo!D14+Ulang!D14+Kodok!D14+Chuil!D14+Doma!D14+KMH!D14+KCH!D14+'Wau shilluk'!D14+'Koradar idp'!D14</f>
        <v>87</v>
      </c>
      <c r="E14" s="450">
        <f>NARUS!E14+MALAKAL!E14+'Malakal IDP'!E14+JUAIBOR!E14+KEEW!E14+'MELUTpoc '!E14+NASIR!E14+LEER!E14+'OLD FANGAK'!E14+WALGAK!E14+PAGIL!E14+YUAI!E14+'Narus CDOT'!E14+JIECH!E14+ADONG!E14+Renk!E14+Gangyiel!E14+Bunj!E14+JMH!E14+AYOD!E14+Akoka!E14+Kurwai!E14+LANKIEN!E14+BENTIU!E14+ROM!E14+Pagak!E14+KOCH!E14+JTH!E14+Akobo!E14+Ulang!E14+Kodok!E14+Chuil!E14+Doma!E14+KMH!E14+KCH!E14+'Wau shilluk'!E14+'Koradar idp'!E14</f>
        <v>18</v>
      </c>
      <c r="F14" s="450">
        <f>NARUS!F14+MALAKAL!F14+'Malakal IDP'!F14+JUAIBOR!F14+KEEW!F14+'MELUTpoc '!F14+NASIR!F14+LEER!F14+'OLD FANGAK'!F14+WALGAK!F14+PAGIL!F14+YUAI!F14+'Narus CDOT'!F14+JIECH!F14+ADONG!F14+Renk!F14+Gangyiel!F14+Bunj!F14+JMH!F14+AYOD!F14+Akoka!F14+Kurwai!F14+LANKIEN!F14+BENTIU!F14+ROM!F14+Pagak!F14+KOCH!F14+JTH!F14+Akobo!F14+Ulang!F14+Kodok!F14+Chuil!F14+Doma!F14+KMH!F14+KCH!F14+'Wau shilluk'!F14+'Koradar idp'!F14</f>
        <v>32</v>
      </c>
      <c r="G14" s="431">
        <f>NARUS!G14+MALAKAL!G14+'Malakal IDP'!G14+JUAIBOR!G14+KEEW!G14+'MELUTpoc '!G14+NASIR!G14+LEER!G14+'OLD FANGAK'!G14+WALGAK!G14+PAGIL!G14+YUAI!G14+'Narus CDOT'!G14+JIECH!G14+ADONG!G14+Renk!G14+Gangyiel!G14+Bunj!G14+JMH!G14+AYOD!G14+Akoka!G14+Kurwai!G14+LANKIEN!G14+BENTIU!G14+ROM!G14+Pagak!G14+KOCH!G14+JTH!G14+Akobo!G14+Ulang!G14+Kodok!G14+Chuil!G14+Doma!G14+KMH!G14+KCH!G14+'Wau shilluk'!G14+'Koradar idp'!G14</f>
        <v>40</v>
      </c>
      <c r="H14" s="431">
        <f>NARUS!H14+MALAKAL!H14+'Malakal IDP'!H14+JUAIBOR!H14+KEEW!H14+'MELUTpoc '!H14+NASIR!H14+LEER!H14+'OLD FANGAK'!H14+WALGAK!H14+PAGIL!H14+YUAI!H14+'Narus CDOT'!H14+JIECH!H14+ADONG!H14+Renk!H14+Gangyiel!H14+Bunj!H14+JMH!H14+AYOD!H14+Akoka!H14+Kurwai!H14+LANKIEN!H14+BENTIU!H14+ROM!H14+Pagak!H14+KOCH!H14+JTH!H14+Akobo!H14+Ulang!H14+Kodok!H14+Chuil!H14+Doma!H14+KMH!H14+KCH!H14+'Wau shilluk'!H14+'Koradar idp'!H14</f>
        <v>49</v>
      </c>
      <c r="I14" s="431">
        <f>NARUS!I14+MALAKAL!I14+'Malakal IDP'!I14+JUAIBOR!I14+KEEW!I14+'MELUTpoc '!I14+NASIR!I14+LEER!I14+'OLD FANGAK'!I14+WALGAK!I14+PAGIL!I14+YUAI!I14+'Narus CDOT'!I14+JIECH!I14+ADONG!I14+Renk!I14+Gangyiel!I14+Bunj!I14+JMH!I14+AYOD!I14+Akoka!I14+Kurwai!I14+LANKIEN!I14+BENTIU!I14+ROM!I14+Pagak!I14+KOCH!I14+JTH!I14+Akobo!I14+Ulang!I14+Kodok!I14+Chuil!I14+Doma!I14+KMH!I14+KCH!I14+'Wau shilluk'!I14+'Koradar idp'!I14</f>
        <v>31</v>
      </c>
      <c r="J14" s="431">
        <f>NARUS!J14+MALAKAL!J14+'Malakal IDP'!J14+JUAIBOR!J14+KEEW!J14+'MELUTpoc '!J14+NASIR!J14+LEER!J14+'OLD FANGAK'!J14+WALGAK!J14+PAGIL!J14+YUAI!J14+'Narus CDOT'!J14+JIECH!J14+ADONG!J14+Renk!J14+Gangyiel!J14+Bunj!J14+JMH!J14+AYOD!J14+Akoka!J14+Kurwai!J14+LANKIEN!J14+BENTIU!J14+ROM!J14+Pagak!J14+KOCH!J14+JTH!J14+Akobo!J14+Ulang!J14+Kodok!J14+Chuil!J14+Doma!J14+KMH!J14+KCH!J14+'Wau shilluk'!J14+'Koradar idp'!J14</f>
        <v>38</v>
      </c>
      <c r="K14" s="431">
        <f>NARUS!K14+MALAKAL!K14+'Malakal IDP'!K14+JUAIBOR!K14+KEEW!K14+'MELUTpoc '!K14+NASIR!K14+LEER!K14+'OLD FANGAK'!K14+WALGAK!K14+PAGIL!K14+YUAI!K14+'Narus CDOT'!K14+JIECH!K14+ADONG!K14+Renk!K14+Gangyiel!K14+Bunj!K14+JMH!K14+AYOD!K14+Akoka!K14+Kurwai!K14+LANKIEN!K14+BENTIU!K14+ROM!K14+Pagak!K14+KOCH!K14+JTH!K14+Akobo!K14+Ulang!K14+Kodok!K14+Chuil!K14+Doma!K14+KMH!K14+KCH!K14+'Wau shilluk'!K14+'Koradar idp'!K14</f>
        <v>44</v>
      </c>
      <c r="L14" s="431">
        <f>NARUS!L14+MALAKAL!L14+'Malakal IDP'!L14+JUAIBOR!L14+KEEW!L14+'MELUTpoc '!L14+NASIR!L14+LEER!L14+'OLD FANGAK'!L14+WALGAK!L14+PAGIL!L14+YUAI!L14+'Narus CDOT'!L14+JIECH!L14+ADONG!L14+Renk!L14+Gangyiel!L14+Bunj!L14+JMH!L14+AYOD!L14+Akoka!L14+Kurwai!L14+LANKIEN!L14+BENTIU!L14+ROM!L14+Pagak!L14+KOCH!L14+JTH!L14+Akobo!L14+Ulang!L14+Kodok!L14+Chuil!L14+Doma!L14+KMH!L14+KCH!L14+'Wau shilluk'!L14+'Koradar idp'!L14</f>
        <v>60</v>
      </c>
      <c r="M14" s="431">
        <f>NARUS!M14+MALAKAL!M14+'Malakal IDP'!M14+JUAIBOR!M14+KEEW!M14+'MELUTpoc '!M14+NASIR!M14+LEER!M14+'OLD FANGAK'!M14+WALGAK!M14+PAGIL!M14+YUAI!M14+'Narus CDOT'!M14+JIECH!M14+ADONG!M14+Renk!M14+Gangyiel!M14+Bunj!M14+JMH!M14+AYOD!M14+Akoka!M14+Kurwai!M14+LANKIEN!M14+BENTIU!M14+ROM!M14+Pagak!M14+KOCH!M14+JTH!M14+Akobo!M14+Ulang!M14+Kodok!M14+Chuil!M14+Doma!M14+KMH!M14+KCH!M14+'Wau shilluk'!M14+'Koradar idp'!M14</f>
        <v>24</v>
      </c>
      <c r="N14" s="431">
        <f>NARUS!N14+MALAKAL!N14+'Malakal IDP'!N14+JUAIBOR!N14+KEEW!N14+'MELUTpoc '!N14+NASIR!N14+LEER!N14+'OLD FANGAK'!N14+WALGAK!N14+PAGIL!N14+YUAI!N14+'Narus CDOT'!N14+JIECH!N14+ADONG!N14+Renk!N14+Gangyiel!N14+Bunj!N14+JMH!N14+AYOD!N14+Akoka!N14+Kurwai!N14+LANKIEN!N14+BENTIU!N14+ROM!N14+Pagak!N14+KOCH!N14+JTH!N14+Akobo!N14+Ulang!N14+Kodok!N14+Chuil!N14+Doma!N14+KMH!N14+KCH!N14+'Wau shilluk'!N14+'Koradar idp'!N14</f>
        <v>23</v>
      </c>
      <c r="O14" s="431">
        <f>NARUS!O14+MALAKAL!O14+'Malakal IDP'!O14+JUAIBOR!O14+KEEW!O14+'MELUTpoc '!O14+NASIR!O14+LEER!O14+'OLD FANGAK'!O14+WALGAK!O14+PAGIL!O14+YUAI!O14+'Narus CDOT'!O14+JIECH!O14+ADONG!O14+Renk!O14+Gangyiel!O14+Bunj!O14+JMH!O14+AYOD!O14+Akoka!O14+Kurwai!O14+LANKIEN!O14+BENTIU!O14+ROM!O14+Pagak!O14+KOCH!O14+JTH!O14+Akobo!O14+Ulang!O14+Kodok!O14+Chuil!O14+Doma!O14+KMH!O14+KCH!O14+'Wau shilluk'!O14+'Koradar idp'!O14</f>
        <v>28</v>
      </c>
      <c r="P14" s="449">
        <f>NARUS!P14+MALAKAL!P14+'Malakal IDP'!P14+JUAIBOR!P14+KEEW!P14+'MELUTpoc '!P14+NASIR!P14+LEER!P14+'OLD FANGAK'!P14+WALGAK!P14+PAGIL!P14+YUAI!P14+'Narus CDOT'!P14+JIECH!P14+ADONG!P14+Renk!P14+Gangyiel!P14+Bunj!P14+JMH!P14+AYOD!P14+Akoka!P14+Kurwai!P14+LANKIEN!P14+BENTIU!P14+ROM!P14+Pagak!P14+KOCH!P14+JTH!P14+Akobo!P14+Ulang!P14+Kodok!P14+Chuil!P14+Doma!P14+KMH!P14+KCH!P14+'Wau shilluk'!P14+'Koradar idp'!P14</f>
        <v>181</v>
      </c>
      <c r="Q14" s="449">
        <f>NARUS!Q14+MALAKAL!Q14+'Malakal IDP'!Q14+JUAIBOR!Q14+KEEW!Q14+'MELUTpoc '!Q14+NASIR!Q14+LEER!Q14+'OLD FANGAK'!Q14+WALGAK!Q14+PAGIL!Q14+YUAI!Q14+'Narus CDOT'!Q14+JIECH!Q14+ADONG!Q14+Renk!Q14+Gangyiel!Q14+Bunj!Q14+JMH!Q14+AYOD!Q14+Akoka!Q14+Kurwai!Q14+LANKIEN!Q14+BENTIU!Q14+ROM!Q14+Pagak!Q14+KOCH!Q14+JTH!Q14+Akobo!Q14+Ulang!Q14+Kodok!Q14+Chuil!Q14+Doma!Q14+KMH!Q14+KCH!Q14+'Wau shilluk'!Q14+'Koradar idp'!Q14</f>
        <v>55</v>
      </c>
      <c r="R14" s="450">
        <f>NARUS!R14+MALAKAL!R14+'Malakal IDP'!R14+JUAIBOR!R14+KEEW!R14+'MELUTpoc '!R14+NASIR!R14+LEER!R14+'OLD FANGAK'!R14+WALGAK!R14+PAGIL!R14+YUAI!R14+'Narus CDOT'!R14+JIECH!R14+ADONG!R14+Renk!R14+Gangyiel!R14+Bunj!R14+JMH!R14+AYOD!R14+Akoka!R14+Kurwai!R14+LANKIEN!R14+BENTIU!R14+ROM!R14+Pagak!R14+KOCH!R14+JTH!R14+Akobo!R14+Ulang!R14+Kodok!R14+Chuil!R14+Doma!R14+KMH!R14+KCH!R14+'Wau shilluk'!R14+'Koradar idp'!R14</f>
        <v>46</v>
      </c>
      <c r="S14" s="450">
        <f>NARUS!S14+MALAKAL!S14+'Malakal IDP'!S14+JUAIBOR!S14+KEEW!S14+'MELUTpoc '!S14+NASIR!S14+LEER!S14+'OLD FANGAK'!S14+WALGAK!S14+PAGIL!S14+YUAI!S14+'Narus CDOT'!S14+JIECH!S14+ADONG!S14+Renk!S14+Gangyiel!S14+Bunj!S14+JMH!S14+AYOD!S14+Akoka!S14+Kurwai!S14+LANKIEN!S14+BENTIU!S14+ROM!S14+Pagak!S14+KOCH!S14+JTH!S14+Akobo!S14+Ulang!S14+Kodok!S14+Chuil!S14+Doma!S14+KMH!S14+KCH!S14+'Wau shilluk'!S14+'Koradar idp'!S14</f>
        <v>192</v>
      </c>
      <c r="T14" s="148"/>
      <c r="U14" s="9"/>
      <c r="V14" s="9"/>
      <c r="W14" s="9"/>
      <c r="X14" s="9"/>
      <c r="Y14" s="9"/>
      <c r="Z14" s="9"/>
    </row>
    <row r="15" spans="1:26" customFormat="1" ht="15.75" x14ac:dyDescent="0.25">
      <c r="A15" s="433">
        <v>42751</v>
      </c>
      <c r="B15" s="438">
        <v>42757</v>
      </c>
      <c r="C15" s="435" t="s">
        <v>79</v>
      </c>
      <c r="D15" s="431">
        <f>NARUS!D15+MALAKAL!D15+'Malakal IDP'!D15+JUAIBOR!D15+KEEW!D15+'MELUTpoc '!D15+NASIR!D15+LEER!D15+'OLD FANGAK'!D15+WALGAK!D15+PAGIL!D15+YUAI!D15+'Narus CDOT'!D15+JIECH!D15+ADONG!D15+Renk!D15+Gangyiel!D15+Bunj!D15+JMH!D15+AYOD!D15+Akoka!D15+Kurwai!D15+LANKIEN!D15+BENTIU!D15+ROM!D15+Pagak!D15+KOCH!D15+JTH!D15+Akobo!D15+Ulang!D15+Kodok!D15+Chuil!D15+Doma!D15+KMH!D15+KCH!D15+'Wau shilluk'!D15+'Koradar idp'!D15</f>
        <v>101</v>
      </c>
      <c r="E15" s="450">
        <f>NARUS!E15+MALAKAL!E15+'Malakal IDP'!E15+JUAIBOR!E15+KEEW!E15+'MELUTpoc '!E15+NASIR!E15+LEER!E15+'OLD FANGAK'!E15+WALGAK!E15+PAGIL!E15+YUAI!E15+'Narus CDOT'!E15+JIECH!E15+ADONG!E15+Renk!E15+Gangyiel!E15+Bunj!E15+JMH!E15+AYOD!E15+Akoka!E15+Kurwai!E15+LANKIEN!E15+BENTIU!E15+ROM!E15+Pagak!E15+KOCH!E15+JTH!E15+Akobo!E15+Ulang!E15+Kodok!E15+Chuil!E15+Doma!E15+KMH!E15+KCH!E15+'Wau shilluk'!E15+'Koradar idp'!E15</f>
        <v>36</v>
      </c>
      <c r="F15" s="450">
        <f>NARUS!F15+MALAKAL!F15+'Malakal IDP'!F15+JUAIBOR!F15+KEEW!F15+'MELUTpoc '!F15+NASIR!F15+LEER!F15+'OLD FANGAK'!F15+WALGAK!F15+PAGIL!F15+YUAI!F15+'Narus CDOT'!F15+JIECH!F15+ADONG!F15+Renk!F15+Gangyiel!F15+Bunj!F15+JMH!F15+AYOD!F15+Akoka!F15+Kurwai!F15+LANKIEN!F15+BENTIU!F15+ROM!F15+Pagak!F15+KOCH!F15+JTH!F15+Akobo!F15+Ulang!F15+Kodok!F15+Chuil!F15+Doma!F15+KMH!F15+KCH!F15+'Wau shilluk'!F15+'Koradar idp'!F15</f>
        <v>28</v>
      </c>
      <c r="G15" s="431">
        <f>NARUS!G15+MALAKAL!G15+'Malakal IDP'!G15+JUAIBOR!G15+KEEW!G15+'MELUTpoc '!G15+NASIR!G15+LEER!G15+'OLD FANGAK'!G15+WALGAK!G15+PAGIL!G15+YUAI!G15+'Narus CDOT'!G15+JIECH!G15+ADONG!G15+Renk!G15+Gangyiel!G15+Bunj!G15+JMH!G15+AYOD!G15+Akoka!G15+Kurwai!G15+LANKIEN!G15+BENTIU!G15+ROM!G15+Pagak!G15+KOCH!G15+JTH!G15+Akobo!G15+Ulang!G15+Kodok!G15+Chuil!G15+Doma!G15+KMH!G15+KCH!G15+'Wau shilluk'!G15+'Koradar idp'!G15</f>
        <v>54</v>
      </c>
      <c r="H15" s="431">
        <f>NARUS!H15+MALAKAL!H15+'Malakal IDP'!H15+JUAIBOR!H15+KEEW!H15+'MELUTpoc '!H15+NASIR!H15+LEER!H15+'OLD FANGAK'!H15+WALGAK!H15+PAGIL!H15+YUAI!H15+'Narus CDOT'!H15+JIECH!H15+ADONG!H15+Renk!H15+Gangyiel!H15+Bunj!H15+JMH!H15+AYOD!H15+Akoka!H15+Kurwai!H15+LANKIEN!H15+BENTIU!H15+ROM!H15+Pagak!H15+KOCH!H15+JTH!H15+Akobo!H15+Ulang!H15+Kodok!H15+Chuil!H15+Doma!H15+KMH!H15+KCH!H15+'Wau shilluk'!H15+'Koradar idp'!H15</f>
        <v>57</v>
      </c>
      <c r="I15" s="431">
        <f>NARUS!I15+MALAKAL!I15+'Malakal IDP'!I15+JUAIBOR!I15+KEEW!I15+'MELUTpoc '!I15+NASIR!I15+LEER!I15+'OLD FANGAK'!I15+WALGAK!I15+PAGIL!I15+YUAI!I15+'Narus CDOT'!I15+JIECH!I15+ADONG!I15+Renk!I15+Gangyiel!I15+Bunj!I15+JMH!I15+AYOD!I15+Akoka!I15+Kurwai!I15+LANKIEN!I15+BENTIU!I15+ROM!I15+Pagak!I15+KOCH!I15+JTH!I15+Akobo!I15+Ulang!I15+Kodok!I15+Chuil!I15+Doma!I15+KMH!I15+KCH!I15+'Wau shilluk'!I15+'Koradar idp'!I15</f>
        <v>37</v>
      </c>
      <c r="J15" s="431">
        <f>NARUS!J15+MALAKAL!J15+'Malakal IDP'!J15+JUAIBOR!J15+KEEW!J15+'MELUTpoc '!J15+NASIR!J15+LEER!J15+'OLD FANGAK'!J15+WALGAK!J15+PAGIL!J15+YUAI!J15+'Narus CDOT'!J15+JIECH!J15+ADONG!J15+Renk!J15+Gangyiel!J15+Bunj!J15+JMH!J15+AYOD!J15+Akoka!J15+Kurwai!J15+LANKIEN!J15+BENTIU!J15+ROM!J15+Pagak!J15+KOCH!J15+JTH!J15+Akobo!J15+Ulang!J15+Kodok!J15+Chuil!J15+Doma!J15+KMH!J15+KCH!J15+'Wau shilluk'!J15+'Koradar idp'!J15</f>
        <v>54</v>
      </c>
      <c r="K15" s="431">
        <f>NARUS!K15+MALAKAL!K15+'Malakal IDP'!K15+JUAIBOR!K15+KEEW!K15+'MELUTpoc '!K15+NASIR!K15+LEER!K15+'OLD FANGAK'!K15+WALGAK!K15+PAGIL!K15+YUAI!K15+'Narus CDOT'!K15+JIECH!K15+ADONG!K15+Renk!K15+Gangyiel!K15+Bunj!K15+JMH!K15+AYOD!K15+Akoka!K15+Kurwai!K15+LANKIEN!K15+BENTIU!K15+ROM!K15+Pagak!K15+KOCH!K15+JTH!K15+Akobo!K15+Ulang!K15+Kodok!K15+Chuil!K15+Doma!K15+KMH!K15+KCH!K15+'Wau shilluk'!K15+'Koradar idp'!K15</f>
        <v>56</v>
      </c>
      <c r="L15" s="431">
        <f>NARUS!L15+MALAKAL!L15+'Malakal IDP'!L15+JUAIBOR!L15+KEEW!L15+'MELUTpoc '!L15+NASIR!L15+LEER!L15+'OLD FANGAK'!L15+WALGAK!L15+PAGIL!L15+YUAI!L15+'Narus CDOT'!L15+JIECH!L15+ADONG!L15+Renk!L15+Gangyiel!L15+Bunj!L15+JMH!L15+AYOD!L15+Akoka!L15+Kurwai!L15+LANKIEN!L15+BENTIU!L15+ROM!L15+Pagak!L15+KOCH!L15+JTH!L15+Akobo!L15+Ulang!L15+Kodok!L15+Chuil!L15+Doma!L15+KMH!L15+KCH!L15+'Wau shilluk'!L15+'Koradar idp'!L15</f>
        <v>85</v>
      </c>
      <c r="M15" s="431">
        <f>NARUS!M15+MALAKAL!M15+'Malakal IDP'!M15+JUAIBOR!M15+KEEW!M15+'MELUTpoc '!M15+NASIR!M15+LEER!M15+'OLD FANGAK'!M15+WALGAK!M15+PAGIL!M15+YUAI!M15+'Narus CDOT'!M15+JIECH!M15+ADONG!M15+Renk!M15+Gangyiel!M15+Bunj!M15+JMH!M15+AYOD!M15+Akoka!M15+Kurwai!M15+LANKIEN!M15+BENTIU!M15+ROM!M15+Pagak!M15+KOCH!M15+JTH!M15+Akobo!M15+Ulang!M15+Kodok!M15+Chuil!M15+Doma!M15+KMH!M15+KCH!M15+'Wau shilluk'!M15+'Koradar idp'!M15</f>
        <v>37</v>
      </c>
      <c r="N15" s="431">
        <f>NARUS!N15+MALAKAL!N15+'Malakal IDP'!N15+JUAIBOR!N15+KEEW!N15+'MELUTpoc '!N15+NASIR!N15+LEER!N15+'OLD FANGAK'!N15+WALGAK!N15+PAGIL!N15+YUAI!N15+'Narus CDOT'!N15+JIECH!N15+ADONG!N15+Renk!N15+Gangyiel!N15+Bunj!N15+JMH!N15+AYOD!N15+Akoka!N15+Kurwai!N15+LANKIEN!N15+BENTIU!N15+ROM!N15+Pagak!N15+KOCH!N15+JTH!N15+Akobo!N15+Ulang!N15+Kodok!N15+Chuil!N15+Doma!N15+KMH!N15+KCH!N15+'Wau shilluk'!N15+'Koradar idp'!N15</f>
        <v>36</v>
      </c>
      <c r="O15" s="431">
        <f>NARUS!O15+MALAKAL!O15+'Malakal IDP'!O15+JUAIBOR!O15+KEEW!O15+'MELUTpoc '!O15+NASIR!O15+LEER!O15+'OLD FANGAK'!O15+WALGAK!O15+PAGIL!O15+YUAI!O15+'Narus CDOT'!O15+JIECH!O15+ADONG!O15+Renk!O15+Gangyiel!O15+Bunj!O15+JMH!O15+AYOD!O15+Akoka!O15+Kurwai!O15+LANKIEN!O15+BENTIU!O15+ROM!O15+Pagak!O15+KOCH!O15+JTH!O15+Akobo!O15+Ulang!O15+Kodok!O15+Chuil!O15+Doma!O15+KMH!O15+KCH!O15+'Wau shilluk'!O15+'Koradar idp'!O15</f>
        <v>36</v>
      </c>
      <c r="P15" s="449">
        <f>NARUS!P15+MALAKAL!P15+'Malakal IDP'!P15+JUAIBOR!P15+KEEW!P15+'MELUTpoc '!P15+NASIR!P15+LEER!P15+'OLD FANGAK'!P15+WALGAK!P15+PAGIL!P15+YUAI!P15+'Narus CDOT'!P15+JIECH!P15+ADONG!P15+Renk!P15+Gangyiel!P15+Bunj!P15+JMH!P15+AYOD!P15+Akoka!P15+Kurwai!P15+LANKIEN!P15+BENTIU!P15+ROM!P15+Pagak!P15+KOCH!P15+JTH!P15+Akobo!P15+Ulang!P15+Kodok!P15+Chuil!P15+Doma!P15+KMH!P15+KCH!P15+'Wau shilluk'!P15+'Koradar idp'!P15</f>
        <v>190</v>
      </c>
      <c r="Q15" s="449">
        <f>NARUS!Q15+MALAKAL!Q15+'Malakal IDP'!Q15+JUAIBOR!Q15+KEEW!Q15+'MELUTpoc '!Q15+NASIR!Q15+LEER!Q15+'OLD FANGAK'!Q15+WALGAK!Q15+PAGIL!Q15+YUAI!Q15+'Narus CDOT'!Q15+JIECH!Q15+ADONG!Q15+Renk!Q15+Gangyiel!Q15+Bunj!Q15+JMH!Q15+AYOD!Q15+Akoka!Q15+Kurwai!Q15+LANKIEN!Q15+BENTIU!Q15+ROM!Q15+Pagak!Q15+KOCH!Q15+JTH!Q15+Akobo!Q15+Ulang!Q15+Kodok!Q15+Chuil!Q15+Doma!Q15+KMH!Q15+KCH!Q15+'Wau shilluk'!Q15+'Koradar idp'!Q15</f>
        <v>54</v>
      </c>
      <c r="R15" s="450">
        <f>NARUS!R15+MALAKAL!R15+'Malakal IDP'!R15+JUAIBOR!R15+KEEW!R15+'MELUTpoc '!R15+NASIR!R15+LEER!R15+'OLD FANGAK'!R15+WALGAK!R15+PAGIL!R15+YUAI!R15+'Narus CDOT'!R15+JIECH!R15+ADONG!R15+Renk!R15+Gangyiel!R15+Bunj!R15+JMH!R15+AYOD!R15+Akoka!R15+Kurwai!R15+LANKIEN!R15+BENTIU!R15+ROM!R15+Pagak!R15+KOCH!R15+JTH!R15+Akobo!R15+Ulang!R15+Kodok!R15+Chuil!R15+Doma!R15+KMH!R15+KCH!R15+'Wau shilluk'!R15+'Koradar idp'!R15</f>
        <v>59</v>
      </c>
      <c r="S15" s="450">
        <f>NARUS!S15+MALAKAL!S15+'Malakal IDP'!S15+JUAIBOR!S15+KEEW!S15+'MELUTpoc '!S15+NASIR!S15+LEER!S15+'OLD FANGAK'!S15+WALGAK!S15+PAGIL!S15+YUAI!S15+'Narus CDOT'!S15+JIECH!S15+ADONG!S15+Renk!S15+Gangyiel!S15+Bunj!S15+JMH!S15+AYOD!S15+Akoka!S15+Kurwai!S15+LANKIEN!S15+BENTIU!S15+ROM!S15+Pagak!S15+KOCH!S15+JTH!S15+Akobo!S15+Ulang!S15+Kodok!S15+Chuil!S15+Doma!S15+KMH!S15+KCH!S15+'Wau shilluk'!S15+'Koradar idp'!S15</f>
        <v>186</v>
      </c>
      <c r="T15" s="148"/>
      <c r="U15" s="9"/>
      <c r="V15" s="9"/>
      <c r="W15" s="9"/>
      <c r="X15" s="9"/>
      <c r="Y15" s="9"/>
      <c r="Z15" s="9"/>
    </row>
    <row r="16" spans="1:26" customFormat="1" ht="15.75" x14ac:dyDescent="0.25">
      <c r="A16" s="433">
        <v>42758</v>
      </c>
      <c r="B16" s="438">
        <v>42764</v>
      </c>
      <c r="C16" s="435" t="s">
        <v>80</v>
      </c>
      <c r="D16" s="431">
        <f>NARUS!D16+MALAKAL!D16+'Malakal IDP'!D16+JUAIBOR!D16+KEEW!D16+'MELUTpoc '!D16+NASIR!D16+LEER!D16+'OLD FANGAK'!D16+WALGAK!D16+PAGIL!D16+YUAI!D16+'Narus CDOT'!D16+JIECH!D16+ADONG!D16+Renk!D16+Gangyiel!D16+Bunj!D16+JMH!D16+AYOD!D16+Akoka!D16+Kurwai!D16+LANKIEN!D16+BENTIU!D16+ROM!D16+Pagak!D16+KOCH!D16+JTH!D16+Akobo!D16+Ulang!D16+Kodok!D16+Chuil!D16+Doma!D16+KMH!D16+KCH!D16+'Wau shilluk'!D16+'Koradar idp'!D16</f>
        <v>98</v>
      </c>
      <c r="E16" s="450">
        <f>NARUS!E16+MALAKAL!E16+'Malakal IDP'!E16+JUAIBOR!E16+KEEW!E16+'MELUTpoc '!E16+NASIR!E16+LEER!E16+'OLD FANGAK'!E16+WALGAK!E16+PAGIL!E16+YUAI!E16+'Narus CDOT'!E16+JIECH!E16+ADONG!E16+Renk!E16+Gangyiel!E16+Bunj!E16+JMH!E16+AYOD!E16+Akoka!E16+Kurwai!E16+LANKIEN!E16+BENTIU!E16+ROM!E16+Pagak!E16+KOCH!E16+JTH!E16+Akobo!E16+Ulang!E16+Kodok!E16+Chuil!E16+Doma!E16+KMH!E16+KCH!E16+'Wau shilluk'!E16+'Koradar idp'!E16</f>
        <v>44</v>
      </c>
      <c r="F16" s="450">
        <f>NARUS!F16+MALAKAL!F16+'Malakal IDP'!F16+JUAIBOR!F16+KEEW!F16+'MELUTpoc '!F16+NASIR!F16+LEER!F16+'OLD FANGAK'!F16+WALGAK!F16+PAGIL!F16+YUAI!F16+'Narus CDOT'!F16+JIECH!F16+ADONG!F16+Renk!F16+Gangyiel!F16+Bunj!F16+JMH!F16+AYOD!F16+Akoka!F16+Kurwai!F16+LANKIEN!F16+BENTIU!F16+ROM!F16+Pagak!F16+KOCH!F16+JTH!F16+Akobo!F16+Ulang!F16+Kodok!F16+Chuil!F16+Doma!F16+KMH!F16+KCH!F16+'Wau shilluk'!F16+'Koradar idp'!F16</f>
        <v>48</v>
      </c>
      <c r="G16" s="431">
        <f>NARUS!G16+MALAKAL!G16+'Malakal IDP'!G16+JUAIBOR!G16+KEEW!G16+'MELUTpoc '!G16+NASIR!G16+LEER!G16+'OLD FANGAK'!G16+WALGAK!G16+PAGIL!G16+YUAI!G16+'Narus CDOT'!G16+JIECH!G16+ADONG!G16+Renk!G16+Gangyiel!G16+Bunj!G16+JMH!G16+AYOD!G16+Akoka!G16+Kurwai!G16+LANKIEN!G16+BENTIU!G16+ROM!G16+Pagak!G16+KOCH!G16+JTH!G16+Akobo!G16+Ulang!G16+Kodok!G16+Chuil!G16+Doma!G16+KMH!G16+KCH!G16+'Wau shilluk'!G16+'Koradar idp'!G16</f>
        <v>59</v>
      </c>
      <c r="H16" s="431">
        <f>NARUS!H16+MALAKAL!H16+'Malakal IDP'!H16+JUAIBOR!H16+KEEW!H16+'MELUTpoc '!H16+NASIR!H16+LEER!H16+'OLD FANGAK'!H16+WALGAK!H16+PAGIL!H16+YUAI!H16+'Narus CDOT'!H16+JIECH!H16+ADONG!H16+Renk!H16+Gangyiel!H16+Bunj!H16+JMH!H16+AYOD!H16+Akoka!H16+Kurwai!H16+LANKIEN!H16+BENTIU!H16+ROM!H16+Pagak!H16+KOCH!H16+JTH!H16+Akobo!H16+Ulang!H16+Kodok!H16+Chuil!H16+Doma!H16+KMH!H16+KCH!H16+'Wau shilluk'!H16+'Koradar idp'!H16</f>
        <v>68</v>
      </c>
      <c r="I16" s="431">
        <f>NARUS!I16+MALAKAL!I16+'Malakal IDP'!I16+JUAIBOR!I16+KEEW!I16+'MELUTpoc '!I16+NASIR!I16+LEER!I16+'OLD FANGAK'!I16+WALGAK!I16+PAGIL!I16+YUAI!I16+'Narus CDOT'!I16+JIECH!I16+ADONG!I16+Renk!I16+Gangyiel!I16+Bunj!I16+JMH!I16+AYOD!I16+Akoka!I16+Kurwai!I16+LANKIEN!I16+BENTIU!I16+ROM!I16+Pagak!I16+KOCH!I16+JTH!I16+Akobo!I16+Ulang!I16+Kodok!I16+Chuil!I16+Doma!I16+KMH!I16+KCH!I16+'Wau shilluk'!I16+'Koradar idp'!I16</f>
        <v>52</v>
      </c>
      <c r="J16" s="431">
        <f>NARUS!J16+MALAKAL!J16+'Malakal IDP'!J16+JUAIBOR!J16+KEEW!J16+'MELUTpoc '!J16+NASIR!J16+LEER!J16+'OLD FANGAK'!J16+WALGAK!J16+PAGIL!J16+YUAI!J16+'Narus CDOT'!J16+JIECH!J16+ADONG!J16+Renk!J16+Gangyiel!J16+Bunj!J16+JMH!J16+AYOD!J16+Akoka!J16+Kurwai!J16+LANKIEN!J16+BENTIU!J16+ROM!J16+Pagak!J16+KOCH!J16+JTH!J16+Akobo!J16+Ulang!J16+Kodok!J16+Chuil!J16+Doma!J16+KMH!J16+KCH!J16+'Wau shilluk'!J16+'Koradar idp'!J16</f>
        <v>56</v>
      </c>
      <c r="K16" s="431">
        <f>NARUS!K16+MALAKAL!K16+'Malakal IDP'!K16+JUAIBOR!K16+KEEW!K16+'MELUTpoc '!K16+NASIR!K16+LEER!K16+'OLD FANGAK'!K16+WALGAK!K16+PAGIL!K16+YUAI!K16+'Narus CDOT'!K16+JIECH!K16+ADONG!K16+Renk!K16+Gangyiel!K16+Bunj!K16+JMH!K16+AYOD!K16+Akoka!K16+Kurwai!K16+LANKIEN!K16+BENTIU!K16+ROM!K16+Pagak!K16+KOCH!K16+JTH!K16+Akobo!K16+Ulang!K16+Kodok!K16+Chuil!K16+Doma!K16+KMH!K16+KCH!K16+'Wau shilluk'!K16+'Koradar idp'!K16</f>
        <v>67</v>
      </c>
      <c r="L16" s="431">
        <f>NARUS!L16+MALAKAL!L16+'Malakal IDP'!L16+JUAIBOR!L16+KEEW!L16+'MELUTpoc '!L16+NASIR!L16+LEER!L16+'OLD FANGAK'!L16+WALGAK!L16+PAGIL!L16+YUAI!L16+'Narus CDOT'!L16+JIECH!L16+ADONG!L16+Renk!L16+Gangyiel!L16+Bunj!L16+JMH!L16+AYOD!L16+Akoka!L16+Kurwai!L16+LANKIEN!L16+BENTIU!L16+ROM!L16+Pagak!L16+KOCH!L16+JTH!L16+Akobo!L16+Ulang!L16+Kodok!L16+Chuil!L16+Doma!L16+KMH!L16+KCH!L16+'Wau shilluk'!L16+'Koradar idp'!L16</f>
        <v>101</v>
      </c>
      <c r="M16" s="431">
        <f>NARUS!M16+MALAKAL!M16+'Malakal IDP'!M16+JUAIBOR!M16+KEEW!M16+'MELUTpoc '!M16+NASIR!M16+LEER!M16+'OLD FANGAK'!M16+WALGAK!M16+PAGIL!M16+YUAI!M16+'Narus CDOT'!M16+JIECH!M16+ADONG!M16+Renk!M16+Gangyiel!M16+Bunj!M16+JMH!M16+AYOD!M16+Akoka!M16+Kurwai!M16+LANKIEN!M16+BENTIU!M16+ROM!M16+Pagak!M16+KOCH!M16+JTH!M16+Akobo!M16+Ulang!M16+Kodok!M16+Chuil!M16+Doma!M16+KMH!M16+KCH!M16+'Wau shilluk'!M16+'Koradar idp'!M16</f>
        <v>47</v>
      </c>
      <c r="N16" s="431">
        <f>NARUS!N16+MALAKAL!N16+'Malakal IDP'!N16+JUAIBOR!N16+KEEW!N16+'MELUTpoc '!N16+NASIR!N16+LEER!N16+'OLD FANGAK'!N16+WALGAK!N16+PAGIL!N16+YUAI!N16+'Narus CDOT'!N16+JIECH!N16+ADONG!N16+Renk!N16+Gangyiel!N16+Bunj!N16+JMH!N16+AYOD!N16+Akoka!N16+Kurwai!N16+LANKIEN!N16+BENTIU!N16+ROM!N16+Pagak!N16+KOCH!N16+JTH!N16+Akobo!N16+Ulang!N16+Kodok!N16+Chuil!N16+Doma!N16+KMH!N16+KCH!N16+'Wau shilluk'!N16+'Koradar idp'!N16</f>
        <v>47</v>
      </c>
      <c r="O16" s="431">
        <f>NARUS!O16+MALAKAL!O16+'Malakal IDP'!O16+JUAIBOR!O16+KEEW!O16+'MELUTpoc '!O16+NASIR!O16+LEER!O16+'OLD FANGAK'!O16+WALGAK!O16+PAGIL!O16+YUAI!O16+'Narus CDOT'!O16+JIECH!O16+ADONG!O16+Renk!O16+Gangyiel!O16+Bunj!O16+JMH!O16+AYOD!O16+Akoka!O16+Kurwai!O16+LANKIEN!O16+BENTIU!O16+ROM!O16+Pagak!O16+KOCH!O16+JTH!O16+Akobo!O16+Ulang!O16+Kodok!O16+Chuil!O16+Doma!O16+KMH!O16+KCH!O16+'Wau shilluk'!O16+'Koradar idp'!O16</f>
        <v>50</v>
      </c>
      <c r="P16" s="449">
        <f>NARUS!P16+MALAKAL!P16+'Malakal IDP'!P16+JUAIBOR!P16+KEEW!P16+'MELUTpoc '!P16+NASIR!P16+LEER!P16+'OLD FANGAK'!P16+WALGAK!P16+PAGIL!P16+YUAI!P16+'Narus CDOT'!P16+JIECH!P16+ADONG!P16+Renk!P16+Gangyiel!P16+Bunj!P16+JMH!P16+AYOD!P16+Akoka!P16+Kurwai!P16+LANKIEN!P16+BENTIU!P16+ROM!P16+Pagak!P16+KOCH!P16+JTH!P16+Akobo!P16+Ulang!P16+Kodok!P16+Chuil!P16+Doma!P16+KMH!P16+KCH!P16+'Wau shilluk'!P16+'Koradar idp'!P16</f>
        <v>169</v>
      </c>
      <c r="Q16" s="449">
        <f>NARUS!Q16+MALAKAL!Q16+'Malakal IDP'!Q16+JUAIBOR!Q16+KEEW!Q16+'MELUTpoc '!Q16+NASIR!Q16+LEER!Q16+'OLD FANGAK'!Q16+WALGAK!Q16+PAGIL!Q16+YUAI!Q16+'Narus CDOT'!Q16+JIECH!Q16+ADONG!Q16+Renk!Q16+Gangyiel!Q16+Bunj!Q16+JMH!Q16+AYOD!Q16+Akoka!Q16+Kurwai!Q16+LANKIEN!Q16+BENTIU!Q16+ROM!Q16+Pagak!Q16+KOCH!Q16+JTH!Q16+Akobo!Q16+Ulang!Q16+Kodok!Q16+Chuil!Q16+Doma!Q16+KMH!Q16+KCH!Q16+'Wau shilluk'!Q16+'Koradar idp'!Q16</f>
        <v>45</v>
      </c>
      <c r="R16" s="450">
        <f>NARUS!R16+MALAKAL!R16+'Malakal IDP'!R16+JUAIBOR!R16+KEEW!R16+'MELUTpoc '!R16+NASIR!R16+LEER!R16+'OLD FANGAK'!R16+WALGAK!R16+PAGIL!R16+YUAI!R16+'Narus CDOT'!R16+JIECH!R16+ADONG!R16+Renk!R16+Gangyiel!R16+Bunj!R16+JMH!R16+AYOD!R16+Akoka!R16+Kurwai!R16+LANKIEN!R16+BENTIU!R16+ROM!R16+Pagak!R16+KOCH!R16+JTH!R16+Akobo!R16+Ulang!R16+Kodok!R16+Chuil!R16+Doma!R16+KMH!R16+KCH!R16+'Wau shilluk'!R16+'Koradar idp'!R16</f>
        <v>60</v>
      </c>
      <c r="S16" s="450">
        <f>NARUS!S16+MALAKAL!S16+'Malakal IDP'!S16+JUAIBOR!S16+KEEW!S16+'MELUTpoc '!S16+NASIR!S16+LEER!S16+'OLD FANGAK'!S16+WALGAK!S16+PAGIL!S16+YUAI!S16+'Narus CDOT'!S16+JIECH!S16+ADONG!S16+Renk!S16+Gangyiel!S16+Bunj!S16+JMH!S16+AYOD!S16+Akoka!S16+Kurwai!S16+LANKIEN!S16+BENTIU!S16+ROM!S16+Pagak!S16+KOCH!S16+JTH!S16+Akobo!S16+Ulang!S16+Kodok!S16+Chuil!S16+Doma!S16+KMH!S16+KCH!S16+'Wau shilluk'!S16+'Koradar idp'!S16</f>
        <v>154</v>
      </c>
      <c r="T16" s="148"/>
      <c r="U16" s="9"/>
      <c r="V16" s="9"/>
      <c r="W16" s="9"/>
      <c r="X16" s="9"/>
      <c r="Y16" s="9"/>
      <c r="Z16" s="9"/>
    </row>
    <row r="17" spans="1:26" customFormat="1" ht="15.75" x14ac:dyDescent="0.25">
      <c r="A17" s="433">
        <v>42765</v>
      </c>
      <c r="B17" s="438">
        <v>42771</v>
      </c>
      <c r="C17" s="435" t="s">
        <v>81</v>
      </c>
      <c r="D17" s="431">
        <f>NARUS!D17+MALAKAL!D17+'Malakal IDP'!D17+JUAIBOR!D17+KEEW!D17+'MELUTpoc '!D17+NASIR!D17+LEER!D17+'OLD FANGAK'!D17+WALGAK!D17+PAGIL!D17+YUAI!D17+'Narus CDOT'!D17+JIECH!D17+ADONG!D17+Renk!D17+Gangyiel!D17+Bunj!D17+JMH!D17+AYOD!D17+Akoka!D17+Kurwai!D17+LANKIEN!D17+BENTIU!D17+ROM!D17+Pagak!D17+KOCH!D17+JTH!D17+Akobo!D17+Ulang!D17+Kodok!D17+Chuil!D17+Doma!D17+KMH!D17+KCH!D17+'Wau shilluk'!D17+'Koradar idp'!D17</f>
        <v>99</v>
      </c>
      <c r="E17" s="450">
        <f>NARUS!E17+MALAKAL!E17+'Malakal IDP'!E17+JUAIBOR!E17+KEEW!E17+'MELUTpoc '!E17+NASIR!E17+LEER!E17+'OLD FANGAK'!E17+WALGAK!E17+PAGIL!E17+YUAI!E17+'Narus CDOT'!E17+JIECH!E17+ADONG!E17+Renk!E17+Gangyiel!E17+Bunj!E17+JMH!E17+AYOD!E17+Akoka!E17+Kurwai!E17+LANKIEN!E17+BENTIU!E17+ROM!E17+Pagak!E17+KOCH!E17+JTH!E17+Akobo!E17+Ulang!E17+Kodok!E17+Chuil!E17+Doma!E17+KMH!E17+KCH!E17+'Wau shilluk'!E17+'Koradar idp'!E17</f>
        <v>58</v>
      </c>
      <c r="F17" s="450">
        <f>NARUS!F17+MALAKAL!F17+'Malakal IDP'!F17+JUAIBOR!F17+KEEW!F17+'MELUTpoc '!F17+NASIR!F17+LEER!F17+'OLD FANGAK'!F17+WALGAK!F17+PAGIL!F17+YUAI!F17+'Narus CDOT'!F17+JIECH!F17+ADONG!F17+Renk!F17+Gangyiel!F17+Bunj!F17+JMH!F17+AYOD!F17+Akoka!F17+Kurwai!F17+LANKIEN!F17+BENTIU!F17+ROM!F17+Pagak!F17+KOCH!F17+JTH!F17+Akobo!F17+Ulang!F17+Kodok!F17+Chuil!F17+Doma!F17+KMH!F17+KCH!F17+'Wau shilluk'!F17+'Koradar idp'!F17</f>
        <v>59</v>
      </c>
      <c r="G17" s="431">
        <f>NARUS!G17+MALAKAL!G17+'Malakal IDP'!G17+JUAIBOR!G17+KEEW!G17+'MELUTpoc '!G17+NASIR!G17+LEER!G17+'OLD FANGAK'!G17+WALGAK!G17+PAGIL!G17+YUAI!G17+'Narus CDOT'!G17+JIECH!G17+ADONG!G17+Renk!G17+Gangyiel!G17+Bunj!G17+JMH!G17+AYOD!G17+Akoka!G17+Kurwai!G17+LANKIEN!G17+BENTIU!G17+ROM!G17+Pagak!G17+KOCH!G17+JTH!G17+Akobo!G17+Ulang!G17+Kodok!G17+Chuil!G17+Doma!G17+KMH!G17+KCH!G17+'Wau shilluk'!G17+'Koradar idp'!G17</f>
        <v>77</v>
      </c>
      <c r="H17" s="431">
        <f>NARUS!H17+MALAKAL!H17+'Malakal IDP'!H17+JUAIBOR!H17+KEEW!H17+'MELUTpoc '!H17+NASIR!H17+LEER!H17+'OLD FANGAK'!H17+WALGAK!H17+PAGIL!H17+YUAI!H17+'Narus CDOT'!H17+JIECH!H17+ADONG!H17+Renk!H17+Gangyiel!H17+Bunj!H17+JMH!H17+AYOD!H17+Akoka!H17+Kurwai!H17+LANKIEN!H17+BENTIU!H17+ROM!H17+Pagak!H17+KOCH!H17+JTH!H17+Akobo!H17+Ulang!H17+Kodok!H17+Chuil!H17+Doma!H17+KMH!H17+KCH!H17+'Wau shilluk'!H17+'Koradar idp'!H17</f>
        <v>69</v>
      </c>
      <c r="I17" s="431">
        <f>NARUS!I17+MALAKAL!I17+'Malakal IDP'!I17+JUAIBOR!I17+KEEW!I17+'MELUTpoc '!I17+NASIR!I17+LEER!I17+'OLD FANGAK'!I17+WALGAK!I17+PAGIL!I17+YUAI!I17+'Narus CDOT'!I17+JIECH!I17+ADONG!I17+Renk!I17+Gangyiel!I17+Bunj!I17+JMH!I17+AYOD!I17+Akoka!I17+Kurwai!I17+LANKIEN!I17+BENTIU!I17+ROM!I17+Pagak!I17+KOCH!I17+JTH!I17+Akobo!I17+Ulang!I17+Kodok!I17+Chuil!I17+Doma!I17+KMH!I17+KCH!I17+'Wau shilluk'!I17+'Koradar idp'!I17</f>
        <v>60</v>
      </c>
      <c r="J17" s="431">
        <f>NARUS!J17+MALAKAL!J17+'Malakal IDP'!J17+JUAIBOR!J17+KEEW!J17+'MELUTpoc '!J17+NASIR!J17+LEER!J17+'OLD FANGAK'!J17+WALGAK!J17+PAGIL!J17+YUAI!J17+'Narus CDOT'!J17+JIECH!J17+ADONG!J17+Renk!J17+Gangyiel!J17+Bunj!J17+JMH!J17+AYOD!J17+Akoka!J17+Kurwai!J17+LANKIEN!J17+BENTIU!J17+ROM!J17+Pagak!J17+KOCH!J17+JTH!J17+Akobo!J17+Ulang!J17+Kodok!J17+Chuil!J17+Doma!J17+KMH!J17+KCH!J17+'Wau shilluk'!J17+'Koradar idp'!J17</f>
        <v>74</v>
      </c>
      <c r="K17" s="431">
        <f>NARUS!K17+MALAKAL!K17+'Malakal IDP'!K17+JUAIBOR!K17+KEEW!K17+'MELUTpoc '!K17+NASIR!K17+LEER!K17+'OLD FANGAK'!K17+WALGAK!K17+PAGIL!K17+YUAI!K17+'Narus CDOT'!K17+JIECH!K17+ADONG!K17+Renk!K17+Gangyiel!K17+Bunj!K17+JMH!K17+AYOD!K17+Akoka!K17+Kurwai!K17+LANKIEN!K17+BENTIU!K17+ROM!K17+Pagak!K17+KOCH!K17+JTH!K17+Akobo!K17+Ulang!K17+Kodok!K17+Chuil!K17+Doma!K17+KMH!K17+KCH!K17+'Wau shilluk'!K17+'Koradar idp'!K17</f>
        <v>72</v>
      </c>
      <c r="L17" s="431">
        <f>NARUS!L17+MALAKAL!L17+'Malakal IDP'!L17+JUAIBOR!L17+KEEW!L17+'MELUTpoc '!L17+NASIR!L17+LEER!L17+'OLD FANGAK'!L17+WALGAK!L17+PAGIL!L17+YUAI!L17+'Narus CDOT'!L17+JIECH!L17+ADONG!L17+Renk!L17+Gangyiel!L17+Bunj!L17+JMH!L17+AYOD!L17+Akoka!L17+Kurwai!L17+LANKIEN!L17+BENTIU!L17+ROM!L17+Pagak!L17+KOCH!L17+JTH!L17+Akobo!L17+Ulang!L17+Kodok!L17+Chuil!L17+Doma!L17+KMH!L17+KCH!L17+'Wau shilluk'!L17+'Koradar idp'!L17</f>
        <v>93</v>
      </c>
      <c r="M17" s="431">
        <f>NARUS!M17+MALAKAL!M17+'Malakal IDP'!M17+JUAIBOR!M17+KEEW!M17+'MELUTpoc '!M17+NASIR!M17+LEER!M17+'OLD FANGAK'!M17+WALGAK!M17+PAGIL!M17+YUAI!M17+'Narus CDOT'!M17+JIECH!M17+ADONG!M17+Renk!M17+Gangyiel!M17+Bunj!M17+JMH!M17+AYOD!M17+Akoka!M17+Kurwai!M17+LANKIEN!M17+BENTIU!M17+ROM!M17+Pagak!M17+KOCH!M17+JTH!M17+Akobo!M17+Ulang!M17+Kodok!M17+Chuil!M17+Doma!M17+KMH!M17+KCH!M17+'Wau shilluk'!M17+'Koradar idp'!M17</f>
        <v>59</v>
      </c>
      <c r="N17" s="431">
        <f>NARUS!N17+MALAKAL!N17+'Malakal IDP'!N17+JUAIBOR!N17+KEEW!N17+'MELUTpoc '!N17+NASIR!N17+LEER!N17+'OLD FANGAK'!N17+WALGAK!N17+PAGIL!N17+YUAI!N17+'Narus CDOT'!N17+JIECH!N17+ADONG!N17+Renk!N17+Gangyiel!N17+Bunj!N17+JMH!N17+AYOD!N17+Akoka!N17+Kurwai!N17+LANKIEN!N17+BENTIU!N17+ROM!N17+Pagak!N17+KOCH!N17+JTH!N17+Akobo!N17+Ulang!N17+Kodok!N17+Chuil!N17+Doma!N17+KMH!N17+KCH!N17+'Wau shilluk'!N17+'Koradar idp'!N17</f>
        <v>59</v>
      </c>
      <c r="O17" s="431">
        <f>NARUS!O17+MALAKAL!O17+'Malakal IDP'!O17+JUAIBOR!O17+KEEW!O17+'MELUTpoc '!O17+NASIR!O17+LEER!O17+'OLD FANGAK'!O17+WALGAK!O17+PAGIL!O17+YUAI!O17+'Narus CDOT'!O17+JIECH!O17+ADONG!O17+Renk!O17+Gangyiel!O17+Bunj!O17+JMH!O17+AYOD!O17+Akoka!O17+Kurwai!O17+LANKIEN!O17+BENTIU!O17+ROM!O17+Pagak!O17+KOCH!O17+JTH!O17+Akobo!O17+Ulang!O17+Kodok!O17+Chuil!O17+Doma!O17+KMH!O17+KCH!O17+'Wau shilluk'!O17+'Koradar idp'!O17</f>
        <v>61</v>
      </c>
      <c r="P17" s="449">
        <f>NARUS!P17+MALAKAL!P17+'Malakal IDP'!P17+JUAIBOR!P17+KEEW!P17+'MELUTpoc '!P17+NASIR!P17+LEER!P17+'OLD FANGAK'!P17+WALGAK!P17+PAGIL!P17+YUAI!P17+'Narus CDOT'!P17+JIECH!P17+ADONG!P17+Renk!P17+Gangyiel!P17+Bunj!P17+JMH!P17+AYOD!P17+Akoka!P17+Kurwai!P17+LANKIEN!P17+BENTIU!P17+ROM!P17+Pagak!P17+KOCH!P17+JTH!P17+Akobo!P17+Ulang!P17+Kodok!P17+Chuil!P17+Doma!P17+KMH!P17+KCH!P17+'Wau shilluk'!P17+'Koradar idp'!P17</f>
        <v>152</v>
      </c>
      <c r="Q17" s="449">
        <f>NARUS!Q17+MALAKAL!Q17+'Malakal IDP'!Q17+JUAIBOR!Q17+KEEW!Q17+'MELUTpoc '!Q17+NASIR!Q17+LEER!Q17+'OLD FANGAK'!Q17+WALGAK!Q17+PAGIL!Q17+YUAI!Q17+'Narus CDOT'!Q17+JIECH!Q17+ADONG!Q17+Renk!Q17+Gangyiel!Q17+Bunj!Q17+JMH!Q17+AYOD!Q17+Akoka!Q17+Kurwai!Q17+LANKIEN!Q17+BENTIU!Q17+ROM!Q17+Pagak!Q17+KOCH!Q17+JTH!Q17+Akobo!Q17+Ulang!Q17+Kodok!Q17+Chuil!Q17+Doma!Q17+KMH!Q17+KCH!Q17+'Wau shilluk'!Q17+'Koradar idp'!Q17</f>
        <v>41</v>
      </c>
      <c r="R17" s="450">
        <f>NARUS!R17+MALAKAL!R17+'Malakal IDP'!R17+JUAIBOR!R17+KEEW!R17+'MELUTpoc '!R17+NASIR!R17+LEER!R17+'OLD FANGAK'!R17+WALGAK!R17+PAGIL!R17+YUAI!R17+'Narus CDOT'!R17+JIECH!R17+ADONG!R17+Renk!R17+Gangyiel!R17+Bunj!R17+JMH!R17+AYOD!R17+Akoka!R17+Kurwai!R17+LANKIEN!R17+BENTIU!R17+ROM!R17+Pagak!R17+KOCH!R17+JTH!R17+Akobo!R17+Ulang!R17+Kodok!R17+Chuil!R17+Doma!R17+KMH!R17+KCH!R17+'Wau shilluk'!R17+'Koradar idp'!R17</f>
        <v>38</v>
      </c>
      <c r="S17" s="450">
        <f>NARUS!S17+MALAKAL!S17+'Malakal IDP'!S17+JUAIBOR!S17+KEEW!S17+'MELUTpoc '!S17+NASIR!S17+LEER!S17+'OLD FANGAK'!S17+WALGAK!S17+PAGIL!S17+YUAI!S17+'Narus CDOT'!S17+JIECH!S17+ADONG!S17+Renk!S17+Gangyiel!S17+Bunj!S17+JMH!S17+AYOD!S17+Akoka!S17+Kurwai!S17+LANKIEN!S17+BENTIU!S17+ROM!S17+Pagak!S17+KOCH!S17+JTH!S17+Akobo!S17+Ulang!S17+Kodok!S17+Chuil!S17+Doma!S17+KMH!S17+KCH!S17+'Wau shilluk'!S17+'Koradar idp'!S17</f>
        <v>155</v>
      </c>
      <c r="T17" s="148"/>
      <c r="U17" s="9"/>
      <c r="V17" s="9"/>
      <c r="W17" s="9"/>
      <c r="X17" s="9"/>
      <c r="Y17" s="9"/>
      <c r="Z17" s="9"/>
    </row>
    <row r="18" spans="1:26" customFormat="1" ht="15.75" x14ac:dyDescent="0.25">
      <c r="A18" s="433">
        <v>42772</v>
      </c>
      <c r="B18" s="438">
        <v>42778</v>
      </c>
      <c r="C18" s="435" t="s">
        <v>82</v>
      </c>
      <c r="D18" s="431">
        <f>NARUS!D18+MALAKAL!D18+'Malakal IDP'!D18+JUAIBOR!D18+KEEW!D18+'MELUTpoc '!D18+NASIR!D18+LEER!D18+'OLD FANGAK'!D18+WALGAK!D18+PAGIL!D18+YUAI!D18+'Narus CDOT'!D18+JIECH!D18+ADONG!D18+Renk!D18+Gangyiel!D18+Bunj!D18+JMH!D18+AYOD!D18+Akoka!D18+Kurwai!D18+LANKIEN!D18+BENTIU!D18+ROM!D18+Pagak!D18+KOCH!D18+JTH!D18+Akobo!D18+Ulang!D18+Kodok!D18+Chuil!D18+Doma!D18+KMH!D18+KCH!D18+'Wau shilluk'!D18+'Koradar idp'!D18</f>
        <v>111</v>
      </c>
      <c r="E18" s="450">
        <f>NARUS!E18+MALAKAL!E18+'Malakal IDP'!E18+JUAIBOR!E18+KEEW!E18+'MELUTpoc '!E18+NASIR!E18+LEER!E18+'OLD FANGAK'!E18+WALGAK!E18+PAGIL!E18+YUAI!E18+'Narus CDOT'!E18+JIECH!E18+ADONG!E18+Renk!E18+Gangyiel!E18+Bunj!E18+JMH!E18+AYOD!E18+Akoka!E18+Kurwai!E18+LANKIEN!E18+BENTIU!E18+ROM!E18+Pagak!E18+KOCH!E18+JTH!E18+Akobo!E18+Ulang!E18+Kodok!E18+Chuil!E18+Doma!E18+KMH!E18+KCH!E18+'Wau shilluk'!E18+'Koradar idp'!E18</f>
        <v>68</v>
      </c>
      <c r="F18" s="450">
        <f>NARUS!F18+MALAKAL!F18+'Malakal IDP'!F18+JUAIBOR!F18+KEEW!F18+'MELUTpoc '!F18+NASIR!F18+LEER!F18+'OLD FANGAK'!F18+WALGAK!F18+PAGIL!F18+YUAI!F18+'Narus CDOT'!F18+JIECH!F18+ADONG!F18+Renk!F18+Gangyiel!F18+Bunj!F18+JMH!F18+AYOD!F18+Akoka!F18+Kurwai!F18+LANKIEN!F18+BENTIU!F18+ROM!F18+Pagak!F18+KOCH!F18+JTH!F18+Akobo!F18+Ulang!F18+Kodok!F18+Chuil!F18+Doma!F18+KMH!F18+KCH!F18+'Wau shilluk'!F18+'Koradar idp'!F18</f>
        <v>70</v>
      </c>
      <c r="G18" s="431">
        <f>NARUS!G18+MALAKAL!G18+'Malakal IDP'!G18+JUAIBOR!G18+KEEW!G18+'MELUTpoc '!G18+NASIR!G18+LEER!G18+'OLD FANGAK'!G18+WALGAK!G18+PAGIL!G18+YUAI!G18+'Narus CDOT'!G18+JIECH!G18+ADONG!G18+Renk!G18+Gangyiel!G18+Bunj!G18+JMH!G18+AYOD!G18+Akoka!G18+Kurwai!G18+LANKIEN!G18+BENTIU!G18+ROM!G18+Pagak!G18+KOCH!G18+JTH!G18+Akobo!G18+Ulang!G18+Kodok!G18+Chuil!G18+Doma!G18+KMH!G18+KCH!G18+'Wau shilluk'!G18+'Koradar idp'!G18</f>
        <v>89</v>
      </c>
      <c r="H18" s="431">
        <f>NARUS!H18+MALAKAL!H18+'Malakal IDP'!H18+JUAIBOR!H18+KEEW!H18+'MELUTpoc '!H18+NASIR!H18+LEER!H18+'OLD FANGAK'!H18+WALGAK!H18+PAGIL!H18+YUAI!H18+'Narus CDOT'!H18+JIECH!H18+ADONG!H18+Renk!H18+Gangyiel!H18+Bunj!H18+JMH!H18+AYOD!H18+Akoka!H18+Kurwai!H18+LANKIEN!H18+BENTIU!H18+ROM!H18+Pagak!H18+KOCH!H18+JTH!H18+Akobo!H18+Ulang!H18+Kodok!H18+Chuil!H18+Doma!H18+KMH!H18+KCH!H18+'Wau shilluk'!H18+'Koradar idp'!H18</f>
        <v>86</v>
      </c>
      <c r="I18" s="431">
        <f>NARUS!I18+MALAKAL!I18+'Malakal IDP'!I18+JUAIBOR!I18+KEEW!I18+'MELUTpoc '!I18+NASIR!I18+LEER!I18+'OLD FANGAK'!I18+WALGAK!I18+PAGIL!I18+YUAI!I18+'Narus CDOT'!I18+JIECH!I18+ADONG!I18+Renk!I18+Gangyiel!I18+Bunj!I18+JMH!I18+AYOD!I18+Akoka!I18+Kurwai!I18+LANKIEN!I18+BENTIU!I18+ROM!I18+Pagak!I18+KOCH!I18+JTH!I18+Akobo!I18+Ulang!I18+Kodok!I18+Chuil!I18+Doma!I18+KMH!I18+KCH!I18+'Wau shilluk'!I18+'Koradar idp'!I18</f>
        <v>74</v>
      </c>
      <c r="J18" s="431">
        <f>NARUS!J18+MALAKAL!J18+'Malakal IDP'!J18+JUAIBOR!J18+KEEW!J18+'MELUTpoc '!J18+NASIR!J18+LEER!J18+'OLD FANGAK'!J18+WALGAK!J18+PAGIL!J18+YUAI!J18+'Narus CDOT'!J18+JIECH!J18+ADONG!J18+Renk!J18+Gangyiel!J18+Bunj!J18+JMH!J18+AYOD!J18+Akoka!J18+Kurwai!J18+LANKIEN!J18+BENTIU!J18+ROM!J18+Pagak!J18+KOCH!J18+JTH!J18+Akobo!J18+Ulang!J18+Kodok!J18+Chuil!J18+Doma!J18+KMH!J18+KCH!J18+'Wau shilluk'!J18+'Koradar idp'!J18</f>
        <v>87</v>
      </c>
      <c r="K18" s="431">
        <f>NARUS!K18+MALAKAL!K18+'Malakal IDP'!K18+JUAIBOR!K18+KEEW!K18+'MELUTpoc '!K18+NASIR!K18+LEER!K18+'OLD FANGAK'!K18+WALGAK!K18+PAGIL!K18+YUAI!K18+'Narus CDOT'!K18+JIECH!K18+ADONG!K18+Renk!K18+Gangyiel!K18+Bunj!K18+JMH!K18+AYOD!K18+Akoka!K18+Kurwai!K18+LANKIEN!K18+BENTIU!K18+ROM!K18+Pagak!K18+KOCH!K18+JTH!K18+Akobo!K18+Ulang!K18+Kodok!K18+Chuil!K18+Doma!K18+KMH!K18+KCH!K18+'Wau shilluk'!K18+'Koradar idp'!K18</f>
        <v>86</v>
      </c>
      <c r="L18" s="431">
        <f>NARUS!L18+MALAKAL!L18+'Malakal IDP'!L18+JUAIBOR!L18+KEEW!L18+'MELUTpoc '!L18+NASIR!L18+LEER!L18+'OLD FANGAK'!L18+WALGAK!L18+PAGIL!L18+YUAI!L18+'Narus CDOT'!L18+JIECH!L18+ADONG!L18+Renk!L18+Gangyiel!L18+Bunj!L18+JMH!L18+AYOD!L18+Akoka!L18+Kurwai!L18+LANKIEN!L18+BENTIU!L18+ROM!L18+Pagak!L18+KOCH!L18+JTH!L18+Akobo!L18+Ulang!L18+Kodok!L18+Chuil!L18+Doma!L18+KMH!L18+KCH!L18+'Wau shilluk'!L18+'Koradar idp'!L18</f>
        <v>115</v>
      </c>
      <c r="M18" s="431">
        <f>NARUS!M18+MALAKAL!M18+'Malakal IDP'!M18+JUAIBOR!M18+KEEW!M18+'MELUTpoc '!M18+NASIR!M18+LEER!M18+'OLD FANGAK'!M18+WALGAK!M18+PAGIL!M18+YUAI!M18+'Narus CDOT'!M18+JIECH!M18+ADONG!M18+Renk!M18+Gangyiel!M18+Bunj!M18+JMH!M18+AYOD!M18+Akoka!M18+Kurwai!M18+LANKIEN!M18+BENTIU!M18+ROM!M18+Pagak!M18+KOCH!M18+JTH!M18+Akobo!M18+Ulang!M18+Kodok!M18+Chuil!M18+Doma!M18+KMH!M18+KCH!M18+'Wau shilluk'!M18+'Koradar idp'!M18</f>
        <v>71</v>
      </c>
      <c r="N18" s="431">
        <f>NARUS!N18+MALAKAL!N18+'Malakal IDP'!N18+JUAIBOR!N18+KEEW!N18+'MELUTpoc '!N18+NASIR!N18+LEER!N18+'OLD FANGAK'!N18+WALGAK!N18+PAGIL!N18+YUAI!N18+'Narus CDOT'!N18+JIECH!N18+ADONG!N18+Renk!N18+Gangyiel!N18+Bunj!N18+JMH!N18+AYOD!N18+Akoka!N18+Kurwai!N18+LANKIEN!N18+BENTIU!N18+ROM!N18+Pagak!N18+KOCH!N18+JTH!N18+Akobo!N18+Ulang!N18+Kodok!N18+Chuil!N18+Doma!N18+KMH!N18+KCH!N18+'Wau shilluk'!N18+'Koradar idp'!N18</f>
        <v>71</v>
      </c>
      <c r="O18" s="431">
        <f>NARUS!O18+MALAKAL!O18+'Malakal IDP'!O18+JUAIBOR!O18+KEEW!O18+'MELUTpoc '!O18+NASIR!O18+LEER!O18+'OLD FANGAK'!O18+WALGAK!O18+PAGIL!O18+YUAI!O18+'Narus CDOT'!O18+JIECH!O18+ADONG!O18+Renk!O18+Gangyiel!O18+Bunj!O18+JMH!O18+AYOD!O18+Akoka!O18+Kurwai!O18+LANKIEN!O18+BENTIU!O18+ROM!O18+Pagak!O18+KOCH!O18+JTH!O18+Akobo!O18+Ulang!O18+Kodok!O18+Chuil!O18+Doma!O18+KMH!O18+KCH!O18+'Wau shilluk'!O18+'Koradar idp'!O18</f>
        <v>73</v>
      </c>
      <c r="P18" s="449">
        <f>NARUS!P18+MALAKAL!P18+'Malakal IDP'!P18+JUAIBOR!P18+KEEW!P18+'MELUTpoc '!P18+NASIR!P18+LEER!P18+'OLD FANGAK'!P18+WALGAK!P18+PAGIL!P18+YUAI!P18+'Narus CDOT'!P18+JIECH!P18+ADONG!P18+Renk!P18+Gangyiel!P18+Bunj!P18+JMH!P18+AYOD!P18+Akoka!P18+Kurwai!P18+LANKIEN!P18+BENTIU!P18+ROM!P18+Pagak!P18+KOCH!P18+JTH!P18+Akobo!P18+Ulang!P18+Kodok!P18+Chuil!P18+Doma!P18+KMH!P18+KCH!P18+'Wau shilluk'!P18+'Koradar idp'!P18</f>
        <v>155</v>
      </c>
      <c r="Q18" s="449">
        <f>NARUS!Q18+MALAKAL!Q18+'Malakal IDP'!Q18+JUAIBOR!Q18+KEEW!Q18+'MELUTpoc '!Q18+NASIR!Q18+LEER!Q18+'OLD FANGAK'!Q18+WALGAK!Q18+PAGIL!Q18+YUAI!Q18+'Narus CDOT'!Q18+JIECH!Q18+ADONG!Q18+Renk!Q18+Gangyiel!Q18+Bunj!Q18+JMH!Q18+AYOD!Q18+Akoka!Q18+Kurwai!Q18+LANKIEN!Q18+BENTIU!Q18+ROM!Q18+Pagak!Q18+KOCH!Q18+JTH!Q18+Akobo!Q18+Ulang!Q18+Kodok!Q18+Chuil!Q18+Doma!Q18+KMH!Q18+KCH!Q18+'Wau shilluk'!Q18+'Koradar idp'!Q18</f>
        <v>46</v>
      </c>
      <c r="R18" s="450">
        <f>NARUS!R18+MALAKAL!R18+'Malakal IDP'!R18+JUAIBOR!R18+KEEW!R18+'MELUTpoc '!R18+NASIR!R18+LEER!R18+'OLD FANGAK'!R18+WALGAK!R18+PAGIL!R18+YUAI!R18+'Narus CDOT'!R18+JIECH!R18+ADONG!R18+Renk!R18+Gangyiel!R18+Bunj!R18+JMH!R18+AYOD!R18+Akoka!R18+Kurwai!R18+LANKIEN!R18+BENTIU!R18+ROM!R18+Pagak!R18+KOCH!R18+JTH!R18+Akobo!R18+Ulang!R18+Kodok!R18+Chuil!R18+Doma!R18+KMH!R18+KCH!R18+'Wau shilluk'!R18+'Koradar idp'!R18</f>
        <v>48</v>
      </c>
      <c r="S18" s="450">
        <f>NARUS!S18+MALAKAL!S18+'Malakal IDP'!S18+JUAIBOR!S18+KEEW!S18+'MELUTpoc '!S18+NASIR!S18+LEER!S18+'OLD FANGAK'!S18+WALGAK!S18+PAGIL!S18+YUAI!S18+'Narus CDOT'!S18+JIECH!S18+ADONG!S18+Renk!S18+Gangyiel!S18+Bunj!S18+JMH!S18+AYOD!S18+Akoka!S18+Kurwai!S18+LANKIEN!S18+BENTIU!S18+ROM!S18+Pagak!S18+KOCH!S18+JTH!S18+Akobo!S18+Ulang!S18+Kodok!S18+Chuil!S18+Doma!S18+KMH!S18+KCH!S18+'Wau shilluk'!S18+'Koradar idp'!S18</f>
        <v>154</v>
      </c>
      <c r="T18" s="148"/>
      <c r="U18" s="9"/>
      <c r="V18" s="9"/>
      <c r="W18" s="9"/>
      <c r="X18" s="9"/>
      <c r="Y18" s="9"/>
      <c r="Z18" s="9"/>
    </row>
    <row r="19" spans="1:26" customFormat="1" ht="15.75" x14ac:dyDescent="0.25">
      <c r="A19" s="433">
        <v>42779</v>
      </c>
      <c r="B19" s="438">
        <v>42785</v>
      </c>
      <c r="C19" s="435" t="s">
        <v>83</v>
      </c>
      <c r="D19" s="431">
        <f>NARUS!D19+MALAKAL!D19+'Malakal IDP'!D19+JUAIBOR!D19+KEEW!D19+'MELUTpoc '!D19+NASIR!D19+LEER!D19+'OLD FANGAK'!D19+WALGAK!D19+PAGIL!D19+YUAI!D19+'Narus CDOT'!D19+JIECH!D19+ADONG!D19+Renk!D19+Gangyiel!D19+Bunj!D19+JMH!D19+AYOD!D19+Akoka!D19+Kurwai!D19+LANKIEN!D19+BENTIU!D19+ROM!D19+Pagak!D19+KOCH!D19+JTH!D19+Akobo!D19+Ulang!D19+Kodok!D19+Chuil!D19+Doma!D19+KMH!D19+KCH!D19+'Wau shilluk'!D19+'Koradar idp'!D19</f>
        <v>141</v>
      </c>
      <c r="E19" s="450">
        <f>NARUS!E19+MALAKAL!E19+'Malakal IDP'!E19+JUAIBOR!E19+KEEW!E19+'MELUTpoc '!E19+NASIR!E19+LEER!E19+'OLD FANGAK'!E19+WALGAK!E19+PAGIL!E19+YUAI!E19+'Narus CDOT'!E19+JIECH!E19+ADONG!E19+Renk!E19+Gangyiel!E19+Bunj!E19+JMH!E19+AYOD!E19+Akoka!E19+Kurwai!E19+LANKIEN!E19+BENTIU!E19+ROM!E19+Pagak!E19+KOCH!E19+JTH!E19+Akobo!E19+Ulang!E19+Kodok!E19+Chuil!E19+Doma!E19+KMH!E19+KCH!E19+'Wau shilluk'!E19+'Koradar idp'!E19</f>
        <v>75</v>
      </c>
      <c r="F19" s="450">
        <f>NARUS!F19+MALAKAL!F19+'Malakal IDP'!F19+JUAIBOR!F19+KEEW!F19+'MELUTpoc '!F19+NASIR!F19+LEER!F19+'OLD FANGAK'!F19+WALGAK!F19+PAGIL!F19+YUAI!F19+'Narus CDOT'!F19+JIECH!F19+ADONG!F19+Renk!F19+Gangyiel!F19+Bunj!F19+JMH!F19+AYOD!F19+Akoka!F19+Kurwai!F19+LANKIEN!F19+BENTIU!F19+ROM!F19+Pagak!F19+KOCH!F19+JTH!F19+Akobo!F19+Ulang!F19+Kodok!F19+Chuil!F19+Doma!F19+KMH!F19+KCH!F19+'Wau shilluk'!F19+'Koradar idp'!F19</f>
        <v>79</v>
      </c>
      <c r="G19" s="431">
        <f>NARUS!G19+MALAKAL!G19+'Malakal IDP'!G19+JUAIBOR!G19+KEEW!G19+'MELUTpoc '!G19+NASIR!G19+LEER!G19+'OLD FANGAK'!G19+WALGAK!G19+PAGIL!G19+YUAI!G19+'Narus CDOT'!G19+JIECH!G19+ADONG!G19+Renk!G19+Gangyiel!G19+Bunj!G19+JMH!G19+AYOD!G19+Akoka!G19+Kurwai!G19+LANKIEN!G19+BENTIU!G19+ROM!G19+Pagak!G19+KOCH!G19+JTH!G19+Akobo!G19+Ulang!G19+Kodok!G19+Chuil!G19+Doma!G19+KMH!G19+KCH!G19+'Wau shilluk'!G19+'Koradar idp'!G19</f>
        <v>108</v>
      </c>
      <c r="H19" s="431">
        <f>NARUS!H19+MALAKAL!H19+'Malakal IDP'!H19+JUAIBOR!H19+KEEW!H19+'MELUTpoc '!H19+NASIR!H19+LEER!H19+'OLD FANGAK'!H19+WALGAK!H19+PAGIL!H19+YUAI!H19+'Narus CDOT'!H19+JIECH!H19+ADONG!H19+Renk!H19+Gangyiel!H19+Bunj!H19+JMH!H19+AYOD!H19+Akoka!H19+Kurwai!H19+LANKIEN!H19+BENTIU!H19+ROM!H19+Pagak!H19+KOCH!H19+JTH!H19+Akobo!H19+Ulang!H19+Kodok!H19+Chuil!H19+Doma!H19+KMH!H19+KCH!H19+'Wau shilluk'!H19+'Koradar idp'!H19</f>
        <v>93</v>
      </c>
      <c r="I19" s="431">
        <f>NARUS!I19+MALAKAL!I19+'Malakal IDP'!I19+JUAIBOR!I19+KEEW!I19+'MELUTpoc '!I19+NASIR!I19+LEER!I19+'OLD FANGAK'!I19+WALGAK!I19+PAGIL!I19+YUAI!I19+'Narus CDOT'!I19+JIECH!I19+ADONG!I19+Renk!I19+Gangyiel!I19+Bunj!I19+JMH!I19+AYOD!I19+Akoka!I19+Kurwai!I19+LANKIEN!I19+BENTIU!I19+ROM!I19+Pagak!I19+KOCH!I19+JTH!I19+Akobo!I19+Ulang!I19+Kodok!I19+Chuil!I19+Doma!I19+KMH!I19+KCH!I19+'Wau shilluk'!I19+'Koradar idp'!I19</f>
        <v>84</v>
      </c>
      <c r="J19" s="431">
        <f>NARUS!J19+MALAKAL!J19+'Malakal IDP'!J19+JUAIBOR!J19+KEEW!J19+'MELUTpoc '!J19+NASIR!J19+LEER!J19+'OLD FANGAK'!J19+WALGAK!J19+PAGIL!J19+YUAI!J19+'Narus CDOT'!J19+JIECH!J19+ADONG!J19+Renk!J19+Gangyiel!J19+Bunj!J19+JMH!J19+AYOD!J19+Akoka!J19+Kurwai!J19+LANKIEN!J19+BENTIU!J19+ROM!J19+Pagak!J19+KOCH!J19+JTH!J19+Akobo!J19+Ulang!J19+Kodok!J19+Chuil!J19+Doma!J19+KMH!J19+KCH!J19+'Wau shilluk'!J19+'Koradar idp'!J19</f>
        <v>103</v>
      </c>
      <c r="K19" s="431">
        <f>NARUS!K19+MALAKAL!K19+'Malakal IDP'!K19+JUAIBOR!K19+KEEW!K19+'MELUTpoc '!K19+NASIR!K19+LEER!K19+'OLD FANGAK'!K19+WALGAK!K19+PAGIL!K19+YUAI!K19+'Narus CDOT'!K19+JIECH!K19+ADONG!K19+Renk!K19+Gangyiel!K19+Bunj!K19+JMH!K19+AYOD!K19+Akoka!K19+Kurwai!K19+LANKIEN!K19+BENTIU!K19+ROM!K19+Pagak!K19+KOCH!K19+JTH!K19+Akobo!K19+Ulang!K19+Kodok!K19+Chuil!K19+Doma!K19+KMH!K19+KCH!K19+'Wau shilluk'!K19+'Koradar idp'!K19</f>
        <v>98</v>
      </c>
      <c r="L19" s="431">
        <f>NARUS!L19+MALAKAL!L19+'Malakal IDP'!L19+JUAIBOR!L19+KEEW!L19+'MELUTpoc '!L19+NASIR!L19+LEER!L19+'OLD FANGAK'!L19+WALGAK!L19+PAGIL!L19+YUAI!L19+'Narus CDOT'!L19+JIECH!L19+ADONG!L19+Renk!L19+Gangyiel!L19+Bunj!L19+JMH!L19+AYOD!L19+Akoka!L19+Kurwai!L19+LANKIEN!L19+BENTIU!L19+ROM!L19+Pagak!L19+KOCH!L19+JTH!L19+Akobo!L19+Ulang!L19+Kodok!L19+Chuil!L19+Doma!L19+KMH!L19+KCH!L19+'Wau shilluk'!L19+'Koradar idp'!L19</f>
        <v>123</v>
      </c>
      <c r="M19" s="431">
        <f>NARUS!M19+MALAKAL!M19+'Malakal IDP'!M19+JUAIBOR!M19+KEEW!M19+'MELUTpoc '!M19+NASIR!M19+LEER!M19+'OLD FANGAK'!M19+WALGAK!M19+PAGIL!M19+YUAI!M19+'Narus CDOT'!M19+JIECH!M19+ADONG!M19+Renk!M19+Gangyiel!M19+Bunj!M19+JMH!M19+AYOD!M19+Akoka!M19+Kurwai!M19+LANKIEN!M19+BENTIU!M19+ROM!M19+Pagak!M19+KOCH!M19+JTH!M19+Akobo!M19+Ulang!M19+Kodok!M19+Chuil!M19+Doma!M19+KMH!M19+KCH!M19+'Wau shilluk'!M19+'Koradar idp'!M19</f>
        <v>85</v>
      </c>
      <c r="N19" s="431">
        <f>NARUS!N19+MALAKAL!N19+'Malakal IDP'!N19+JUAIBOR!N19+KEEW!N19+'MELUTpoc '!N19+NASIR!N19+LEER!N19+'OLD FANGAK'!N19+WALGAK!N19+PAGIL!N19+YUAI!N19+'Narus CDOT'!N19+JIECH!N19+ADONG!N19+Renk!N19+Gangyiel!N19+Bunj!N19+JMH!N19+AYOD!N19+Akoka!N19+Kurwai!N19+LANKIEN!N19+BENTIU!N19+ROM!N19+Pagak!N19+KOCH!N19+JTH!N19+Akobo!N19+Ulang!N19+Kodok!N19+Chuil!N19+Doma!N19+KMH!N19+KCH!N19+'Wau shilluk'!N19+'Koradar idp'!N19</f>
        <v>83</v>
      </c>
      <c r="O19" s="431">
        <f>NARUS!O19+MALAKAL!O19+'Malakal IDP'!O19+JUAIBOR!O19+KEEW!O19+'MELUTpoc '!O19+NASIR!O19+LEER!O19+'OLD FANGAK'!O19+WALGAK!O19+PAGIL!O19+YUAI!O19+'Narus CDOT'!O19+JIECH!O19+ADONG!O19+Renk!O19+Gangyiel!O19+Bunj!O19+JMH!O19+AYOD!O19+Akoka!O19+Kurwai!O19+LANKIEN!O19+BENTIU!O19+ROM!O19+Pagak!O19+KOCH!O19+JTH!O19+Akobo!O19+Ulang!O19+Kodok!O19+Chuil!O19+Doma!O19+KMH!O19+KCH!O19+'Wau shilluk'!O19+'Koradar idp'!O19</f>
        <v>85</v>
      </c>
      <c r="P19" s="449">
        <f>NARUS!P19+MALAKAL!P19+'Malakal IDP'!P19+JUAIBOR!P19+KEEW!P19+'MELUTpoc '!P19+NASIR!P19+LEER!P19+'OLD FANGAK'!P19+WALGAK!P19+PAGIL!P19+YUAI!P19+'Narus CDOT'!P19+JIECH!P19+ADONG!P19+Renk!P19+Gangyiel!P19+Bunj!P19+JMH!P19+AYOD!P19+Akoka!P19+Kurwai!P19+LANKIEN!P19+BENTIU!P19+ROM!P19+Pagak!P19+KOCH!P19+JTH!P19+Akobo!P19+Ulang!P19+Kodok!P19+Chuil!P19+Doma!P19+KMH!P19+KCH!P19+'Wau shilluk'!P19+'Koradar idp'!P19</f>
        <v>154</v>
      </c>
      <c r="Q19" s="449">
        <f>NARUS!Q19+MALAKAL!Q19+'Malakal IDP'!Q19+JUAIBOR!Q19+KEEW!Q19+'MELUTpoc '!Q19+NASIR!Q19+LEER!Q19+'OLD FANGAK'!Q19+WALGAK!Q19+PAGIL!Q19+YUAI!Q19+'Narus CDOT'!Q19+JIECH!Q19+ADONG!Q19+Renk!Q19+Gangyiel!Q19+Bunj!Q19+JMH!Q19+AYOD!Q19+Akoka!Q19+Kurwai!Q19+LANKIEN!Q19+BENTIU!Q19+ROM!Q19+Pagak!Q19+KOCH!Q19+JTH!Q19+Akobo!Q19+Ulang!Q19+Kodok!Q19+Chuil!Q19+Doma!Q19+KMH!Q19+KCH!Q19+'Wau shilluk'!Q19+'Koradar idp'!Q19</f>
        <v>50</v>
      </c>
      <c r="R19" s="450">
        <f>NARUS!R19+MALAKAL!R19+'Malakal IDP'!R19+JUAIBOR!R19+KEEW!R19+'MELUTpoc '!R19+NASIR!R19+LEER!R19+'OLD FANGAK'!R19+WALGAK!R19+PAGIL!R19+YUAI!R19+'Narus CDOT'!R19+JIECH!R19+ADONG!R19+Renk!R19+Gangyiel!R19+Bunj!R19+JMH!R19+AYOD!R19+Akoka!R19+Kurwai!R19+LANKIEN!R19+BENTIU!R19+ROM!R19+Pagak!R19+KOCH!R19+JTH!R19+Akobo!R19+Ulang!R19+Kodok!R19+Chuil!R19+Doma!R19+KMH!R19+KCH!R19+'Wau shilluk'!R19+'Koradar idp'!R19</f>
        <v>46</v>
      </c>
      <c r="S19" s="450">
        <f>NARUS!S19+MALAKAL!S19+'Malakal IDP'!S19+JUAIBOR!S19+KEEW!S19+'MELUTpoc '!S19+NASIR!S19+LEER!S19+'OLD FANGAK'!S19+WALGAK!S19+PAGIL!S19+YUAI!S19+'Narus CDOT'!S19+JIECH!S19+ADONG!S19+Renk!S19+Gangyiel!S19+Bunj!S19+JMH!S19+AYOD!S19+Akoka!S19+Kurwai!S19+LANKIEN!S19+BENTIU!S19+ROM!S19+Pagak!S19+KOCH!S19+JTH!S19+Akobo!S19+Ulang!S19+Kodok!S19+Chuil!S19+Doma!S19+KMH!S19+KCH!S19+'Wau shilluk'!S19+'Koradar idp'!S19</f>
        <v>158</v>
      </c>
      <c r="T19" s="148"/>
      <c r="U19" s="9"/>
      <c r="V19" s="9"/>
      <c r="W19" s="9"/>
      <c r="X19" s="9"/>
      <c r="Y19" s="9"/>
      <c r="Z19" s="9"/>
    </row>
    <row r="20" spans="1:26" customFormat="1" ht="15.75" x14ac:dyDescent="0.25">
      <c r="A20" s="433">
        <v>42786</v>
      </c>
      <c r="B20" s="438">
        <v>42792</v>
      </c>
      <c r="C20" s="435" t="s">
        <v>84</v>
      </c>
      <c r="D20" s="431">
        <f>NARUS!D20+MALAKAL!D20+'Malakal IDP'!D20+JUAIBOR!D20+KEEW!D20+'MELUTpoc '!D20+NASIR!D20+LEER!D20+'OLD FANGAK'!D20+WALGAK!D20+PAGIL!D20+YUAI!D20+'Narus CDOT'!D20+JIECH!D20+ADONG!D20+Renk!D20+Gangyiel!D20+Bunj!D20+JMH!D20+AYOD!D20+Akoka!D20+Kurwai!D20+LANKIEN!D20+BENTIU!D20+ROM!D20+Pagak!D20+KOCH!D20+JTH!D20+Akobo!D20+Ulang!D20+Kodok!D20+Chuil!D20+Doma!D20+KMH!D20+KCH!D20+'Wau shilluk'!D20+'Koradar idp'!D20</f>
        <v>137</v>
      </c>
      <c r="E20" s="450">
        <f>NARUS!E20+MALAKAL!E20+'Malakal IDP'!E20+JUAIBOR!E20+KEEW!E20+'MELUTpoc '!E20+NASIR!E20+LEER!E20+'OLD FANGAK'!E20+WALGAK!E20+PAGIL!E20+YUAI!E20+'Narus CDOT'!E20+JIECH!E20+ADONG!E20+Renk!E20+Gangyiel!E20+Bunj!E20+JMH!E20+AYOD!E20+Akoka!E20+Kurwai!E20+LANKIEN!E20+BENTIU!E20+ROM!E20+Pagak!E20+KOCH!E20+JTH!E20+Akobo!E20+Ulang!E20+Kodok!E20+Chuil!E20+Doma!E20+KMH!E20+KCH!E20+'Wau shilluk'!E20+'Koradar idp'!E20</f>
        <v>90</v>
      </c>
      <c r="F20" s="450">
        <f>NARUS!F20+MALAKAL!F20+'Malakal IDP'!F20+JUAIBOR!F20+KEEW!F20+'MELUTpoc '!F20+NASIR!F20+LEER!F20+'OLD FANGAK'!F20+WALGAK!F20+PAGIL!F20+YUAI!F20+'Narus CDOT'!F20+JIECH!F20+ADONG!F20+Renk!F20+Gangyiel!F20+Bunj!F20+JMH!F20+AYOD!F20+Akoka!F20+Kurwai!F20+LANKIEN!F20+BENTIU!F20+ROM!F20+Pagak!F20+KOCH!F20+JTH!F20+Akobo!F20+Ulang!F20+Kodok!F20+Chuil!F20+Doma!F20+KMH!F20+KCH!F20+'Wau shilluk'!F20+'Koradar idp'!F20</f>
        <v>93</v>
      </c>
      <c r="G20" s="431">
        <f>NARUS!G20+MALAKAL!G20+'Malakal IDP'!G20+JUAIBOR!G20+KEEW!G20+'MELUTpoc '!G20+NASIR!G20+LEER!G20+'OLD FANGAK'!G20+WALGAK!G20+PAGIL!G20+YUAI!G20+'Narus CDOT'!G20+JIECH!G20+ADONG!G20+Renk!G20+Gangyiel!G20+Bunj!G20+JMH!G20+AYOD!G20+Akoka!G20+Kurwai!G20+LANKIEN!G20+BENTIU!G20+ROM!G20+Pagak!G20+KOCH!G20+JTH!G20+Akobo!G20+Ulang!G20+Kodok!G20+Chuil!G20+Doma!G20+KMH!G20+KCH!G20+'Wau shilluk'!G20+'Koradar idp'!G20</f>
        <v>113</v>
      </c>
      <c r="H20" s="431">
        <f>NARUS!H20+MALAKAL!H20+'Malakal IDP'!H20+JUAIBOR!H20+KEEW!H20+'MELUTpoc '!H20+NASIR!H20+LEER!H20+'OLD FANGAK'!H20+WALGAK!H20+PAGIL!H20+YUAI!H20+'Narus CDOT'!H20+JIECH!H20+ADONG!H20+Renk!H20+Gangyiel!H20+Bunj!H20+JMH!H20+AYOD!H20+Akoka!H20+Kurwai!H20+LANKIEN!H20+BENTIU!H20+ROM!H20+Pagak!H20+KOCH!H20+JTH!H20+Akobo!H20+Ulang!H20+Kodok!H20+Chuil!H20+Doma!H20+KMH!H20+KCH!H20+'Wau shilluk'!H20+'Koradar idp'!H20</f>
        <v>104</v>
      </c>
      <c r="I20" s="431">
        <f>NARUS!I20+MALAKAL!I20+'Malakal IDP'!I20+JUAIBOR!I20+KEEW!I20+'MELUTpoc '!I20+NASIR!I20+LEER!I20+'OLD FANGAK'!I20+WALGAK!I20+PAGIL!I20+YUAI!I20+'Narus CDOT'!I20+JIECH!I20+ADONG!I20+Renk!I20+Gangyiel!I20+Bunj!I20+JMH!I20+AYOD!I20+Akoka!I20+Kurwai!I20+LANKIEN!I20+BENTIU!I20+ROM!I20+Pagak!I20+KOCH!I20+JTH!I20+Akobo!I20+Ulang!I20+Kodok!I20+Chuil!I20+Doma!I20+KMH!I20+KCH!I20+'Wau shilluk'!I20+'Koradar idp'!I20</f>
        <v>99</v>
      </c>
      <c r="J20" s="431">
        <f>NARUS!J20+MALAKAL!J20+'Malakal IDP'!J20+JUAIBOR!J20+KEEW!J20+'MELUTpoc '!J20+NASIR!J20+LEER!J20+'OLD FANGAK'!J20+WALGAK!J20+PAGIL!J20+YUAI!J20+'Narus CDOT'!J20+JIECH!J20+ADONG!J20+Renk!J20+Gangyiel!J20+Bunj!J20+JMH!J20+AYOD!J20+Akoka!J20+Kurwai!J20+LANKIEN!J20+BENTIU!J20+ROM!J20+Pagak!J20+KOCH!J20+JTH!J20+Akobo!J20+Ulang!J20+Kodok!J20+Chuil!J20+Doma!J20+KMH!J20+KCH!J20+'Wau shilluk'!J20+'Koradar idp'!J20</f>
        <v>110</v>
      </c>
      <c r="K20" s="431">
        <f>NARUS!K20+MALAKAL!K20+'Malakal IDP'!K20+JUAIBOR!K20+KEEW!K20+'MELUTpoc '!K20+NASIR!K20+LEER!K20+'OLD FANGAK'!K20+WALGAK!K20+PAGIL!K20+YUAI!K20+'Narus CDOT'!K20+JIECH!K20+ADONG!K20+Renk!K20+Gangyiel!K20+Bunj!K20+JMH!K20+AYOD!K20+Akoka!K20+Kurwai!K20+LANKIEN!K20+BENTIU!K20+ROM!K20+Pagak!K20+KOCH!K20+JTH!K20+Akobo!K20+Ulang!K20+Kodok!K20+Chuil!K20+Doma!K20+KMH!K20+KCH!K20+'Wau shilluk'!K20+'Koradar idp'!K20</f>
        <v>105</v>
      </c>
      <c r="L20" s="431">
        <f>NARUS!L20+MALAKAL!L20+'Malakal IDP'!L20+JUAIBOR!L20+KEEW!L20+'MELUTpoc '!L20+NASIR!L20+LEER!L20+'OLD FANGAK'!L20+WALGAK!L20+PAGIL!L20+YUAI!L20+'Narus CDOT'!L20+JIECH!L20+ADONG!L20+Renk!L20+Gangyiel!L20+Bunj!L20+JMH!L20+AYOD!L20+Akoka!L20+Kurwai!L20+LANKIEN!L20+BENTIU!L20+ROM!L20+Pagak!L20+KOCH!L20+JTH!L20+Akobo!L20+Ulang!L20+Kodok!L20+Chuil!L20+Doma!L20+KMH!L20+KCH!L20+'Wau shilluk'!L20+'Koradar idp'!L20</f>
        <v>119</v>
      </c>
      <c r="M20" s="431">
        <f>NARUS!M20+MALAKAL!M20+'Malakal IDP'!M20+JUAIBOR!M20+KEEW!M20+'MELUTpoc '!M20+NASIR!M20+LEER!M20+'OLD FANGAK'!M20+WALGAK!M20+PAGIL!M20+YUAI!M20+'Narus CDOT'!M20+JIECH!M20+ADONG!M20+Renk!M20+Gangyiel!M20+Bunj!M20+JMH!M20+AYOD!M20+Akoka!M20+Kurwai!M20+LANKIEN!M20+BENTIU!M20+ROM!M20+Pagak!M20+KOCH!M20+JTH!M20+Akobo!M20+Ulang!M20+Kodok!M20+Chuil!M20+Doma!M20+KMH!M20+KCH!M20+'Wau shilluk'!M20+'Koradar idp'!M20</f>
        <v>95</v>
      </c>
      <c r="N20" s="431">
        <f>NARUS!N20+MALAKAL!N20+'Malakal IDP'!N20+JUAIBOR!N20+KEEW!N20+'MELUTpoc '!N20+NASIR!N20+LEER!N20+'OLD FANGAK'!N20+WALGAK!N20+PAGIL!N20+YUAI!N20+'Narus CDOT'!N20+JIECH!N20+ADONG!N20+Renk!N20+Gangyiel!N20+Bunj!N20+JMH!N20+AYOD!N20+Akoka!N20+Kurwai!N20+LANKIEN!N20+BENTIU!N20+ROM!N20+Pagak!N20+KOCH!N20+JTH!N20+Akobo!N20+Ulang!N20+Kodok!N20+Chuil!N20+Doma!N20+KMH!N20+KCH!N20+'Wau shilluk'!N20+'Koradar idp'!N20</f>
        <v>95</v>
      </c>
      <c r="O20" s="431">
        <f>NARUS!O20+MALAKAL!O20+'Malakal IDP'!O20+JUAIBOR!O20+KEEW!O20+'MELUTpoc '!O20+NASIR!O20+LEER!O20+'OLD FANGAK'!O20+WALGAK!O20+PAGIL!O20+YUAI!O20+'Narus CDOT'!O20+JIECH!O20+ADONG!O20+Renk!O20+Gangyiel!O20+Bunj!O20+JMH!O20+AYOD!O20+Akoka!O20+Kurwai!O20+LANKIEN!O20+BENTIU!O20+ROM!O20+Pagak!O20+KOCH!O20+JTH!O20+Akobo!O20+Ulang!O20+Kodok!O20+Chuil!O20+Doma!O20+KMH!O20+KCH!O20+'Wau shilluk'!O20+'Koradar idp'!O20</f>
        <v>96</v>
      </c>
      <c r="P20" s="449">
        <f>NARUS!P20+MALAKAL!P20+'Malakal IDP'!P20+JUAIBOR!P20+KEEW!P20+'MELUTpoc '!P20+NASIR!P20+LEER!P20+'OLD FANGAK'!P20+WALGAK!P20+PAGIL!P20+YUAI!P20+'Narus CDOT'!P20+JIECH!P20+ADONG!P20+Renk!P20+Gangyiel!P20+Bunj!P20+JMH!P20+AYOD!P20+Akoka!P20+Kurwai!P20+LANKIEN!P20+BENTIU!P20+ROM!P20+Pagak!P20+KOCH!P20+JTH!P20+Akobo!P20+Ulang!P20+Kodok!P20+Chuil!P20+Doma!P20+KMH!P20+KCH!P20+'Wau shilluk'!P20+'Koradar idp'!P20</f>
        <v>158</v>
      </c>
      <c r="Q20" s="449">
        <f>NARUS!Q20+MALAKAL!Q20+'Malakal IDP'!Q20+JUAIBOR!Q20+KEEW!Q20+'MELUTpoc '!Q20+NASIR!Q20+LEER!Q20+'OLD FANGAK'!Q20+WALGAK!Q20+PAGIL!Q20+YUAI!Q20+'Narus CDOT'!Q20+JIECH!Q20+ADONG!Q20+Renk!Q20+Gangyiel!Q20+Bunj!Q20+JMH!Q20+AYOD!Q20+Akoka!Q20+Kurwai!Q20+LANKIEN!Q20+BENTIU!Q20+ROM!Q20+Pagak!Q20+KOCH!Q20+JTH!Q20+Akobo!Q20+Ulang!Q20+Kodok!Q20+Chuil!Q20+Doma!Q20+KMH!Q20+KCH!Q20+'Wau shilluk'!Q20+'Koradar idp'!Q20</f>
        <v>41</v>
      </c>
      <c r="R20" s="450">
        <f>NARUS!R20+MALAKAL!R20+'Malakal IDP'!R20+JUAIBOR!R20+KEEW!R20+'MELUTpoc '!R20+NASIR!R20+LEER!R20+'OLD FANGAK'!R20+WALGAK!R20+PAGIL!R20+YUAI!R20+'Narus CDOT'!R20+JIECH!R20+ADONG!R20+Renk!R20+Gangyiel!R20+Bunj!R20+JMH!R20+AYOD!R20+Akoka!R20+Kurwai!R20+LANKIEN!R20+BENTIU!R20+ROM!R20+Pagak!R20+KOCH!R20+JTH!R20+Akobo!R20+Ulang!R20+Kodok!R20+Chuil!R20+Doma!R20+KMH!R20+KCH!R20+'Wau shilluk'!R20+'Koradar idp'!R20</f>
        <v>27</v>
      </c>
      <c r="S20" s="450">
        <f>NARUS!S20+MALAKAL!S20+'Malakal IDP'!S20+JUAIBOR!S20+KEEW!S20+'MELUTpoc '!S20+NASIR!S20+LEER!S20+'OLD FANGAK'!S20+WALGAK!S20+PAGIL!S20+YUAI!S20+'Narus CDOT'!S20+JIECH!S20+ADONG!S20+Renk!S20+Gangyiel!S20+Bunj!S20+JMH!S20+AYOD!S20+Akoka!S20+Kurwai!S20+LANKIEN!S20+BENTIU!S20+ROM!S20+Pagak!S20+KOCH!S20+JTH!S20+Akobo!S20+Ulang!S20+Kodok!S20+Chuil!S20+Doma!S20+KMH!S20+KCH!S20+'Wau shilluk'!S20+'Koradar idp'!S20</f>
        <v>172</v>
      </c>
      <c r="T20" s="148"/>
      <c r="U20" s="9"/>
      <c r="V20" s="9"/>
      <c r="W20" s="9"/>
      <c r="X20" s="482" t="s">
        <v>287</v>
      </c>
      <c r="Y20" s="9"/>
      <c r="Z20" s="9"/>
    </row>
    <row r="21" spans="1:26" customFormat="1" ht="15.75" x14ac:dyDescent="0.25">
      <c r="A21" s="433">
        <v>42793</v>
      </c>
      <c r="B21" s="438">
        <v>42799</v>
      </c>
      <c r="C21" s="435" t="s">
        <v>85</v>
      </c>
      <c r="D21" s="431">
        <f>NARUS!D21+MALAKAL!D21+'Malakal IDP'!D21+JUAIBOR!D21+KEEW!D21+'MELUTpoc '!D21+NASIR!D21+LEER!D21+'OLD FANGAK'!D21+WALGAK!D21+PAGIL!D21+YUAI!D21+'Narus CDOT'!D21+JIECH!D21+ADONG!D21+Renk!D21+Gangyiel!D21+Bunj!D21+JMH!D21+AYOD!D21+Akoka!D21+Kurwai!D21+LANKIEN!D21+BENTIU!D21+ROM!D21+Pagak!D21+KOCH!D21+JTH!D21+Akobo!D21+Ulang!D21+Kodok!D21+Chuil!D21+Doma!D21+KMH!D21+KCH!D21+'Wau shilluk'!D21+'Koradar idp'!D21</f>
        <v>153</v>
      </c>
      <c r="E21" s="450">
        <f>NARUS!E21+MALAKAL!E21+'Malakal IDP'!E21+JUAIBOR!E21+KEEW!E21+'MELUTpoc '!E21+NASIR!E21+LEER!E21+'OLD FANGAK'!E21+WALGAK!E21+PAGIL!E21+YUAI!E21+'Narus CDOT'!E21+JIECH!E21+ADONG!E21+Renk!E21+Gangyiel!E21+Bunj!E21+JMH!E21+AYOD!E21+Akoka!E21+Kurwai!E21+LANKIEN!E21+BENTIU!E21+ROM!E21+Pagak!E21+KOCH!E21+JTH!E21+Akobo!E21+Ulang!E21+Kodok!E21+Chuil!E21+Doma!E21+KMH!E21+KCH!E21+'Wau shilluk'!E21+'Koradar idp'!E21</f>
        <v>99</v>
      </c>
      <c r="F21" s="450">
        <f>NARUS!F21+MALAKAL!F21+'Malakal IDP'!F21+JUAIBOR!F21+KEEW!F21+'MELUTpoc '!F21+NASIR!F21+LEER!F21+'OLD FANGAK'!F21+WALGAK!F21+PAGIL!F21+YUAI!F21+'Narus CDOT'!F21+JIECH!F21+ADONG!F21+Renk!F21+Gangyiel!F21+Bunj!F21+JMH!F21+AYOD!F21+Akoka!F21+Kurwai!F21+LANKIEN!F21+BENTIU!F21+ROM!F21+Pagak!F21+KOCH!F21+JTH!F21+Akobo!F21+Ulang!F21+Kodok!F21+Chuil!F21+Doma!F21+KMH!F21+KCH!F21+'Wau shilluk'!F21+'Koradar idp'!F21</f>
        <v>100</v>
      </c>
      <c r="G21" s="431">
        <f>NARUS!G21+MALAKAL!G21+'Malakal IDP'!G21+JUAIBOR!G21+KEEW!G21+'MELUTpoc '!G21+NASIR!G21+LEER!G21+'OLD FANGAK'!G21+WALGAK!G21+PAGIL!G21+YUAI!G21+'Narus CDOT'!G21+JIECH!G21+ADONG!G21+Renk!G21+Gangyiel!G21+Bunj!G21+JMH!G21+AYOD!G21+Akoka!G21+Kurwai!G21+LANKIEN!G21+BENTIU!G21+ROM!G21+Pagak!G21+KOCH!G21+JTH!G21+Akobo!G21+Ulang!G21+Kodok!G21+Chuil!G21+Doma!G21+KMH!G21+KCH!G21+'Wau shilluk'!G21+'Koradar idp'!G21</f>
        <v>125</v>
      </c>
      <c r="H21" s="431">
        <f>NARUS!H21+MALAKAL!H21+'Malakal IDP'!H21+JUAIBOR!H21+KEEW!H21+'MELUTpoc '!H21+NASIR!H21+LEER!H21+'OLD FANGAK'!H21+WALGAK!H21+PAGIL!H21+YUAI!H21+'Narus CDOT'!H21+JIECH!H21+ADONG!H21+Renk!H21+Gangyiel!H21+Bunj!H21+JMH!H21+AYOD!H21+Akoka!H21+Kurwai!H21+LANKIEN!H21+BENTIU!H21+ROM!H21+Pagak!H21+KOCH!H21+JTH!H21+Akobo!H21+Ulang!H21+Kodok!H21+Chuil!H21+Doma!H21+KMH!H21+KCH!H21+'Wau shilluk'!H21+'Koradar idp'!H21</f>
        <v>112</v>
      </c>
      <c r="I21" s="431">
        <f>NARUS!I21+MALAKAL!I21+'Malakal IDP'!I21+JUAIBOR!I21+KEEW!I21+'MELUTpoc '!I21+NASIR!I21+LEER!I21+'OLD FANGAK'!I21+WALGAK!I21+PAGIL!I21+YUAI!I21+'Narus CDOT'!I21+JIECH!I21+ADONG!I21+Renk!I21+Gangyiel!I21+Bunj!I21+JMH!I21+AYOD!I21+Akoka!I21+Kurwai!I21+LANKIEN!I21+BENTIU!I21+ROM!I21+Pagak!I21+KOCH!I21+JTH!I21+Akobo!I21+Ulang!I21+Kodok!I21+Chuil!I21+Doma!I21+KMH!I21+KCH!I21+'Wau shilluk'!I21+'Koradar idp'!I21</f>
        <v>106</v>
      </c>
      <c r="J21" s="431">
        <f>NARUS!J21+MALAKAL!J21+'Malakal IDP'!J21+JUAIBOR!J21+KEEW!J21+'MELUTpoc '!J21+NASIR!J21+LEER!J21+'OLD FANGAK'!J21+WALGAK!J21+PAGIL!J21+YUAI!J21+'Narus CDOT'!J21+JIECH!J21+ADONG!J21+Renk!J21+Gangyiel!J21+Bunj!J21+JMH!J21+AYOD!J21+Akoka!J21+Kurwai!J21+LANKIEN!J21+BENTIU!J21+ROM!J21+Pagak!J21+KOCH!J21+JTH!J21+Akobo!J21+Ulang!J21+Kodok!J21+Chuil!J21+Doma!J21+KMH!J21+KCH!J21+'Wau shilluk'!J21+'Koradar idp'!J21</f>
        <v>118</v>
      </c>
      <c r="K21" s="431">
        <f>NARUS!K21+MALAKAL!K21+'Malakal IDP'!K21+JUAIBOR!K21+KEEW!K21+'MELUTpoc '!K21+NASIR!K21+LEER!K21+'OLD FANGAK'!K21+WALGAK!K21+PAGIL!K21+YUAI!K21+'Narus CDOT'!K21+JIECH!K21+ADONG!K21+Renk!K21+Gangyiel!K21+Bunj!K21+JMH!K21+AYOD!K21+Akoka!K21+Kurwai!K21+LANKIEN!K21+BENTIU!K21+ROM!K21+Pagak!K21+KOCH!K21+JTH!K21+Akobo!K21+Ulang!K21+Kodok!K21+Chuil!K21+Doma!K21+KMH!K21+KCH!K21+'Wau shilluk'!K21+'Koradar idp'!K21</f>
        <v>121</v>
      </c>
      <c r="L21" s="431">
        <f>NARUS!L21+MALAKAL!L21+'Malakal IDP'!L21+JUAIBOR!L21+KEEW!L21+'MELUTpoc '!L21+NASIR!L21+LEER!L21+'OLD FANGAK'!L21+WALGAK!L21+PAGIL!L21+YUAI!L21+'Narus CDOT'!L21+JIECH!L21+ADONG!L21+Renk!L21+Gangyiel!L21+Bunj!L21+JMH!L21+AYOD!L21+Akoka!L21+Kurwai!L21+LANKIEN!L21+BENTIU!L21+ROM!L21+Pagak!L21+KOCH!L21+JTH!L21+Akobo!L21+Ulang!L21+Kodok!L21+Chuil!L21+Doma!L21+KMH!L21+KCH!L21+'Wau shilluk'!L21+'Koradar idp'!L21</f>
        <v>161</v>
      </c>
      <c r="M21" s="431">
        <f>NARUS!M21+MALAKAL!M21+'Malakal IDP'!M21+JUAIBOR!M21+KEEW!M21+'MELUTpoc '!M21+NASIR!M21+LEER!M21+'OLD FANGAK'!M21+WALGAK!M21+PAGIL!M21+YUAI!M21+'Narus CDOT'!M21+JIECH!M21+ADONG!M21+Renk!M21+Gangyiel!M21+Bunj!M21+JMH!M21+AYOD!M21+Akoka!M21+Kurwai!M21+LANKIEN!M21+BENTIU!M21+ROM!M21+Pagak!M21+KOCH!M21+JTH!M21+Akobo!M21+Ulang!M21+Kodok!M21+Chuil!M21+Doma!M21+KMH!M21+KCH!M21+'Wau shilluk'!M21+'Koradar idp'!M21</f>
        <v>106</v>
      </c>
      <c r="N21" s="431">
        <f>NARUS!N21+MALAKAL!N21+'Malakal IDP'!N21+JUAIBOR!N21+KEEW!N21+'MELUTpoc '!N21+NASIR!N21+LEER!N21+'OLD FANGAK'!N21+WALGAK!N21+PAGIL!N21+YUAI!N21+'Narus CDOT'!N21+JIECH!N21+ADONG!N21+Renk!N21+Gangyiel!N21+Bunj!N21+JMH!N21+AYOD!N21+Akoka!N21+Kurwai!N21+LANKIEN!N21+BENTIU!N21+ROM!N21+Pagak!N21+KOCH!N21+JTH!N21+Akobo!N21+Ulang!N21+Kodok!N21+Chuil!N21+Doma!N21+KMH!N21+KCH!N21+'Wau shilluk'!N21+'Koradar idp'!N21</f>
        <v>107</v>
      </c>
      <c r="O21" s="431">
        <f>NARUS!O21+MALAKAL!O21+'Malakal IDP'!O21+JUAIBOR!O21+KEEW!O21+'MELUTpoc '!O21+NASIR!O21+LEER!O21+'OLD FANGAK'!O21+WALGAK!O21+PAGIL!O21+YUAI!O21+'Narus CDOT'!O21+JIECH!O21+ADONG!O21+Renk!O21+Gangyiel!O21+Bunj!O21+JMH!O21+AYOD!O21+Akoka!O21+Kurwai!O21+LANKIEN!O21+BENTIU!O21+ROM!O21+Pagak!O21+KOCH!O21+JTH!O21+Akobo!O21+Ulang!O21+Kodok!O21+Chuil!O21+Doma!O21+KMH!O21+KCH!O21+'Wau shilluk'!O21+'Koradar idp'!O21</f>
        <v>109</v>
      </c>
      <c r="P21" s="449">
        <f>NARUS!P21+MALAKAL!P21+'Malakal IDP'!P21+JUAIBOR!P21+KEEW!P21+'MELUTpoc '!P21+NASIR!P21+LEER!P21+'OLD FANGAK'!P21+WALGAK!P21+PAGIL!P21+YUAI!P21+'Narus CDOT'!P21+JIECH!P21+ADONG!P21+Renk!P21+Gangyiel!P21+Bunj!P21+JMH!P21+AYOD!P21+Akoka!P21+Kurwai!P21+LANKIEN!P21+BENTIU!P21+ROM!P21+Pagak!P21+KOCH!P21+JTH!P21+Akobo!P21+Ulang!P21+Kodok!P21+Chuil!P21+Doma!P21+KMH!P21+KCH!P21+'Wau shilluk'!P21+'Koradar idp'!P21</f>
        <v>172</v>
      </c>
      <c r="Q21" s="449">
        <f>NARUS!Q21+MALAKAL!Q21+'Malakal IDP'!Q21+JUAIBOR!Q21+KEEW!Q21+'MELUTpoc '!Q21+NASIR!Q21+LEER!Q21+'OLD FANGAK'!Q21+WALGAK!Q21+PAGIL!Q21+YUAI!Q21+'Narus CDOT'!Q21+JIECH!Q21+ADONG!Q21+Renk!Q21+Gangyiel!Q21+Bunj!Q21+JMH!Q21+AYOD!Q21+Akoka!Q21+Kurwai!Q21+LANKIEN!Q21+BENTIU!Q21+ROM!Q21+Pagak!Q21+KOCH!Q21+JTH!Q21+Akobo!Q21+Ulang!Q21+Kodok!Q21+Chuil!Q21+Doma!Q21+KMH!Q21+KCH!Q21+'Wau shilluk'!Q21+'Koradar idp'!Q21</f>
        <v>36</v>
      </c>
      <c r="R21" s="450">
        <f>NARUS!R21+MALAKAL!R21+'Malakal IDP'!R21+JUAIBOR!R21+KEEW!R21+'MELUTpoc '!R21+NASIR!R21+LEER!R21+'OLD FANGAK'!R21+WALGAK!R21+PAGIL!R21+YUAI!R21+'Narus CDOT'!R21+JIECH!R21+ADONG!R21+Renk!R21+Gangyiel!R21+Bunj!R21+JMH!R21+AYOD!R21+Akoka!R21+Kurwai!R21+LANKIEN!R21+BENTIU!R21+ROM!R21+Pagak!R21+KOCH!R21+JTH!R21+Akobo!R21+Ulang!R21+Kodok!R21+Chuil!R21+Doma!R21+KMH!R21+KCH!R21+'Wau shilluk'!R21+'Koradar idp'!R21</f>
        <v>57</v>
      </c>
      <c r="S21" s="450">
        <f>NARUS!S21+MALAKAL!S21+'Malakal IDP'!S21+JUAIBOR!S21+KEEW!S21+'MELUTpoc '!S21+NASIR!S21+LEER!S21+'OLD FANGAK'!S21+WALGAK!S21+PAGIL!S21+YUAI!S21+'Narus CDOT'!S21+JIECH!S21+ADONG!S21+Renk!S21+Gangyiel!S21+Bunj!S21+JMH!S21+AYOD!S21+Akoka!S21+Kurwai!S21+LANKIEN!S21+BENTIU!S21+ROM!S21+Pagak!S21+KOCH!S21+JTH!S21+Akobo!S21+Ulang!S21+Kodok!S21+Chuil!S21+Doma!S21+KMH!S21+KCH!S21+'Wau shilluk'!S21+'Koradar idp'!S21</f>
        <v>151</v>
      </c>
      <c r="T21" s="148"/>
      <c r="U21" s="9"/>
      <c r="V21" s="9"/>
      <c r="W21" s="9"/>
      <c r="X21" s="9"/>
      <c r="Y21" s="9"/>
      <c r="Z21" s="9"/>
    </row>
    <row r="22" spans="1:26" customFormat="1" ht="15.75" x14ac:dyDescent="0.25">
      <c r="A22" s="433">
        <v>42800</v>
      </c>
      <c r="B22" s="438">
        <v>42806</v>
      </c>
      <c r="C22" s="435" t="s">
        <v>86</v>
      </c>
      <c r="D22" s="431">
        <f>NARUS!D22+MALAKAL!D22+'Malakal IDP'!D22+JUAIBOR!D22+KEEW!D22+'MELUTpoc '!D22+NASIR!D22+LEER!D22+'OLD FANGAK'!D22+WALGAK!D22+PAGIL!D22+YUAI!D22+'Narus CDOT'!D22+JIECH!D22+ADONG!D22+Renk!D22+Gangyiel!D22+Bunj!D22+JMH!D22+AYOD!D22+Akoka!D22+Kurwai!D22+LANKIEN!D22+BENTIU!D22+ROM!D22+Pagak!D22+KOCH!D22+JTH!D22+Akobo!D22+Ulang!D22+Kodok!D22+Chuil!D22+Doma!D22+KMH!D22+KCH!D22+'Wau shilluk'!D22+'Koradar idp'!D22</f>
        <v>158</v>
      </c>
      <c r="E22" s="450">
        <f>NARUS!E22+MALAKAL!E22+'Malakal IDP'!E22+JUAIBOR!E22+KEEW!E22+'MELUTpoc '!E22+NASIR!E22+LEER!E22+'OLD FANGAK'!E22+WALGAK!E22+PAGIL!E22+YUAI!E22+'Narus CDOT'!E22+JIECH!E22+ADONG!E22+Renk!E22+Gangyiel!E22+Bunj!E22+JMH!E22+AYOD!E22+Akoka!E22+Kurwai!E22+LANKIEN!E22+BENTIU!E22+ROM!E22+Pagak!E22+KOCH!E22+JTH!E22+Akobo!E22+Ulang!E22+Kodok!E22+Chuil!E22+Doma!E22+KMH!E22+KCH!E22+'Wau shilluk'!E22+'Koradar idp'!E22</f>
        <v>111</v>
      </c>
      <c r="F22" s="450">
        <f>NARUS!F22+MALAKAL!F22+'Malakal IDP'!F22+JUAIBOR!F22+KEEW!F22+'MELUTpoc '!F22+NASIR!F22+LEER!F22+'OLD FANGAK'!F22+WALGAK!F22+PAGIL!F22+YUAI!F22+'Narus CDOT'!F22+JIECH!F22+ADONG!F22+Renk!F22+Gangyiel!F22+Bunj!F22+JMH!F22+AYOD!F22+Akoka!F22+Kurwai!F22+LANKIEN!F22+BENTIU!F22+ROM!F22+Pagak!F22+KOCH!F22+JTH!F22+Akobo!F22+Ulang!F22+Kodok!F22+Chuil!F22+Doma!F22+KMH!F22+KCH!F22+'Wau shilluk'!F22+'Koradar idp'!F22</f>
        <v>117</v>
      </c>
      <c r="G22" s="431">
        <f>NARUS!G22+MALAKAL!G22+'Malakal IDP'!G22+JUAIBOR!G22+KEEW!G22+'MELUTpoc '!G22+NASIR!G22+LEER!G22+'OLD FANGAK'!G22+WALGAK!G22+PAGIL!G22+YUAI!G22+'Narus CDOT'!G22+JIECH!G22+ADONG!G22+Renk!G22+Gangyiel!G22+Bunj!G22+JMH!G22+AYOD!G22+Akoka!G22+Kurwai!G22+LANKIEN!G22+BENTIU!G22+ROM!G22+Pagak!G22+KOCH!G22+JTH!G22+Akobo!G22+Ulang!G22+Kodok!G22+Chuil!G22+Doma!G22+KMH!G22+KCH!G22+'Wau shilluk'!G22+'Koradar idp'!G22</f>
        <v>128</v>
      </c>
      <c r="H22" s="431">
        <f>NARUS!H22+MALAKAL!H22+'Malakal IDP'!H22+JUAIBOR!H22+KEEW!H22+'MELUTpoc '!H22+NASIR!H22+LEER!H22+'OLD FANGAK'!H22+WALGAK!H22+PAGIL!H22+YUAI!H22+'Narus CDOT'!H22+JIECH!H22+ADONG!H22+Renk!H22+Gangyiel!H22+Bunj!H22+JMH!H22+AYOD!H22+Akoka!H22+Kurwai!H22+LANKIEN!H22+BENTIU!H22+ROM!H22+Pagak!H22+KOCH!H22+JTH!H22+Akobo!H22+Ulang!H22+Kodok!H22+Chuil!H22+Doma!H22+KMH!H22+KCH!H22+'Wau shilluk'!H22+'Koradar idp'!H22</f>
        <v>132</v>
      </c>
      <c r="I22" s="431">
        <f>NARUS!I22+MALAKAL!I22+'Malakal IDP'!I22+JUAIBOR!I22+KEEW!I22+'MELUTpoc '!I22+NASIR!I22+LEER!I22+'OLD FANGAK'!I22+WALGAK!I22+PAGIL!I22+YUAI!I22+'Narus CDOT'!I22+JIECH!I22+ADONG!I22+Renk!I22+Gangyiel!I22+Bunj!I22+JMH!I22+AYOD!I22+Akoka!I22+Kurwai!I22+LANKIEN!I22+BENTIU!I22+ROM!I22+Pagak!I22+KOCH!I22+JTH!I22+Akobo!I22+Ulang!I22+Kodok!I22+Chuil!I22+Doma!I22+KMH!I22+KCH!I22+'Wau shilluk'!I22+'Koradar idp'!I22</f>
        <v>120</v>
      </c>
      <c r="J22" s="431">
        <f>NARUS!J22+MALAKAL!J22+'Malakal IDP'!J22+JUAIBOR!J22+KEEW!J22+'MELUTpoc '!J22+NASIR!J22+LEER!J22+'OLD FANGAK'!J22+WALGAK!J22+PAGIL!J22+YUAI!J22+'Narus CDOT'!J22+JIECH!J22+ADONG!J22+Renk!J22+Gangyiel!J22+Bunj!J22+JMH!J22+AYOD!J22+Akoka!J22+Kurwai!J22+LANKIEN!J22+BENTIU!J22+ROM!J22+Pagak!J22+KOCH!J22+JTH!J22+Akobo!J22+Ulang!J22+Kodok!J22+Chuil!J22+Doma!J22+KMH!J22+KCH!J22+'Wau shilluk'!J22+'Koradar idp'!J22</f>
        <v>131</v>
      </c>
      <c r="K22" s="431">
        <f>NARUS!K22+MALAKAL!K22+'Malakal IDP'!K22+JUAIBOR!K22+KEEW!K22+'MELUTpoc '!K22+NASIR!K22+LEER!K22+'OLD FANGAK'!K22+WALGAK!K22+PAGIL!K22+YUAI!K22+'Narus CDOT'!K22+JIECH!K22+ADONG!K22+Renk!K22+Gangyiel!K22+Bunj!K22+JMH!K22+AYOD!K22+Akoka!K22+Kurwai!K22+LANKIEN!K22+BENTIU!K22+ROM!K22+Pagak!K22+KOCH!K22+JTH!K22+Akobo!K22+Ulang!K22+Kodok!K22+Chuil!K22+Doma!K22+KMH!K22+KCH!K22+'Wau shilluk'!K22+'Koradar idp'!K22</f>
        <v>128</v>
      </c>
      <c r="L22" s="431">
        <f>NARUS!L22+MALAKAL!L22+'Malakal IDP'!L22+JUAIBOR!L22+KEEW!L22+'MELUTpoc '!L22+NASIR!L22+LEER!L22+'OLD FANGAK'!L22+WALGAK!L22+PAGIL!L22+YUAI!L22+'Narus CDOT'!L22+JIECH!L22+ADONG!L22+Renk!L22+Gangyiel!L22+Bunj!L22+JMH!L22+AYOD!L22+Akoka!L22+Kurwai!L22+LANKIEN!L22+BENTIU!L22+ROM!L22+Pagak!L22+KOCH!L22+JTH!L22+Akobo!L22+Ulang!L22+Kodok!L22+Chuil!L22+Doma!L22+KMH!L22+KCH!L22+'Wau shilluk'!L22+'Koradar idp'!L22</f>
        <v>153</v>
      </c>
      <c r="M22" s="431">
        <f>NARUS!M22+MALAKAL!M22+'Malakal IDP'!M22+JUAIBOR!M22+KEEW!M22+'MELUTpoc '!M22+NASIR!M22+LEER!M22+'OLD FANGAK'!M22+WALGAK!M22+PAGIL!M22+YUAI!M22+'Narus CDOT'!M22+JIECH!M22+ADONG!M22+Renk!M22+Gangyiel!M22+Bunj!M22+JMH!M22+AYOD!M22+Akoka!M22+Kurwai!M22+LANKIEN!M22+BENTIU!M22+ROM!M22+Pagak!M22+KOCH!M22+JTH!M22+Akobo!M22+Ulang!M22+Kodok!M22+Chuil!M22+Doma!M22+KMH!M22+KCH!M22+'Wau shilluk'!M22+'Koradar idp'!M22</f>
        <v>118</v>
      </c>
      <c r="N22" s="431">
        <f>NARUS!N22+MALAKAL!N22+'Malakal IDP'!N22+JUAIBOR!N22+KEEW!N22+'MELUTpoc '!N22+NASIR!N22+LEER!N22+'OLD FANGAK'!N22+WALGAK!N22+PAGIL!N22+YUAI!N22+'Narus CDOT'!N22+JIECH!N22+ADONG!N22+Renk!N22+Gangyiel!N22+Bunj!N22+JMH!N22+AYOD!N22+Akoka!N22+Kurwai!N22+LANKIEN!N22+BENTIU!N22+ROM!N22+Pagak!N22+KOCH!N22+JTH!N22+Akobo!N22+Ulang!N22+Kodok!N22+Chuil!N22+Doma!N22+KMH!N22+KCH!N22+'Wau shilluk'!N22+'Koradar idp'!N22</f>
        <v>119</v>
      </c>
      <c r="O22" s="431">
        <f>NARUS!O22+MALAKAL!O22+'Malakal IDP'!O22+JUAIBOR!O22+KEEW!O22+'MELUTpoc '!O22+NASIR!O22+LEER!O22+'OLD FANGAK'!O22+WALGAK!O22+PAGIL!O22+YUAI!O22+'Narus CDOT'!O22+JIECH!O22+ADONG!O22+Renk!O22+Gangyiel!O22+Bunj!O22+JMH!O22+AYOD!O22+Akoka!O22+Kurwai!O22+LANKIEN!O22+BENTIU!O22+ROM!O22+Pagak!O22+KOCH!O22+JTH!O22+Akobo!O22+Ulang!O22+Kodok!O22+Chuil!O22+Doma!O22+KMH!O22+KCH!O22+'Wau shilluk'!O22+'Koradar idp'!O22</f>
        <v>120</v>
      </c>
      <c r="P22" s="449">
        <f>NARUS!P22+MALAKAL!P22+'Malakal IDP'!P22+JUAIBOR!P22+KEEW!P22+'MELUTpoc '!P22+NASIR!P22+LEER!P22+'OLD FANGAK'!P22+WALGAK!P22+PAGIL!P22+YUAI!P22+'Narus CDOT'!P22+JIECH!P22+ADONG!P22+Renk!P22+Gangyiel!P22+Bunj!P22+JMH!P22+AYOD!P22+Akoka!P22+Kurwai!P22+LANKIEN!P22+BENTIU!P22+ROM!P22+Pagak!P22+KOCH!P22+JTH!P22+Akobo!P22+Ulang!P22+Kodok!P22+Chuil!P22+Doma!P22+KMH!P22+KCH!P22+'Wau shilluk'!P22+'Koradar idp'!P22</f>
        <v>151</v>
      </c>
      <c r="Q22" s="449">
        <f>NARUS!Q22+MALAKAL!Q22+'Malakal IDP'!Q22+JUAIBOR!Q22+KEEW!Q22+'MELUTpoc '!Q22+NASIR!Q22+LEER!Q22+'OLD FANGAK'!Q22+WALGAK!Q22+PAGIL!Q22+YUAI!Q22+'Narus CDOT'!Q22+JIECH!Q22+ADONG!Q22+Renk!Q22+Gangyiel!Q22+Bunj!Q22+JMH!Q22+AYOD!Q22+Akoka!Q22+Kurwai!Q22+LANKIEN!Q22+BENTIU!Q22+ROM!Q22+Pagak!Q22+KOCH!Q22+JTH!Q22+Akobo!Q22+Ulang!Q22+Kodok!Q22+Chuil!Q22+Doma!Q22+KMH!Q22+KCH!Q22+'Wau shilluk'!Q22+'Koradar idp'!Q22</f>
        <v>35</v>
      </c>
      <c r="R22" s="450">
        <f>NARUS!R22+MALAKAL!R22+'Malakal IDP'!R22+JUAIBOR!R22+KEEW!R22+'MELUTpoc '!R22+NASIR!R22+LEER!R22+'OLD FANGAK'!R22+WALGAK!R22+PAGIL!R22+YUAI!R22+'Narus CDOT'!R22+JIECH!R22+ADONG!R22+Renk!R22+Gangyiel!R22+Bunj!R22+JMH!R22+AYOD!R22+Akoka!R22+Kurwai!R22+LANKIEN!R22+BENTIU!R22+ROM!R22+Pagak!R22+KOCH!R22+JTH!R22+Akobo!R22+Ulang!R22+Kodok!R22+Chuil!R22+Doma!R22+KMH!R22+KCH!R22+'Wau shilluk'!R22+'Koradar idp'!R22</f>
        <v>36</v>
      </c>
      <c r="S22" s="450">
        <f>NARUS!S22+MALAKAL!S22+'Malakal IDP'!S22+JUAIBOR!S22+KEEW!S22+'MELUTpoc '!S22+NASIR!S22+LEER!S22+'OLD FANGAK'!S22+WALGAK!S22+PAGIL!S22+YUAI!S22+'Narus CDOT'!S22+JIECH!S22+ADONG!S22+Renk!S22+Gangyiel!S22+Bunj!S22+JMH!S22+AYOD!S22+Akoka!S22+Kurwai!S22+LANKIEN!S22+BENTIU!S22+ROM!S22+Pagak!S22+KOCH!S22+JTH!S22+Akobo!S22+Ulang!S22+Kodok!S22+Chuil!S22+Doma!S22+KMH!S22+KCH!S22+'Wau shilluk'!S22+'Koradar idp'!S22</f>
        <v>150</v>
      </c>
      <c r="T22" s="148"/>
      <c r="U22" s="9"/>
      <c r="V22" s="9"/>
      <c r="W22" s="9"/>
      <c r="X22" s="9"/>
      <c r="Y22" s="9"/>
      <c r="Z22" s="9"/>
    </row>
    <row r="23" spans="1:26" customFormat="1" ht="15.75" x14ac:dyDescent="0.25">
      <c r="A23" s="433">
        <v>42807</v>
      </c>
      <c r="B23" s="438">
        <v>42813</v>
      </c>
      <c r="C23" s="435" t="s">
        <v>87</v>
      </c>
      <c r="D23" s="431">
        <f>NARUS!D23+MALAKAL!D23+'Malakal IDP'!D23+JUAIBOR!D23+KEEW!D23+'MELUTpoc '!D23+NASIR!D23+LEER!D23+'OLD FANGAK'!D23+WALGAK!D23+PAGIL!D23+YUAI!D23+'Narus CDOT'!D23+JIECH!D23+ADONG!D23+Renk!D23+Gangyiel!D23+Bunj!D23+JMH!D23+AYOD!D23+Akoka!D23+Kurwai!D23+LANKIEN!D23+BENTIU!D23+ROM!D23+Pagak!D23+KOCH!D23+JTH!D23+Akobo!D23+Ulang!D23+Kodok!D23+Chuil!D23+Doma!D23+KMH!D23+KCH!D23+'Wau shilluk'!D23+'Koradar idp'!D23</f>
        <v>168</v>
      </c>
      <c r="E23" s="450">
        <f>NARUS!E23+MALAKAL!E23+'Malakal IDP'!E23+JUAIBOR!E23+KEEW!E23+'MELUTpoc '!E23+NASIR!E23+LEER!E23+'OLD FANGAK'!E23+WALGAK!E23+PAGIL!E23+YUAI!E23+'Narus CDOT'!E23+JIECH!E23+ADONG!E23+Renk!E23+Gangyiel!E23+Bunj!E23+JMH!E23+AYOD!E23+Akoka!E23+Kurwai!E23+LANKIEN!E23+BENTIU!E23+ROM!E23+Pagak!E23+KOCH!E23+JTH!E23+Akobo!E23+Ulang!E23+Kodok!E23+Chuil!E23+Doma!E23+KMH!E23+KCH!E23+'Wau shilluk'!E23+'Koradar idp'!E23</f>
        <v>127</v>
      </c>
      <c r="F23" s="450">
        <f>NARUS!F23+MALAKAL!F23+'Malakal IDP'!F23+JUAIBOR!F23+KEEW!F23+'MELUTpoc '!F23+NASIR!F23+LEER!F23+'OLD FANGAK'!F23+WALGAK!F23+PAGIL!F23+YUAI!F23+'Narus CDOT'!F23+JIECH!F23+ADONG!F23+Renk!F23+Gangyiel!F23+Bunj!F23+JMH!F23+AYOD!F23+Akoka!F23+Kurwai!F23+LANKIEN!F23+BENTIU!F23+ROM!F23+Pagak!F23+KOCH!F23+JTH!F23+Akobo!F23+Ulang!F23+Kodok!F23+Chuil!F23+Doma!F23+KMH!F23+KCH!F23+'Wau shilluk'!F23+'Koradar idp'!F23</f>
        <v>132</v>
      </c>
      <c r="G23" s="431">
        <f>NARUS!G23+MALAKAL!G23+'Malakal IDP'!G23+JUAIBOR!G23+KEEW!G23+'MELUTpoc '!G23+NASIR!G23+LEER!G23+'OLD FANGAK'!G23+WALGAK!G23+PAGIL!G23+YUAI!G23+'Narus CDOT'!G23+JIECH!G23+ADONG!G23+Renk!G23+Gangyiel!G23+Bunj!G23+JMH!G23+AYOD!G23+Akoka!G23+Kurwai!G23+LANKIEN!G23+BENTIU!G23+ROM!G23+Pagak!G23+KOCH!G23+JTH!G23+Akobo!G23+Ulang!G23+Kodok!G23+Chuil!G23+Doma!G23+KMH!G23+KCH!G23+'Wau shilluk'!G23+'Koradar idp'!G23</f>
        <v>147</v>
      </c>
      <c r="H23" s="431">
        <f>NARUS!H23+MALAKAL!H23+'Malakal IDP'!H23+JUAIBOR!H23+KEEW!H23+'MELUTpoc '!H23+NASIR!H23+LEER!H23+'OLD FANGAK'!H23+WALGAK!H23+PAGIL!H23+YUAI!H23+'Narus CDOT'!H23+JIECH!H23+ADONG!H23+Renk!H23+Gangyiel!H23+Bunj!H23+JMH!H23+AYOD!H23+Akoka!H23+Kurwai!H23+LANKIEN!H23+BENTIU!H23+ROM!H23+Pagak!H23+KOCH!H23+JTH!H23+Akobo!H23+Ulang!H23+Kodok!H23+Chuil!H23+Doma!H23+KMH!H23+KCH!H23+'Wau shilluk'!H23+'Koradar idp'!H23</f>
        <v>142</v>
      </c>
      <c r="I23" s="431">
        <f>NARUS!I23+MALAKAL!I23+'Malakal IDP'!I23+JUAIBOR!I23+KEEW!I23+'MELUTpoc '!I23+NASIR!I23+LEER!I23+'OLD FANGAK'!I23+WALGAK!I23+PAGIL!I23+YUAI!I23+'Narus CDOT'!I23+JIECH!I23+ADONG!I23+Renk!I23+Gangyiel!I23+Bunj!I23+JMH!I23+AYOD!I23+Akoka!I23+Kurwai!I23+LANKIEN!I23+BENTIU!I23+ROM!I23+Pagak!I23+KOCH!I23+JTH!I23+Akobo!I23+Ulang!I23+Kodok!I23+Chuil!I23+Doma!I23+KMH!I23+KCH!I23+'Wau shilluk'!I23+'Koradar idp'!I23</f>
        <v>129</v>
      </c>
      <c r="J23" s="431">
        <f>NARUS!J23+MALAKAL!J23+'Malakal IDP'!J23+JUAIBOR!J23+KEEW!J23+'MELUTpoc '!J23+NASIR!J23+LEER!J23+'OLD FANGAK'!J23+WALGAK!J23+PAGIL!J23+YUAI!J23+'Narus CDOT'!J23+JIECH!J23+ADONG!J23+Renk!J23+Gangyiel!J23+Bunj!J23+JMH!J23+AYOD!J23+Akoka!J23+Kurwai!J23+LANKIEN!J23+BENTIU!J23+ROM!J23+Pagak!J23+KOCH!J23+JTH!J23+Akobo!J23+Ulang!J23+Kodok!J23+Chuil!J23+Doma!J23+KMH!J23+KCH!J23+'Wau shilluk'!J23+'Koradar idp'!J23</f>
        <v>151</v>
      </c>
      <c r="K23" s="431">
        <f>NARUS!K23+MALAKAL!K23+'Malakal IDP'!K23+JUAIBOR!K23+KEEW!K23+'MELUTpoc '!K23+NASIR!K23+LEER!K23+'OLD FANGAK'!K23+WALGAK!K23+PAGIL!K23+YUAI!K23+'Narus CDOT'!K23+JIECH!K23+ADONG!K23+Renk!K23+Gangyiel!K23+Bunj!K23+JMH!K23+AYOD!K23+Akoka!K23+Kurwai!K23+LANKIEN!K23+BENTIU!K23+ROM!K23+Pagak!K23+KOCH!K23+JTH!K23+Akobo!K23+Ulang!K23+Kodok!K23+Chuil!K23+Doma!K23+KMH!K23+KCH!K23+'Wau shilluk'!K23+'Koradar idp'!K23</f>
        <v>141</v>
      </c>
      <c r="L23" s="431">
        <f>NARUS!L23+MALAKAL!L23+'Malakal IDP'!L23+JUAIBOR!L23+KEEW!L23+'MELUTpoc '!L23+NASIR!L23+LEER!L23+'OLD FANGAK'!L23+WALGAK!L23+PAGIL!L23+YUAI!L23+'Narus CDOT'!L23+JIECH!L23+ADONG!L23+Renk!L23+Gangyiel!L23+Bunj!L23+JMH!L23+AYOD!L23+Akoka!L23+Kurwai!L23+LANKIEN!L23+BENTIU!L23+ROM!L23+Pagak!L23+KOCH!L23+JTH!L23+Akobo!L23+Ulang!L23+Kodok!L23+Chuil!L23+Doma!L23+KMH!L23+KCH!L23+'Wau shilluk'!L23+'Koradar idp'!L23</f>
        <v>173</v>
      </c>
      <c r="M23" s="431">
        <f>NARUS!M23+MALAKAL!M23+'Malakal IDP'!M23+JUAIBOR!M23+KEEW!M23+'MELUTpoc '!M23+NASIR!M23+LEER!M23+'OLD FANGAK'!M23+WALGAK!M23+PAGIL!M23+YUAI!M23+'Narus CDOT'!M23+JIECH!M23+ADONG!M23+Renk!M23+Gangyiel!M23+Bunj!M23+JMH!M23+AYOD!M23+Akoka!M23+Kurwai!M23+LANKIEN!M23+BENTIU!M23+ROM!M23+Pagak!M23+KOCH!M23+JTH!M23+Akobo!M23+Ulang!M23+Kodok!M23+Chuil!M23+Doma!M23+KMH!M23+KCH!M23+'Wau shilluk'!M23+'Koradar idp'!M23</f>
        <v>130</v>
      </c>
      <c r="N23" s="431">
        <f>NARUS!N23+MALAKAL!N23+'Malakal IDP'!N23+JUAIBOR!N23+KEEW!N23+'MELUTpoc '!N23+NASIR!N23+LEER!N23+'OLD FANGAK'!N23+WALGAK!N23+PAGIL!N23+YUAI!N23+'Narus CDOT'!N23+JIECH!N23+ADONG!N23+Renk!N23+Gangyiel!N23+Bunj!N23+JMH!N23+AYOD!N23+Akoka!N23+Kurwai!N23+LANKIEN!N23+BENTIU!N23+ROM!N23+Pagak!N23+KOCH!N23+JTH!N23+Akobo!N23+Ulang!N23+Kodok!N23+Chuil!N23+Doma!N23+KMH!N23+KCH!N23+'Wau shilluk'!N23+'Koradar idp'!N23</f>
        <v>131</v>
      </c>
      <c r="O23" s="431">
        <f>NARUS!O23+MALAKAL!O23+'Malakal IDP'!O23+JUAIBOR!O23+KEEW!O23+'MELUTpoc '!O23+NASIR!O23+LEER!O23+'OLD FANGAK'!O23+WALGAK!O23+PAGIL!O23+YUAI!O23+'Narus CDOT'!O23+JIECH!O23+ADONG!O23+Renk!O23+Gangyiel!O23+Bunj!O23+JMH!O23+AYOD!O23+Akoka!O23+Kurwai!O23+LANKIEN!O23+BENTIU!O23+ROM!O23+Pagak!O23+KOCH!O23+JTH!O23+Akobo!O23+Ulang!O23+Kodok!O23+Chuil!O23+Doma!O23+KMH!O23+KCH!O23+'Wau shilluk'!O23+'Koradar idp'!O23</f>
        <v>133</v>
      </c>
      <c r="P23" s="449">
        <f>NARUS!P23+MALAKAL!P23+'Malakal IDP'!P23+JUAIBOR!P23+KEEW!P23+'MELUTpoc '!P23+NASIR!P23+LEER!P23+'OLD FANGAK'!P23+WALGAK!P23+PAGIL!P23+YUAI!P23+'Narus CDOT'!P23+JIECH!P23+ADONG!P23+Renk!P23+Gangyiel!P23+Bunj!P23+JMH!P23+AYOD!P23+Akoka!P23+Kurwai!P23+LANKIEN!P23+BENTIU!P23+ROM!P23+Pagak!P23+KOCH!P23+JTH!P23+Akobo!P23+Ulang!P23+Kodok!P23+Chuil!P23+Doma!P23+KMH!P23+KCH!P23+'Wau shilluk'!P23+'Koradar idp'!P23</f>
        <v>150</v>
      </c>
      <c r="Q23" s="449">
        <f>NARUS!Q23+MALAKAL!Q23+'Malakal IDP'!Q23+JUAIBOR!Q23+KEEW!Q23+'MELUTpoc '!Q23+NASIR!Q23+LEER!Q23+'OLD FANGAK'!Q23+WALGAK!Q23+PAGIL!Q23+YUAI!Q23+'Narus CDOT'!Q23+JIECH!Q23+ADONG!Q23+Renk!Q23+Gangyiel!Q23+Bunj!Q23+JMH!Q23+AYOD!Q23+Akoka!Q23+Kurwai!Q23+LANKIEN!Q23+BENTIU!Q23+ROM!Q23+Pagak!Q23+KOCH!Q23+JTH!Q23+Akobo!Q23+Ulang!Q23+Kodok!Q23+Chuil!Q23+Doma!Q23+KMH!Q23+KCH!Q23+'Wau shilluk'!Q23+'Koradar idp'!Q23</f>
        <v>39</v>
      </c>
      <c r="R23" s="450">
        <f>NARUS!R23+MALAKAL!R23+'Malakal IDP'!R23+JUAIBOR!R23+KEEW!R23+'MELUTpoc '!R23+NASIR!R23+LEER!R23+'OLD FANGAK'!R23+WALGAK!R23+PAGIL!R23+YUAI!R23+'Narus CDOT'!R23+JIECH!R23+ADONG!R23+Renk!R23+Gangyiel!R23+Bunj!R23+JMH!R23+AYOD!R23+Akoka!R23+Kurwai!R23+LANKIEN!R23+BENTIU!R23+ROM!R23+Pagak!R23+KOCH!R23+JTH!R23+Akobo!R23+Ulang!R23+Kodok!R23+Chuil!R23+Doma!R23+KMH!R23+KCH!R23+'Wau shilluk'!R23+'Koradar idp'!R23</f>
        <v>45</v>
      </c>
      <c r="S23" s="450">
        <f>NARUS!S23+MALAKAL!S23+'Malakal IDP'!S23+JUAIBOR!S23+KEEW!S23+'MELUTpoc '!S23+NASIR!S23+LEER!S23+'OLD FANGAK'!S23+WALGAK!S23+PAGIL!S23+YUAI!S23+'Narus CDOT'!S23+JIECH!S23+ADONG!S23+Renk!S23+Gangyiel!S23+Bunj!S23+JMH!S23+AYOD!S23+Akoka!S23+Kurwai!S23+LANKIEN!S23+BENTIU!S23+ROM!S23+Pagak!S23+KOCH!S23+JTH!S23+Akobo!S23+Ulang!S23+Kodok!S23+Chuil!S23+Doma!S23+KMH!S23+KCH!S23+'Wau shilluk'!S23+'Koradar idp'!S23</f>
        <v>143</v>
      </c>
      <c r="T23" s="148"/>
      <c r="U23" s="9"/>
      <c r="V23" s="9"/>
      <c r="W23" s="9"/>
      <c r="X23" s="9"/>
      <c r="Y23" s="9"/>
      <c r="Z23" s="9"/>
    </row>
    <row r="24" spans="1:26" customFormat="1" ht="15.75" x14ac:dyDescent="0.25">
      <c r="A24" s="433">
        <v>42814</v>
      </c>
      <c r="B24" s="438">
        <v>42820</v>
      </c>
      <c r="C24" s="435" t="s">
        <v>88</v>
      </c>
      <c r="D24" s="431">
        <f>NARUS!D24+MALAKAL!D24+'Malakal IDP'!D24+JUAIBOR!D24+KEEW!D24+'MELUTpoc '!D24+NASIR!D24+LEER!D24+'OLD FANGAK'!D24+WALGAK!D24+PAGIL!D24+YUAI!D24+'Narus CDOT'!D24+JIECH!D24+ADONG!D24+Renk!D24+Gangyiel!D24+Bunj!D24+JMH!D24+AYOD!D24+Akoka!D24+Kurwai!D24+LANKIEN!D24+BENTIU!D24+ROM!D24+Pagak!D24+KOCH!D24+JTH!D24+Akobo!D24+Ulang!D24+Kodok!D24+Chuil!D24+Doma!D24+KMH!D24+KCH!D24+'Wau shilluk'!D24+'Koradar idp'!D24</f>
        <v>180</v>
      </c>
      <c r="E24" s="450">
        <f>NARUS!E24+MALAKAL!E24+'Malakal IDP'!E24+JUAIBOR!E24+KEEW!E24+'MELUTpoc '!E24+NASIR!E24+LEER!E24+'OLD FANGAK'!E24+WALGAK!E24+PAGIL!E24+YUAI!E24+'Narus CDOT'!E24+JIECH!E24+ADONG!E24+Renk!E24+Gangyiel!E24+Bunj!E24+JMH!E24+AYOD!E24+Akoka!E24+Kurwai!E24+LANKIEN!E24+BENTIU!E24+ROM!E24+Pagak!E24+KOCH!E24+JTH!E24+Akobo!E24+Ulang!E24+Kodok!E24+Chuil!E24+Doma!E24+KMH!E24+KCH!E24+'Wau shilluk'!E24+'Koradar idp'!E24</f>
        <v>140</v>
      </c>
      <c r="F24" s="450">
        <f>NARUS!F24+MALAKAL!F24+'Malakal IDP'!F24+JUAIBOR!F24+KEEW!F24+'MELUTpoc '!F24+NASIR!F24+LEER!F24+'OLD FANGAK'!F24+WALGAK!F24+PAGIL!F24+YUAI!F24+'Narus CDOT'!F24+JIECH!F24+ADONG!F24+Renk!F24+Gangyiel!F24+Bunj!F24+JMH!F24+AYOD!F24+Akoka!F24+Kurwai!F24+LANKIEN!F24+BENTIU!F24+ROM!F24+Pagak!F24+KOCH!F24+JTH!F24+Akobo!F24+Ulang!F24+Kodok!F24+Chuil!F24+Doma!F24+KMH!F24+KCH!F24+'Wau shilluk'!F24+'Koradar idp'!F24</f>
        <v>153</v>
      </c>
      <c r="G24" s="431">
        <f>NARUS!G24+MALAKAL!G24+'Malakal IDP'!G24+JUAIBOR!G24+KEEW!G24+'MELUTpoc '!G24+NASIR!G24+LEER!G24+'OLD FANGAK'!G24+WALGAK!G24+PAGIL!G24+YUAI!G24+'Narus CDOT'!G24+JIECH!G24+ADONG!G24+Renk!G24+Gangyiel!G24+Bunj!G24+JMH!G24+AYOD!G24+Akoka!G24+Kurwai!G24+LANKIEN!G24+BENTIU!G24+ROM!G24+Pagak!G24+KOCH!G24+JTH!G24+Akobo!G24+Ulang!G24+Kodok!G24+Chuil!G24+Doma!G24+KMH!G24+KCH!G24+'Wau shilluk'!G24+'Koradar idp'!G24</f>
        <v>155</v>
      </c>
      <c r="H24" s="431">
        <f>NARUS!H24+MALAKAL!H24+'Malakal IDP'!H24+JUAIBOR!H24+KEEW!H24+'MELUTpoc '!H24+NASIR!H24+LEER!H24+'OLD FANGAK'!H24+WALGAK!H24+PAGIL!H24+YUAI!H24+'Narus CDOT'!H24+JIECH!H24+ADONG!H24+Renk!H24+Gangyiel!H24+Bunj!H24+JMH!H24+AYOD!H24+Akoka!H24+Kurwai!H24+LANKIEN!H24+BENTIU!H24+ROM!H24+Pagak!H24+KOCH!H24+JTH!H24+Akobo!H24+Ulang!H24+Kodok!H24+Chuil!H24+Doma!H24+KMH!H24+KCH!H24+'Wau shilluk'!H24+'Koradar idp'!H24</f>
        <v>159</v>
      </c>
      <c r="I24" s="431">
        <f>NARUS!I24+MALAKAL!I24+'Malakal IDP'!I24+JUAIBOR!I24+KEEW!I24+'MELUTpoc '!I24+NASIR!I24+LEER!I24+'OLD FANGAK'!I24+WALGAK!I24+PAGIL!I24+YUAI!I24+'Narus CDOT'!I24+JIECH!I24+ADONG!I24+Renk!I24+Gangyiel!I24+Bunj!I24+JMH!I24+AYOD!I24+Akoka!I24+Kurwai!I24+LANKIEN!I24+BENTIU!I24+ROM!I24+Pagak!I24+KOCH!I24+JTH!I24+Akobo!I24+Ulang!I24+Kodok!I24+Chuil!I24+Doma!I24+KMH!I24+KCH!I24+'Wau shilluk'!I24+'Koradar idp'!I24</f>
        <v>145</v>
      </c>
      <c r="J24" s="431">
        <f>NARUS!J24+MALAKAL!J24+'Malakal IDP'!J24+JUAIBOR!J24+KEEW!J24+'MELUTpoc '!J24+NASIR!J24+LEER!J24+'OLD FANGAK'!J24+WALGAK!J24+PAGIL!J24+YUAI!J24+'Narus CDOT'!J24+JIECH!J24+ADONG!J24+Renk!J24+Gangyiel!J24+Bunj!J24+JMH!J24+AYOD!J24+Akoka!J24+Kurwai!J24+LANKIEN!J24+BENTIU!J24+ROM!J24+Pagak!J24+KOCH!J24+JTH!J24+Akobo!J24+Ulang!J24+Kodok!J24+Chuil!J24+Doma!J24+KMH!J24+KCH!J24+'Wau shilluk'!J24+'Koradar idp'!J24</f>
        <v>159</v>
      </c>
      <c r="K24" s="431">
        <f>NARUS!K24+MALAKAL!K24+'Malakal IDP'!K24+JUAIBOR!K24+KEEW!K24+'MELUTpoc '!K24+NASIR!K24+LEER!K24+'OLD FANGAK'!K24+WALGAK!K24+PAGIL!K24+YUAI!K24+'Narus CDOT'!K24+JIECH!K24+ADONG!K24+Renk!K24+Gangyiel!K24+Bunj!K24+JMH!K24+AYOD!K24+Akoka!K24+Kurwai!K24+LANKIEN!K24+BENTIU!K24+ROM!K24+Pagak!K24+KOCH!K24+JTH!K24+Akobo!K24+Ulang!K24+Kodok!K24+Chuil!K24+Doma!K24+KMH!K24+KCH!K24+'Wau shilluk'!K24+'Koradar idp'!K24</f>
        <v>154</v>
      </c>
      <c r="L24" s="431">
        <f>NARUS!L24+MALAKAL!L24+'Malakal IDP'!L24+JUAIBOR!L24+KEEW!L24+'MELUTpoc '!L24+NASIR!L24+LEER!L24+'OLD FANGAK'!L24+WALGAK!L24+PAGIL!L24+YUAI!L24+'Narus CDOT'!L24+JIECH!L24+ADONG!L24+Renk!L24+Gangyiel!L24+Bunj!L24+JMH!L24+AYOD!L24+Akoka!L24+Kurwai!L24+LANKIEN!L24+BENTIU!L24+ROM!L24+Pagak!L24+KOCH!L24+JTH!L24+Akobo!L24+Ulang!L24+Kodok!L24+Chuil!L24+Doma!L24+KMH!L24+KCH!L24+'Wau shilluk'!L24+'Koradar idp'!L24</f>
        <v>173</v>
      </c>
      <c r="M24" s="431">
        <f>NARUS!M24+MALAKAL!M24+'Malakal IDP'!M24+JUAIBOR!M24+KEEW!M24+'MELUTpoc '!M24+NASIR!M24+LEER!M24+'OLD FANGAK'!M24+WALGAK!M24+PAGIL!M24+YUAI!M24+'Narus CDOT'!M24+JIECH!M24+ADONG!M24+Renk!M24+Gangyiel!M24+Bunj!M24+JMH!M24+AYOD!M24+Akoka!M24+Kurwai!M24+LANKIEN!M24+BENTIU!M24+ROM!M24+Pagak!M24+KOCH!M24+JTH!M24+Akobo!M24+Ulang!M24+Kodok!M24+Chuil!M24+Doma!M24+KMH!M24+KCH!M24+'Wau shilluk'!M24+'Koradar idp'!M24</f>
        <v>143</v>
      </c>
      <c r="N24" s="431">
        <f>NARUS!N24+MALAKAL!N24+'Malakal IDP'!N24+JUAIBOR!N24+KEEW!N24+'MELUTpoc '!N24+NASIR!N24+LEER!N24+'OLD FANGAK'!N24+WALGAK!N24+PAGIL!N24+YUAI!N24+'Narus CDOT'!N24+JIECH!N24+ADONG!N24+Renk!N24+Gangyiel!N24+Bunj!N24+JMH!N24+AYOD!N24+Akoka!N24+Kurwai!N24+LANKIEN!N24+BENTIU!N24+ROM!N24+Pagak!N24+KOCH!N24+JTH!N24+Akobo!N24+Ulang!N24+Kodok!N24+Chuil!N24+Doma!N24+KMH!N24+KCH!N24+'Wau shilluk'!N24+'Koradar idp'!N24</f>
        <v>143</v>
      </c>
      <c r="O24" s="431">
        <f>NARUS!O24+MALAKAL!O24+'Malakal IDP'!O24+JUAIBOR!O24+KEEW!O24+'MELUTpoc '!O24+NASIR!O24+LEER!O24+'OLD FANGAK'!O24+WALGAK!O24+PAGIL!O24+YUAI!O24+'Narus CDOT'!O24+JIECH!O24+ADONG!O24+Renk!O24+Gangyiel!O24+Bunj!O24+JMH!O24+AYOD!O24+Akoka!O24+Kurwai!O24+LANKIEN!O24+BENTIU!O24+ROM!O24+Pagak!O24+KOCH!O24+JTH!O24+Akobo!O24+Ulang!O24+Kodok!O24+Chuil!O24+Doma!O24+KMH!O24+KCH!O24+'Wau shilluk'!O24+'Koradar idp'!O24</f>
        <v>145</v>
      </c>
      <c r="P24" s="449">
        <f>NARUS!P24+MALAKAL!P24+'Malakal IDP'!P24+JUAIBOR!P24+KEEW!P24+'MELUTpoc '!P24+NASIR!P24+LEER!P24+'OLD FANGAK'!P24+WALGAK!P24+PAGIL!P24+YUAI!P24+'Narus CDOT'!P24+JIECH!P24+ADONG!P24+Renk!P24+Gangyiel!P24+Bunj!P24+JMH!P24+AYOD!P24+Akoka!P24+Kurwai!P24+LANKIEN!P24+BENTIU!P24+ROM!P24+Pagak!P24+KOCH!P24+JTH!P24+Akobo!P24+Ulang!P24+Kodok!P24+Chuil!P24+Doma!P24+KMH!P24+KCH!P24+'Wau shilluk'!P24+'Koradar idp'!P24</f>
        <v>143</v>
      </c>
      <c r="Q24" s="449">
        <f>NARUS!Q24+MALAKAL!Q24+'Malakal IDP'!Q24+JUAIBOR!Q24+KEEW!Q24+'MELUTpoc '!Q24+NASIR!Q24+LEER!Q24+'OLD FANGAK'!Q24+WALGAK!Q24+PAGIL!Q24+YUAI!Q24+'Narus CDOT'!Q24+JIECH!Q24+ADONG!Q24+Renk!Q24+Gangyiel!Q24+Bunj!Q24+JMH!Q24+AYOD!Q24+Akoka!Q24+Kurwai!Q24+LANKIEN!Q24+BENTIU!Q24+ROM!Q24+Pagak!Q24+KOCH!Q24+JTH!Q24+Akobo!Q24+Ulang!Q24+Kodok!Q24+Chuil!Q24+Doma!Q24+KMH!Q24+KCH!Q24+'Wau shilluk'!Q24+'Koradar idp'!Q24</f>
        <v>40</v>
      </c>
      <c r="R24" s="450">
        <f>NARUS!R24+MALAKAL!R24+'Malakal IDP'!R24+JUAIBOR!R24+KEEW!R24+'MELUTpoc '!R24+NASIR!R24+LEER!R24+'OLD FANGAK'!R24+WALGAK!R24+PAGIL!R24+YUAI!R24+'Narus CDOT'!R24+JIECH!R24+ADONG!R24+Renk!R24+Gangyiel!R24+Bunj!R24+JMH!R24+AYOD!R24+Akoka!R24+Kurwai!R24+LANKIEN!R24+BENTIU!R24+ROM!R24+Pagak!R24+KOCH!R24+JTH!R24+Akobo!R24+Ulang!R24+Kodok!R24+Chuil!R24+Doma!R24+KMH!R24+KCH!R24+'Wau shilluk'!R24+'Koradar idp'!R24</f>
        <v>34</v>
      </c>
      <c r="S24" s="450">
        <f>NARUS!S24+MALAKAL!S24+'Malakal IDP'!S24+JUAIBOR!S24+KEEW!S24+'MELUTpoc '!S24+NASIR!S24+LEER!S24+'OLD FANGAK'!S24+WALGAK!S24+PAGIL!S24+YUAI!S24+'Narus CDOT'!S24+JIECH!S24+ADONG!S24+Renk!S24+Gangyiel!S24+Bunj!S24+JMH!S24+AYOD!S24+Akoka!S24+Kurwai!S24+LANKIEN!S24+BENTIU!S24+ROM!S24+Pagak!S24+KOCH!S24+JTH!S24+Akobo!S24+Ulang!S24+Kodok!S24+Chuil!S24+Doma!S24+KMH!S24+KCH!S24+'Wau shilluk'!S24+'Koradar idp'!S24</f>
        <v>150</v>
      </c>
      <c r="T24" s="148"/>
      <c r="U24" s="9"/>
      <c r="V24" s="9"/>
      <c r="W24" s="9"/>
      <c r="X24" s="9"/>
      <c r="Y24" s="9"/>
      <c r="Z24" s="9"/>
    </row>
    <row r="25" spans="1:26" customFormat="1" ht="15.75" x14ac:dyDescent="0.25">
      <c r="A25" s="433">
        <v>42821</v>
      </c>
      <c r="B25" s="438">
        <v>42827</v>
      </c>
      <c r="C25" s="435" t="s">
        <v>89</v>
      </c>
      <c r="D25" s="431">
        <f>NARUS!D25+MALAKAL!D25+'Malakal IDP'!D25+JUAIBOR!D25+KEEW!D25+'MELUTpoc '!D25+NASIR!D25+LEER!D25+'OLD FANGAK'!D25+WALGAK!D25+PAGIL!D25+YUAI!D25+'Narus CDOT'!D25+JIECH!D25+ADONG!D25+Renk!D25+Gangyiel!D25+Bunj!D25+JMH!D25+AYOD!D25+Akoka!D25+Kurwai!D25+LANKIEN!D25+BENTIU!D25+ROM!D25+Pagak!D25+KOCH!D25+JTH!D25+Akobo!D25+Ulang!D25+Kodok!D25+Chuil!D25+Doma!D25+KMH!D25+KCH!D25+'Wau shilluk'!D25+'Koradar idp'!D25</f>
        <v>177</v>
      </c>
      <c r="E25" s="450">
        <f>NARUS!E25+MALAKAL!E25+'Malakal IDP'!E25+JUAIBOR!E25+KEEW!E25+'MELUTpoc '!E25+NASIR!E25+LEER!E25+'OLD FANGAK'!E25+WALGAK!E25+PAGIL!E25+YUAI!E25+'Narus CDOT'!E25+JIECH!E25+ADONG!E25+Renk!E25+Gangyiel!E25+Bunj!E25+JMH!E25+AYOD!E25+Akoka!E25+Kurwai!E25+LANKIEN!E25+BENTIU!E25+ROM!E25+Pagak!E25+KOCH!E25+JTH!E25+Akobo!E25+Ulang!E25+Kodok!E25+Chuil!E25+Doma!E25+KMH!E25+KCH!E25+'Wau shilluk'!E25+'Koradar idp'!E25</f>
        <v>146</v>
      </c>
      <c r="F25" s="450">
        <f>NARUS!F25+MALAKAL!F25+'Malakal IDP'!F25+JUAIBOR!F25+KEEW!F25+'MELUTpoc '!F25+NASIR!F25+LEER!F25+'OLD FANGAK'!F25+WALGAK!F25+PAGIL!F25+YUAI!F25+'Narus CDOT'!F25+JIECH!F25+ADONG!F25+Renk!F25+Gangyiel!F25+Bunj!F25+JMH!F25+AYOD!F25+Akoka!F25+Kurwai!F25+LANKIEN!F25+BENTIU!F25+ROM!F25+Pagak!F25+KOCH!F25+JTH!F25+Akobo!F25+Ulang!F25+Kodok!F25+Chuil!F25+Doma!F25+KMH!F25+KCH!F25+'Wau shilluk'!F25+'Koradar idp'!F25</f>
        <v>153</v>
      </c>
      <c r="G25" s="431">
        <f>NARUS!G25+MALAKAL!G25+'Malakal IDP'!G25+JUAIBOR!G25+KEEW!G25+'MELUTpoc '!G25+NASIR!G25+LEER!G25+'OLD FANGAK'!G25+WALGAK!G25+PAGIL!G25+YUAI!G25+'Narus CDOT'!G25+JIECH!G25+ADONG!G25+Renk!G25+Gangyiel!G25+Bunj!G25+JMH!G25+AYOD!G25+Akoka!G25+Kurwai!G25+LANKIEN!G25+BENTIU!G25+ROM!G25+Pagak!G25+KOCH!G25+JTH!G25+Akobo!G25+Ulang!G25+Kodok!G25+Chuil!G25+Doma!G25+KMH!G25+KCH!G25+'Wau shilluk'!G25+'Koradar idp'!G25</f>
        <v>163</v>
      </c>
      <c r="H25" s="431">
        <f>NARUS!H25+MALAKAL!H25+'Malakal IDP'!H25+JUAIBOR!H25+KEEW!H25+'MELUTpoc '!H25+NASIR!H25+LEER!H25+'OLD FANGAK'!H25+WALGAK!H25+PAGIL!H25+YUAI!H25+'Narus CDOT'!H25+JIECH!H25+ADONG!H25+Renk!H25+Gangyiel!H25+Bunj!H25+JMH!H25+AYOD!H25+Akoka!H25+Kurwai!H25+LANKIEN!H25+BENTIU!H25+ROM!H25+Pagak!H25+KOCH!H25+JTH!H25+Akobo!H25+Ulang!H25+Kodok!H25+Chuil!H25+Doma!H25+KMH!H25+KCH!H25+'Wau shilluk'!H25+'Koradar idp'!H25</f>
        <v>161</v>
      </c>
      <c r="I25" s="431">
        <f>NARUS!I25+MALAKAL!I25+'Malakal IDP'!I25+JUAIBOR!I25+KEEW!I25+'MELUTpoc '!I25+NASIR!I25+LEER!I25+'OLD FANGAK'!I25+WALGAK!I25+PAGIL!I25+YUAI!I25+'Narus CDOT'!I25+JIECH!I25+ADONG!I25+Renk!I25+Gangyiel!I25+Bunj!I25+JMH!I25+AYOD!I25+Akoka!I25+Kurwai!I25+LANKIEN!I25+BENTIU!I25+ROM!I25+Pagak!I25+KOCH!I25+JTH!I25+Akobo!I25+Ulang!I25+Kodok!I25+Chuil!I25+Doma!I25+KMH!I25+KCH!I25+'Wau shilluk'!I25+'Koradar idp'!I25</f>
        <v>153</v>
      </c>
      <c r="J25" s="431">
        <f>NARUS!J25+MALAKAL!J25+'Malakal IDP'!J25+JUAIBOR!J25+KEEW!J25+'MELUTpoc '!J25+NASIR!J25+LEER!J25+'OLD FANGAK'!J25+WALGAK!J25+PAGIL!J25+YUAI!J25+'Narus CDOT'!J25+JIECH!J25+ADONG!J25+Renk!J25+Gangyiel!J25+Bunj!J25+JMH!J25+AYOD!J25+Akoka!J25+Kurwai!J25+LANKIEN!J25+BENTIU!J25+ROM!J25+Pagak!J25+KOCH!J25+JTH!J25+Akobo!J25+Ulang!J25+Kodok!J25+Chuil!J25+Doma!J25+KMH!J25+KCH!J25+'Wau shilluk'!J25+'Koradar idp'!J25</f>
        <v>161</v>
      </c>
      <c r="K25" s="431">
        <f>NARUS!K25+MALAKAL!K25+'Malakal IDP'!K25+JUAIBOR!K25+KEEW!K25+'MELUTpoc '!K25+NASIR!K25+LEER!K25+'OLD FANGAK'!K25+WALGAK!K25+PAGIL!K25+YUAI!K25+'Narus CDOT'!K25+JIECH!K25+ADONG!K25+Renk!K25+Gangyiel!K25+Bunj!K25+JMH!K25+AYOD!K25+Akoka!K25+Kurwai!K25+LANKIEN!K25+BENTIU!K25+ROM!K25+Pagak!K25+KOCH!K25+JTH!K25+Akobo!K25+Ulang!K25+Kodok!K25+Chuil!K25+Doma!K25+KMH!K25+KCH!K25+'Wau shilluk'!K25+'Koradar idp'!K25</f>
        <v>166</v>
      </c>
      <c r="L25" s="431">
        <f>NARUS!L25+MALAKAL!L25+'Malakal IDP'!L25+JUAIBOR!L25+KEEW!L25+'MELUTpoc '!L25+NASIR!L25+LEER!L25+'OLD FANGAK'!L25+WALGAK!L25+PAGIL!L25+YUAI!L25+'Narus CDOT'!L25+JIECH!L25+ADONG!L25+Renk!L25+Gangyiel!L25+Bunj!L25+JMH!L25+AYOD!L25+Akoka!L25+Kurwai!L25+LANKIEN!L25+BENTIU!L25+ROM!L25+Pagak!L25+KOCH!L25+JTH!L25+Akobo!L25+Ulang!L25+Kodok!L25+Chuil!L25+Doma!L25+KMH!L25+KCH!L25+'Wau shilluk'!L25+'Koradar idp'!L25</f>
        <v>182</v>
      </c>
      <c r="M25" s="431">
        <f>NARUS!M25+MALAKAL!M25+'Malakal IDP'!M25+JUAIBOR!M25+KEEW!M25+'MELUTpoc '!M25+NASIR!M25+LEER!M25+'OLD FANGAK'!M25+WALGAK!M25+PAGIL!M25+YUAI!M25+'Narus CDOT'!M25+JIECH!M25+ADONG!M25+Renk!M25+Gangyiel!M25+Bunj!M25+JMH!M25+AYOD!M25+Akoka!M25+Kurwai!M25+LANKIEN!M25+BENTIU!M25+ROM!M25+Pagak!M25+KOCH!M25+JTH!M25+Akobo!M25+Ulang!M25+Kodok!M25+Chuil!M25+Doma!M25+KMH!M25+KCH!M25+'Wau shilluk'!M25+'Koradar idp'!M25</f>
        <v>157</v>
      </c>
      <c r="N25" s="431">
        <f>NARUS!N25+MALAKAL!N25+'Malakal IDP'!N25+JUAIBOR!N25+KEEW!N25+'MELUTpoc '!N25+NASIR!N25+LEER!N25+'OLD FANGAK'!N25+WALGAK!N25+PAGIL!N25+YUAI!N25+'Narus CDOT'!N25+JIECH!N25+ADONG!N25+Renk!N25+Gangyiel!N25+Bunj!N25+JMH!N25+AYOD!N25+Akoka!N25+Kurwai!N25+LANKIEN!N25+BENTIU!N25+ROM!N25+Pagak!N25+KOCH!N25+JTH!N25+Akobo!N25+Ulang!N25+Kodok!N25+Chuil!N25+Doma!N25+KMH!N25+KCH!N25+'Wau shilluk'!N25+'Koradar idp'!N25</f>
        <v>158</v>
      </c>
      <c r="O25" s="431">
        <f>NARUS!O25+MALAKAL!O25+'Malakal IDP'!O25+JUAIBOR!O25+KEEW!O25+'MELUTpoc '!O25+NASIR!O25+LEER!O25+'OLD FANGAK'!O25+WALGAK!O25+PAGIL!O25+YUAI!O25+'Narus CDOT'!O25+JIECH!O25+ADONG!O25+Renk!O25+Gangyiel!O25+Bunj!O25+JMH!O25+AYOD!O25+Akoka!O25+Kurwai!O25+LANKIEN!O25+BENTIU!O25+ROM!O25+Pagak!O25+KOCH!O25+JTH!O25+Akobo!O25+Ulang!O25+Kodok!O25+Chuil!O25+Doma!O25+KMH!O25+KCH!O25+'Wau shilluk'!O25+'Koradar idp'!O25</f>
        <v>156</v>
      </c>
      <c r="P25" s="449">
        <f>NARUS!P25+MALAKAL!P25+'Malakal IDP'!P25+JUAIBOR!P25+KEEW!P25+'MELUTpoc '!P25+NASIR!P25+LEER!P25+'OLD FANGAK'!P25+WALGAK!P25+PAGIL!P25+YUAI!P25+'Narus CDOT'!P25+JIECH!P25+ADONG!P25+Renk!P25+Gangyiel!P25+Bunj!P25+JMH!P25+AYOD!P25+Akoka!P25+Kurwai!P25+LANKIEN!P25+BENTIU!P25+ROM!P25+Pagak!P25+KOCH!P25+JTH!P25+Akobo!P25+Ulang!P25+Kodok!P25+Chuil!P25+Doma!P25+KMH!P25+KCH!P25+'Wau shilluk'!P25+'Koradar idp'!P25</f>
        <v>150</v>
      </c>
      <c r="Q25" s="449">
        <f>NARUS!Q25+MALAKAL!Q25+'Malakal IDP'!Q25+JUAIBOR!Q25+KEEW!Q25+'MELUTpoc '!Q25+NASIR!Q25+LEER!Q25+'OLD FANGAK'!Q25+WALGAK!Q25+PAGIL!Q25+YUAI!Q25+'Narus CDOT'!Q25+JIECH!Q25+ADONG!Q25+Renk!Q25+Gangyiel!Q25+Bunj!Q25+JMH!Q25+AYOD!Q25+Akoka!Q25+Kurwai!Q25+LANKIEN!Q25+BENTIU!Q25+ROM!Q25+Pagak!Q25+KOCH!Q25+JTH!Q25+Akobo!Q25+Ulang!Q25+Kodok!Q25+Chuil!Q25+Doma!Q25+KMH!Q25+KCH!Q25+'Wau shilluk'!Q25+'Koradar idp'!Q25</f>
        <v>27</v>
      </c>
      <c r="R25" s="450">
        <f>NARUS!R25+MALAKAL!R25+'Malakal IDP'!R25+JUAIBOR!R25+KEEW!R25+'MELUTpoc '!R25+NASIR!R25+LEER!R25+'OLD FANGAK'!R25+WALGAK!R25+PAGIL!R25+YUAI!R25+'Narus CDOT'!R25+JIECH!R25+ADONG!R25+Renk!R25+Gangyiel!R25+Bunj!R25+JMH!R25+AYOD!R25+Akoka!R25+Kurwai!R25+LANKIEN!R25+BENTIU!R25+ROM!R25+Pagak!R25+KOCH!R25+JTH!R25+Akobo!R25+Ulang!R25+Kodok!R25+Chuil!R25+Doma!R25+KMH!R25+KCH!R25+'Wau shilluk'!R25+'Koradar idp'!R25</f>
        <v>35</v>
      </c>
      <c r="S25" s="450">
        <f>NARUS!S25+MALAKAL!S25+'Malakal IDP'!S25+JUAIBOR!S25+KEEW!S25+'MELUTpoc '!S25+NASIR!S25+LEER!S25+'OLD FANGAK'!S25+WALGAK!S25+PAGIL!S25+YUAI!S25+'Narus CDOT'!S25+JIECH!S25+ADONG!S25+Renk!S25+Gangyiel!S25+Bunj!S25+JMH!S25+AYOD!S25+Akoka!S25+Kurwai!S25+LANKIEN!S25+BENTIU!S25+ROM!S25+Pagak!S25+KOCH!S25+JTH!S25+Akobo!S25+Ulang!S25+Kodok!S25+Chuil!S25+Doma!S25+KMH!S25+KCH!S25+'Wau shilluk'!S25+'Koradar idp'!S25</f>
        <v>142</v>
      </c>
      <c r="T25" s="148"/>
      <c r="U25" s="9"/>
      <c r="V25" s="9"/>
      <c r="W25" s="9"/>
      <c r="X25" s="9"/>
      <c r="Y25" s="9"/>
      <c r="Z25" s="9"/>
    </row>
    <row r="26" spans="1:26" customFormat="1" ht="15.75" x14ac:dyDescent="0.25">
      <c r="A26" s="433">
        <v>42828</v>
      </c>
      <c r="B26" s="438">
        <v>42834</v>
      </c>
      <c r="C26" s="435" t="s">
        <v>90</v>
      </c>
      <c r="D26" s="431">
        <f>NARUS!D26+MALAKAL!D26+'Malakal IDP'!D26+JUAIBOR!D26+KEEW!D26+'MELUTpoc '!D26+NASIR!D26+LEER!D26+'OLD FANGAK'!D26+WALGAK!D26+PAGIL!D26+YUAI!D26+'Narus CDOT'!D26+JIECH!D26+ADONG!D26+Renk!D26+Gangyiel!D26+Bunj!D26+JMH!D26+AYOD!D26+Akoka!D26+Kurwai!D26+LANKIEN!D26+BENTIU!D26+ROM!D26+Pagak!D26+KOCH!D26+JTH!D26+Akobo!D26+Ulang!D26+Kodok!D26+Chuil!D26+Doma!D26+KMH!D26+KCH!D26+'Wau shilluk'!D26+'Koradar idp'!D26</f>
        <v>194</v>
      </c>
      <c r="E26" s="450">
        <f>NARUS!E26+MALAKAL!E26+'Malakal IDP'!E26+JUAIBOR!E26+KEEW!E26+'MELUTpoc '!E26+NASIR!E26+LEER!E26+'OLD FANGAK'!E26+WALGAK!E26+PAGIL!E26+YUAI!E26+'Narus CDOT'!E26+JIECH!E26+ADONG!E26+Renk!E26+Gangyiel!E26+Bunj!E26+JMH!E26+AYOD!E26+Akoka!E26+Kurwai!E26+LANKIEN!E26+BENTIU!E26+ROM!E26+Pagak!E26+KOCH!E26+JTH!E26+Akobo!E26+Ulang!E26+Kodok!E26+Chuil!E26+Doma!E26+KMH!E26+KCH!E26+'Wau shilluk'!E26+'Koradar idp'!E26</f>
        <v>159</v>
      </c>
      <c r="F26" s="450">
        <f>NARUS!F26+MALAKAL!F26+'Malakal IDP'!F26+JUAIBOR!F26+KEEW!F26+'MELUTpoc '!F26+NASIR!F26+LEER!F26+'OLD FANGAK'!F26+WALGAK!F26+PAGIL!F26+YUAI!F26+'Narus CDOT'!F26+JIECH!F26+ADONG!F26+Renk!F26+Gangyiel!F26+Bunj!F26+JMH!F26+AYOD!F26+Akoka!F26+Kurwai!F26+LANKIEN!F26+BENTIU!F26+ROM!F26+Pagak!F26+KOCH!F26+JTH!F26+Akobo!F26+Ulang!F26+Kodok!F26+Chuil!F26+Doma!F26+KMH!F26+KCH!F26+'Wau shilluk'!F26+'Koradar idp'!F26</f>
        <v>172</v>
      </c>
      <c r="G26" s="431">
        <f>NARUS!G26+MALAKAL!G26+'Malakal IDP'!G26+JUAIBOR!G26+KEEW!G26+'MELUTpoc '!G26+NASIR!G26+LEER!G26+'OLD FANGAK'!G26+WALGAK!G26+PAGIL!G26+YUAI!G26+'Narus CDOT'!G26+JIECH!G26+ADONG!G26+Renk!G26+Gangyiel!G26+Bunj!G26+JMH!G26+AYOD!G26+Akoka!G26+Kurwai!G26+LANKIEN!G26+BENTIU!G26+ROM!G26+Pagak!G26+KOCH!G26+JTH!G26+Akobo!G26+Ulang!G26+Kodok!G26+Chuil!G26+Doma!G26+KMH!G26+KCH!G26+'Wau shilluk'!G26+'Koradar idp'!G26</f>
        <v>179</v>
      </c>
      <c r="H26" s="431">
        <f>NARUS!H26+MALAKAL!H26+'Malakal IDP'!H26+JUAIBOR!H26+KEEW!H26+'MELUTpoc '!H26+NASIR!H26+LEER!H26+'OLD FANGAK'!H26+WALGAK!H26+PAGIL!H26+YUAI!H26+'Narus CDOT'!H26+JIECH!H26+ADONG!H26+Renk!H26+Gangyiel!H26+Bunj!H26+JMH!H26+AYOD!H26+Akoka!H26+Kurwai!H26+LANKIEN!H26+BENTIU!H26+ROM!H26+Pagak!H26+KOCH!H26+JTH!H26+Akobo!H26+Ulang!H26+Kodok!H26+Chuil!H26+Doma!H26+KMH!H26+KCH!H26+'Wau shilluk'!H26+'Koradar idp'!H26</f>
        <v>177</v>
      </c>
      <c r="I26" s="431">
        <f>NARUS!I26+MALAKAL!I26+'Malakal IDP'!I26+JUAIBOR!I26+KEEW!I26+'MELUTpoc '!I26+NASIR!I26+LEER!I26+'OLD FANGAK'!I26+WALGAK!I26+PAGIL!I26+YUAI!I26+'Narus CDOT'!I26+JIECH!I26+ADONG!I26+Renk!I26+Gangyiel!I26+Bunj!I26+JMH!I26+AYOD!I26+Akoka!I26+Kurwai!I26+LANKIEN!I26+BENTIU!I26+ROM!I26+Pagak!I26+KOCH!I26+JTH!I26+Akobo!I26+Ulang!I26+Kodok!I26+Chuil!I26+Doma!I26+KMH!I26+KCH!I26+'Wau shilluk'!I26+'Koradar idp'!I26</f>
        <v>170</v>
      </c>
      <c r="J26" s="431">
        <f>NARUS!J26+MALAKAL!J26+'Malakal IDP'!J26+JUAIBOR!J26+KEEW!J26+'MELUTpoc '!J26+NASIR!J26+LEER!J26+'OLD FANGAK'!J26+WALGAK!J26+PAGIL!J26+YUAI!J26+'Narus CDOT'!J26+JIECH!J26+ADONG!J26+Renk!J26+Gangyiel!J26+Bunj!J26+JMH!J26+AYOD!J26+Akoka!J26+Kurwai!J26+LANKIEN!J26+BENTIU!J26+ROM!J26+Pagak!J26+KOCH!J26+JTH!J26+Akobo!J26+Ulang!J26+Kodok!J26+Chuil!J26+Doma!J26+KMH!J26+KCH!J26+'Wau shilluk'!J26+'Koradar idp'!J26</f>
        <v>177</v>
      </c>
      <c r="K26" s="431">
        <f>NARUS!K26+MALAKAL!K26+'Malakal IDP'!K26+JUAIBOR!K26+KEEW!K26+'MELUTpoc '!K26+NASIR!K26+LEER!K26+'OLD FANGAK'!K26+WALGAK!K26+PAGIL!K26+YUAI!K26+'Narus CDOT'!K26+JIECH!K26+ADONG!K26+Renk!K26+Gangyiel!K26+Bunj!K26+JMH!K26+AYOD!K26+Akoka!K26+Kurwai!K26+LANKIEN!K26+BENTIU!K26+ROM!K26+Pagak!K26+KOCH!K26+JTH!K26+Akobo!K26+Ulang!K26+Kodok!K26+Chuil!K26+Doma!K26+KMH!K26+KCH!K26+'Wau shilluk'!K26+'Koradar idp'!K26</f>
        <v>177</v>
      </c>
      <c r="L26" s="431">
        <f>NARUS!L26+MALAKAL!L26+'Malakal IDP'!L26+JUAIBOR!L26+KEEW!L26+'MELUTpoc '!L26+NASIR!L26+LEER!L26+'OLD FANGAK'!L26+WALGAK!L26+PAGIL!L26+YUAI!L26+'Narus CDOT'!L26+JIECH!L26+ADONG!L26+Renk!L26+Gangyiel!L26+Bunj!L26+JMH!L26+AYOD!L26+Akoka!L26+Kurwai!L26+LANKIEN!L26+BENTIU!L26+ROM!L26+Pagak!L26+KOCH!L26+JTH!L26+Akobo!L26+Ulang!L26+Kodok!L26+Chuil!L26+Doma!L26+KMH!L26+KCH!L26+'Wau shilluk'!L26+'Koradar idp'!L26</f>
        <v>196</v>
      </c>
      <c r="M26" s="431">
        <f>NARUS!M26+MALAKAL!M26+'Malakal IDP'!M26+JUAIBOR!M26+KEEW!M26+'MELUTpoc '!M26+NASIR!M26+LEER!M26+'OLD FANGAK'!M26+WALGAK!M26+PAGIL!M26+YUAI!M26+'Narus CDOT'!M26+JIECH!M26+ADONG!M26+Renk!M26+Gangyiel!M26+Bunj!M26+JMH!M26+AYOD!M26+Akoka!M26+Kurwai!M26+LANKIEN!M26+BENTIU!M26+ROM!M26+Pagak!M26+KOCH!M26+JTH!M26+Akobo!M26+Ulang!M26+Kodok!M26+Chuil!M26+Doma!M26+KMH!M26+KCH!M26+'Wau shilluk'!M26+'Koradar idp'!M26</f>
        <v>167</v>
      </c>
      <c r="N26" s="431">
        <f>NARUS!N26+MALAKAL!N26+'Malakal IDP'!N26+JUAIBOR!N26+KEEW!N26+'MELUTpoc '!N26+NASIR!N26+LEER!N26+'OLD FANGAK'!N26+WALGAK!N26+PAGIL!N26+YUAI!N26+'Narus CDOT'!N26+JIECH!N26+ADONG!N26+Renk!N26+Gangyiel!N26+Bunj!N26+JMH!N26+AYOD!N26+Akoka!N26+Kurwai!N26+LANKIEN!N26+BENTIU!N26+ROM!N26+Pagak!N26+KOCH!N26+JTH!N26+Akobo!N26+Ulang!N26+Kodok!N26+Chuil!N26+Doma!N26+KMH!N26+KCH!N26+'Wau shilluk'!N26+'Koradar idp'!N26</f>
        <v>170</v>
      </c>
      <c r="O26" s="431">
        <f>NARUS!O26+MALAKAL!O26+'Malakal IDP'!O26+JUAIBOR!O26+KEEW!O26+'MELUTpoc '!O26+NASIR!O26+LEER!O26+'OLD FANGAK'!O26+WALGAK!O26+PAGIL!O26+YUAI!O26+'Narus CDOT'!O26+JIECH!O26+ADONG!O26+Renk!O26+Gangyiel!O26+Bunj!O26+JMH!O26+AYOD!O26+Akoka!O26+Kurwai!O26+LANKIEN!O26+BENTIU!O26+ROM!O26+Pagak!O26+KOCH!O26+JTH!O26+Akobo!O26+Ulang!O26+Kodok!O26+Chuil!O26+Doma!O26+KMH!O26+KCH!O26+'Wau shilluk'!O26+'Koradar idp'!O26</f>
        <v>169</v>
      </c>
      <c r="P26" s="449">
        <f>NARUS!P26+MALAKAL!P26+'Malakal IDP'!P26+JUAIBOR!P26+KEEW!P26+'MELUTpoc '!P26+NASIR!P26+LEER!P26+'OLD FANGAK'!P26+WALGAK!P26+PAGIL!P26+YUAI!P26+'Narus CDOT'!P26+JIECH!P26+ADONG!P26+Renk!P26+Gangyiel!P26+Bunj!P26+JMH!P26+AYOD!P26+Akoka!P26+Kurwai!P26+LANKIEN!P26+BENTIU!P26+ROM!P26+Pagak!P26+KOCH!P26+JTH!P26+Akobo!P26+Ulang!P26+Kodok!P26+Chuil!P26+Doma!P26+KMH!P26+KCH!P26+'Wau shilluk'!P26+'Koradar idp'!P26</f>
        <v>114</v>
      </c>
      <c r="Q26" s="449">
        <f>NARUS!Q26+MALAKAL!Q26+'Malakal IDP'!Q26+JUAIBOR!Q26+KEEW!Q26+'MELUTpoc '!Q26+NASIR!Q26+LEER!Q26+'OLD FANGAK'!Q26+WALGAK!Q26+PAGIL!Q26+YUAI!Q26+'Narus CDOT'!Q26+JIECH!Q26+ADONG!Q26+Renk!Q26+Gangyiel!Q26+Bunj!Q26+JMH!Q26+AYOD!Q26+Akoka!Q26+Kurwai!Q26+LANKIEN!Q26+BENTIU!Q26+ROM!Q26+Pagak!Q26+KOCH!Q26+JTH!Q26+Akobo!Q26+Ulang!Q26+Kodok!Q26+Chuil!Q26+Doma!Q26+KMH!Q26+KCH!Q26+'Wau shilluk'!Q26+'Koradar idp'!Q26</f>
        <v>34</v>
      </c>
      <c r="R26" s="450">
        <f>NARUS!R26+MALAKAL!R26+'Malakal IDP'!R26+JUAIBOR!R26+KEEW!R26+'MELUTpoc '!R26+NASIR!R26+LEER!R26+'OLD FANGAK'!R26+WALGAK!R26+PAGIL!R26+YUAI!R26+'Narus CDOT'!R26+JIECH!R26+ADONG!R26+Renk!R26+Gangyiel!R26+Bunj!R26+JMH!R26+AYOD!R26+Akoka!R26+Kurwai!R26+LANKIEN!R26+BENTIU!R26+ROM!R26+Pagak!R26+KOCH!R26+JTH!R26+Akobo!R26+Ulang!R26+Kodok!R26+Chuil!R26+Doma!R26+KMH!R26+KCH!R26+'Wau shilluk'!R26+'Koradar idp'!R26</f>
        <v>36</v>
      </c>
      <c r="S26" s="450">
        <f>NARUS!S26+MALAKAL!S26+'Malakal IDP'!S26+JUAIBOR!S26+KEEW!S26+'MELUTpoc '!S26+NASIR!S26+LEER!S26+'OLD FANGAK'!S26+WALGAK!S26+PAGIL!S26+YUAI!S26+'Narus CDOT'!S26+JIECH!S26+ADONG!S26+Renk!S26+Gangyiel!S26+Bunj!S26+JMH!S26+AYOD!S26+Akoka!S26+Kurwai!S26+LANKIEN!S26+BENTIU!S26+ROM!S26+Pagak!S26+KOCH!S26+JTH!S26+Akobo!S26+Ulang!S26+Kodok!S26+Chuil!S26+Doma!S26+KMH!S26+KCH!S26+'Wau shilluk'!S26+'Koradar idp'!S26</f>
        <v>112</v>
      </c>
      <c r="T26" s="148"/>
      <c r="U26" s="9"/>
      <c r="V26" s="9"/>
      <c r="W26" s="9"/>
      <c r="X26" s="9"/>
      <c r="Y26" s="9"/>
      <c r="Z26" s="9"/>
    </row>
    <row r="27" spans="1:26" customFormat="1" ht="15.75" x14ac:dyDescent="0.25">
      <c r="A27" s="433">
        <v>42835</v>
      </c>
      <c r="B27" s="438">
        <v>42841</v>
      </c>
      <c r="C27" s="435" t="s">
        <v>91</v>
      </c>
      <c r="D27" s="431">
        <f>NARUS!D27+MALAKAL!D27+'Malakal IDP'!D27+JUAIBOR!D27+KEEW!D27+'MELUTpoc '!D27+NASIR!D27+LEER!D27+'OLD FANGAK'!D27+WALGAK!D27+PAGIL!D27+YUAI!D27+'Narus CDOT'!D27+JIECH!D27+ADONG!D27+Renk!D27+Gangyiel!D27+Bunj!D27+JMH!D27+AYOD!D27+Akoka!D27+Kurwai!D27+LANKIEN!D27+BENTIU!D27+ROM!D27+Pagak!D27+KOCH!D27+JTH!D27+Akobo!D27+Ulang!D27+Kodok!D27+Chuil!D27+Doma!D27+KMH!D27+KCH!D27+'Wau shilluk'!D27+'Koradar idp'!D27</f>
        <v>191</v>
      </c>
      <c r="E27" s="450">
        <f>NARUS!E27+MALAKAL!E27+'Malakal IDP'!E27+JUAIBOR!E27+KEEW!E27+'MELUTpoc '!E27+NASIR!E27+LEER!E27+'OLD FANGAK'!E27+WALGAK!E27+PAGIL!E27+YUAI!E27+'Narus CDOT'!E27+JIECH!E27+ADONG!E27+Renk!E27+Gangyiel!E27+Bunj!E27+JMH!E27+AYOD!E27+Akoka!E27+Kurwai!E27+LANKIEN!E27+BENTIU!E27+ROM!E27+Pagak!E27+KOCH!E27+JTH!E27+Akobo!E27+Ulang!E27+Kodok!E27+Chuil!E27+Doma!E27+KMH!E27+KCH!E27+'Wau shilluk'!E27+'Koradar idp'!E27</f>
        <v>170</v>
      </c>
      <c r="F27" s="450">
        <f>NARUS!F27+MALAKAL!F27+'Malakal IDP'!F27+JUAIBOR!F27+KEEW!F27+'MELUTpoc '!F27+NASIR!F27+LEER!F27+'OLD FANGAK'!F27+WALGAK!F27+PAGIL!F27+YUAI!F27+'Narus CDOT'!F27+JIECH!F27+ADONG!F27+Renk!F27+Gangyiel!F27+Bunj!F27+JMH!F27+AYOD!F27+Akoka!F27+Kurwai!F27+LANKIEN!F27+BENTIU!F27+ROM!F27+Pagak!F27+KOCH!F27+JTH!F27+Akobo!F27+Ulang!F27+Kodok!F27+Chuil!F27+Doma!F27+KMH!F27+KCH!F27+'Wau shilluk'!F27+'Koradar idp'!F27</f>
        <v>183</v>
      </c>
      <c r="G27" s="431">
        <f>NARUS!G27+MALAKAL!G27+'Malakal IDP'!G27+JUAIBOR!G27+KEEW!G27+'MELUTpoc '!G27+NASIR!G27+LEER!G27+'OLD FANGAK'!G27+WALGAK!G27+PAGIL!G27+YUAI!G27+'Narus CDOT'!G27+JIECH!G27+ADONG!G27+Renk!G27+Gangyiel!G27+Bunj!G27+JMH!G27+AYOD!G27+Akoka!G27+Kurwai!G27+LANKIEN!G27+BENTIU!G27+ROM!G27+Pagak!G27+KOCH!G27+JTH!G27+Akobo!G27+Ulang!G27+Kodok!G27+Chuil!G27+Doma!G27+KMH!G27+KCH!G27+'Wau shilluk'!G27+'Koradar idp'!G27</f>
        <v>183</v>
      </c>
      <c r="H27" s="431">
        <f>NARUS!H27+MALAKAL!H27+'Malakal IDP'!H27+JUAIBOR!H27+KEEW!H27+'MELUTpoc '!H27+NASIR!H27+LEER!H27+'OLD FANGAK'!H27+WALGAK!H27+PAGIL!H27+YUAI!H27+'Narus CDOT'!H27+JIECH!H27+ADONG!H27+Renk!H27+Gangyiel!H27+Bunj!H27+JMH!H27+AYOD!H27+Akoka!H27+Kurwai!H27+LANKIEN!H27+BENTIU!H27+ROM!H27+Pagak!H27+KOCH!H27+JTH!H27+Akobo!H27+Ulang!H27+Kodok!H27+Chuil!H27+Doma!H27+KMH!H27+KCH!H27+'Wau shilluk'!H27+'Koradar idp'!H27</f>
        <v>181</v>
      </c>
      <c r="I27" s="431">
        <f>NARUS!I27+MALAKAL!I27+'Malakal IDP'!I27+JUAIBOR!I27+KEEW!I27+'MELUTpoc '!I27+NASIR!I27+LEER!I27+'OLD FANGAK'!I27+WALGAK!I27+PAGIL!I27+YUAI!I27+'Narus CDOT'!I27+JIECH!I27+ADONG!I27+Renk!I27+Gangyiel!I27+Bunj!I27+JMH!I27+AYOD!I27+Akoka!I27+Kurwai!I27+LANKIEN!I27+BENTIU!I27+ROM!I27+Pagak!I27+KOCH!I27+JTH!I27+Akobo!I27+Ulang!I27+Kodok!I27+Chuil!I27+Doma!I27+KMH!I27+KCH!I27+'Wau shilluk'!I27+'Koradar idp'!I27</f>
        <v>176</v>
      </c>
      <c r="J27" s="431">
        <f>NARUS!J27+MALAKAL!J27+'Malakal IDP'!J27+JUAIBOR!J27+KEEW!J27+'MELUTpoc '!J27+NASIR!J27+LEER!J27+'OLD FANGAK'!J27+WALGAK!J27+PAGIL!J27+YUAI!J27+'Narus CDOT'!J27+JIECH!J27+ADONG!J27+Renk!J27+Gangyiel!J27+Bunj!J27+JMH!J27+AYOD!J27+Akoka!J27+Kurwai!J27+LANKIEN!J27+BENTIU!J27+ROM!J27+Pagak!J27+KOCH!J27+JTH!J27+Akobo!J27+Ulang!J27+Kodok!J27+Chuil!J27+Doma!J27+KMH!J27+KCH!J27+'Wau shilluk'!J27+'Koradar idp'!J27</f>
        <v>184</v>
      </c>
      <c r="K27" s="431">
        <f>NARUS!K27+MALAKAL!K27+'Malakal IDP'!K27+JUAIBOR!K27+KEEW!K27+'MELUTpoc '!K27+NASIR!K27+LEER!K27+'OLD FANGAK'!K27+WALGAK!K27+PAGIL!K27+YUAI!K27+'Narus CDOT'!K27+JIECH!K27+ADONG!K27+Renk!K27+Gangyiel!K27+Bunj!K27+JMH!K27+AYOD!K27+Akoka!K27+Kurwai!K27+LANKIEN!K27+BENTIU!K27+ROM!K27+Pagak!K27+KOCH!K27+JTH!K27+Akobo!K27+Ulang!K27+Kodok!K27+Chuil!K27+Doma!K27+KMH!K27+KCH!K27+'Wau shilluk'!K27+'Koradar idp'!K27</f>
        <v>184</v>
      </c>
      <c r="L27" s="431">
        <f>NARUS!L27+MALAKAL!L27+'Malakal IDP'!L27+JUAIBOR!L27+KEEW!L27+'MELUTpoc '!L27+NASIR!L27+LEER!L27+'OLD FANGAK'!L27+WALGAK!L27+PAGIL!L27+YUAI!L27+'Narus CDOT'!L27+JIECH!L27+ADONG!L27+Renk!L27+Gangyiel!L27+Bunj!L27+JMH!L27+AYOD!L27+Akoka!L27+Kurwai!L27+LANKIEN!L27+BENTIU!L27+ROM!L27+Pagak!L27+KOCH!L27+JTH!L27+Akobo!L27+Ulang!L27+Kodok!L27+Chuil!L27+Doma!L27+KMH!L27+KCH!L27+'Wau shilluk'!L27+'Koradar idp'!L27</f>
        <v>197</v>
      </c>
      <c r="M27" s="431">
        <f>NARUS!M27+MALAKAL!M27+'Malakal IDP'!M27+JUAIBOR!M27+KEEW!M27+'MELUTpoc '!M27+NASIR!M27+LEER!M27+'OLD FANGAK'!M27+WALGAK!M27+PAGIL!M27+YUAI!M27+'Narus CDOT'!M27+JIECH!M27+ADONG!M27+Renk!M27+Gangyiel!M27+Bunj!M27+JMH!M27+AYOD!M27+Akoka!M27+Kurwai!M27+LANKIEN!M27+BENTIU!M27+ROM!M27+Pagak!M27+KOCH!M27+JTH!M27+Akobo!M27+Ulang!M27+Kodok!M27+Chuil!M27+Doma!M27+KMH!M27+KCH!M27+'Wau shilluk'!M27+'Koradar idp'!M27</f>
        <v>178</v>
      </c>
      <c r="N27" s="431">
        <f>NARUS!N27+MALAKAL!N27+'Malakal IDP'!N27+JUAIBOR!N27+KEEW!N27+'MELUTpoc '!N27+NASIR!N27+LEER!N27+'OLD FANGAK'!N27+WALGAK!N27+PAGIL!N27+YUAI!N27+'Narus CDOT'!N27+JIECH!N27+ADONG!N27+Renk!N27+Gangyiel!N27+Bunj!N27+JMH!N27+AYOD!N27+Akoka!N27+Kurwai!N27+LANKIEN!N27+BENTIU!N27+ROM!N27+Pagak!N27+KOCH!N27+JTH!N27+Akobo!N27+Ulang!N27+Kodok!N27+Chuil!N27+Doma!N27+KMH!N27+KCH!N27+'Wau shilluk'!N27+'Koradar idp'!N27</f>
        <v>179</v>
      </c>
      <c r="O27" s="431">
        <f>NARUS!O27+MALAKAL!O27+'Malakal IDP'!O27+JUAIBOR!O27+KEEW!O27+'MELUTpoc '!O27+NASIR!O27+LEER!O27+'OLD FANGAK'!O27+WALGAK!O27+PAGIL!O27+YUAI!O27+'Narus CDOT'!O27+JIECH!O27+ADONG!O27+Renk!O27+Gangyiel!O27+Bunj!O27+JMH!O27+AYOD!O27+Akoka!O27+Kurwai!O27+LANKIEN!O27+BENTIU!O27+ROM!O27+Pagak!O27+KOCH!O27+JTH!O27+Akobo!O27+Ulang!O27+Kodok!O27+Chuil!O27+Doma!O27+KMH!O27+KCH!O27+'Wau shilluk'!O27+'Koradar idp'!O27</f>
        <v>182</v>
      </c>
      <c r="P27" s="449">
        <f>NARUS!P27+MALAKAL!P27+'Malakal IDP'!P27+JUAIBOR!P27+KEEW!P27+'MELUTpoc '!P27+NASIR!P27+LEER!P27+'OLD FANGAK'!P27+WALGAK!P27+PAGIL!P27+YUAI!P27+'Narus CDOT'!P27+JIECH!P27+ADONG!P27+Renk!P27+Gangyiel!P27+Bunj!P27+JMH!P27+AYOD!P27+Akoka!P27+Kurwai!P27+LANKIEN!P27+BENTIU!P27+ROM!P27+Pagak!P27+KOCH!P27+JTH!P27+Akobo!P27+Ulang!P27+Kodok!P27+Chuil!P27+Doma!P27+KMH!P27+KCH!P27+'Wau shilluk'!P27+'Koradar idp'!P27</f>
        <v>102</v>
      </c>
      <c r="Q27" s="449">
        <f>NARUS!Q27+MALAKAL!Q27+'Malakal IDP'!Q27+JUAIBOR!Q27+KEEW!Q27+'MELUTpoc '!Q27+NASIR!Q27+LEER!Q27+'OLD FANGAK'!Q27+WALGAK!Q27+PAGIL!Q27+YUAI!Q27+'Narus CDOT'!Q27+JIECH!Q27+ADONG!Q27+Renk!Q27+Gangyiel!Q27+Bunj!Q27+JMH!Q27+AYOD!Q27+Akoka!Q27+Kurwai!Q27+LANKIEN!Q27+BENTIU!Q27+ROM!Q27+Pagak!Q27+KOCH!Q27+JTH!Q27+Akobo!Q27+Ulang!Q27+Kodok!Q27+Chuil!Q27+Doma!Q27+KMH!Q27+KCH!Q27+'Wau shilluk'!Q27+'Koradar idp'!Q27</f>
        <v>17</v>
      </c>
      <c r="R27" s="450">
        <f>NARUS!R27+MALAKAL!R27+'Malakal IDP'!R27+JUAIBOR!R27+KEEW!R27+'MELUTpoc '!R27+NASIR!R27+LEER!R27+'OLD FANGAK'!R27+WALGAK!R27+PAGIL!R27+YUAI!R27+'Narus CDOT'!R27+JIECH!R27+ADONG!R27+Renk!R27+Gangyiel!R27+Bunj!R27+JMH!R27+AYOD!R27+Akoka!R27+Kurwai!R27+LANKIEN!R27+BENTIU!R27+ROM!R27+Pagak!R27+KOCH!R27+JTH!R27+Akobo!R27+Ulang!R27+Kodok!R27+Chuil!R27+Doma!R27+KMH!R27+KCH!R27+'Wau shilluk'!R27+'Koradar idp'!R27</f>
        <v>20</v>
      </c>
      <c r="S27" s="450">
        <f>NARUS!S27+MALAKAL!S27+'Malakal IDP'!S27+JUAIBOR!S27+KEEW!S27+'MELUTpoc '!S27+NASIR!S27+LEER!S27+'OLD FANGAK'!S27+WALGAK!S27+PAGIL!S27+YUAI!S27+'Narus CDOT'!S27+JIECH!S27+ADONG!S27+Renk!S27+Gangyiel!S27+Bunj!S27+JMH!S27+AYOD!S27+Akoka!S27+Kurwai!S27+LANKIEN!S27+BENTIU!S27+ROM!S27+Pagak!S27+KOCH!S27+JTH!S27+Akobo!S27+Ulang!S27+Kodok!S27+Chuil!S27+Doma!S27+KMH!S27+KCH!S27+'Wau shilluk'!S27+'Koradar idp'!S27</f>
        <v>99</v>
      </c>
      <c r="T27" s="148"/>
      <c r="U27" s="9"/>
      <c r="V27" s="9"/>
      <c r="W27" s="9"/>
      <c r="X27" s="9"/>
      <c r="Y27" s="9"/>
      <c r="Z27" s="9"/>
    </row>
    <row r="28" spans="1:26" customFormat="1" ht="15.75" x14ac:dyDescent="0.25">
      <c r="A28" s="433">
        <v>42842</v>
      </c>
      <c r="B28" s="438">
        <v>42848</v>
      </c>
      <c r="C28" s="435" t="s">
        <v>92</v>
      </c>
      <c r="D28" s="431">
        <f>NARUS!D28+MALAKAL!D28+'Malakal IDP'!D28+JUAIBOR!D28+KEEW!D28+'MELUTpoc '!D28+NASIR!D28+LEER!D28+'OLD FANGAK'!D28+WALGAK!D28+PAGIL!D28+YUAI!D28+'Narus CDOT'!D28+JIECH!D28+ADONG!D28+Renk!D28+Gangyiel!D28+Bunj!D28+JMH!D28+AYOD!D28+Akoka!D28+Kurwai!D28+LANKIEN!D28+BENTIU!D28+ROM!D28+Pagak!D28+KOCH!D28+JTH!D28+Akobo!D28+Ulang!D28+Kodok!D28+Chuil!D28+Doma!D28+KMH!D28+KCH!D28+'Wau shilluk'!D28+'Koradar idp'!D28</f>
        <v>202</v>
      </c>
      <c r="E28" s="450">
        <f>NARUS!E28+MALAKAL!E28+'Malakal IDP'!E28+JUAIBOR!E28+KEEW!E28+'MELUTpoc '!E28+NASIR!E28+LEER!E28+'OLD FANGAK'!E28+WALGAK!E28+PAGIL!E28+YUAI!E28+'Narus CDOT'!E28+JIECH!E28+ADONG!E28+Renk!E28+Gangyiel!E28+Bunj!E28+JMH!E28+AYOD!E28+Akoka!E28+Kurwai!E28+LANKIEN!E28+BENTIU!E28+ROM!E28+Pagak!E28+KOCH!E28+JTH!E28+Akobo!E28+Ulang!E28+Kodok!E28+Chuil!E28+Doma!E28+KMH!E28+KCH!E28+'Wau shilluk'!E28+'Koradar idp'!E28</f>
        <v>186</v>
      </c>
      <c r="F28" s="450">
        <f>NARUS!F28+MALAKAL!F28+'Malakal IDP'!F28+JUAIBOR!F28+KEEW!F28+'MELUTpoc '!F28+NASIR!F28+LEER!F28+'OLD FANGAK'!F28+WALGAK!F28+PAGIL!F28+YUAI!F28+'Narus CDOT'!F28+JIECH!F28+ADONG!F28+Renk!F28+Gangyiel!F28+Bunj!F28+JMH!F28+AYOD!F28+Akoka!F28+Kurwai!F28+LANKIEN!F28+BENTIU!F28+ROM!F28+Pagak!F28+KOCH!F28+JTH!F28+Akobo!F28+Ulang!F28+Kodok!F28+Chuil!F28+Doma!F28+KMH!F28+KCH!F28+'Wau shilluk'!F28+'Koradar idp'!F28</f>
        <v>186</v>
      </c>
      <c r="G28" s="431">
        <f>NARUS!G28+MALAKAL!G28+'Malakal IDP'!G28+JUAIBOR!G28+KEEW!G28+'MELUTpoc '!G28+NASIR!G28+LEER!G28+'OLD FANGAK'!G28+WALGAK!G28+PAGIL!G28+YUAI!G28+'Narus CDOT'!G28+JIECH!G28+ADONG!G28+Renk!G28+Gangyiel!G28+Bunj!G28+JMH!G28+AYOD!G28+Akoka!G28+Kurwai!G28+LANKIEN!G28+BENTIU!G28+ROM!G28+Pagak!G28+KOCH!G28+JTH!G28+Akobo!G28+Ulang!G28+Kodok!G28+Chuil!G28+Doma!G28+KMH!G28+KCH!G28+'Wau shilluk'!G28+'Koradar idp'!G28</f>
        <v>190</v>
      </c>
      <c r="H28" s="431">
        <f>NARUS!H28+MALAKAL!H28+'Malakal IDP'!H28+JUAIBOR!H28+KEEW!H28+'MELUTpoc '!H28+NASIR!H28+LEER!H28+'OLD FANGAK'!H28+WALGAK!H28+PAGIL!H28+YUAI!H28+'Narus CDOT'!H28+JIECH!H28+ADONG!H28+Renk!H28+Gangyiel!H28+Bunj!H28+JMH!H28+AYOD!H28+Akoka!H28+Kurwai!H28+LANKIEN!H28+BENTIU!H28+ROM!H28+Pagak!H28+KOCH!H28+JTH!H28+Akobo!H28+Ulang!H28+Kodok!H28+Chuil!H28+Doma!H28+KMH!H28+KCH!H28+'Wau shilluk'!H28+'Koradar idp'!H28</f>
        <v>187</v>
      </c>
      <c r="I28" s="431">
        <f>NARUS!I28+MALAKAL!I28+'Malakal IDP'!I28+JUAIBOR!I28+KEEW!I28+'MELUTpoc '!I28+NASIR!I28+LEER!I28+'OLD FANGAK'!I28+WALGAK!I28+PAGIL!I28+YUAI!I28+'Narus CDOT'!I28+JIECH!I28+ADONG!I28+Renk!I28+Gangyiel!I28+Bunj!I28+JMH!I28+AYOD!I28+Akoka!I28+Kurwai!I28+LANKIEN!I28+BENTIU!I28+ROM!I28+Pagak!I28+KOCH!I28+JTH!I28+Akobo!I28+Ulang!I28+Kodok!I28+Chuil!I28+Doma!I28+KMH!I28+KCH!I28+'Wau shilluk'!I28+'Koradar idp'!I28</f>
        <v>188</v>
      </c>
      <c r="J28" s="431">
        <f>NARUS!J28+MALAKAL!J28+'Malakal IDP'!J28+JUAIBOR!J28+KEEW!J28+'MELUTpoc '!J28+NASIR!J28+LEER!J28+'OLD FANGAK'!J28+WALGAK!J28+PAGIL!J28+YUAI!J28+'Narus CDOT'!J28+JIECH!J28+ADONG!J28+Renk!J28+Gangyiel!J28+Bunj!J28+JMH!J28+AYOD!J28+Akoka!J28+Kurwai!J28+LANKIEN!J28+BENTIU!J28+ROM!J28+Pagak!J28+KOCH!J28+JTH!J28+Akobo!J28+Ulang!J28+Kodok!J28+Chuil!J28+Doma!J28+KMH!J28+KCH!J28+'Wau shilluk'!J28+'Koradar idp'!J28</f>
        <v>189</v>
      </c>
      <c r="K28" s="431">
        <f>NARUS!K28+MALAKAL!K28+'Malakal IDP'!K28+JUAIBOR!K28+KEEW!K28+'MELUTpoc '!K28+NASIR!K28+LEER!K28+'OLD FANGAK'!K28+WALGAK!K28+PAGIL!K28+YUAI!K28+'Narus CDOT'!K28+JIECH!K28+ADONG!K28+Renk!K28+Gangyiel!K28+Bunj!K28+JMH!K28+AYOD!K28+Akoka!K28+Kurwai!K28+LANKIEN!K28+BENTIU!K28+ROM!K28+Pagak!K28+KOCH!K28+JTH!K28+Akobo!K28+Ulang!K28+Kodok!K28+Chuil!K28+Doma!K28+KMH!K28+KCH!K28+'Wau shilluk'!K28+'Koradar idp'!K28</f>
        <v>192</v>
      </c>
      <c r="L28" s="431">
        <f>NARUS!L28+MALAKAL!L28+'Malakal IDP'!L28+JUAIBOR!L28+KEEW!L28+'MELUTpoc '!L28+NASIR!L28+LEER!L28+'OLD FANGAK'!L28+WALGAK!L28+PAGIL!L28+YUAI!L28+'Narus CDOT'!L28+JIECH!L28+ADONG!L28+Renk!L28+Gangyiel!L28+Bunj!L28+JMH!L28+AYOD!L28+Akoka!L28+Kurwai!L28+LANKIEN!L28+BENTIU!L28+ROM!L28+Pagak!L28+KOCH!L28+JTH!L28+Akobo!L28+Ulang!L28+Kodok!L28+Chuil!L28+Doma!L28+KMH!L28+KCH!L28+'Wau shilluk'!L28+'Koradar idp'!L28</f>
        <v>193</v>
      </c>
      <c r="M28" s="431">
        <f>NARUS!M28+MALAKAL!M28+'Malakal IDP'!M28+JUAIBOR!M28+KEEW!M28+'MELUTpoc '!M28+NASIR!M28+LEER!M28+'OLD FANGAK'!M28+WALGAK!M28+PAGIL!M28+YUAI!M28+'Narus CDOT'!M28+JIECH!M28+ADONG!M28+Renk!M28+Gangyiel!M28+Bunj!M28+JMH!M28+AYOD!M28+Akoka!M28+Kurwai!M28+LANKIEN!M28+BENTIU!M28+ROM!M28+Pagak!M28+KOCH!M28+JTH!M28+Akobo!M28+Ulang!M28+Kodok!M28+Chuil!M28+Doma!M28+KMH!M28+KCH!M28+'Wau shilluk'!M28+'Koradar idp'!M28</f>
        <v>190</v>
      </c>
      <c r="N28" s="431">
        <f>NARUS!N28+MALAKAL!N28+'Malakal IDP'!N28+JUAIBOR!N28+KEEW!N28+'MELUTpoc '!N28+NASIR!N28+LEER!N28+'OLD FANGAK'!N28+WALGAK!N28+PAGIL!N28+YUAI!N28+'Narus CDOT'!N28+JIECH!N28+ADONG!N28+Renk!N28+Gangyiel!N28+Bunj!N28+JMH!N28+AYOD!N28+Akoka!N28+Kurwai!N28+LANKIEN!N28+BENTIU!N28+ROM!N28+Pagak!N28+KOCH!N28+JTH!N28+Akobo!N28+Ulang!N28+Kodok!N28+Chuil!N28+Doma!N28+KMH!N28+KCH!N28+'Wau shilluk'!N28+'Koradar idp'!N28</f>
        <v>191</v>
      </c>
      <c r="O28" s="431">
        <f>NARUS!O28+MALAKAL!O28+'Malakal IDP'!O28+JUAIBOR!O28+KEEW!O28+'MELUTpoc '!O28+NASIR!O28+LEER!O28+'OLD FANGAK'!O28+WALGAK!O28+PAGIL!O28+YUAI!O28+'Narus CDOT'!O28+JIECH!O28+ADONG!O28+Renk!O28+Gangyiel!O28+Bunj!O28+JMH!O28+AYOD!O28+Akoka!O28+Kurwai!O28+LANKIEN!O28+BENTIU!O28+ROM!O28+Pagak!O28+KOCH!O28+JTH!O28+Akobo!O28+Ulang!O28+Kodok!O28+Chuil!O28+Doma!O28+KMH!O28+KCH!O28+'Wau shilluk'!O28+'Koradar idp'!O28</f>
        <v>192</v>
      </c>
      <c r="P28" s="449">
        <f>NARUS!P28+MALAKAL!P28+'Malakal IDP'!P28+JUAIBOR!P28+KEEW!P28+'MELUTpoc '!P28+NASIR!P28+LEER!P28+'OLD FANGAK'!P28+WALGAK!P28+PAGIL!P28+YUAI!P28+'Narus CDOT'!P28+JIECH!P28+ADONG!P28+Renk!P28+Gangyiel!P28+Bunj!P28+JMH!P28+AYOD!P28+Akoka!P28+Kurwai!P28+LANKIEN!P28+BENTIU!P28+ROM!P28+Pagak!P28+KOCH!P28+JTH!P28+Akobo!P28+Ulang!P28+Kodok!P28+Chuil!P28+Doma!P28+KMH!P28+KCH!P28+'Wau shilluk'!P28+'Koradar idp'!P28</f>
        <v>22</v>
      </c>
      <c r="Q28" s="449">
        <f>NARUS!Q28+MALAKAL!Q28+'Malakal IDP'!Q28+JUAIBOR!Q28+KEEW!Q28+'MELUTpoc '!Q28+NASIR!Q28+LEER!Q28+'OLD FANGAK'!Q28+WALGAK!Q28+PAGIL!Q28+YUAI!Q28+'Narus CDOT'!Q28+JIECH!Q28+ADONG!Q28+Renk!Q28+Gangyiel!Q28+Bunj!Q28+JMH!Q28+AYOD!Q28+Akoka!Q28+Kurwai!Q28+LANKIEN!Q28+BENTIU!Q28+ROM!Q28+Pagak!Q28+KOCH!Q28+JTH!Q28+Akobo!Q28+Ulang!Q28+Kodok!Q28+Chuil!Q28+Doma!Q28+KMH!Q28+KCH!Q28+'Wau shilluk'!Q28+'Koradar idp'!Q28</f>
        <v>8</v>
      </c>
      <c r="R28" s="450">
        <f>NARUS!R28+MALAKAL!R28+'Malakal IDP'!R28+JUAIBOR!R28+KEEW!R28+'MELUTpoc '!R28+NASIR!R28+LEER!R28+'OLD FANGAK'!R28+WALGAK!R28+PAGIL!R28+YUAI!R28+'Narus CDOT'!R28+JIECH!R28+ADONG!R28+Renk!R28+Gangyiel!R28+Bunj!R28+JMH!R28+AYOD!R28+Akoka!R28+Kurwai!R28+LANKIEN!R28+BENTIU!R28+ROM!R28+Pagak!R28+KOCH!R28+JTH!R28+Akobo!R28+Ulang!R28+Kodok!R28+Chuil!R28+Doma!R28+KMH!R28+KCH!R28+'Wau shilluk'!R28+'Koradar idp'!R28</f>
        <v>4</v>
      </c>
      <c r="S28" s="450">
        <f>NARUS!S28+MALAKAL!S28+'Malakal IDP'!S28+JUAIBOR!S28+KEEW!S28+'MELUTpoc '!S28+NASIR!S28+LEER!S28+'OLD FANGAK'!S28+WALGAK!S28+PAGIL!S28+YUAI!S28+'Narus CDOT'!S28+JIECH!S28+ADONG!S28+Renk!S28+Gangyiel!S28+Bunj!S28+JMH!S28+AYOD!S28+Akoka!S28+Kurwai!S28+LANKIEN!S28+BENTIU!S28+ROM!S28+Pagak!S28+KOCH!S28+JTH!S28+Akobo!S28+Ulang!S28+Kodok!S28+Chuil!S28+Doma!S28+KMH!S28+KCH!S28+'Wau shilluk'!S28+'Koradar idp'!S28</f>
        <v>26</v>
      </c>
      <c r="T28" s="148"/>
      <c r="U28" s="9"/>
      <c r="V28" s="9"/>
      <c r="W28" s="9"/>
      <c r="X28" s="9"/>
      <c r="Y28" s="9"/>
      <c r="Z28" s="9"/>
    </row>
    <row r="29" spans="1:26" customFormat="1" ht="15.75" x14ac:dyDescent="0.25">
      <c r="A29" s="433">
        <v>42849</v>
      </c>
      <c r="B29" s="438">
        <v>42855</v>
      </c>
      <c r="C29" s="435" t="s">
        <v>93</v>
      </c>
      <c r="D29" s="431">
        <f>NARUS!D29+MALAKAL!D29+'Malakal IDP'!D29+JUAIBOR!D29+KEEW!D29+'MELUTpoc '!D29+NASIR!D29+LEER!D29+'OLD FANGAK'!D29+WALGAK!D29+PAGIL!D29+YUAI!D29+'Narus CDOT'!D29+JIECH!D29+ADONG!D29+Renk!D29+Gangyiel!D29+Bunj!D29+JMH!D29+AYOD!D29+Akoka!D29+Kurwai!D29+LANKIEN!D29+BENTIU!D29+ROM!D29+Pagak!D29+KOCH!D29+JTH!D29+Akobo!D29+Ulang!D29+Kodok!D29+Chuil!D29+Doma!D29+KMH!D29+KCH!D29+'Wau shilluk'!D29+'Koradar idp'!D29</f>
        <v>197</v>
      </c>
      <c r="E29" s="450">
        <f>NARUS!E29+MALAKAL!E29+'Malakal IDP'!E29+JUAIBOR!E29+KEEW!E29+'MELUTpoc '!E29+NASIR!E29+LEER!E29+'OLD FANGAK'!E29+WALGAK!E29+PAGIL!E29+YUAI!E29+'Narus CDOT'!E29+JIECH!E29+ADONG!E29+Renk!E29+Gangyiel!E29+Bunj!E29+JMH!E29+AYOD!E29+Akoka!E29+Kurwai!E29+LANKIEN!E29+BENTIU!E29+ROM!E29+Pagak!E29+KOCH!E29+JTH!E29+Akobo!E29+Ulang!E29+Kodok!E29+Chuil!E29+Doma!E29+KMH!E29+KCH!E29+'Wau shilluk'!E29+'Koradar idp'!E29</f>
        <v>195</v>
      </c>
      <c r="F29" s="450">
        <f>NARUS!F29+MALAKAL!F29+'Malakal IDP'!F29+JUAIBOR!F29+KEEW!F29+'MELUTpoc '!F29+NASIR!F29+LEER!F29+'OLD FANGAK'!F29+WALGAK!F29+PAGIL!F29+YUAI!F29+'Narus CDOT'!F29+JIECH!F29+ADONG!F29+Renk!F29+Gangyiel!F29+Bunj!F29+JMH!F29+AYOD!F29+Akoka!F29+Kurwai!F29+LANKIEN!F29+BENTIU!F29+ROM!F29+Pagak!F29+KOCH!F29+JTH!F29+Akobo!F29+Ulang!F29+Kodok!F29+Chuil!F29+Doma!F29+KMH!F29+KCH!F29+'Wau shilluk'!F29+'Koradar idp'!F29</f>
        <v>196</v>
      </c>
      <c r="G29" s="431">
        <f>NARUS!G29+MALAKAL!G29+'Malakal IDP'!G29+JUAIBOR!G29+KEEW!G29+'MELUTpoc '!G29+NASIR!G29+LEER!G29+'OLD FANGAK'!G29+WALGAK!G29+PAGIL!G29+YUAI!G29+'Narus CDOT'!G29+JIECH!G29+ADONG!G29+Renk!G29+Gangyiel!G29+Bunj!G29+JMH!G29+AYOD!G29+Akoka!G29+Kurwai!G29+LANKIEN!G29+BENTIU!G29+ROM!G29+Pagak!G29+KOCH!G29+JTH!G29+Akobo!G29+Ulang!G29+Kodok!G29+Chuil!G29+Doma!G29+KMH!G29+KCH!G29+'Wau shilluk'!G29+'Koradar idp'!G29</f>
        <v>200</v>
      </c>
      <c r="H29" s="431">
        <f>NARUS!H29+MALAKAL!H29+'Malakal IDP'!H29+JUAIBOR!H29+KEEW!H29+'MELUTpoc '!H29+NASIR!H29+LEER!H29+'OLD FANGAK'!H29+WALGAK!H29+PAGIL!H29+YUAI!H29+'Narus CDOT'!H29+JIECH!H29+ADONG!H29+Renk!H29+Gangyiel!H29+Bunj!H29+JMH!H29+AYOD!H29+Akoka!H29+Kurwai!H29+LANKIEN!H29+BENTIU!H29+ROM!H29+Pagak!H29+KOCH!H29+JTH!H29+Akobo!H29+Ulang!H29+Kodok!H29+Chuil!H29+Doma!H29+KMH!H29+KCH!H29+'Wau shilluk'!H29+'Koradar idp'!H29</f>
        <v>199</v>
      </c>
      <c r="I29" s="431">
        <f>NARUS!I29+MALAKAL!I29+'Malakal IDP'!I29+JUAIBOR!I29+KEEW!I29+'MELUTpoc '!I29+NASIR!I29+LEER!I29+'OLD FANGAK'!I29+WALGAK!I29+PAGIL!I29+YUAI!I29+'Narus CDOT'!I29+JIECH!I29+ADONG!I29+Renk!I29+Gangyiel!I29+Bunj!I29+JMH!I29+AYOD!I29+Akoka!I29+Kurwai!I29+LANKIEN!I29+BENTIU!I29+ROM!I29+Pagak!I29+KOCH!I29+JTH!I29+Akobo!I29+Ulang!I29+Kodok!I29+Chuil!I29+Doma!I29+KMH!I29+KCH!I29+'Wau shilluk'!I29+'Koradar idp'!I29</f>
        <v>199</v>
      </c>
      <c r="J29" s="431">
        <f>NARUS!J29+MALAKAL!J29+'Malakal IDP'!J29+JUAIBOR!J29+KEEW!J29+'MELUTpoc '!J29+NASIR!J29+LEER!J29+'OLD FANGAK'!J29+WALGAK!J29+PAGIL!J29+YUAI!J29+'Narus CDOT'!J29+JIECH!J29+ADONG!J29+Renk!J29+Gangyiel!J29+Bunj!J29+JMH!J29+AYOD!J29+Akoka!J29+Kurwai!J29+LANKIEN!J29+BENTIU!J29+ROM!J29+Pagak!J29+KOCH!J29+JTH!J29+Akobo!J29+Ulang!J29+Kodok!J29+Chuil!J29+Doma!J29+KMH!J29+KCH!J29+'Wau shilluk'!J29+'Koradar idp'!J29</f>
        <v>199</v>
      </c>
      <c r="K29" s="431">
        <f>NARUS!K29+MALAKAL!K29+'Malakal IDP'!K29+JUAIBOR!K29+KEEW!K29+'MELUTpoc '!K29+NASIR!K29+LEER!K29+'OLD FANGAK'!K29+WALGAK!K29+PAGIL!K29+YUAI!K29+'Narus CDOT'!K29+JIECH!K29+ADONG!K29+Renk!K29+Gangyiel!K29+Bunj!K29+JMH!K29+AYOD!K29+Akoka!K29+Kurwai!K29+LANKIEN!K29+BENTIU!K29+ROM!K29+Pagak!K29+KOCH!K29+JTH!K29+Akobo!K29+Ulang!K29+Kodok!K29+Chuil!K29+Doma!K29+KMH!K29+KCH!K29+'Wau shilluk'!K29+'Koradar idp'!K29</f>
        <v>205</v>
      </c>
      <c r="L29" s="431">
        <f>NARUS!L29+MALAKAL!L29+'Malakal IDP'!L29+JUAIBOR!L29+KEEW!L29+'MELUTpoc '!L29+NASIR!L29+LEER!L29+'OLD FANGAK'!L29+WALGAK!L29+PAGIL!L29+YUAI!L29+'Narus CDOT'!L29+JIECH!L29+ADONG!L29+Renk!L29+Gangyiel!L29+Bunj!L29+JMH!L29+AYOD!L29+Akoka!L29+Kurwai!L29+LANKIEN!L29+BENTIU!L29+ROM!L29+Pagak!L29+KOCH!L29+JTH!L29+Akobo!L29+Ulang!L29+Kodok!L29+Chuil!L29+Doma!L29+KMH!L29+KCH!L29+'Wau shilluk'!L29+'Koradar idp'!L29</f>
        <v>205</v>
      </c>
      <c r="M29" s="431">
        <f>NARUS!M29+MALAKAL!M29+'Malakal IDP'!M29+JUAIBOR!M29+KEEW!M29+'MELUTpoc '!M29+NASIR!M29+LEER!M29+'OLD FANGAK'!M29+WALGAK!M29+PAGIL!M29+YUAI!M29+'Narus CDOT'!M29+JIECH!M29+ADONG!M29+Renk!M29+Gangyiel!M29+Bunj!M29+JMH!M29+AYOD!M29+Akoka!M29+Kurwai!M29+LANKIEN!M29+BENTIU!M29+ROM!M29+Pagak!M29+KOCH!M29+JTH!M29+Akobo!M29+Ulang!M29+Kodok!M29+Chuil!M29+Doma!M29+KMH!M29+KCH!M29+'Wau shilluk'!M29+'Koradar idp'!M29</f>
        <v>202</v>
      </c>
      <c r="N29" s="431">
        <f>NARUS!N29+MALAKAL!N29+'Malakal IDP'!N29+JUAIBOR!N29+KEEW!N29+'MELUTpoc '!N29+NASIR!N29+LEER!N29+'OLD FANGAK'!N29+WALGAK!N29+PAGIL!N29+YUAI!N29+'Narus CDOT'!N29+JIECH!N29+ADONG!N29+Renk!N29+Gangyiel!N29+Bunj!N29+JMH!N29+AYOD!N29+Akoka!N29+Kurwai!N29+LANKIEN!N29+BENTIU!N29+ROM!N29+Pagak!N29+KOCH!N29+JTH!N29+Akobo!N29+Ulang!N29+Kodok!N29+Chuil!N29+Doma!N29+KMH!N29+KCH!N29+'Wau shilluk'!N29+'Koradar idp'!N29</f>
        <v>205</v>
      </c>
      <c r="O29" s="431">
        <f>NARUS!O29+MALAKAL!O29+'Malakal IDP'!O29+JUAIBOR!O29+KEEW!O29+'MELUTpoc '!O29+NASIR!O29+LEER!O29+'OLD FANGAK'!O29+WALGAK!O29+PAGIL!O29+YUAI!O29+'Narus CDOT'!O29+JIECH!O29+ADONG!O29+Renk!O29+Gangyiel!O29+Bunj!O29+JMH!O29+AYOD!O29+Akoka!O29+Kurwai!O29+LANKIEN!O29+BENTIU!O29+ROM!O29+Pagak!O29+KOCH!O29+JTH!O29+Akobo!O29+Ulang!O29+Kodok!O29+Chuil!O29+Doma!O29+KMH!O29+KCH!O29+'Wau shilluk'!O29+'Koradar idp'!O29</f>
        <v>205</v>
      </c>
      <c r="P29" s="449">
        <f>NARUS!P29+MALAKAL!P29+'Malakal IDP'!P29+JUAIBOR!P29+KEEW!P29+'MELUTpoc '!P29+NASIR!P29+LEER!P29+'OLD FANGAK'!P29+WALGAK!P29+PAGIL!P29+YUAI!P29+'Narus CDOT'!P29+JIECH!P29+ADONG!P29+Renk!P29+Gangyiel!P29+Bunj!P29+JMH!P29+AYOD!P29+Akoka!P29+Kurwai!P29+LANKIEN!P29+BENTIU!P29+ROM!P29+Pagak!P29+KOCH!P29+JTH!P29+Akobo!P29+Ulang!P29+Kodok!P29+Chuil!P29+Doma!P29+KMH!P29+KCH!P29+'Wau shilluk'!P29+'Koradar idp'!P29</f>
        <v>20</v>
      </c>
      <c r="Q29" s="449">
        <f>NARUS!Q29+MALAKAL!Q29+'Malakal IDP'!Q29+JUAIBOR!Q29+KEEW!Q29+'MELUTpoc '!Q29+NASIR!Q29+LEER!Q29+'OLD FANGAK'!Q29+WALGAK!Q29+PAGIL!Q29+YUAI!Q29+'Narus CDOT'!Q29+JIECH!Q29+ADONG!Q29+Renk!Q29+Gangyiel!Q29+Bunj!Q29+JMH!Q29+AYOD!Q29+Akoka!Q29+Kurwai!Q29+LANKIEN!Q29+BENTIU!Q29+ROM!Q29+Pagak!Q29+KOCH!Q29+JTH!Q29+Akobo!Q29+Ulang!Q29+Kodok!Q29+Chuil!Q29+Doma!Q29+KMH!Q29+KCH!Q29+'Wau shilluk'!Q29+'Koradar idp'!Q29</f>
        <v>5</v>
      </c>
      <c r="R29" s="450">
        <f>NARUS!R29+MALAKAL!R29+'Malakal IDP'!R29+JUAIBOR!R29+KEEW!R29+'MELUTpoc '!R29+NASIR!R29+LEER!R29+'OLD FANGAK'!R29+WALGAK!R29+PAGIL!R29+YUAI!R29+'Narus CDOT'!R29+JIECH!R29+ADONG!R29+Renk!R29+Gangyiel!R29+Bunj!R29+JMH!R29+AYOD!R29+Akoka!R29+Kurwai!R29+LANKIEN!R29+BENTIU!R29+ROM!R29+Pagak!R29+KOCH!R29+JTH!R29+Akobo!R29+Ulang!R29+Kodok!R29+Chuil!R29+Doma!R29+KMH!R29+KCH!R29+'Wau shilluk'!R29+'Koradar idp'!R29</f>
        <v>7</v>
      </c>
      <c r="S29" s="450">
        <f>NARUS!S29+MALAKAL!S29+'Malakal IDP'!S29+JUAIBOR!S29+KEEW!S29+'MELUTpoc '!S29+NASIR!S29+LEER!S29+'OLD FANGAK'!S29+WALGAK!S29+PAGIL!S29+YUAI!S29+'Narus CDOT'!S29+JIECH!S29+ADONG!S29+Renk!S29+Gangyiel!S29+Bunj!S29+JMH!S29+AYOD!S29+Akoka!S29+Kurwai!S29+LANKIEN!S29+BENTIU!S29+ROM!S29+Pagak!S29+KOCH!S29+JTH!S29+Akobo!S29+Ulang!S29+Kodok!S29+Chuil!S29+Doma!S29+KMH!S29+KCH!S29+'Wau shilluk'!S29+'Koradar idp'!S29</f>
        <v>18</v>
      </c>
      <c r="T29" s="148"/>
      <c r="U29" s="9"/>
      <c r="V29" s="9"/>
      <c r="W29" s="9"/>
      <c r="X29" s="9"/>
      <c r="Y29" s="9"/>
      <c r="Z29" s="9"/>
    </row>
    <row r="30" spans="1:26" customFormat="1" ht="15.75" x14ac:dyDescent="0.25">
      <c r="A30" s="433">
        <v>42856</v>
      </c>
      <c r="B30" s="438">
        <v>42862</v>
      </c>
      <c r="C30" s="435" t="s">
        <v>94</v>
      </c>
      <c r="D30" s="431">
        <f>NARUS!D30+MALAKAL!D30+'Malakal IDP'!D30+JUAIBOR!D30+KEEW!D30+'MELUTpoc '!D30+NASIR!D30+LEER!D30+'OLD FANGAK'!D30+WALGAK!D30+PAGIL!D30+YUAI!D30+'Narus CDOT'!D30+JIECH!D30+ADONG!D30+Renk!D30+Gangyiel!D30+Bunj!D30+JMH!D30+AYOD!D30+Akoka!D30+Kurwai!D30+LANKIEN!D30+BENTIU!D30+ROM!D30+Pagak!D30+KOCH!D30+JTH!D30+Akobo!D30+Ulang!D30+Kodok!D30+Chuil!D30+Doma!D30+KMH!D30+KCH!D30+'Wau shilluk'!D30+'Koradar idp'!D30</f>
        <v>205</v>
      </c>
      <c r="E30" s="450">
        <f>NARUS!E30+MALAKAL!E30+'Malakal IDP'!E30+JUAIBOR!E30+KEEW!E30+'MELUTpoc '!E30+NASIR!E30+LEER!E30+'OLD FANGAK'!E30+WALGAK!E30+PAGIL!E30+YUAI!E30+'Narus CDOT'!E30+JIECH!E30+ADONG!E30+Renk!E30+Gangyiel!E30+Bunj!E30+JMH!E30+AYOD!E30+Akoka!E30+Kurwai!E30+LANKIEN!E30+BENTIU!E30+ROM!E30+Pagak!E30+KOCH!E30+JTH!E30+Akobo!E30+Ulang!E30+Kodok!E30+Chuil!E30+Doma!E30+KMH!E30+KCH!E30+'Wau shilluk'!E30+'Koradar idp'!E30</f>
        <v>206</v>
      </c>
      <c r="F30" s="450">
        <f>NARUS!F30+MALAKAL!F30+'Malakal IDP'!F30+JUAIBOR!F30+KEEW!F30+'MELUTpoc '!F30+NASIR!F30+LEER!F30+'OLD FANGAK'!F30+WALGAK!F30+PAGIL!F30+YUAI!F30+'Narus CDOT'!F30+JIECH!F30+ADONG!F30+Renk!F30+Gangyiel!F30+Bunj!F30+JMH!F30+AYOD!F30+Akoka!F30+Kurwai!F30+LANKIEN!F30+BENTIU!F30+ROM!F30+Pagak!F30+KOCH!F30+JTH!F30+Akobo!F30+Ulang!F30+Kodok!F30+Chuil!F30+Doma!F30+KMH!F30+KCH!F30+'Wau shilluk'!F30+'Koradar idp'!F30</f>
        <v>207</v>
      </c>
      <c r="G30" s="431">
        <f>NARUS!G30+MALAKAL!G30+'Malakal IDP'!G30+JUAIBOR!G30+KEEW!G30+'MELUTpoc '!G30+NASIR!G30+LEER!G30+'OLD FANGAK'!G30+WALGAK!G30+PAGIL!G30+YUAI!G30+'Narus CDOT'!G30+JIECH!G30+ADONG!G30+Renk!G30+Gangyiel!G30+Bunj!G30+JMH!G30+AYOD!G30+Akoka!G30+Kurwai!G30+LANKIEN!G30+BENTIU!G30+ROM!G30+Pagak!G30+KOCH!G30+JTH!G30+Akobo!G30+Ulang!G30+Kodok!G30+Chuil!G30+Doma!G30+KMH!G30+KCH!G30+'Wau shilluk'!G30+'Koradar idp'!G30</f>
        <v>208</v>
      </c>
      <c r="H30" s="431">
        <f>NARUS!H30+MALAKAL!H30+'Malakal IDP'!H30+JUAIBOR!H30+KEEW!H30+'MELUTpoc '!H30+NASIR!H30+LEER!H30+'OLD FANGAK'!H30+WALGAK!H30+PAGIL!H30+YUAI!H30+'Narus CDOT'!H30+JIECH!H30+ADONG!H30+Renk!H30+Gangyiel!H30+Bunj!H30+JMH!H30+AYOD!H30+Akoka!H30+Kurwai!H30+LANKIEN!H30+BENTIU!H30+ROM!H30+Pagak!H30+KOCH!H30+JTH!H30+Akobo!H30+Ulang!H30+Kodok!H30+Chuil!H30+Doma!H30+KMH!H30+KCH!H30+'Wau shilluk'!H30+'Koradar idp'!H30</f>
        <v>209</v>
      </c>
      <c r="I30" s="431">
        <f>NARUS!I30+MALAKAL!I30+'Malakal IDP'!I30+JUAIBOR!I30+KEEW!I30+'MELUTpoc '!I30+NASIR!I30+LEER!I30+'OLD FANGAK'!I30+WALGAK!I30+PAGIL!I30+YUAI!I30+'Narus CDOT'!I30+JIECH!I30+ADONG!I30+Renk!I30+Gangyiel!I30+Bunj!I30+JMH!I30+AYOD!I30+Akoka!I30+Kurwai!I30+LANKIEN!I30+BENTIU!I30+ROM!I30+Pagak!I30+KOCH!I30+JTH!I30+Akobo!I30+Ulang!I30+Kodok!I30+Chuil!I30+Doma!I30+KMH!I30+KCH!I30+'Wau shilluk'!I30+'Koradar idp'!I30</f>
        <v>210</v>
      </c>
      <c r="J30" s="431">
        <f>NARUS!J30+MALAKAL!J30+'Malakal IDP'!J30+JUAIBOR!J30+KEEW!J30+'MELUTpoc '!J30+NASIR!J30+LEER!J30+'OLD FANGAK'!J30+WALGAK!J30+PAGIL!J30+YUAI!J30+'Narus CDOT'!J30+JIECH!J30+ADONG!J30+Renk!J30+Gangyiel!J30+Bunj!J30+JMH!J30+AYOD!J30+Akoka!J30+Kurwai!J30+LANKIEN!J30+BENTIU!J30+ROM!J30+Pagak!J30+KOCH!J30+JTH!J30+Akobo!J30+Ulang!J30+Kodok!J30+Chuil!J30+Doma!J30+KMH!J30+KCH!J30+'Wau shilluk'!J30+'Koradar idp'!J30</f>
        <v>211</v>
      </c>
      <c r="K30" s="431">
        <f>NARUS!K30+MALAKAL!K30+'Malakal IDP'!K30+JUAIBOR!K30+KEEW!K30+'MELUTpoc '!K30+NASIR!K30+LEER!K30+'OLD FANGAK'!K30+WALGAK!K30+PAGIL!K30+YUAI!K30+'Narus CDOT'!K30+JIECH!K30+ADONG!K30+Renk!K30+Gangyiel!K30+Bunj!K30+JMH!K30+AYOD!K30+Akoka!K30+Kurwai!K30+LANKIEN!K30+BENTIU!K30+ROM!K30+Pagak!K30+KOCH!K30+JTH!K30+Akobo!K30+Ulang!K30+Kodok!K30+Chuil!K30+Doma!K30+KMH!K30+KCH!K30+'Wau shilluk'!K30+'Koradar idp'!K30</f>
        <v>212</v>
      </c>
      <c r="L30" s="431">
        <f>NARUS!L30+MALAKAL!L30+'Malakal IDP'!L30+JUAIBOR!L30+KEEW!L30+'MELUTpoc '!L30+NASIR!L30+LEER!L30+'OLD FANGAK'!L30+WALGAK!L30+PAGIL!L30+YUAI!L30+'Narus CDOT'!L30+JIECH!L30+ADONG!L30+Renk!L30+Gangyiel!L30+Bunj!L30+JMH!L30+AYOD!L30+Akoka!L30+Kurwai!L30+LANKIEN!L30+BENTIU!L30+ROM!L30+Pagak!L30+KOCH!L30+JTH!L30+Akobo!L30+Ulang!L30+Kodok!L30+Chuil!L30+Doma!L30+KMH!L30+KCH!L30+'Wau shilluk'!L30+'Koradar idp'!L30</f>
        <v>213</v>
      </c>
      <c r="M30" s="431">
        <f>NARUS!M30+MALAKAL!M30+'Malakal IDP'!M30+JUAIBOR!M30+KEEW!M30+'MELUTpoc '!M30+NASIR!M30+LEER!M30+'OLD FANGAK'!M30+WALGAK!M30+PAGIL!M30+YUAI!M30+'Narus CDOT'!M30+JIECH!M30+ADONG!M30+Renk!M30+Gangyiel!M30+Bunj!M30+JMH!M30+AYOD!M30+Akoka!M30+Kurwai!M30+LANKIEN!M30+BENTIU!M30+ROM!M30+Pagak!M30+KOCH!M30+JTH!M30+Akobo!M30+Ulang!M30+Kodok!M30+Chuil!M30+Doma!M30+KMH!M30+KCH!M30+'Wau shilluk'!M30+'Koradar idp'!M30</f>
        <v>214</v>
      </c>
      <c r="N30" s="431">
        <f>NARUS!N30+MALAKAL!N30+'Malakal IDP'!N30+JUAIBOR!N30+KEEW!N30+'MELUTpoc '!N30+NASIR!N30+LEER!N30+'OLD FANGAK'!N30+WALGAK!N30+PAGIL!N30+YUAI!N30+'Narus CDOT'!N30+JIECH!N30+ADONG!N30+Renk!N30+Gangyiel!N30+Bunj!N30+JMH!N30+AYOD!N30+Akoka!N30+Kurwai!N30+LANKIEN!N30+BENTIU!N30+ROM!N30+Pagak!N30+KOCH!N30+JTH!N30+Akobo!N30+Ulang!N30+Kodok!N30+Chuil!N30+Doma!N30+KMH!N30+KCH!N30+'Wau shilluk'!N30+'Koradar idp'!N30</f>
        <v>215</v>
      </c>
      <c r="O30" s="431">
        <f>NARUS!O30+MALAKAL!O30+'Malakal IDP'!O30+JUAIBOR!O30+KEEW!O30+'MELUTpoc '!O30+NASIR!O30+LEER!O30+'OLD FANGAK'!O30+WALGAK!O30+PAGIL!O30+YUAI!O30+'Narus CDOT'!O30+JIECH!O30+ADONG!O30+Renk!O30+Gangyiel!O30+Bunj!O30+JMH!O30+AYOD!O30+Akoka!O30+Kurwai!O30+LANKIEN!O30+BENTIU!O30+ROM!O30+Pagak!O30+KOCH!O30+JTH!O30+Akobo!O30+Ulang!O30+Kodok!O30+Chuil!O30+Doma!O30+KMH!O30+KCH!O30+'Wau shilluk'!O30+'Koradar idp'!O30</f>
        <v>216</v>
      </c>
      <c r="P30" s="449">
        <f>NARUS!P30+MALAKAL!P30+'Malakal IDP'!P30+JUAIBOR!P30+KEEW!P30+'MELUTpoc '!P30+NASIR!P30+LEER!P30+'OLD FANGAK'!P30+WALGAK!P30+PAGIL!P30+YUAI!P30+'Narus CDOT'!P30+JIECH!P30+ADONG!P30+Renk!P30+Gangyiel!P30+Bunj!P30+JMH!P30+AYOD!P30+Akoka!P30+Kurwai!P30+LANKIEN!P30+BENTIU!P30+ROM!P30+Pagak!P30+KOCH!P30+JTH!P30+Akobo!P30+Ulang!P30+Kodok!P30+Chuil!P30+Doma!P30+KMH!P30+KCH!P30+'Wau shilluk'!P30+'Koradar idp'!P30</f>
        <v>0</v>
      </c>
      <c r="Q30" s="449">
        <f>NARUS!Q30+MALAKAL!Q30+'Malakal IDP'!Q30+JUAIBOR!Q30+KEEW!Q30+'MELUTpoc '!Q30+NASIR!Q30+LEER!Q30+'OLD FANGAK'!Q30+WALGAK!Q30+PAGIL!Q30+YUAI!Q30+'Narus CDOT'!Q30+JIECH!Q30+ADONG!Q30+Renk!Q30+Gangyiel!Q30+Bunj!Q30+JMH!Q30+AYOD!Q30+Akoka!Q30+Kurwai!Q30+LANKIEN!Q30+BENTIU!Q30+ROM!Q30+Pagak!Q30+KOCH!Q30+JTH!Q30+Akobo!Q30+Ulang!Q30+Kodok!Q30+Chuil!Q30+Doma!Q30+KMH!Q30+KCH!Q30+'Wau shilluk'!Q30+'Koradar idp'!Q30</f>
        <v>0</v>
      </c>
      <c r="R30" s="450">
        <f>NARUS!R30+MALAKAL!R30+'Malakal IDP'!R30+JUAIBOR!R30+KEEW!R30+'MELUTpoc '!R30+NASIR!R30+LEER!R30+'OLD FANGAK'!R30+WALGAK!R30+PAGIL!R30+YUAI!R30+'Narus CDOT'!R30+JIECH!R30+ADONG!R30+Renk!R30+Gangyiel!R30+Bunj!R30+JMH!R30+AYOD!R30+Akoka!R30+Kurwai!R30+LANKIEN!R30+BENTIU!R30+ROM!R30+Pagak!R30+KOCH!R30+JTH!R30+Akobo!R30+Ulang!R30+Kodok!R30+Chuil!R30+Doma!R30+KMH!R30+KCH!R30+'Wau shilluk'!R30+'Koradar idp'!R30</f>
        <v>0</v>
      </c>
      <c r="S30" s="450">
        <f>NARUS!S30+MALAKAL!S30+'Malakal IDP'!S30+JUAIBOR!S30+KEEW!S30+'MELUTpoc '!S30+NASIR!S30+LEER!S30+'OLD FANGAK'!S30+WALGAK!S30+PAGIL!S30+YUAI!S30+'Narus CDOT'!S30+JIECH!S30+ADONG!S30+Renk!S30+Gangyiel!S30+Bunj!S30+JMH!S30+AYOD!S30+Akoka!S30+Kurwai!S30+LANKIEN!S30+BENTIU!S30+ROM!S30+Pagak!S30+KOCH!S30+JTH!S30+Akobo!S30+Ulang!S30+Kodok!S30+Chuil!S30+Doma!S30+KMH!S30+KCH!S30+'Wau shilluk'!S30+'Koradar idp'!S30</f>
        <v>0</v>
      </c>
      <c r="T30" s="148"/>
      <c r="U30" s="9"/>
      <c r="V30" s="9"/>
      <c r="W30" s="9"/>
      <c r="X30" s="9"/>
      <c r="Y30" s="9"/>
      <c r="Z30" s="9"/>
    </row>
    <row r="31" spans="1:26" customFormat="1" ht="15.75" x14ac:dyDescent="0.25">
      <c r="A31" s="433">
        <v>42863</v>
      </c>
      <c r="B31" s="438">
        <v>42869</v>
      </c>
      <c r="C31" s="435" t="s">
        <v>95</v>
      </c>
      <c r="D31" s="431">
        <f>NARUS!D31+MALAKAL!D31+'Malakal IDP'!D31+JUAIBOR!D31+KEEW!D31+'MELUTpoc '!D31+NASIR!D31+LEER!D31+'OLD FANGAK'!D31+WALGAK!D31+PAGIL!D31+YUAI!D31+'Narus CDOT'!D31+JIECH!D31+ADONG!D31+Renk!D31+Gangyiel!D31+Bunj!D31+JMH!D31+AYOD!D31+Akoka!D31+Kurwai!D31+LANKIEN!D31+BENTIU!D31+ROM!D31+Pagak!D31+KOCH!D31+JTH!D31+Akobo!D31+Ulang!D31+Kodok!D31+Chuil!D31+Doma!D31+KMH!D31+KCH!D31+'Wau shilluk'!D31+'Koradar idp'!D31</f>
        <v>217</v>
      </c>
      <c r="E31" s="450">
        <f>NARUS!E31+MALAKAL!E31+'Malakal IDP'!E31+JUAIBOR!E31+KEEW!E31+'MELUTpoc '!E31+NASIR!E31+LEER!E31+'OLD FANGAK'!E31+WALGAK!E31+PAGIL!E31+YUAI!E31+'Narus CDOT'!E31+JIECH!E31+ADONG!E31+Renk!E31+Gangyiel!E31+Bunj!E31+JMH!E31+AYOD!E31+Akoka!E31+Kurwai!E31+LANKIEN!E31+BENTIU!E31+ROM!E31+Pagak!E31+KOCH!E31+JTH!E31+Akobo!E31+Ulang!E31+Kodok!E31+Chuil!E31+Doma!E31+KMH!E31+KCH!E31+'Wau shilluk'!E31+'Koradar idp'!E31</f>
        <v>218</v>
      </c>
      <c r="F31" s="450">
        <f>NARUS!F31+MALAKAL!F31+'Malakal IDP'!F31+JUAIBOR!F31+KEEW!F31+'MELUTpoc '!F31+NASIR!F31+LEER!F31+'OLD FANGAK'!F31+WALGAK!F31+PAGIL!F31+YUAI!F31+'Narus CDOT'!F31+JIECH!F31+ADONG!F31+Renk!F31+Gangyiel!F31+Bunj!F31+JMH!F31+AYOD!F31+Akoka!F31+Kurwai!F31+LANKIEN!F31+BENTIU!F31+ROM!F31+Pagak!F31+KOCH!F31+JTH!F31+Akobo!F31+Ulang!F31+Kodok!F31+Chuil!F31+Doma!F31+KMH!F31+KCH!F31+'Wau shilluk'!F31+'Koradar idp'!F31</f>
        <v>219</v>
      </c>
      <c r="G31" s="431">
        <f>NARUS!G31+MALAKAL!G31+'Malakal IDP'!G31+JUAIBOR!G31+KEEW!G31+'MELUTpoc '!G31+NASIR!G31+LEER!G31+'OLD FANGAK'!G31+WALGAK!G31+PAGIL!G31+YUAI!G31+'Narus CDOT'!G31+JIECH!G31+ADONG!G31+Renk!G31+Gangyiel!G31+Bunj!G31+JMH!G31+AYOD!G31+Akoka!G31+Kurwai!G31+LANKIEN!G31+BENTIU!G31+ROM!G31+Pagak!G31+KOCH!G31+JTH!G31+Akobo!G31+Ulang!G31+Kodok!G31+Chuil!G31+Doma!G31+KMH!G31+KCH!G31+'Wau shilluk'!G31+'Koradar idp'!G31</f>
        <v>220</v>
      </c>
      <c r="H31" s="431">
        <f>NARUS!H31+MALAKAL!H31+'Malakal IDP'!H31+JUAIBOR!H31+KEEW!H31+'MELUTpoc '!H31+NASIR!H31+LEER!H31+'OLD FANGAK'!H31+WALGAK!H31+PAGIL!H31+YUAI!H31+'Narus CDOT'!H31+JIECH!H31+ADONG!H31+Renk!H31+Gangyiel!H31+Bunj!H31+JMH!H31+AYOD!H31+Akoka!H31+Kurwai!H31+LANKIEN!H31+BENTIU!H31+ROM!H31+Pagak!H31+KOCH!H31+JTH!H31+Akobo!H31+Ulang!H31+Kodok!H31+Chuil!H31+Doma!H31+KMH!H31+KCH!H31+'Wau shilluk'!H31+'Koradar idp'!H31</f>
        <v>221</v>
      </c>
      <c r="I31" s="431">
        <f>NARUS!I31+MALAKAL!I31+'Malakal IDP'!I31+JUAIBOR!I31+KEEW!I31+'MELUTpoc '!I31+NASIR!I31+LEER!I31+'OLD FANGAK'!I31+WALGAK!I31+PAGIL!I31+YUAI!I31+'Narus CDOT'!I31+JIECH!I31+ADONG!I31+Renk!I31+Gangyiel!I31+Bunj!I31+JMH!I31+AYOD!I31+Akoka!I31+Kurwai!I31+LANKIEN!I31+BENTIU!I31+ROM!I31+Pagak!I31+KOCH!I31+JTH!I31+Akobo!I31+Ulang!I31+Kodok!I31+Chuil!I31+Doma!I31+KMH!I31+KCH!I31+'Wau shilluk'!I31+'Koradar idp'!I31</f>
        <v>222</v>
      </c>
      <c r="J31" s="431">
        <f>NARUS!J31+MALAKAL!J31+'Malakal IDP'!J31+JUAIBOR!J31+KEEW!J31+'MELUTpoc '!J31+NASIR!J31+LEER!J31+'OLD FANGAK'!J31+WALGAK!J31+PAGIL!J31+YUAI!J31+'Narus CDOT'!J31+JIECH!J31+ADONG!J31+Renk!J31+Gangyiel!J31+Bunj!J31+JMH!J31+AYOD!J31+Akoka!J31+Kurwai!J31+LANKIEN!J31+BENTIU!J31+ROM!J31+Pagak!J31+KOCH!J31+JTH!J31+Akobo!J31+Ulang!J31+Kodok!J31+Chuil!J31+Doma!J31+KMH!J31+KCH!J31+'Wau shilluk'!J31+'Koradar idp'!J31</f>
        <v>223</v>
      </c>
      <c r="K31" s="431">
        <f>NARUS!K31+MALAKAL!K31+'Malakal IDP'!K31+JUAIBOR!K31+KEEW!K31+'MELUTpoc '!K31+NASIR!K31+LEER!K31+'OLD FANGAK'!K31+WALGAK!K31+PAGIL!K31+YUAI!K31+'Narus CDOT'!K31+JIECH!K31+ADONG!K31+Renk!K31+Gangyiel!K31+Bunj!K31+JMH!K31+AYOD!K31+Akoka!K31+Kurwai!K31+LANKIEN!K31+BENTIU!K31+ROM!K31+Pagak!K31+KOCH!K31+JTH!K31+Akobo!K31+Ulang!K31+Kodok!K31+Chuil!K31+Doma!K31+KMH!K31+KCH!K31+'Wau shilluk'!K31+'Koradar idp'!K31</f>
        <v>224</v>
      </c>
      <c r="L31" s="431">
        <f>NARUS!L31+MALAKAL!L31+'Malakal IDP'!L31+JUAIBOR!L31+KEEW!L31+'MELUTpoc '!L31+NASIR!L31+LEER!L31+'OLD FANGAK'!L31+WALGAK!L31+PAGIL!L31+YUAI!L31+'Narus CDOT'!L31+JIECH!L31+ADONG!L31+Renk!L31+Gangyiel!L31+Bunj!L31+JMH!L31+AYOD!L31+Akoka!L31+Kurwai!L31+LANKIEN!L31+BENTIU!L31+ROM!L31+Pagak!L31+KOCH!L31+JTH!L31+Akobo!L31+Ulang!L31+Kodok!L31+Chuil!L31+Doma!L31+KMH!L31+KCH!L31+'Wau shilluk'!L31+'Koradar idp'!L31</f>
        <v>225</v>
      </c>
      <c r="M31" s="431">
        <f>NARUS!M31+MALAKAL!M31+'Malakal IDP'!M31+JUAIBOR!M31+KEEW!M31+'MELUTpoc '!M31+NASIR!M31+LEER!M31+'OLD FANGAK'!M31+WALGAK!M31+PAGIL!M31+YUAI!M31+'Narus CDOT'!M31+JIECH!M31+ADONG!M31+Renk!M31+Gangyiel!M31+Bunj!M31+JMH!M31+AYOD!M31+Akoka!M31+Kurwai!M31+LANKIEN!M31+BENTIU!M31+ROM!M31+Pagak!M31+KOCH!M31+JTH!M31+Akobo!M31+Ulang!M31+Kodok!M31+Chuil!M31+Doma!M31+KMH!M31+KCH!M31+'Wau shilluk'!M31+'Koradar idp'!M31</f>
        <v>226</v>
      </c>
      <c r="N31" s="431">
        <f>NARUS!N31+MALAKAL!N31+'Malakal IDP'!N31+JUAIBOR!N31+KEEW!N31+'MELUTpoc '!N31+NASIR!N31+LEER!N31+'OLD FANGAK'!N31+WALGAK!N31+PAGIL!N31+YUAI!N31+'Narus CDOT'!N31+JIECH!N31+ADONG!N31+Renk!N31+Gangyiel!N31+Bunj!N31+JMH!N31+AYOD!N31+Akoka!N31+Kurwai!N31+LANKIEN!N31+BENTIU!N31+ROM!N31+Pagak!N31+KOCH!N31+JTH!N31+Akobo!N31+Ulang!N31+Kodok!N31+Chuil!N31+Doma!N31+KMH!N31+KCH!N31+'Wau shilluk'!N31+'Koradar idp'!N31</f>
        <v>227</v>
      </c>
      <c r="O31" s="431">
        <f>NARUS!O31+MALAKAL!O31+'Malakal IDP'!O31+JUAIBOR!O31+KEEW!O31+'MELUTpoc '!O31+NASIR!O31+LEER!O31+'OLD FANGAK'!O31+WALGAK!O31+PAGIL!O31+YUAI!O31+'Narus CDOT'!O31+JIECH!O31+ADONG!O31+Renk!O31+Gangyiel!O31+Bunj!O31+JMH!O31+AYOD!O31+Akoka!O31+Kurwai!O31+LANKIEN!O31+BENTIU!O31+ROM!O31+Pagak!O31+KOCH!O31+JTH!O31+Akobo!O31+Ulang!O31+Kodok!O31+Chuil!O31+Doma!O31+KMH!O31+KCH!O31+'Wau shilluk'!O31+'Koradar idp'!O31</f>
        <v>228</v>
      </c>
      <c r="P31" s="449">
        <f>NARUS!P31+MALAKAL!P31+'Malakal IDP'!P31+JUAIBOR!P31+KEEW!P31+'MELUTpoc '!P31+NASIR!P31+LEER!P31+'OLD FANGAK'!P31+WALGAK!P31+PAGIL!P31+YUAI!P31+'Narus CDOT'!P31+JIECH!P31+ADONG!P31+Renk!P31+Gangyiel!P31+Bunj!P31+JMH!P31+AYOD!P31+Akoka!P31+Kurwai!P31+LANKIEN!P31+BENTIU!P31+ROM!P31+Pagak!P31+KOCH!P31+JTH!P31+Akobo!P31+Ulang!P31+Kodok!P31+Chuil!P31+Doma!P31+KMH!P31+KCH!P31+'Wau shilluk'!P31+'Koradar idp'!P31</f>
        <v>0</v>
      </c>
      <c r="Q31" s="449">
        <f>NARUS!Q31+MALAKAL!Q31+'Malakal IDP'!Q31+JUAIBOR!Q31+KEEW!Q31+'MELUTpoc '!Q31+NASIR!Q31+LEER!Q31+'OLD FANGAK'!Q31+WALGAK!Q31+PAGIL!Q31+YUAI!Q31+'Narus CDOT'!Q31+JIECH!Q31+ADONG!Q31+Renk!Q31+Gangyiel!Q31+Bunj!Q31+JMH!Q31+AYOD!Q31+Akoka!Q31+Kurwai!Q31+LANKIEN!Q31+BENTIU!Q31+ROM!Q31+Pagak!Q31+KOCH!Q31+JTH!Q31+Akobo!Q31+Ulang!Q31+Kodok!Q31+Chuil!Q31+Doma!Q31+KMH!Q31+KCH!Q31+'Wau shilluk'!Q31+'Koradar idp'!Q31</f>
        <v>0</v>
      </c>
      <c r="R31" s="450">
        <f>NARUS!R31+MALAKAL!R31+'Malakal IDP'!R31+JUAIBOR!R31+KEEW!R31+'MELUTpoc '!R31+NASIR!R31+LEER!R31+'OLD FANGAK'!R31+WALGAK!R31+PAGIL!R31+YUAI!R31+'Narus CDOT'!R31+JIECH!R31+ADONG!R31+Renk!R31+Gangyiel!R31+Bunj!R31+JMH!R31+AYOD!R31+Akoka!R31+Kurwai!R31+LANKIEN!R31+BENTIU!R31+ROM!R31+Pagak!R31+KOCH!R31+JTH!R31+Akobo!R31+Ulang!R31+Kodok!R31+Chuil!R31+Doma!R31+KMH!R31+KCH!R31+'Wau shilluk'!R31+'Koradar idp'!R31</f>
        <v>0</v>
      </c>
      <c r="S31" s="450">
        <f>NARUS!S31+MALAKAL!S31+'Malakal IDP'!S31+JUAIBOR!S31+KEEW!S31+'MELUTpoc '!S31+NASIR!S31+LEER!S31+'OLD FANGAK'!S31+WALGAK!S31+PAGIL!S31+YUAI!S31+'Narus CDOT'!S31+JIECH!S31+ADONG!S31+Renk!S31+Gangyiel!S31+Bunj!S31+JMH!S31+AYOD!S31+Akoka!S31+Kurwai!S31+LANKIEN!S31+BENTIU!S31+ROM!S31+Pagak!S31+KOCH!S31+JTH!S31+Akobo!S31+Ulang!S31+Kodok!S31+Chuil!S31+Doma!S31+KMH!S31+KCH!S31+'Wau shilluk'!S31+'Koradar idp'!S31</f>
        <v>0</v>
      </c>
      <c r="T31" s="148"/>
      <c r="U31" s="9"/>
      <c r="V31" s="9"/>
      <c r="W31" s="9"/>
      <c r="X31" s="9"/>
      <c r="Y31" s="9"/>
      <c r="Z31" s="9"/>
    </row>
    <row r="32" spans="1:26" customFormat="1" ht="15.75" x14ac:dyDescent="0.25">
      <c r="A32" s="433">
        <v>42870</v>
      </c>
      <c r="B32" s="438">
        <v>42876</v>
      </c>
      <c r="C32" s="435" t="s">
        <v>96</v>
      </c>
      <c r="D32" s="431">
        <f>NARUS!D32+MALAKAL!D32+'Malakal IDP'!D32+JUAIBOR!D32+KEEW!D32+'MELUTpoc '!D32+NASIR!D32+LEER!D32+'OLD FANGAK'!D32+WALGAK!D32+PAGIL!D32+YUAI!D32+'Narus CDOT'!D32+JIECH!D32+ADONG!D32+Renk!D32+Gangyiel!D32+Bunj!D32+JMH!D32+AYOD!D32+Akoka!D32+Kurwai!D32+LANKIEN!D32+BENTIU!D32+ROM!D32+Pagak!D32+KOCH!D32+JTH!D32+Akobo!D32+Ulang!D32+Kodok!D32+Chuil!D32+Doma!D32+KMH!D32+KCH!D32+'Wau shilluk'!D32+'Koradar idp'!D32</f>
        <v>229</v>
      </c>
      <c r="E32" s="450">
        <f>NARUS!E32+MALAKAL!E32+'Malakal IDP'!E32+JUAIBOR!E32+KEEW!E32+'MELUTpoc '!E32+NASIR!E32+LEER!E32+'OLD FANGAK'!E32+WALGAK!E32+PAGIL!E32+YUAI!E32+'Narus CDOT'!E32+JIECH!E32+ADONG!E32+Renk!E32+Gangyiel!E32+Bunj!E32+JMH!E32+AYOD!E32+Akoka!E32+Kurwai!E32+LANKIEN!E32+BENTIU!E32+ROM!E32+Pagak!E32+KOCH!E32+JTH!E32+Akobo!E32+Ulang!E32+Kodok!E32+Chuil!E32+Doma!E32+KMH!E32+KCH!E32+'Wau shilluk'!E32+'Koradar idp'!E32</f>
        <v>230</v>
      </c>
      <c r="F32" s="450">
        <f>NARUS!F32+MALAKAL!F32+'Malakal IDP'!F32+JUAIBOR!F32+KEEW!F32+'MELUTpoc '!F32+NASIR!F32+LEER!F32+'OLD FANGAK'!F32+WALGAK!F32+PAGIL!F32+YUAI!F32+'Narus CDOT'!F32+JIECH!F32+ADONG!F32+Renk!F32+Gangyiel!F32+Bunj!F32+JMH!F32+AYOD!F32+Akoka!F32+Kurwai!F32+LANKIEN!F32+BENTIU!F32+ROM!F32+Pagak!F32+KOCH!F32+JTH!F32+Akobo!F32+Ulang!F32+Kodok!F32+Chuil!F32+Doma!F32+KMH!F32+KCH!F32+'Wau shilluk'!F32+'Koradar idp'!F32</f>
        <v>231</v>
      </c>
      <c r="G32" s="431">
        <f>NARUS!G32+MALAKAL!G32+'Malakal IDP'!G32+JUAIBOR!G32+KEEW!G32+'MELUTpoc '!G32+NASIR!G32+LEER!G32+'OLD FANGAK'!G32+WALGAK!G32+PAGIL!G32+YUAI!G32+'Narus CDOT'!G32+JIECH!G32+ADONG!G32+Renk!G32+Gangyiel!G32+Bunj!G32+JMH!G32+AYOD!G32+Akoka!G32+Kurwai!G32+LANKIEN!G32+BENTIU!G32+ROM!G32+Pagak!G32+KOCH!G32+JTH!G32+Akobo!G32+Ulang!G32+Kodok!G32+Chuil!G32+Doma!G32+KMH!G32+KCH!G32+'Wau shilluk'!G32+'Koradar idp'!G32</f>
        <v>232</v>
      </c>
      <c r="H32" s="431">
        <f>NARUS!H32+MALAKAL!H32+'Malakal IDP'!H32+JUAIBOR!H32+KEEW!H32+'MELUTpoc '!H32+NASIR!H32+LEER!H32+'OLD FANGAK'!H32+WALGAK!H32+PAGIL!H32+YUAI!H32+'Narus CDOT'!H32+JIECH!H32+ADONG!H32+Renk!H32+Gangyiel!H32+Bunj!H32+JMH!H32+AYOD!H32+Akoka!H32+Kurwai!H32+LANKIEN!H32+BENTIU!H32+ROM!H32+Pagak!H32+KOCH!H32+JTH!H32+Akobo!H32+Ulang!H32+Kodok!H32+Chuil!H32+Doma!H32+KMH!H32+KCH!H32+'Wau shilluk'!H32+'Koradar idp'!H32</f>
        <v>233</v>
      </c>
      <c r="I32" s="431">
        <f>NARUS!I32+MALAKAL!I32+'Malakal IDP'!I32+JUAIBOR!I32+KEEW!I32+'MELUTpoc '!I32+NASIR!I32+LEER!I32+'OLD FANGAK'!I32+WALGAK!I32+PAGIL!I32+YUAI!I32+'Narus CDOT'!I32+JIECH!I32+ADONG!I32+Renk!I32+Gangyiel!I32+Bunj!I32+JMH!I32+AYOD!I32+Akoka!I32+Kurwai!I32+LANKIEN!I32+BENTIU!I32+ROM!I32+Pagak!I32+KOCH!I32+JTH!I32+Akobo!I32+Ulang!I32+Kodok!I32+Chuil!I32+Doma!I32+KMH!I32+KCH!I32+'Wau shilluk'!I32+'Koradar idp'!I32</f>
        <v>234</v>
      </c>
      <c r="J32" s="431">
        <f>NARUS!J32+MALAKAL!J32+'Malakal IDP'!J32+JUAIBOR!J32+KEEW!J32+'MELUTpoc '!J32+NASIR!J32+LEER!J32+'OLD FANGAK'!J32+WALGAK!J32+PAGIL!J32+YUAI!J32+'Narus CDOT'!J32+JIECH!J32+ADONG!J32+Renk!J32+Gangyiel!J32+Bunj!J32+JMH!J32+AYOD!J32+Akoka!J32+Kurwai!J32+LANKIEN!J32+BENTIU!J32+ROM!J32+Pagak!J32+KOCH!J32+JTH!J32+Akobo!J32+Ulang!J32+Kodok!J32+Chuil!J32+Doma!J32+KMH!J32+KCH!J32+'Wau shilluk'!J32+'Koradar idp'!J32</f>
        <v>235</v>
      </c>
      <c r="K32" s="431">
        <f>NARUS!K32+MALAKAL!K32+'Malakal IDP'!K32+JUAIBOR!K32+KEEW!K32+'MELUTpoc '!K32+NASIR!K32+LEER!K32+'OLD FANGAK'!K32+WALGAK!K32+PAGIL!K32+YUAI!K32+'Narus CDOT'!K32+JIECH!K32+ADONG!K32+Renk!K32+Gangyiel!K32+Bunj!K32+JMH!K32+AYOD!K32+Akoka!K32+Kurwai!K32+LANKIEN!K32+BENTIU!K32+ROM!K32+Pagak!K32+KOCH!K32+JTH!K32+Akobo!K32+Ulang!K32+Kodok!K32+Chuil!K32+Doma!K32+KMH!K32+KCH!K32+'Wau shilluk'!K32+'Koradar idp'!K32</f>
        <v>236</v>
      </c>
      <c r="L32" s="431">
        <f>NARUS!L32+MALAKAL!L32+'Malakal IDP'!L32+JUAIBOR!L32+KEEW!L32+'MELUTpoc '!L32+NASIR!L32+LEER!L32+'OLD FANGAK'!L32+WALGAK!L32+PAGIL!L32+YUAI!L32+'Narus CDOT'!L32+JIECH!L32+ADONG!L32+Renk!L32+Gangyiel!L32+Bunj!L32+JMH!L32+AYOD!L32+Akoka!L32+Kurwai!L32+LANKIEN!L32+BENTIU!L32+ROM!L32+Pagak!L32+KOCH!L32+JTH!L32+Akobo!L32+Ulang!L32+Kodok!L32+Chuil!L32+Doma!L32+KMH!L32+KCH!L32+'Wau shilluk'!L32+'Koradar idp'!L32</f>
        <v>237</v>
      </c>
      <c r="M32" s="431">
        <f>NARUS!M32+MALAKAL!M32+'Malakal IDP'!M32+JUAIBOR!M32+KEEW!M32+'MELUTpoc '!M32+NASIR!M32+LEER!M32+'OLD FANGAK'!M32+WALGAK!M32+PAGIL!M32+YUAI!M32+'Narus CDOT'!M32+JIECH!M32+ADONG!M32+Renk!M32+Gangyiel!M32+Bunj!M32+JMH!M32+AYOD!M32+Akoka!M32+Kurwai!M32+LANKIEN!M32+BENTIU!M32+ROM!M32+Pagak!M32+KOCH!M32+JTH!M32+Akobo!M32+Ulang!M32+Kodok!M32+Chuil!M32+Doma!M32+KMH!M32+KCH!M32+'Wau shilluk'!M32+'Koradar idp'!M32</f>
        <v>238</v>
      </c>
      <c r="N32" s="431">
        <f>NARUS!N32+MALAKAL!N32+'Malakal IDP'!N32+JUAIBOR!N32+KEEW!N32+'MELUTpoc '!N32+NASIR!N32+LEER!N32+'OLD FANGAK'!N32+WALGAK!N32+PAGIL!N32+YUAI!N32+'Narus CDOT'!N32+JIECH!N32+ADONG!N32+Renk!N32+Gangyiel!N32+Bunj!N32+JMH!N32+AYOD!N32+Akoka!N32+Kurwai!N32+LANKIEN!N32+BENTIU!N32+ROM!N32+Pagak!N32+KOCH!N32+JTH!N32+Akobo!N32+Ulang!N32+Kodok!N32+Chuil!N32+Doma!N32+KMH!N32+KCH!N32+'Wau shilluk'!N32+'Koradar idp'!N32</f>
        <v>239</v>
      </c>
      <c r="O32" s="431">
        <f>NARUS!O32+MALAKAL!O32+'Malakal IDP'!O32+JUAIBOR!O32+KEEW!O32+'MELUTpoc '!O32+NASIR!O32+LEER!O32+'OLD FANGAK'!O32+WALGAK!O32+PAGIL!O32+YUAI!O32+'Narus CDOT'!O32+JIECH!O32+ADONG!O32+Renk!O32+Gangyiel!O32+Bunj!O32+JMH!O32+AYOD!O32+Akoka!O32+Kurwai!O32+LANKIEN!O32+BENTIU!O32+ROM!O32+Pagak!O32+KOCH!O32+JTH!O32+Akobo!O32+Ulang!O32+Kodok!O32+Chuil!O32+Doma!O32+KMH!O32+KCH!O32+'Wau shilluk'!O32+'Koradar idp'!O32</f>
        <v>240</v>
      </c>
      <c r="P32" s="449">
        <f>NARUS!P32+MALAKAL!P32+'Malakal IDP'!P32+JUAIBOR!P32+KEEW!P32+'MELUTpoc '!P32+NASIR!P32+LEER!P32+'OLD FANGAK'!P32+WALGAK!P32+PAGIL!P32+YUAI!P32+'Narus CDOT'!P32+JIECH!P32+ADONG!P32+Renk!P32+Gangyiel!P32+Bunj!P32+JMH!P32+AYOD!P32+Akoka!P32+Kurwai!P32+LANKIEN!P32+BENTIU!P32+ROM!P32+Pagak!P32+KOCH!P32+JTH!P32+Akobo!P32+Ulang!P32+Kodok!P32+Chuil!P32+Doma!P32+KMH!P32+KCH!P32+'Wau shilluk'!P32+'Koradar idp'!P32</f>
        <v>0</v>
      </c>
      <c r="Q32" s="449">
        <f>NARUS!Q32+MALAKAL!Q32+'Malakal IDP'!Q32+JUAIBOR!Q32+KEEW!Q32+'MELUTpoc '!Q32+NASIR!Q32+LEER!Q32+'OLD FANGAK'!Q32+WALGAK!Q32+PAGIL!Q32+YUAI!Q32+'Narus CDOT'!Q32+JIECH!Q32+ADONG!Q32+Renk!Q32+Gangyiel!Q32+Bunj!Q32+JMH!Q32+AYOD!Q32+Akoka!Q32+Kurwai!Q32+LANKIEN!Q32+BENTIU!Q32+ROM!Q32+Pagak!Q32+KOCH!Q32+JTH!Q32+Akobo!Q32+Ulang!Q32+Kodok!Q32+Chuil!Q32+Doma!Q32+KMH!Q32+KCH!Q32+'Wau shilluk'!Q32+'Koradar idp'!Q32</f>
        <v>0</v>
      </c>
      <c r="R32" s="450">
        <f>NARUS!R32+MALAKAL!R32+'Malakal IDP'!R32+JUAIBOR!R32+KEEW!R32+'MELUTpoc '!R32+NASIR!R32+LEER!R32+'OLD FANGAK'!R32+WALGAK!R32+PAGIL!R32+YUAI!R32+'Narus CDOT'!R32+JIECH!R32+ADONG!R32+Renk!R32+Gangyiel!R32+Bunj!R32+JMH!R32+AYOD!R32+Akoka!R32+Kurwai!R32+LANKIEN!R32+BENTIU!R32+ROM!R32+Pagak!R32+KOCH!R32+JTH!R32+Akobo!R32+Ulang!R32+Kodok!R32+Chuil!R32+Doma!R32+KMH!R32+KCH!R32+'Wau shilluk'!R32+'Koradar idp'!R32</f>
        <v>0</v>
      </c>
      <c r="S32" s="450">
        <f>NARUS!S32+MALAKAL!S32+'Malakal IDP'!S32+JUAIBOR!S32+KEEW!S32+'MELUTpoc '!S32+NASIR!S32+LEER!S32+'OLD FANGAK'!S32+WALGAK!S32+PAGIL!S32+YUAI!S32+'Narus CDOT'!S32+JIECH!S32+ADONG!S32+Renk!S32+Gangyiel!S32+Bunj!S32+JMH!S32+AYOD!S32+Akoka!S32+Kurwai!S32+LANKIEN!S32+BENTIU!S32+ROM!S32+Pagak!S32+KOCH!S32+JTH!S32+Akobo!S32+Ulang!S32+Kodok!S32+Chuil!S32+Doma!S32+KMH!S32+KCH!S32+'Wau shilluk'!S32+'Koradar idp'!S32</f>
        <v>0</v>
      </c>
      <c r="T32" s="148"/>
      <c r="U32" s="9"/>
      <c r="V32" s="9"/>
      <c r="W32" s="9"/>
      <c r="X32" s="9"/>
      <c r="Y32" s="9"/>
      <c r="Z32" s="9"/>
    </row>
    <row r="33" spans="1:26" customFormat="1" ht="15.75" x14ac:dyDescent="0.25">
      <c r="A33" s="433">
        <v>42877</v>
      </c>
      <c r="B33" s="438">
        <v>42883</v>
      </c>
      <c r="C33" s="435" t="s">
        <v>97</v>
      </c>
      <c r="D33" s="431">
        <f>NARUS!D33+MALAKAL!D33+'Malakal IDP'!D33+JUAIBOR!D33+KEEW!D33+'MELUTpoc '!D33+NASIR!D33+LEER!D33+'OLD FANGAK'!D33+WALGAK!D33+PAGIL!D33+YUAI!D33+'Narus CDOT'!D33+JIECH!D33+ADONG!D33+Renk!D33+Gangyiel!D33+Bunj!D33+JMH!D33+AYOD!D33+Akoka!D33+Kurwai!D33+LANKIEN!D33+BENTIU!D33+ROM!D33+Pagak!D33+KOCH!D33+JTH!D33+Akobo!D33+Ulang!D33+Kodok!D33+Chuil!D33+Doma!D33+KMH!D33+KCH!D33+'Wau shilluk'!D33+'Koradar idp'!D33</f>
        <v>241</v>
      </c>
      <c r="E33" s="450">
        <f>NARUS!E33+MALAKAL!E33+'Malakal IDP'!E33+JUAIBOR!E33+KEEW!E33+'MELUTpoc '!E33+NASIR!E33+LEER!E33+'OLD FANGAK'!E33+WALGAK!E33+PAGIL!E33+YUAI!E33+'Narus CDOT'!E33+JIECH!E33+ADONG!E33+Renk!E33+Gangyiel!E33+Bunj!E33+JMH!E33+AYOD!E33+Akoka!E33+Kurwai!E33+LANKIEN!E33+BENTIU!E33+ROM!E33+Pagak!E33+KOCH!E33+JTH!E33+Akobo!E33+Ulang!E33+Kodok!E33+Chuil!E33+Doma!E33+KMH!E33+KCH!E33+'Wau shilluk'!E33+'Koradar idp'!E33</f>
        <v>242</v>
      </c>
      <c r="F33" s="450">
        <f>NARUS!F33+MALAKAL!F33+'Malakal IDP'!F33+JUAIBOR!F33+KEEW!F33+'MELUTpoc '!F33+NASIR!F33+LEER!F33+'OLD FANGAK'!F33+WALGAK!F33+PAGIL!F33+YUAI!F33+'Narus CDOT'!F33+JIECH!F33+ADONG!F33+Renk!F33+Gangyiel!F33+Bunj!F33+JMH!F33+AYOD!F33+Akoka!F33+Kurwai!F33+LANKIEN!F33+BENTIU!F33+ROM!F33+Pagak!F33+KOCH!F33+JTH!F33+Akobo!F33+Ulang!F33+Kodok!F33+Chuil!F33+Doma!F33+KMH!F33+KCH!F33+'Wau shilluk'!F33+'Koradar idp'!F33</f>
        <v>243</v>
      </c>
      <c r="G33" s="431">
        <f>NARUS!G33+MALAKAL!G33+'Malakal IDP'!G33+JUAIBOR!G33+KEEW!G33+'MELUTpoc '!G33+NASIR!G33+LEER!G33+'OLD FANGAK'!G33+WALGAK!G33+PAGIL!G33+YUAI!G33+'Narus CDOT'!G33+JIECH!G33+ADONG!G33+Renk!G33+Gangyiel!G33+Bunj!G33+JMH!G33+AYOD!G33+Akoka!G33+Kurwai!G33+LANKIEN!G33+BENTIU!G33+ROM!G33+Pagak!G33+KOCH!G33+JTH!G33+Akobo!G33+Ulang!G33+Kodok!G33+Chuil!G33+Doma!G33+KMH!G33+KCH!G33+'Wau shilluk'!G33+'Koradar idp'!G33</f>
        <v>244</v>
      </c>
      <c r="H33" s="431">
        <f>NARUS!H33+MALAKAL!H33+'Malakal IDP'!H33+JUAIBOR!H33+KEEW!H33+'MELUTpoc '!H33+NASIR!H33+LEER!H33+'OLD FANGAK'!H33+WALGAK!H33+PAGIL!H33+YUAI!H33+'Narus CDOT'!H33+JIECH!H33+ADONG!H33+Renk!H33+Gangyiel!H33+Bunj!H33+JMH!H33+AYOD!H33+Akoka!H33+Kurwai!H33+LANKIEN!H33+BENTIU!H33+ROM!H33+Pagak!H33+KOCH!H33+JTH!H33+Akobo!H33+Ulang!H33+Kodok!H33+Chuil!H33+Doma!H33+KMH!H33+KCH!H33+'Wau shilluk'!H33+'Koradar idp'!H33</f>
        <v>245</v>
      </c>
      <c r="I33" s="431">
        <f>NARUS!I33+MALAKAL!I33+'Malakal IDP'!I33+JUAIBOR!I33+KEEW!I33+'MELUTpoc '!I33+NASIR!I33+LEER!I33+'OLD FANGAK'!I33+WALGAK!I33+PAGIL!I33+YUAI!I33+'Narus CDOT'!I33+JIECH!I33+ADONG!I33+Renk!I33+Gangyiel!I33+Bunj!I33+JMH!I33+AYOD!I33+Akoka!I33+Kurwai!I33+LANKIEN!I33+BENTIU!I33+ROM!I33+Pagak!I33+KOCH!I33+JTH!I33+Akobo!I33+Ulang!I33+Kodok!I33+Chuil!I33+Doma!I33+KMH!I33+KCH!I33+'Wau shilluk'!I33+'Koradar idp'!I33</f>
        <v>246</v>
      </c>
      <c r="J33" s="431">
        <f>NARUS!J33+MALAKAL!J33+'Malakal IDP'!J33+JUAIBOR!J33+KEEW!J33+'MELUTpoc '!J33+NASIR!J33+LEER!J33+'OLD FANGAK'!J33+WALGAK!J33+PAGIL!J33+YUAI!J33+'Narus CDOT'!J33+JIECH!J33+ADONG!J33+Renk!J33+Gangyiel!J33+Bunj!J33+JMH!J33+AYOD!J33+Akoka!J33+Kurwai!J33+LANKIEN!J33+BENTIU!J33+ROM!J33+Pagak!J33+KOCH!J33+JTH!J33+Akobo!J33+Ulang!J33+Kodok!J33+Chuil!J33+Doma!J33+KMH!J33+KCH!J33+'Wau shilluk'!J33+'Koradar idp'!J33</f>
        <v>247</v>
      </c>
      <c r="K33" s="431">
        <f>NARUS!K33+MALAKAL!K33+'Malakal IDP'!K33+JUAIBOR!K33+KEEW!K33+'MELUTpoc '!K33+NASIR!K33+LEER!K33+'OLD FANGAK'!K33+WALGAK!K33+PAGIL!K33+YUAI!K33+'Narus CDOT'!K33+JIECH!K33+ADONG!K33+Renk!K33+Gangyiel!K33+Bunj!K33+JMH!K33+AYOD!K33+Akoka!K33+Kurwai!K33+LANKIEN!K33+BENTIU!K33+ROM!K33+Pagak!K33+KOCH!K33+JTH!K33+Akobo!K33+Ulang!K33+Kodok!K33+Chuil!K33+Doma!K33+KMH!K33+KCH!K33+'Wau shilluk'!K33+'Koradar idp'!K33</f>
        <v>248</v>
      </c>
      <c r="L33" s="431">
        <f>NARUS!L33+MALAKAL!L33+'Malakal IDP'!L33+JUAIBOR!L33+KEEW!L33+'MELUTpoc '!L33+NASIR!L33+LEER!L33+'OLD FANGAK'!L33+WALGAK!L33+PAGIL!L33+YUAI!L33+'Narus CDOT'!L33+JIECH!L33+ADONG!L33+Renk!L33+Gangyiel!L33+Bunj!L33+JMH!L33+AYOD!L33+Akoka!L33+Kurwai!L33+LANKIEN!L33+BENTIU!L33+ROM!L33+Pagak!L33+KOCH!L33+JTH!L33+Akobo!L33+Ulang!L33+Kodok!L33+Chuil!L33+Doma!L33+KMH!L33+KCH!L33+'Wau shilluk'!L33+'Koradar idp'!L33</f>
        <v>249</v>
      </c>
      <c r="M33" s="431">
        <f>NARUS!M33+MALAKAL!M33+'Malakal IDP'!M33+JUAIBOR!M33+KEEW!M33+'MELUTpoc '!M33+NASIR!M33+LEER!M33+'OLD FANGAK'!M33+WALGAK!M33+PAGIL!M33+YUAI!M33+'Narus CDOT'!M33+JIECH!M33+ADONG!M33+Renk!M33+Gangyiel!M33+Bunj!M33+JMH!M33+AYOD!M33+Akoka!M33+Kurwai!M33+LANKIEN!M33+BENTIU!M33+ROM!M33+Pagak!M33+KOCH!M33+JTH!M33+Akobo!M33+Ulang!M33+Kodok!M33+Chuil!M33+Doma!M33+KMH!M33+KCH!M33+'Wau shilluk'!M33+'Koradar idp'!M33</f>
        <v>250</v>
      </c>
      <c r="N33" s="431">
        <f>NARUS!N33+MALAKAL!N33+'Malakal IDP'!N33+JUAIBOR!N33+KEEW!N33+'MELUTpoc '!N33+NASIR!N33+LEER!N33+'OLD FANGAK'!N33+WALGAK!N33+PAGIL!N33+YUAI!N33+'Narus CDOT'!N33+JIECH!N33+ADONG!N33+Renk!N33+Gangyiel!N33+Bunj!N33+JMH!N33+AYOD!N33+Akoka!N33+Kurwai!N33+LANKIEN!N33+BENTIU!N33+ROM!N33+Pagak!N33+KOCH!N33+JTH!N33+Akobo!N33+Ulang!N33+Kodok!N33+Chuil!N33+Doma!N33+KMH!N33+KCH!N33+'Wau shilluk'!N33+'Koradar idp'!N33</f>
        <v>251</v>
      </c>
      <c r="O33" s="431">
        <f>NARUS!O33+MALAKAL!O33+'Malakal IDP'!O33+JUAIBOR!O33+KEEW!O33+'MELUTpoc '!O33+NASIR!O33+LEER!O33+'OLD FANGAK'!O33+WALGAK!O33+PAGIL!O33+YUAI!O33+'Narus CDOT'!O33+JIECH!O33+ADONG!O33+Renk!O33+Gangyiel!O33+Bunj!O33+JMH!O33+AYOD!O33+Akoka!O33+Kurwai!O33+LANKIEN!O33+BENTIU!O33+ROM!O33+Pagak!O33+KOCH!O33+JTH!O33+Akobo!O33+Ulang!O33+Kodok!O33+Chuil!O33+Doma!O33+KMH!O33+KCH!O33+'Wau shilluk'!O33+'Koradar idp'!O33</f>
        <v>252</v>
      </c>
      <c r="P33" s="449">
        <f>NARUS!P33+MALAKAL!P33+'Malakal IDP'!P33+JUAIBOR!P33+KEEW!P33+'MELUTpoc '!P33+NASIR!P33+LEER!P33+'OLD FANGAK'!P33+WALGAK!P33+PAGIL!P33+YUAI!P33+'Narus CDOT'!P33+JIECH!P33+ADONG!P33+Renk!P33+Gangyiel!P33+Bunj!P33+JMH!P33+AYOD!P33+Akoka!P33+Kurwai!P33+LANKIEN!P33+BENTIU!P33+ROM!P33+Pagak!P33+KOCH!P33+JTH!P33+Akobo!P33+Ulang!P33+Kodok!P33+Chuil!P33+Doma!P33+KMH!P33+KCH!P33+'Wau shilluk'!P33+'Koradar idp'!P33</f>
        <v>0</v>
      </c>
      <c r="Q33" s="449">
        <f>NARUS!Q33+MALAKAL!Q33+'Malakal IDP'!Q33+JUAIBOR!Q33+KEEW!Q33+'MELUTpoc '!Q33+NASIR!Q33+LEER!Q33+'OLD FANGAK'!Q33+WALGAK!Q33+PAGIL!Q33+YUAI!Q33+'Narus CDOT'!Q33+JIECH!Q33+ADONG!Q33+Renk!Q33+Gangyiel!Q33+Bunj!Q33+JMH!Q33+AYOD!Q33+Akoka!Q33+Kurwai!Q33+LANKIEN!Q33+BENTIU!Q33+ROM!Q33+Pagak!Q33+KOCH!Q33+JTH!Q33+Akobo!Q33+Ulang!Q33+Kodok!Q33+Chuil!Q33+Doma!Q33+KMH!Q33+KCH!Q33+'Wau shilluk'!Q33+'Koradar idp'!Q33</f>
        <v>0</v>
      </c>
      <c r="R33" s="450">
        <f>NARUS!R33+MALAKAL!R33+'Malakal IDP'!R33+JUAIBOR!R33+KEEW!R33+'MELUTpoc '!R33+NASIR!R33+LEER!R33+'OLD FANGAK'!R33+WALGAK!R33+PAGIL!R33+YUAI!R33+'Narus CDOT'!R33+JIECH!R33+ADONG!R33+Renk!R33+Gangyiel!R33+Bunj!R33+JMH!R33+AYOD!R33+Akoka!R33+Kurwai!R33+LANKIEN!R33+BENTIU!R33+ROM!R33+Pagak!R33+KOCH!R33+JTH!R33+Akobo!R33+Ulang!R33+Kodok!R33+Chuil!R33+Doma!R33+KMH!R33+KCH!R33+'Wau shilluk'!R33+'Koradar idp'!R33</f>
        <v>0</v>
      </c>
      <c r="S33" s="450">
        <f>NARUS!S33+MALAKAL!S33+'Malakal IDP'!S33+JUAIBOR!S33+KEEW!S33+'MELUTpoc '!S33+NASIR!S33+LEER!S33+'OLD FANGAK'!S33+WALGAK!S33+PAGIL!S33+YUAI!S33+'Narus CDOT'!S33+JIECH!S33+ADONG!S33+Renk!S33+Gangyiel!S33+Bunj!S33+JMH!S33+AYOD!S33+Akoka!S33+Kurwai!S33+LANKIEN!S33+BENTIU!S33+ROM!S33+Pagak!S33+KOCH!S33+JTH!S33+Akobo!S33+Ulang!S33+Kodok!S33+Chuil!S33+Doma!S33+KMH!S33+KCH!S33+'Wau shilluk'!S33+'Koradar idp'!S33</f>
        <v>0</v>
      </c>
      <c r="T33" s="9"/>
      <c r="U33" s="9"/>
      <c r="V33" s="9"/>
      <c r="W33" s="9"/>
      <c r="X33" s="9"/>
      <c r="Y33" s="9"/>
      <c r="Z33" s="9"/>
    </row>
    <row r="34" spans="1:26" customFormat="1" ht="15.75" x14ac:dyDescent="0.25">
      <c r="A34" s="433">
        <v>42884</v>
      </c>
      <c r="B34" s="438">
        <v>42890</v>
      </c>
      <c r="C34" s="435" t="s">
        <v>98</v>
      </c>
      <c r="D34" s="431">
        <f>NARUS!D34+MALAKAL!D34+'Malakal IDP'!D34+JUAIBOR!D34+KEEW!D34+'MELUTpoc '!D34+NASIR!D34+LEER!D34+'OLD FANGAK'!D34+WALGAK!D34+PAGIL!D34+YUAI!D34+'Narus CDOT'!D34+JIECH!D34+ADONG!D34+Renk!D34+Gangyiel!D34+Bunj!D34+JMH!D34+AYOD!D34+Akoka!D34+Kurwai!D34+LANKIEN!D34+BENTIU!D34+ROM!D34+Pagak!D34+KOCH!D34+JTH!D34+Akobo!D34+Ulang!D34+Kodok!D34+Chuil!D34+Doma!D34+KMH!D34+KCH!D34+'Wau shilluk'!D34+'Koradar idp'!D34</f>
        <v>253</v>
      </c>
      <c r="E34" s="450">
        <f>NARUS!E34+MALAKAL!E34+'Malakal IDP'!E34+JUAIBOR!E34+KEEW!E34+'MELUTpoc '!E34+NASIR!E34+LEER!E34+'OLD FANGAK'!E34+WALGAK!E34+PAGIL!E34+YUAI!E34+'Narus CDOT'!E34+JIECH!E34+ADONG!E34+Renk!E34+Gangyiel!E34+Bunj!E34+JMH!E34+AYOD!E34+Akoka!E34+Kurwai!E34+LANKIEN!E34+BENTIU!E34+ROM!E34+Pagak!E34+KOCH!E34+JTH!E34+Akobo!E34+Ulang!E34+Kodok!E34+Chuil!E34+Doma!E34+KMH!E34+KCH!E34+'Wau shilluk'!E34+'Koradar idp'!E34</f>
        <v>254</v>
      </c>
      <c r="F34" s="450">
        <f>NARUS!F34+MALAKAL!F34+'Malakal IDP'!F34+JUAIBOR!F34+KEEW!F34+'MELUTpoc '!F34+NASIR!F34+LEER!F34+'OLD FANGAK'!F34+WALGAK!F34+PAGIL!F34+YUAI!F34+'Narus CDOT'!F34+JIECH!F34+ADONG!F34+Renk!F34+Gangyiel!F34+Bunj!F34+JMH!F34+AYOD!F34+Akoka!F34+Kurwai!F34+LANKIEN!F34+BENTIU!F34+ROM!F34+Pagak!F34+KOCH!F34+JTH!F34+Akobo!F34+Ulang!F34+Kodok!F34+Chuil!F34+Doma!F34+KMH!F34+KCH!F34+'Wau shilluk'!F34+'Koradar idp'!F34</f>
        <v>255</v>
      </c>
      <c r="G34" s="431">
        <f>NARUS!G34+MALAKAL!G34+'Malakal IDP'!G34+JUAIBOR!G34+KEEW!G34+'MELUTpoc '!G34+NASIR!G34+LEER!G34+'OLD FANGAK'!G34+WALGAK!G34+PAGIL!G34+YUAI!G34+'Narus CDOT'!G34+JIECH!G34+ADONG!G34+Renk!G34+Gangyiel!G34+Bunj!G34+JMH!G34+AYOD!G34+Akoka!G34+Kurwai!G34+LANKIEN!G34+BENTIU!G34+ROM!G34+Pagak!G34+KOCH!G34+JTH!G34+Akobo!G34+Ulang!G34+Kodok!G34+Chuil!G34+Doma!G34+KMH!G34+KCH!G34+'Wau shilluk'!G34+'Koradar idp'!G34</f>
        <v>256</v>
      </c>
      <c r="H34" s="431">
        <f>NARUS!H34+MALAKAL!H34+'Malakal IDP'!H34+JUAIBOR!H34+KEEW!H34+'MELUTpoc '!H34+NASIR!H34+LEER!H34+'OLD FANGAK'!H34+WALGAK!H34+PAGIL!H34+YUAI!H34+'Narus CDOT'!H34+JIECH!H34+ADONG!H34+Renk!H34+Gangyiel!H34+Bunj!H34+JMH!H34+AYOD!H34+Akoka!H34+Kurwai!H34+LANKIEN!H34+BENTIU!H34+ROM!H34+Pagak!H34+KOCH!H34+JTH!H34+Akobo!H34+Ulang!H34+Kodok!H34+Chuil!H34+Doma!H34+KMH!H34+KCH!H34+'Wau shilluk'!H34+'Koradar idp'!H34</f>
        <v>257</v>
      </c>
      <c r="I34" s="431">
        <f>NARUS!I34+MALAKAL!I34+'Malakal IDP'!I34+JUAIBOR!I34+KEEW!I34+'MELUTpoc '!I34+NASIR!I34+LEER!I34+'OLD FANGAK'!I34+WALGAK!I34+PAGIL!I34+YUAI!I34+'Narus CDOT'!I34+JIECH!I34+ADONG!I34+Renk!I34+Gangyiel!I34+Bunj!I34+JMH!I34+AYOD!I34+Akoka!I34+Kurwai!I34+LANKIEN!I34+BENTIU!I34+ROM!I34+Pagak!I34+KOCH!I34+JTH!I34+Akobo!I34+Ulang!I34+Kodok!I34+Chuil!I34+Doma!I34+KMH!I34+KCH!I34+'Wau shilluk'!I34+'Koradar idp'!I34</f>
        <v>258</v>
      </c>
      <c r="J34" s="431">
        <f>NARUS!J34+MALAKAL!J34+'Malakal IDP'!J34+JUAIBOR!J34+KEEW!J34+'MELUTpoc '!J34+NASIR!J34+LEER!J34+'OLD FANGAK'!J34+WALGAK!J34+PAGIL!J34+YUAI!J34+'Narus CDOT'!J34+JIECH!J34+ADONG!J34+Renk!J34+Gangyiel!J34+Bunj!J34+JMH!J34+AYOD!J34+Akoka!J34+Kurwai!J34+LANKIEN!J34+BENTIU!J34+ROM!J34+Pagak!J34+KOCH!J34+JTH!J34+Akobo!J34+Ulang!J34+Kodok!J34+Chuil!J34+Doma!J34+KMH!J34+KCH!J34+'Wau shilluk'!J34+'Koradar idp'!J34</f>
        <v>259</v>
      </c>
      <c r="K34" s="431">
        <f>NARUS!K34+MALAKAL!K34+'Malakal IDP'!K34+JUAIBOR!K34+KEEW!K34+'MELUTpoc '!K34+NASIR!K34+LEER!K34+'OLD FANGAK'!K34+WALGAK!K34+PAGIL!K34+YUAI!K34+'Narus CDOT'!K34+JIECH!K34+ADONG!K34+Renk!K34+Gangyiel!K34+Bunj!K34+JMH!K34+AYOD!K34+Akoka!K34+Kurwai!K34+LANKIEN!K34+BENTIU!K34+ROM!K34+Pagak!K34+KOCH!K34+JTH!K34+Akobo!K34+Ulang!K34+Kodok!K34+Chuil!K34+Doma!K34+KMH!K34+KCH!K34+'Wau shilluk'!K34+'Koradar idp'!K34</f>
        <v>260</v>
      </c>
      <c r="L34" s="431">
        <f>NARUS!L34+MALAKAL!L34+'Malakal IDP'!L34+JUAIBOR!L34+KEEW!L34+'MELUTpoc '!L34+NASIR!L34+LEER!L34+'OLD FANGAK'!L34+WALGAK!L34+PAGIL!L34+YUAI!L34+'Narus CDOT'!L34+JIECH!L34+ADONG!L34+Renk!L34+Gangyiel!L34+Bunj!L34+JMH!L34+AYOD!L34+Akoka!L34+Kurwai!L34+LANKIEN!L34+BENTIU!L34+ROM!L34+Pagak!L34+KOCH!L34+JTH!L34+Akobo!L34+Ulang!L34+Kodok!L34+Chuil!L34+Doma!L34+KMH!L34+KCH!L34+'Wau shilluk'!L34+'Koradar idp'!L34</f>
        <v>261</v>
      </c>
      <c r="M34" s="431">
        <f>NARUS!M34+MALAKAL!M34+'Malakal IDP'!M34+JUAIBOR!M34+KEEW!M34+'MELUTpoc '!M34+NASIR!M34+LEER!M34+'OLD FANGAK'!M34+WALGAK!M34+PAGIL!M34+YUAI!M34+'Narus CDOT'!M34+JIECH!M34+ADONG!M34+Renk!M34+Gangyiel!M34+Bunj!M34+JMH!M34+AYOD!M34+Akoka!M34+Kurwai!M34+LANKIEN!M34+BENTIU!M34+ROM!M34+Pagak!M34+KOCH!M34+JTH!M34+Akobo!M34+Ulang!M34+Kodok!M34+Chuil!M34+Doma!M34+KMH!M34+KCH!M34+'Wau shilluk'!M34+'Koradar idp'!M34</f>
        <v>262</v>
      </c>
      <c r="N34" s="431">
        <f>NARUS!N34+MALAKAL!N34+'Malakal IDP'!N34+JUAIBOR!N34+KEEW!N34+'MELUTpoc '!N34+NASIR!N34+LEER!N34+'OLD FANGAK'!N34+WALGAK!N34+PAGIL!N34+YUAI!N34+'Narus CDOT'!N34+JIECH!N34+ADONG!N34+Renk!N34+Gangyiel!N34+Bunj!N34+JMH!N34+AYOD!N34+Akoka!N34+Kurwai!N34+LANKIEN!N34+BENTIU!N34+ROM!N34+Pagak!N34+KOCH!N34+JTH!N34+Akobo!N34+Ulang!N34+Kodok!N34+Chuil!N34+Doma!N34+KMH!N34+KCH!N34+'Wau shilluk'!N34+'Koradar idp'!N34</f>
        <v>263</v>
      </c>
      <c r="O34" s="431">
        <f>NARUS!O34+MALAKAL!O34+'Malakal IDP'!O34+JUAIBOR!O34+KEEW!O34+'MELUTpoc '!O34+NASIR!O34+LEER!O34+'OLD FANGAK'!O34+WALGAK!O34+PAGIL!O34+YUAI!O34+'Narus CDOT'!O34+JIECH!O34+ADONG!O34+Renk!O34+Gangyiel!O34+Bunj!O34+JMH!O34+AYOD!O34+Akoka!O34+Kurwai!O34+LANKIEN!O34+BENTIU!O34+ROM!O34+Pagak!O34+KOCH!O34+JTH!O34+Akobo!O34+Ulang!O34+Kodok!O34+Chuil!O34+Doma!O34+KMH!O34+KCH!O34+'Wau shilluk'!O34+'Koradar idp'!O34</f>
        <v>264</v>
      </c>
      <c r="P34" s="449">
        <f>NARUS!P34+MALAKAL!P34+'Malakal IDP'!P34+JUAIBOR!P34+KEEW!P34+'MELUTpoc '!P34+NASIR!P34+LEER!P34+'OLD FANGAK'!P34+WALGAK!P34+PAGIL!P34+YUAI!P34+'Narus CDOT'!P34+JIECH!P34+ADONG!P34+Renk!P34+Gangyiel!P34+Bunj!P34+JMH!P34+AYOD!P34+Akoka!P34+Kurwai!P34+LANKIEN!P34+BENTIU!P34+ROM!P34+Pagak!P34+KOCH!P34+JTH!P34+Akobo!P34+Ulang!P34+Kodok!P34+Chuil!P34+Doma!P34+KMH!P34+KCH!P34+'Wau shilluk'!P34+'Koradar idp'!P34</f>
        <v>0</v>
      </c>
      <c r="Q34" s="449">
        <f>NARUS!Q34+MALAKAL!Q34+'Malakal IDP'!Q34+JUAIBOR!Q34+KEEW!Q34+'MELUTpoc '!Q34+NASIR!Q34+LEER!Q34+'OLD FANGAK'!Q34+WALGAK!Q34+PAGIL!Q34+YUAI!Q34+'Narus CDOT'!Q34+JIECH!Q34+ADONG!Q34+Renk!Q34+Gangyiel!Q34+Bunj!Q34+JMH!Q34+AYOD!Q34+Akoka!Q34+Kurwai!Q34+LANKIEN!Q34+BENTIU!Q34+ROM!Q34+Pagak!Q34+KOCH!Q34+JTH!Q34+Akobo!Q34+Ulang!Q34+Kodok!Q34+Chuil!Q34+Doma!Q34+KMH!Q34+KCH!Q34+'Wau shilluk'!Q34+'Koradar idp'!Q34</f>
        <v>0</v>
      </c>
      <c r="R34" s="450">
        <f>NARUS!R34+MALAKAL!R34+'Malakal IDP'!R34+JUAIBOR!R34+KEEW!R34+'MELUTpoc '!R34+NASIR!R34+LEER!R34+'OLD FANGAK'!R34+WALGAK!R34+PAGIL!R34+YUAI!R34+'Narus CDOT'!R34+JIECH!R34+ADONG!R34+Renk!R34+Gangyiel!R34+Bunj!R34+JMH!R34+AYOD!R34+Akoka!R34+Kurwai!R34+LANKIEN!R34+BENTIU!R34+ROM!R34+Pagak!R34+KOCH!R34+JTH!R34+Akobo!R34+Ulang!R34+Kodok!R34+Chuil!R34+Doma!R34+KMH!R34+KCH!R34+'Wau shilluk'!R34+'Koradar idp'!R34</f>
        <v>0</v>
      </c>
      <c r="S34" s="450">
        <f>NARUS!S34+MALAKAL!S34+'Malakal IDP'!S34+JUAIBOR!S34+KEEW!S34+'MELUTpoc '!S34+NASIR!S34+LEER!S34+'OLD FANGAK'!S34+WALGAK!S34+PAGIL!S34+YUAI!S34+'Narus CDOT'!S34+JIECH!S34+ADONG!S34+Renk!S34+Gangyiel!S34+Bunj!S34+JMH!S34+AYOD!S34+Akoka!S34+Kurwai!S34+LANKIEN!S34+BENTIU!S34+ROM!S34+Pagak!S34+KOCH!S34+JTH!S34+Akobo!S34+Ulang!S34+Kodok!S34+Chuil!S34+Doma!S34+KMH!S34+KCH!S34+'Wau shilluk'!S34+'Koradar idp'!S34</f>
        <v>0</v>
      </c>
      <c r="T34" s="9"/>
      <c r="U34" s="9"/>
      <c r="V34" s="9"/>
      <c r="W34" s="9"/>
      <c r="X34" s="9"/>
      <c r="Y34" s="9"/>
      <c r="Z34" s="9"/>
    </row>
    <row r="35" spans="1:26" customFormat="1" ht="15.75" x14ac:dyDescent="0.25">
      <c r="A35" s="433">
        <v>42891</v>
      </c>
      <c r="B35" s="438">
        <v>42897</v>
      </c>
      <c r="C35" s="435" t="s">
        <v>99</v>
      </c>
      <c r="D35" s="431">
        <f>NARUS!D35+MALAKAL!D35+'Malakal IDP'!D35+JUAIBOR!D35+KEEW!D35+'MELUTpoc '!D35+NASIR!D35+LEER!D35+'OLD FANGAK'!D35+WALGAK!D35+PAGIL!D35+YUAI!D35+'Narus CDOT'!D35+JIECH!D35+ADONG!D35+Renk!D35+Gangyiel!D35+Bunj!D35+JMH!D35+AYOD!D35+Akoka!D35+Kurwai!D35+LANKIEN!D35+BENTIU!D35+ROM!D35+Pagak!D35+KOCH!D35+JTH!D35+Akobo!D35+Ulang!D35+Kodok!D35+Chuil!D35+Doma!D35+KMH!D35+KCH!D35+'Wau shilluk'!D35+'Koradar idp'!D35</f>
        <v>265</v>
      </c>
      <c r="E35" s="450">
        <f>NARUS!E35+MALAKAL!E35+'Malakal IDP'!E35+JUAIBOR!E35+KEEW!E35+'MELUTpoc '!E35+NASIR!E35+LEER!E35+'OLD FANGAK'!E35+WALGAK!E35+PAGIL!E35+YUAI!E35+'Narus CDOT'!E35+JIECH!E35+ADONG!E35+Renk!E35+Gangyiel!E35+Bunj!E35+JMH!E35+AYOD!E35+Akoka!E35+Kurwai!E35+LANKIEN!E35+BENTIU!E35+ROM!E35+Pagak!E35+KOCH!E35+JTH!E35+Akobo!E35+Ulang!E35+Kodok!E35+Chuil!E35+Doma!E35+KMH!E35+KCH!E35+'Wau shilluk'!E35+'Koradar idp'!E35</f>
        <v>266</v>
      </c>
      <c r="F35" s="450">
        <f>NARUS!F35+MALAKAL!F35+'Malakal IDP'!F35+JUAIBOR!F35+KEEW!F35+'MELUTpoc '!F35+NASIR!F35+LEER!F35+'OLD FANGAK'!F35+WALGAK!F35+PAGIL!F35+YUAI!F35+'Narus CDOT'!F35+JIECH!F35+ADONG!F35+Renk!F35+Gangyiel!F35+Bunj!F35+JMH!F35+AYOD!F35+Akoka!F35+Kurwai!F35+LANKIEN!F35+BENTIU!F35+ROM!F35+Pagak!F35+KOCH!F35+JTH!F35+Akobo!F35+Ulang!F35+Kodok!F35+Chuil!F35+Doma!F35+KMH!F35+KCH!F35+'Wau shilluk'!F35+'Koradar idp'!F35</f>
        <v>267</v>
      </c>
      <c r="G35" s="431">
        <f>NARUS!G35+MALAKAL!G35+'Malakal IDP'!G35+JUAIBOR!G35+KEEW!G35+'MELUTpoc '!G35+NASIR!G35+LEER!G35+'OLD FANGAK'!G35+WALGAK!G35+PAGIL!G35+YUAI!G35+'Narus CDOT'!G35+JIECH!G35+ADONG!G35+Renk!G35+Gangyiel!G35+Bunj!G35+JMH!G35+AYOD!G35+Akoka!G35+Kurwai!G35+LANKIEN!G35+BENTIU!G35+ROM!G35+Pagak!G35+KOCH!G35+JTH!G35+Akobo!G35+Ulang!G35+Kodok!G35+Chuil!G35+Doma!G35+KMH!G35+KCH!G35+'Wau shilluk'!G35+'Koradar idp'!G35</f>
        <v>268</v>
      </c>
      <c r="H35" s="431">
        <f>NARUS!H35+MALAKAL!H35+'Malakal IDP'!H35+JUAIBOR!H35+KEEW!H35+'MELUTpoc '!H35+NASIR!H35+LEER!H35+'OLD FANGAK'!H35+WALGAK!H35+PAGIL!H35+YUAI!H35+'Narus CDOT'!H35+JIECH!H35+ADONG!H35+Renk!H35+Gangyiel!H35+Bunj!H35+JMH!H35+AYOD!H35+Akoka!H35+Kurwai!H35+LANKIEN!H35+BENTIU!H35+ROM!H35+Pagak!H35+KOCH!H35+JTH!H35+Akobo!H35+Ulang!H35+Kodok!H35+Chuil!H35+Doma!H35+KMH!H35+KCH!H35+'Wau shilluk'!H35+'Koradar idp'!H35</f>
        <v>269</v>
      </c>
      <c r="I35" s="431">
        <f>NARUS!I35+MALAKAL!I35+'Malakal IDP'!I35+JUAIBOR!I35+KEEW!I35+'MELUTpoc '!I35+NASIR!I35+LEER!I35+'OLD FANGAK'!I35+WALGAK!I35+PAGIL!I35+YUAI!I35+'Narus CDOT'!I35+JIECH!I35+ADONG!I35+Renk!I35+Gangyiel!I35+Bunj!I35+JMH!I35+AYOD!I35+Akoka!I35+Kurwai!I35+LANKIEN!I35+BENTIU!I35+ROM!I35+Pagak!I35+KOCH!I35+JTH!I35+Akobo!I35+Ulang!I35+Kodok!I35+Chuil!I35+Doma!I35+KMH!I35+KCH!I35+'Wau shilluk'!I35+'Koradar idp'!I35</f>
        <v>270</v>
      </c>
      <c r="J35" s="431">
        <f>NARUS!J35+MALAKAL!J35+'Malakal IDP'!J35+JUAIBOR!J35+KEEW!J35+'MELUTpoc '!J35+NASIR!J35+LEER!J35+'OLD FANGAK'!J35+WALGAK!J35+PAGIL!J35+YUAI!J35+'Narus CDOT'!J35+JIECH!J35+ADONG!J35+Renk!J35+Gangyiel!J35+Bunj!J35+JMH!J35+AYOD!J35+Akoka!J35+Kurwai!J35+LANKIEN!J35+BENTIU!J35+ROM!J35+Pagak!J35+KOCH!J35+JTH!J35+Akobo!J35+Ulang!J35+Kodok!J35+Chuil!J35+Doma!J35+KMH!J35+KCH!J35+'Wau shilluk'!J35+'Koradar idp'!J35</f>
        <v>271</v>
      </c>
      <c r="K35" s="431">
        <f>NARUS!K35+MALAKAL!K35+'Malakal IDP'!K35+JUAIBOR!K35+KEEW!K35+'MELUTpoc '!K35+NASIR!K35+LEER!K35+'OLD FANGAK'!K35+WALGAK!K35+PAGIL!K35+YUAI!K35+'Narus CDOT'!K35+JIECH!K35+ADONG!K35+Renk!K35+Gangyiel!K35+Bunj!K35+JMH!K35+AYOD!K35+Akoka!K35+Kurwai!K35+LANKIEN!K35+BENTIU!K35+ROM!K35+Pagak!K35+KOCH!K35+JTH!K35+Akobo!K35+Ulang!K35+Kodok!K35+Chuil!K35+Doma!K35+KMH!K35+KCH!K35+'Wau shilluk'!K35+'Koradar idp'!K35</f>
        <v>272</v>
      </c>
      <c r="L35" s="431">
        <f>NARUS!L35+MALAKAL!L35+'Malakal IDP'!L35+JUAIBOR!L35+KEEW!L35+'MELUTpoc '!L35+NASIR!L35+LEER!L35+'OLD FANGAK'!L35+WALGAK!L35+PAGIL!L35+YUAI!L35+'Narus CDOT'!L35+JIECH!L35+ADONG!L35+Renk!L35+Gangyiel!L35+Bunj!L35+JMH!L35+AYOD!L35+Akoka!L35+Kurwai!L35+LANKIEN!L35+BENTIU!L35+ROM!L35+Pagak!L35+KOCH!L35+JTH!L35+Akobo!L35+Ulang!L35+Kodok!L35+Chuil!L35+Doma!L35+KMH!L35+KCH!L35+'Wau shilluk'!L35+'Koradar idp'!L35</f>
        <v>273</v>
      </c>
      <c r="M35" s="431">
        <f>NARUS!M35+MALAKAL!M35+'Malakal IDP'!M35+JUAIBOR!M35+KEEW!M35+'MELUTpoc '!M35+NASIR!M35+LEER!M35+'OLD FANGAK'!M35+WALGAK!M35+PAGIL!M35+YUAI!M35+'Narus CDOT'!M35+JIECH!M35+ADONG!M35+Renk!M35+Gangyiel!M35+Bunj!M35+JMH!M35+AYOD!M35+Akoka!M35+Kurwai!M35+LANKIEN!M35+BENTIU!M35+ROM!M35+Pagak!M35+KOCH!M35+JTH!M35+Akobo!M35+Ulang!M35+Kodok!M35+Chuil!M35+Doma!M35+KMH!M35+KCH!M35+'Wau shilluk'!M35+'Koradar idp'!M35</f>
        <v>274</v>
      </c>
      <c r="N35" s="431">
        <f>NARUS!N35+MALAKAL!N35+'Malakal IDP'!N35+JUAIBOR!N35+KEEW!N35+'MELUTpoc '!N35+NASIR!N35+LEER!N35+'OLD FANGAK'!N35+WALGAK!N35+PAGIL!N35+YUAI!N35+'Narus CDOT'!N35+JIECH!N35+ADONG!N35+Renk!N35+Gangyiel!N35+Bunj!N35+JMH!N35+AYOD!N35+Akoka!N35+Kurwai!N35+LANKIEN!N35+BENTIU!N35+ROM!N35+Pagak!N35+KOCH!N35+JTH!N35+Akobo!N35+Ulang!N35+Kodok!N35+Chuil!N35+Doma!N35+KMH!N35+KCH!N35+'Wau shilluk'!N35+'Koradar idp'!N35</f>
        <v>275</v>
      </c>
      <c r="O35" s="431">
        <f>NARUS!O35+MALAKAL!O35+'Malakal IDP'!O35+JUAIBOR!O35+KEEW!O35+'MELUTpoc '!O35+NASIR!O35+LEER!O35+'OLD FANGAK'!O35+WALGAK!O35+PAGIL!O35+YUAI!O35+'Narus CDOT'!O35+JIECH!O35+ADONG!O35+Renk!O35+Gangyiel!O35+Bunj!O35+JMH!O35+AYOD!O35+Akoka!O35+Kurwai!O35+LANKIEN!O35+BENTIU!O35+ROM!O35+Pagak!O35+KOCH!O35+JTH!O35+Akobo!O35+Ulang!O35+Kodok!O35+Chuil!O35+Doma!O35+KMH!O35+KCH!O35+'Wau shilluk'!O35+'Koradar idp'!O35</f>
        <v>276</v>
      </c>
      <c r="P35" s="449">
        <f>NARUS!P35+MALAKAL!P35+'Malakal IDP'!P35+JUAIBOR!P35+KEEW!P35+'MELUTpoc '!P35+NASIR!P35+LEER!P35+'OLD FANGAK'!P35+WALGAK!P35+PAGIL!P35+YUAI!P35+'Narus CDOT'!P35+JIECH!P35+ADONG!P35+Renk!P35+Gangyiel!P35+Bunj!P35+JMH!P35+AYOD!P35+Akoka!P35+Kurwai!P35+LANKIEN!P35+BENTIU!P35+ROM!P35+Pagak!P35+KOCH!P35+JTH!P35+Akobo!P35+Ulang!P35+Kodok!P35+Chuil!P35+Doma!P35+KMH!P35+KCH!P35+'Wau shilluk'!P35+'Koradar idp'!P35</f>
        <v>0</v>
      </c>
      <c r="Q35" s="449">
        <f>NARUS!Q35+MALAKAL!Q35+'Malakal IDP'!Q35+JUAIBOR!Q35+KEEW!Q35+'MELUTpoc '!Q35+NASIR!Q35+LEER!Q35+'OLD FANGAK'!Q35+WALGAK!Q35+PAGIL!Q35+YUAI!Q35+'Narus CDOT'!Q35+JIECH!Q35+ADONG!Q35+Renk!Q35+Gangyiel!Q35+Bunj!Q35+JMH!Q35+AYOD!Q35+Akoka!Q35+Kurwai!Q35+LANKIEN!Q35+BENTIU!Q35+ROM!Q35+Pagak!Q35+KOCH!Q35+JTH!Q35+Akobo!Q35+Ulang!Q35+Kodok!Q35+Chuil!Q35+Doma!Q35+KMH!Q35+KCH!Q35+'Wau shilluk'!Q35+'Koradar idp'!Q35</f>
        <v>0</v>
      </c>
      <c r="R35" s="450">
        <f>NARUS!R35+MALAKAL!R35+'Malakal IDP'!R35+JUAIBOR!R35+KEEW!R35+'MELUTpoc '!R35+NASIR!R35+LEER!R35+'OLD FANGAK'!R35+WALGAK!R35+PAGIL!R35+YUAI!R35+'Narus CDOT'!R35+JIECH!R35+ADONG!R35+Renk!R35+Gangyiel!R35+Bunj!R35+JMH!R35+AYOD!R35+Akoka!R35+Kurwai!R35+LANKIEN!R35+BENTIU!R35+ROM!R35+Pagak!R35+KOCH!R35+JTH!R35+Akobo!R35+Ulang!R35+Kodok!R35+Chuil!R35+Doma!R35+KMH!R35+KCH!R35+'Wau shilluk'!R35+'Koradar idp'!R35</f>
        <v>0</v>
      </c>
      <c r="S35" s="450">
        <f>NARUS!S35+MALAKAL!S35+'Malakal IDP'!S35+JUAIBOR!S35+KEEW!S35+'MELUTpoc '!S35+NASIR!S35+LEER!S35+'OLD FANGAK'!S35+WALGAK!S35+PAGIL!S35+YUAI!S35+'Narus CDOT'!S35+JIECH!S35+ADONG!S35+Renk!S35+Gangyiel!S35+Bunj!S35+JMH!S35+AYOD!S35+Akoka!S35+Kurwai!S35+LANKIEN!S35+BENTIU!S35+ROM!S35+Pagak!S35+KOCH!S35+JTH!S35+Akobo!S35+Ulang!S35+Kodok!S35+Chuil!S35+Doma!S35+KMH!S35+KCH!S35+'Wau shilluk'!S35+'Koradar idp'!S35</f>
        <v>0</v>
      </c>
      <c r="T35" s="9"/>
      <c r="U35" s="9"/>
      <c r="V35" s="9"/>
      <c r="W35" s="9"/>
      <c r="X35" s="9"/>
      <c r="Y35" s="9"/>
      <c r="Z35" s="9"/>
    </row>
    <row r="36" spans="1:26" customFormat="1" ht="15.75" x14ac:dyDescent="0.25">
      <c r="A36" s="433">
        <v>42898</v>
      </c>
      <c r="B36" s="438">
        <v>42904</v>
      </c>
      <c r="C36" s="435" t="s">
        <v>100</v>
      </c>
      <c r="D36" s="431">
        <f>NARUS!D36+MALAKAL!D36+'Malakal IDP'!D36+JUAIBOR!D36+KEEW!D36+'MELUTpoc '!D36+NASIR!D36+LEER!D36+'OLD FANGAK'!D36+WALGAK!D36+PAGIL!D36+YUAI!D36+'Narus CDOT'!D36+JIECH!D36+ADONG!D36+Renk!D36+Gangyiel!D36+Bunj!D36+JMH!D36+AYOD!D36+Akoka!D36+Kurwai!D36+LANKIEN!D36+BENTIU!D36+ROM!D36+Pagak!D36+KOCH!D36+JTH!D36+Akobo!D36+Ulang!D36+Kodok!D36+Chuil!D36+Doma!D36+KMH!D36+KCH!D36+'Wau shilluk'!D36+'Koradar idp'!D36</f>
        <v>277</v>
      </c>
      <c r="E36" s="450">
        <f>NARUS!E36+MALAKAL!E36+'Malakal IDP'!E36+JUAIBOR!E36+KEEW!E36+'MELUTpoc '!E36+NASIR!E36+LEER!E36+'OLD FANGAK'!E36+WALGAK!E36+PAGIL!E36+YUAI!E36+'Narus CDOT'!E36+JIECH!E36+ADONG!E36+Renk!E36+Gangyiel!E36+Bunj!E36+JMH!E36+AYOD!E36+Akoka!E36+Kurwai!E36+LANKIEN!E36+BENTIU!E36+ROM!E36+Pagak!E36+KOCH!E36+JTH!E36+Akobo!E36+Ulang!E36+Kodok!E36+Chuil!E36+Doma!E36+KMH!E36+KCH!E36+'Wau shilluk'!E36+'Koradar idp'!E36</f>
        <v>278</v>
      </c>
      <c r="F36" s="450">
        <f>NARUS!F36+MALAKAL!F36+'Malakal IDP'!F36+JUAIBOR!F36+KEEW!F36+'MELUTpoc '!F36+NASIR!F36+LEER!F36+'OLD FANGAK'!F36+WALGAK!F36+PAGIL!F36+YUAI!F36+'Narus CDOT'!F36+JIECH!F36+ADONG!F36+Renk!F36+Gangyiel!F36+Bunj!F36+JMH!F36+AYOD!F36+Akoka!F36+Kurwai!F36+LANKIEN!F36+BENTIU!F36+ROM!F36+Pagak!F36+KOCH!F36+JTH!F36+Akobo!F36+Ulang!F36+Kodok!F36+Chuil!F36+Doma!F36+KMH!F36+KCH!F36+'Wau shilluk'!F36+'Koradar idp'!F36</f>
        <v>279</v>
      </c>
      <c r="G36" s="431">
        <f>NARUS!G36+MALAKAL!G36+'Malakal IDP'!G36+JUAIBOR!G36+KEEW!G36+'MELUTpoc '!G36+NASIR!G36+LEER!G36+'OLD FANGAK'!G36+WALGAK!G36+PAGIL!G36+YUAI!G36+'Narus CDOT'!G36+JIECH!G36+ADONG!G36+Renk!G36+Gangyiel!G36+Bunj!G36+JMH!G36+AYOD!G36+Akoka!G36+Kurwai!G36+LANKIEN!G36+BENTIU!G36+ROM!G36+Pagak!G36+KOCH!G36+JTH!G36+Akobo!G36+Ulang!G36+Kodok!G36+Chuil!G36+Doma!G36+KMH!G36+KCH!G36+'Wau shilluk'!G36+'Koradar idp'!G36</f>
        <v>280</v>
      </c>
      <c r="H36" s="431">
        <f>NARUS!H36+MALAKAL!H36+'Malakal IDP'!H36+JUAIBOR!H36+KEEW!H36+'MELUTpoc '!H36+NASIR!H36+LEER!H36+'OLD FANGAK'!H36+WALGAK!H36+PAGIL!H36+YUAI!H36+'Narus CDOT'!H36+JIECH!H36+ADONG!H36+Renk!H36+Gangyiel!H36+Bunj!H36+JMH!H36+AYOD!H36+Akoka!H36+Kurwai!H36+LANKIEN!H36+BENTIU!H36+ROM!H36+Pagak!H36+KOCH!H36+JTH!H36+Akobo!H36+Ulang!H36+Kodok!H36+Chuil!H36+Doma!H36+KMH!H36+KCH!H36+'Wau shilluk'!H36+'Koradar idp'!H36</f>
        <v>281</v>
      </c>
      <c r="I36" s="431">
        <f>NARUS!I36+MALAKAL!I36+'Malakal IDP'!I36+JUAIBOR!I36+KEEW!I36+'MELUTpoc '!I36+NASIR!I36+LEER!I36+'OLD FANGAK'!I36+WALGAK!I36+PAGIL!I36+YUAI!I36+'Narus CDOT'!I36+JIECH!I36+ADONG!I36+Renk!I36+Gangyiel!I36+Bunj!I36+JMH!I36+AYOD!I36+Akoka!I36+Kurwai!I36+LANKIEN!I36+BENTIU!I36+ROM!I36+Pagak!I36+KOCH!I36+JTH!I36+Akobo!I36+Ulang!I36+Kodok!I36+Chuil!I36+Doma!I36+KMH!I36+KCH!I36+'Wau shilluk'!I36+'Koradar idp'!I36</f>
        <v>282</v>
      </c>
      <c r="J36" s="431">
        <f>NARUS!J36+MALAKAL!J36+'Malakal IDP'!J36+JUAIBOR!J36+KEEW!J36+'MELUTpoc '!J36+NASIR!J36+LEER!J36+'OLD FANGAK'!J36+WALGAK!J36+PAGIL!J36+YUAI!J36+'Narus CDOT'!J36+JIECH!J36+ADONG!J36+Renk!J36+Gangyiel!J36+Bunj!J36+JMH!J36+AYOD!J36+Akoka!J36+Kurwai!J36+LANKIEN!J36+BENTIU!J36+ROM!J36+Pagak!J36+KOCH!J36+JTH!J36+Akobo!J36+Ulang!J36+Kodok!J36+Chuil!J36+Doma!J36+KMH!J36+KCH!J36+'Wau shilluk'!J36+'Koradar idp'!J36</f>
        <v>283</v>
      </c>
      <c r="K36" s="431">
        <f>NARUS!K36+MALAKAL!K36+'Malakal IDP'!K36+JUAIBOR!K36+KEEW!K36+'MELUTpoc '!K36+NASIR!K36+LEER!K36+'OLD FANGAK'!K36+WALGAK!K36+PAGIL!K36+YUAI!K36+'Narus CDOT'!K36+JIECH!K36+ADONG!K36+Renk!K36+Gangyiel!K36+Bunj!K36+JMH!K36+AYOD!K36+Akoka!K36+Kurwai!K36+LANKIEN!K36+BENTIU!K36+ROM!K36+Pagak!K36+KOCH!K36+JTH!K36+Akobo!K36+Ulang!K36+Kodok!K36+Chuil!K36+Doma!K36+KMH!K36+KCH!K36+'Wau shilluk'!K36+'Koradar idp'!K36</f>
        <v>284</v>
      </c>
      <c r="L36" s="431">
        <f>NARUS!L36+MALAKAL!L36+'Malakal IDP'!L36+JUAIBOR!L36+KEEW!L36+'MELUTpoc '!L36+NASIR!L36+LEER!L36+'OLD FANGAK'!L36+WALGAK!L36+PAGIL!L36+YUAI!L36+'Narus CDOT'!L36+JIECH!L36+ADONG!L36+Renk!L36+Gangyiel!L36+Bunj!L36+JMH!L36+AYOD!L36+Akoka!L36+Kurwai!L36+LANKIEN!L36+BENTIU!L36+ROM!L36+Pagak!L36+KOCH!L36+JTH!L36+Akobo!L36+Ulang!L36+Kodok!L36+Chuil!L36+Doma!L36+KMH!L36+KCH!L36+'Wau shilluk'!L36+'Koradar idp'!L36</f>
        <v>285</v>
      </c>
      <c r="M36" s="431">
        <f>NARUS!M36+MALAKAL!M36+'Malakal IDP'!M36+JUAIBOR!M36+KEEW!M36+'MELUTpoc '!M36+NASIR!M36+LEER!M36+'OLD FANGAK'!M36+WALGAK!M36+PAGIL!M36+YUAI!M36+'Narus CDOT'!M36+JIECH!M36+ADONG!M36+Renk!M36+Gangyiel!M36+Bunj!M36+JMH!M36+AYOD!M36+Akoka!M36+Kurwai!M36+LANKIEN!M36+BENTIU!M36+ROM!M36+Pagak!M36+KOCH!M36+JTH!M36+Akobo!M36+Ulang!M36+Kodok!M36+Chuil!M36+Doma!M36+KMH!M36+KCH!M36+'Wau shilluk'!M36+'Koradar idp'!M36</f>
        <v>286</v>
      </c>
      <c r="N36" s="431">
        <f>NARUS!N36+MALAKAL!N36+'Malakal IDP'!N36+JUAIBOR!N36+KEEW!N36+'MELUTpoc '!N36+NASIR!N36+LEER!N36+'OLD FANGAK'!N36+WALGAK!N36+PAGIL!N36+YUAI!N36+'Narus CDOT'!N36+JIECH!N36+ADONG!N36+Renk!N36+Gangyiel!N36+Bunj!N36+JMH!N36+AYOD!N36+Akoka!N36+Kurwai!N36+LANKIEN!N36+BENTIU!N36+ROM!N36+Pagak!N36+KOCH!N36+JTH!N36+Akobo!N36+Ulang!N36+Kodok!N36+Chuil!N36+Doma!N36+KMH!N36+KCH!N36+'Wau shilluk'!N36+'Koradar idp'!N36</f>
        <v>287</v>
      </c>
      <c r="O36" s="431">
        <f>NARUS!O36+MALAKAL!O36+'Malakal IDP'!O36+JUAIBOR!O36+KEEW!O36+'MELUTpoc '!O36+NASIR!O36+LEER!O36+'OLD FANGAK'!O36+WALGAK!O36+PAGIL!O36+YUAI!O36+'Narus CDOT'!O36+JIECH!O36+ADONG!O36+Renk!O36+Gangyiel!O36+Bunj!O36+JMH!O36+AYOD!O36+Akoka!O36+Kurwai!O36+LANKIEN!O36+BENTIU!O36+ROM!O36+Pagak!O36+KOCH!O36+JTH!O36+Akobo!O36+Ulang!O36+Kodok!O36+Chuil!O36+Doma!O36+KMH!O36+KCH!O36+'Wau shilluk'!O36+'Koradar idp'!O36</f>
        <v>288</v>
      </c>
      <c r="P36" s="449">
        <f>NARUS!P36+MALAKAL!P36+'Malakal IDP'!P36+JUAIBOR!P36+KEEW!P36+'MELUTpoc '!P36+NASIR!P36+LEER!P36+'OLD FANGAK'!P36+WALGAK!P36+PAGIL!P36+YUAI!P36+'Narus CDOT'!P36+JIECH!P36+ADONG!P36+Renk!P36+Gangyiel!P36+Bunj!P36+JMH!P36+AYOD!P36+Akoka!P36+Kurwai!P36+LANKIEN!P36+BENTIU!P36+ROM!P36+Pagak!P36+KOCH!P36+JTH!P36+Akobo!P36+Ulang!P36+Kodok!P36+Chuil!P36+Doma!P36+KMH!P36+KCH!P36+'Wau shilluk'!P36+'Koradar idp'!P36</f>
        <v>0</v>
      </c>
      <c r="Q36" s="449">
        <f>NARUS!Q36+MALAKAL!Q36+'Malakal IDP'!Q36+JUAIBOR!Q36+KEEW!Q36+'MELUTpoc '!Q36+NASIR!Q36+LEER!Q36+'OLD FANGAK'!Q36+WALGAK!Q36+PAGIL!Q36+YUAI!Q36+'Narus CDOT'!Q36+JIECH!Q36+ADONG!Q36+Renk!Q36+Gangyiel!Q36+Bunj!Q36+JMH!Q36+AYOD!Q36+Akoka!Q36+Kurwai!Q36+LANKIEN!Q36+BENTIU!Q36+ROM!Q36+Pagak!Q36+KOCH!Q36+JTH!Q36+Akobo!Q36+Ulang!Q36+Kodok!Q36+Chuil!Q36+Doma!Q36+KMH!Q36+KCH!Q36+'Wau shilluk'!Q36+'Koradar idp'!Q36</f>
        <v>0</v>
      </c>
      <c r="R36" s="450">
        <f>NARUS!R36+MALAKAL!R36+'Malakal IDP'!R36+JUAIBOR!R36+KEEW!R36+'MELUTpoc '!R36+NASIR!R36+LEER!R36+'OLD FANGAK'!R36+WALGAK!R36+PAGIL!R36+YUAI!R36+'Narus CDOT'!R36+JIECH!R36+ADONG!R36+Renk!R36+Gangyiel!R36+Bunj!R36+JMH!R36+AYOD!R36+Akoka!R36+Kurwai!R36+LANKIEN!R36+BENTIU!R36+ROM!R36+Pagak!R36+KOCH!R36+JTH!R36+Akobo!R36+Ulang!R36+Kodok!R36+Chuil!R36+Doma!R36+KMH!R36+KCH!R36+'Wau shilluk'!R36+'Koradar idp'!R36</f>
        <v>0</v>
      </c>
      <c r="S36" s="450">
        <f>NARUS!S36+MALAKAL!S36+'Malakal IDP'!S36+JUAIBOR!S36+KEEW!S36+'MELUTpoc '!S36+NASIR!S36+LEER!S36+'OLD FANGAK'!S36+WALGAK!S36+PAGIL!S36+YUAI!S36+'Narus CDOT'!S36+JIECH!S36+ADONG!S36+Renk!S36+Gangyiel!S36+Bunj!S36+JMH!S36+AYOD!S36+Akoka!S36+Kurwai!S36+LANKIEN!S36+BENTIU!S36+ROM!S36+Pagak!S36+KOCH!S36+JTH!S36+Akobo!S36+Ulang!S36+Kodok!S36+Chuil!S36+Doma!S36+KMH!S36+KCH!S36+'Wau shilluk'!S36+'Koradar idp'!S36</f>
        <v>0</v>
      </c>
      <c r="T36" s="9"/>
      <c r="U36" s="9"/>
      <c r="V36" s="9"/>
      <c r="W36" s="9"/>
      <c r="X36" s="9"/>
      <c r="Y36" s="9"/>
      <c r="Z36" s="9"/>
    </row>
    <row r="37" spans="1:26" customFormat="1" ht="15.75" x14ac:dyDescent="0.25">
      <c r="A37" s="433">
        <v>42905</v>
      </c>
      <c r="B37" s="438">
        <v>42911</v>
      </c>
      <c r="C37" s="435" t="s">
        <v>101</v>
      </c>
      <c r="D37" s="431">
        <f>NARUS!D37+MALAKAL!D37+'Malakal IDP'!D37+JUAIBOR!D37+KEEW!D37+'MELUTpoc '!D37+NASIR!D37+LEER!D37+'OLD FANGAK'!D37+WALGAK!D37+PAGIL!D37+YUAI!D37+'Narus CDOT'!D37+JIECH!D37+ADONG!D37+Renk!D37+Gangyiel!D37+Bunj!D37+JMH!D37+AYOD!D37+Akoka!D37+Kurwai!D37+LANKIEN!D37+BENTIU!D37+ROM!D37+Pagak!D37+KOCH!D37+JTH!D37+Akobo!D37+Ulang!D37+Kodok!D37+Chuil!D37+Doma!D37+KMH!D37+KCH!D37+'Wau shilluk'!D37+'Koradar idp'!D37</f>
        <v>289</v>
      </c>
      <c r="E37" s="450">
        <f>NARUS!E37+MALAKAL!E37+'Malakal IDP'!E37+JUAIBOR!E37+KEEW!E37+'MELUTpoc '!E37+NASIR!E37+LEER!E37+'OLD FANGAK'!E37+WALGAK!E37+PAGIL!E37+YUAI!E37+'Narus CDOT'!E37+JIECH!E37+ADONG!E37+Renk!E37+Gangyiel!E37+Bunj!E37+JMH!E37+AYOD!E37+Akoka!E37+Kurwai!E37+LANKIEN!E37+BENTIU!E37+ROM!E37+Pagak!E37+KOCH!E37+JTH!E37+Akobo!E37+Ulang!E37+Kodok!E37+Chuil!E37+Doma!E37+KMH!E37+KCH!E37+'Wau shilluk'!E37+'Koradar idp'!E37</f>
        <v>290</v>
      </c>
      <c r="F37" s="450">
        <f>NARUS!F37+MALAKAL!F37+'Malakal IDP'!F37+JUAIBOR!F37+KEEW!F37+'MELUTpoc '!F37+NASIR!F37+LEER!F37+'OLD FANGAK'!F37+WALGAK!F37+PAGIL!F37+YUAI!F37+'Narus CDOT'!F37+JIECH!F37+ADONG!F37+Renk!F37+Gangyiel!F37+Bunj!F37+JMH!F37+AYOD!F37+Akoka!F37+Kurwai!F37+LANKIEN!F37+BENTIU!F37+ROM!F37+Pagak!F37+KOCH!F37+JTH!F37+Akobo!F37+Ulang!F37+Kodok!F37+Chuil!F37+Doma!F37+KMH!F37+KCH!F37+'Wau shilluk'!F37+'Koradar idp'!F37</f>
        <v>291</v>
      </c>
      <c r="G37" s="431">
        <f>NARUS!G37+MALAKAL!G37+'Malakal IDP'!G37+JUAIBOR!G37+KEEW!G37+'MELUTpoc '!G37+NASIR!G37+LEER!G37+'OLD FANGAK'!G37+WALGAK!G37+PAGIL!G37+YUAI!G37+'Narus CDOT'!G37+JIECH!G37+ADONG!G37+Renk!G37+Gangyiel!G37+Bunj!G37+JMH!G37+AYOD!G37+Akoka!G37+Kurwai!G37+LANKIEN!G37+BENTIU!G37+ROM!G37+Pagak!G37+KOCH!G37+JTH!G37+Akobo!G37+Ulang!G37+Kodok!G37+Chuil!G37+Doma!G37+KMH!G37+KCH!G37+'Wau shilluk'!G37+'Koradar idp'!G37</f>
        <v>292</v>
      </c>
      <c r="H37" s="431">
        <f>NARUS!H37+MALAKAL!H37+'Malakal IDP'!H37+JUAIBOR!H37+KEEW!H37+'MELUTpoc '!H37+NASIR!H37+LEER!H37+'OLD FANGAK'!H37+WALGAK!H37+PAGIL!H37+YUAI!H37+'Narus CDOT'!H37+JIECH!H37+ADONG!H37+Renk!H37+Gangyiel!H37+Bunj!H37+JMH!H37+AYOD!H37+Akoka!H37+Kurwai!H37+LANKIEN!H37+BENTIU!H37+ROM!H37+Pagak!H37+KOCH!H37+JTH!H37+Akobo!H37+Ulang!H37+Kodok!H37+Chuil!H37+Doma!H37+KMH!H37+KCH!H37+'Wau shilluk'!H37+'Koradar idp'!H37</f>
        <v>293</v>
      </c>
      <c r="I37" s="431">
        <f>NARUS!I37+MALAKAL!I37+'Malakal IDP'!I37+JUAIBOR!I37+KEEW!I37+'MELUTpoc '!I37+NASIR!I37+LEER!I37+'OLD FANGAK'!I37+WALGAK!I37+PAGIL!I37+YUAI!I37+'Narus CDOT'!I37+JIECH!I37+ADONG!I37+Renk!I37+Gangyiel!I37+Bunj!I37+JMH!I37+AYOD!I37+Akoka!I37+Kurwai!I37+LANKIEN!I37+BENTIU!I37+ROM!I37+Pagak!I37+KOCH!I37+JTH!I37+Akobo!I37+Ulang!I37+Kodok!I37+Chuil!I37+Doma!I37+KMH!I37+KCH!I37+'Wau shilluk'!I37+'Koradar idp'!I37</f>
        <v>294</v>
      </c>
      <c r="J37" s="431">
        <f>NARUS!J37+MALAKAL!J37+'Malakal IDP'!J37+JUAIBOR!J37+KEEW!J37+'MELUTpoc '!J37+NASIR!J37+LEER!J37+'OLD FANGAK'!J37+WALGAK!J37+PAGIL!J37+YUAI!J37+'Narus CDOT'!J37+JIECH!J37+ADONG!J37+Renk!J37+Gangyiel!J37+Bunj!J37+JMH!J37+AYOD!J37+Akoka!J37+Kurwai!J37+LANKIEN!J37+BENTIU!J37+ROM!J37+Pagak!J37+KOCH!J37+JTH!J37+Akobo!J37+Ulang!J37+Kodok!J37+Chuil!J37+Doma!J37+KMH!J37+KCH!J37+'Wau shilluk'!J37+'Koradar idp'!J37</f>
        <v>295</v>
      </c>
      <c r="K37" s="431">
        <f>NARUS!K37+MALAKAL!K37+'Malakal IDP'!K37+JUAIBOR!K37+KEEW!K37+'MELUTpoc '!K37+NASIR!K37+LEER!K37+'OLD FANGAK'!K37+WALGAK!K37+PAGIL!K37+YUAI!K37+'Narus CDOT'!K37+JIECH!K37+ADONG!K37+Renk!K37+Gangyiel!K37+Bunj!K37+JMH!K37+AYOD!K37+Akoka!K37+Kurwai!K37+LANKIEN!K37+BENTIU!K37+ROM!K37+Pagak!K37+KOCH!K37+JTH!K37+Akobo!K37+Ulang!K37+Kodok!K37+Chuil!K37+Doma!K37+KMH!K37+KCH!K37+'Wau shilluk'!K37+'Koradar idp'!K37</f>
        <v>296</v>
      </c>
      <c r="L37" s="431">
        <f>NARUS!L37+MALAKAL!L37+'Malakal IDP'!L37+JUAIBOR!L37+KEEW!L37+'MELUTpoc '!L37+NASIR!L37+LEER!L37+'OLD FANGAK'!L37+WALGAK!L37+PAGIL!L37+YUAI!L37+'Narus CDOT'!L37+JIECH!L37+ADONG!L37+Renk!L37+Gangyiel!L37+Bunj!L37+JMH!L37+AYOD!L37+Akoka!L37+Kurwai!L37+LANKIEN!L37+BENTIU!L37+ROM!L37+Pagak!L37+KOCH!L37+JTH!L37+Akobo!L37+Ulang!L37+Kodok!L37+Chuil!L37+Doma!L37+KMH!L37+KCH!L37+'Wau shilluk'!L37+'Koradar idp'!L37</f>
        <v>297</v>
      </c>
      <c r="M37" s="431">
        <f>NARUS!M37+MALAKAL!M37+'Malakal IDP'!M37+JUAIBOR!M37+KEEW!M37+'MELUTpoc '!M37+NASIR!M37+LEER!M37+'OLD FANGAK'!M37+WALGAK!M37+PAGIL!M37+YUAI!M37+'Narus CDOT'!M37+JIECH!M37+ADONG!M37+Renk!M37+Gangyiel!M37+Bunj!M37+JMH!M37+AYOD!M37+Akoka!M37+Kurwai!M37+LANKIEN!M37+BENTIU!M37+ROM!M37+Pagak!M37+KOCH!M37+JTH!M37+Akobo!M37+Ulang!M37+Kodok!M37+Chuil!M37+Doma!M37+KMH!M37+KCH!M37+'Wau shilluk'!M37+'Koradar idp'!M37</f>
        <v>298</v>
      </c>
      <c r="N37" s="431">
        <f>NARUS!N37+MALAKAL!N37+'Malakal IDP'!N37+JUAIBOR!N37+KEEW!N37+'MELUTpoc '!N37+NASIR!N37+LEER!N37+'OLD FANGAK'!N37+WALGAK!N37+PAGIL!N37+YUAI!N37+'Narus CDOT'!N37+JIECH!N37+ADONG!N37+Renk!N37+Gangyiel!N37+Bunj!N37+JMH!N37+AYOD!N37+Akoka!N37+Kurwai!N37+LANKIEN!N37+BENTIU!N37+ROM!N37+Pagak!N37+KOCH!N37+JTH!N37+Akobo!N37+Ulang!N37+Kodok!N37+Chuil!N37+Doma!N37+KMH!N37+KCH!N37+'Wau shilluk'!N37+'Koradar idp'!N37</f>
        <v>299</v>
      </c>
      <c r="O37" s="431">
        <f>NARUS!O37+MALAKAL!O37+'Malakal IDP'!O37+JUAIBOR!O37+KEEW!O37+'MELUTpoc '!O37+NASIR!O37+LEER!O37+'OLD FANGAK'!O37+WALGAK!O37+PAGIL!O37+YUAI!O37+'Narus CDOT'!O37+JIECH!O37+ADONG!O37+Renk!O37+Gangyiel!O37+Bunj!O37+JMH!O37+AYOD!O37+Akoka!O37+Kurwai!O37+LANKIEN!O37+BENTIU!O37+ROM!O37+Pagak!O37+KOCH!O37+JTH!O37+Akobo!O37+Ulang!O37+Kodok!O37+Chuil!O37+Doma!O37+KMH!O37+KCH!O37+'Wau shilluk'!O37+'Koradar idp'!O37</f>
        <v>300</v>
      </c>
      <c r="P37" s="449">
        <f>NARUS!P37+MALAKAL!P37+'Malakal IDP'!P37+JUAIBOR!P37+KEEW!P37+'MELUTpoc '!P37+NASIR!P37+LEER!P37+'OLD FANGAK'!P37+WALGAK!P37+PAGIL!P37+YUAI!P37+'Narus CDOT'!P37+JIECH!P37+ADONG!P37+Renk!P37+Gangyiel!P37+Bunj!P37+JMH!P37+AYOD!P37+Akoka!P37+Kurwai!P37+LANKIEN!P37+BENTIU!P37+ROM!P37+Pagak!P37+KOCH!P37+JTH!P37+Akobo!P37+Ulang!P37+Kodok!P37+Chuil!P37+Doma!P37+KMH!P37+KCH!P37+'Wau shilluk'!P37+'Koradar idp'!P37</f>
        <v>0</v>
      </c>
      <c r="Q37" s="449">
        <f>NARUS!Q37+MALAKAL!Q37+'Malakal IDP'!Q37+JUAIBOR!Q37+KEEW!Q37+'MELUTpoc '!Q37+NASIR!Q37+LEER!Q37+'OLD FANGAK'!Q37+WALGAK!Q37+PAGIL!Q37+YUAI!Q37+'Narus CDOT'!Q37+JIECH!Q37+ADONG!Q37+Renk!Q37+Gangyiel!Q37+Bunj!Q37+JMH!Q37+AYOD!Q37+Akoka!Q37+Kurwai!Q37+LANKIEN!Q37+BENTIU!Q37+ROM!Q37+Pagak!Q37+KOCH!Q37+JTH!Q37+Akobo!Q37+Ulang!Q37+Kodok!Q37+Chuil!Q37+Doma!Q37+KMH!Q37+KCH!Q37+'Wau shilluk'!Q37+'Koradar idp'!Q37</f>
        <v>0</v>
      </c>
      <c r="R37" s="450">
        <f>NARUS!R37+MALAKAL!R37+'Malakal IDP'!R37+JUAIBOR!R37+KEEW!R37+'MELUTpoc '!R37+NASIR!R37+LEER!R37+'OLD FANGAK'!R37+WALGAK!R37+PAGIL!R37+YUAI!R37+'Narus CDOT'!R37+JIECH!R37+ADONG!R37+Renk!R37+Gangyiel!R37+Bunj!R37+JMH!R37+AYOD!R37+Akoka!R37+Kurwai!R37+LANKIEN!R37+BENTIU!R37+ROM!R37+Pagak!R37+KOCH!R37+JTH!R37+Akobo!R37+Ulang!R37+Kodok!R37+Chuil!R37+Doma!R37+KMH!R37+KCH!R37+'Wau shilluk'!R37+'Koradar idp'!R37</f>
        <v>0</v>
      </c>
      <c r="S37" s="450">
        <f>NARUS!S37+MALAKAL!S37+'Malakal IDP'!S37+JUAIBOR!S37+KEEW!S37+'MELUTpoc '!S37+NASIR!S37+LEER!S37+'OLD FANGAK'!S37+WALGAK!S37+PAGIL!S37+YUAI!S37+'Narus CDOT'!S37+JIECH!S37+ADONG!S37+Renk!S37+Gangyiel!S37+Bunj!S37+JMH!S37+AYOD!S37+Akoka!S37+Kurwai!S37+LANKIEN!S37+BENTIU!S37+ROM!S37+Pagak!S37+KOCH!S37+JTH!S37+Akobo!S37+Ulang!S37+Kodok!S37+Chuil!S37+Doma!S37+KMH!S37+KCH!S37+'Wau shilluk'!S37+'Koradar idp'!S37</f>
        <v>0</v>
      </c>
      <c r="T37" s="9"/>
      <c r="U37" s="9"/>
      <c r="V37" s="9"/>
      <c r="W37" s="9"/>
      <c r="X37" s="9"/>
      <c r="Y37" s="9"/>
      <c r="Z37" s="9"/>
    </row>
    <row r="38" spans="1:26" customFormat="1" ht="15.75" x14ac:dyDescent="0.25">
      <c r="A38" s="433">
        <v>42912</v>
      </c>
      <c r="B38" s="438">
        <v>42918</v>
      </c>
      <c r="C38" s="435" t="s">
        <v>102</v>
      </c>
      <c r="D38" s="431">
        <f>NARUS!D38+MALAKAL!D38+'Malakal IDP'!D38+JUAIBOR!D38+KEEW!D38+'MELUTpoc '!D38+NASIR!D38+LEER!D38+'OLD FANGAK'!D38+WALGAK!D38+PAGIL!D38+YUAI!D38+'Narus CDOT'!D38+JIECH!D38+ADONG!D38+Renk!D38+Gangyiel!D38+Bunj!D38+JMH!D38+AYOD!D38+Akoka!D38+Kurwai!D38+LANKIEN!D38+BENTIU!D38+ROM!D38+Pagak!D38+KOCH!D38+JTH!D38+Akobo!D38+Ulang!D38+Kodok!D38+Chuil!D38+Doma!D38+KMH!D38+KCH!D38+'Wau shilluk'!D38+'Koradar idp'!D38</f>
        <v>301</v>
      </c>
      <c r="E38" s="450">
        <f>NARUS!E38+MALAKAL!E38+'Malakal IDP'!E38+JUAIBOR!E38+KEEW!E38+'MELUTpoc '!E38+NASIR!E38+LEER!E38+'OLD FANGAK'!E38+WALGAK!E38+PAGIL!E38+YUAI!E38+'Narus CDOT'!E38+JIECH!E38+ADONG!E38+Renk!E38+Gangyiel!E38+Bunj!E38+JMH!E38+AYOD!E38+Akoka!E38+Kurwai!E38+LANKIEN!E38+BENTIU!E38+ROM!E38+Pagak!E38+KOCH!E38+JTH!E38+Akobo!E38+Ulang!E38+Kodok!E38+Chuil!E38+Doma!E38+KMH!E38+KCH!E38+'Wau shilluk'!E38+'Koradar idp'!E38</f>
        <v>302</v>
      </c>
      <c r="F38" s="450">
        <f>NARUS!F38+MALAKAL!F38+'Malakal IDP'!F38+JUAIBOR!F38+KEEW!F38+'MELUTpoc '!F38+NASIR!F38+LEER!F38+'OLD FANGAK'!F38+WALGAK!F38+PAGIL!F38+YUAI!F38+'Narus CDOT'!F38+JIECH!F38+ADONG!F38+Renk!F38+Gangyiel!F38+Bunj!F38+JMH!F38+AYOD!F38+Akoka!F38+Kurwai!F38+LANKIEN!F38+BENTIU!F38+ROM!F38+Pagak!F38+KOCH!F38+JTH!F38+Akobo!F38+Ulang!F38+Kodok!F38+Chuil!F38+Doma!F38+KMH!F38+KCH!F38+'Wau shilluk'!F38+'Koradar idp'!F38</f>
        <v>303</v>
      </c>
      <c r="G38" s="431">
        <f>NARUS!G38+MALAKAL!G38+'Malakal IDP'!G38+JUAIBOR!G38+KEEW!G38+'MELUTpoc '!G38+NASIR!G38+LEER!G38+'OLD FANGAK'!G38+WALGAK!G38+PAGIL!G38+YUAI!G38+'Narus CDOT'!G38+JIECH!G38+ADONG!G38+Renk!G38+Gangyiel!G38+Bunj!G38+JMH!G38+AYOD!G38+Akoka!G38+Kurwai!G38+LANKIEN!G38+BENTIU!G38+ROM!G38+Pagak!G38+KOCH!G38+JTH!G38+Akobo!G38+Ulang!G38+Kodok!G38+Chuil!G38+Doma!G38+KMH!G38+KCH!G38+'Wau shilluk'!G38+'Koradar idp'!G38</f>
        <v>304</v>
      </c>
      <c r="H38" s="431">
        <f>NARUS!H38+MALAKAL!H38+'Malakal IDP'!H38+JUAIBOR!H38+KEEW!H38+'MELUTpoc '!H38+NASIR!H38+LEER!H38+'OLD FANGAK'!H38+WALGAK!H38+PAGIL!H38+YUAI!H38+'Narus CDOT'!H38+JIECH!H38+ADONG!H38+Renk!H38+Gangyiel!H38+Bunj!H38+JMH!H38+AYOD!H38+Akoka!H38+Kurwai!H38+LANKIEN!H38+BENTIU!H38+ROM!H38+Pagak!H38+KOCH!H38+JTH!H38+Akobo!H38+Ulang!H38+Kodok!H38+Chuil!H38+Doma!H38+KMH!H38+KCH!H38+'Wau shilluk'!H38+'Koradar idp'!H38</f>
        <v>305</v>
      </c>
      <c r="I38" s="431">
        <f>NARUS!I38+MALAKAL!I38+'Malakal IDP'!I38+JUAIBOR!I38+KEEW!I38+'MELUTpoc '!I38+NASIR!I38+LEER!I38+'OLD FANGAK'!I38+WALGAK!I38+PAGIL!I38+YUAI!I38+'Narus CDOT'!I38+JIECH!I38+ADONG!I38+Renk!I38+Gangyiel!I38+Bunj!I38+JMH!I38+AYOD!I38+Akoka!I38+Kurwai!I38+LANKIEN!I38+BENTIU!I38+ROM!I38+Pagak!I38+KOCH!I38+JTH!I38+Akobo!I38+Ulang!I38+Kodok!I38+Chuil!I38+Doma!I38+KMH!I38+KCH!I38+'Wau shilluk'!I38+'Koradar idp'!I38</f>
        <v>306</v>
      </c>
      <c r="J38" s="431">
        <f>NARUS!J38+MALAKAL!J38+'Malakal IDP'!J38+JUAIBOR!J38+KEEW!J38+'MELUTpoc '!J38+NASIR!J38+LEER!J38+'OLD FANGAK'!J38+WALGAK!J38+PAGIL!J38+YUAI!J38+'Narus CDOT'!J38+JIECH!J38+ADONG!J38+Renk!J38+Gangyiel!J38+Bunj!J38+JMH!J38+AYOD!J38+Akoka!J38+Kurwai!J38+LANKIEN!J38+BENTIU!J38+ROM!J38+Pagak!J38+KOCH!J38+JTH!J38+Akobo!J38+Ulang!J38+Kodok!J38+Chuil!J38+Doma!J38+KMH!J38+KCH!J38+'Wau shilluk'!J38+'Koradar idp'!J38</f>
        <v>307</v>
      </c>
      <c r="K38" s="431">
        <f>NARUS!K38+MALAKAL!K38+'Malakal IDP'!K38+JUAIBOR!K38+KEEW!K38+'MELUTpoc '!K38+NASIR!K38+LEER!K38+'OLD FANGAK'!K38+WALGAK!K38+PAGIL!K38+YUAI!K38+'Narus CDOT'!K38+JIECH!K38+ADONG!K38+Renk!K38+Gangyiel!K38+Bunj!K38+JMH!K38+AYOD!K38+Akoka!K38+Kurwai!K38+LANKIEN!K38+BENTIU!K38+ROM!K38+Pagak!K38+KOCH!K38+JTH!K38+Akobo!K38+Ulang!K38+Kodok!K38+Chuil!K38+Doma!K38+KMH!K38+KCH!K38+'Wau shilluk'!K38+'Koradar idp'!K38</f>
        <v>308</v>
      </c>
      <c r="L38" s="431">
        <f>NARUS!L38+MALAKAL!L38+'Malakal IDP'!L38+JUAIBOR!L38+KEEW!L38+'MELUTpoc '!L38+NASIR!L38+LEER!L38+'OLD FANGAK'!L38+WALGAK!L38+PAGIL!L38+YUAI!L38+'Narus CDOT'!L38+JIECH!L38+ADONG!L38+Renk!L38+Gangyiel!L38+Bunj!L38+JMH!L38+AYOD!L38+Akoka!L38+Kurwai!L38+LANKIEN!L38+BENTIU!L38+ROM!L38+Pagak!L38+KOCH!L38+JTH!L38+Akobo!L38+Ulang!L38+Kodok!L38+Chuil!L38+Doma!L38+KMH!L38+KCH!L38+'Wau shilluk'!L38+'Koradar idp'!L38</f>
        <v>309</v>
      </c>
      <c r="M38" s="431">
        <f>NARUS!M38+MALAKAL!M38+'Malakal IDP'!M38+JUAIBOR!M38+KEEW!M38+'MELUTpoc '!M38+NASIR!M38+LEER!M38+'OLD FANGAK'!M38+WALGAK!M38+PAGIL!M38+YUAI!M38+'Narus CDOT'!M38+JIECH!M38+ADONG!M38+Renk!M38+Gangyiel!M38+Bunj!M38+JMH!M38+AYOD!M38+Akoka!M38+Kurwai!M38+LANKIEN!M38+BENTIU!M38+ROM!M38+Pagak!M38+KOCH!M38+JTH!M38+Akobo!M38+Ulang!M38+Kodok!M38+Chuil!M38+Doma!M38+KMH!M38+KCH!M38+'Wau shilluk'!M38+'Koradar idp'!M38</f>
        <v>310</v>
      </c>
      <c r="N38" s="431">
        <f>NARUS!N38+MALAKAL!N38+'Malakal IDP'!N38+JUAIBOR!N38+KEEW!N38+'MELUTpoc '!N38+NASIR!N38+LEER!N38+'OLD FANGAK'!N38+WALGAK!N38+PAGIL!N38+YUAI!N38+'Narus CDOT'!N38+JIECH!N38+ADONG!N38+Renk!N38+Gangyiel!N38+Bunj!N38+JMH!N38+AYOD!N38+Akoka!N38+Kurwai!N38+LANKIEN!N38+BENTIU!N38+ROM!N38+Pagak!N38+KOCH!N38+JTH!N38+Akobo!N38+Ulang!N38+Kodok!N38+Chuil!N38+Doma!N38+KMH!N38+KCH!N38+'Wau shilluk'!N38+'Koradar idp'!N38</f>
        <v>311</v>
      </c>
      <c r="O38" s="431">
        <f>NARUS!O38+MALAKAL!O38+'Malakal IDP'!O38+JUAIBOR!O38+KEEW!O38+'MELUTpoc '!O38+NASIR!O38+LEER!O38+'OLD FANGAK'!O38+WALGAK!O38+PAGIL!O38+YUAI!O38+'Narus CDOT'!O38+JIECH!O38+ADONG!O38+Renk!O38+Gangyiel!O38+Bunj!O38+JMH!O38+AYOD!O38+Akoka!O38+Kurwai!O38+LANKIEN!O38+BENTIU!O38+ROM!O38+Pagak!O38+KOCH!O38+JTH!O38+Akobo!O38+Ulang!O38+Kodok!O38+Chuil!O38+Doma!O38+KMH!O38+KCH!O38+'Wau shilluk'!O38+'Koradar idp'!O38</f>
        <v>312</v>
      </c>
      <c r="P38" s="449">
        <f>NARUS!P38+MALAKAL!P38+'Malakal IDP'!P38+JUAIBOR!P38+KEEW!P38+'MELUTpoc '!P38+NASIR!P38+LEER!P38+'OLD FANGAK'!P38+WALGAK!P38+PAGIL!P38+YUAI!P38+'Narus CDOT'!P38+JIECH!P38+ADONG!P38+Renk!P38+Gangyiel!P38+Bunj!P38+JMH!P38+AYOD!P38+Akoka!P38+Kurwai!P38+LANKIEN!P38+BENTIU!P38+ROM!P38+Pagak!P38+KOCH!P38+JTH!P38+Akobo!P38+Ulang!P38+Kodok!P38+Chuil!P38+Doma!P38+KMH!P38+KCH!P38+'Wau shilluk'!P38+'Koradar idp'!P38</f>
        <v>0</v>
      </c>
      <c r="Q38" s="449">
        <f>NARUS!Q38+MALAKAL!Q38+'Malakal IDP'!Q38+JUAIBOR!Q38+KEEW!Q38+'MELUTpoc '!Q38+NASIR!Q38+LEER!Q38+'OLD FANGAK'!Q38+WALGAK!Q38+PAGIL!Q38+YUAI!Q38+'Narus CDOT'!Q38+JIECH!Q38+ADONG!Q38+Renk!Q38+Gangyiel!Q38+Bunj!Q38+JMH!Q38+AYOD!Q38+Akoka!Q38+Kurwai!Q38+LANKIEN!Q38+BENTIU!Q38+ROM!Q38+Pagak!Q38+KOCH!Q38+JTH!Q38+Akobo!Q38+Ulang!Q38+Kodok!Q38+Chuil!Q38+Doma!Q38+KMH!Q38+KCH!Q38+'Wau shilluk'!Q38+'Koradar idp'!Q38</f>
        <v>0</v>
      </c>
      <c r="R38" s="450">
        <f>NARUS!R38+MALAKAL!R38+'Malakal IDP'!R38+JUAIBOR!R38+KEEW!R38+'MELUTpoc '!R38+NASIR!R38+LEER!R38+'OLD FANGAK'!R38+WALGAK!R38+PAGIL!R38+YUAI!R38+'Narus CDOT'!R38+JIECH!R38+ADONG!R38+Renk!R38+Gangyiel!R38+Bunj!R38+JMH!R38+AYOD!R38+Akoka!R38+Kurwai!R38+LANKIEN!R38+BENTIU!R38+ROM!R38+Pagak!R38+KOCH!R38+JTH!R38+Akobo!R38+Ulang!R38+Kodok!R38+Chuil!R38+Doma!R38+KMH!R38+KCH!R38+'Wau shilluk'!R38+'Koradar idp'!R38</f>
        <v>0</v>
      </c>
      <c r="S38" s="450">
        <f>NARUS!S38+MALAKAL!S38+'Malakal IDP'!S38+JUAIBOR!S38+KEEW!S38+'MELUTpoc '!S38+NASIR!S38+LEER!S38+'OLD FANGAK'!S38+WALGAK!S38+PAGIL!S38+YUAI!S38+'Narus CDOT'!S38+JIECH!S38+ADONG!S38+Renk!S38+Gangyiel!S38+Bunj!S38+JMH!S38+AYOD!S38+Akoka!S38+Kurwai!S38+LANKIEN!S38+BENTIU!S38+ROM!S38+Pagak!S38+KOCH!S38+JTH!S38+Akobo!S38+Ulang!S38+Kodok!S38+Chuil!S38+Doma!S38+KMH!S38+KCH!S38+'Wau shilluk'!S38+'Koradar idp'!S38</f>
        <v>0</v>
      </c>
      <c r="T38" s="9"/>
      <c r="U38" s="9"/>
      <c r="V38" s="9"/>
      <c r="W38" s="9"/>
      <c r="X38" s="9"/>
      <c r="Y38" s="9"/>
      <c r="Z38" s="9"/>
    </row>
    <row r="39" spans="1:26" customFormat="1" ht="15.75" x14ac:dyDescent="0.25">
      <c r="A39" s="433">
        <v>42919</v>
      </c>
      <c r="B39" s="438">
        <v>42925</v>
      </c>
      <c r="C39" s="435" t="s">
        <v>103</v>
      </c>
      <c r="D39" s="431">
        <f>NARUS!D39+MALAKAL!D39+'Malakal IDP'!D39+JUAIBOR!D39+KEEW!D39+'MELUTpoc '!D39+NASIR!D39+LEER!D39+'OLD FANGAK'!D39+WALGAK!D39+PAGIL!D39+YUAI!D39+'Narus CDOT'!D39+JIECH!D39+ADONG!D39+Renk!D39+Gangyiel!D39+Bunj!D39+JMH!D39+AYOD!D39+Akoka!D39+Kurwai!D39+LANKIEN!D39+BENTIU!D39+ROM!D39+Pagak!D39+KOCH!D39+JTH!D39+Akobo!D39+Ulang!D39+Kodok!D39+Chuil!D39+Doma!D39+KMH!D39+KCH!D39+'Wau shilluk'!D39+'Koradar idp'!D39</f>
        <v>313</v>
      </c>
      <c r="E39" s="450">
        <f>NARUS!E39+MALAKAL!E39+'Malakal IDP'!E39+JUAIBOR!E39+KEEW!E39+'MELUTpoc '!E39+NASIR!E39+LEER!E39+'OLD FANGAK'!E39+WALGAK!E39+PAGIL!E39+YUAI!E39+'Narus CDOT'!E39+JIECH!E39+ADONG!E39+Renk!E39+Gangyiel!E39+Bunj!E39+JMH!E39+AYOD!E39+Akoka!E39+Kurwai!E39+LANKIEN!E39+BENTIU!E39+ROM!E39+Pagak!E39+KOCH!E39+JTH!E39+Akobo!E39+Ulang!E39+Kodok!E39+Chuil!E39+Doma!E39+KMH!E39+KCH!E39+'Wau shilluk'!E39+'Koradar idp'!E39</f>
        <v>314</v>
      </c>
      <c r="F39" s="450">
        <f>NARUS!F39+MALAKAL!F39+'Malakal IDP'!F39+JUAIBOR!F39+KEEW!F39+'MELUTpoc '!F39+NASIR!F39+LEER!F39+'OLD FANGAK'!F39+WALGAK!F39+PAGIL!F39+YUAI!F39+'Narus CDOT'!F39+JIECH!F39+ADONG!F39+Renk!F39+Gangyiel!F39+Bunj!F39+JMH!F39+AYOD!F39+Akoka!F39+Kurwai!F39+LANKIEN!F39+BENTIU!F39+ROM!F39+Pagak!F39+KOCH!F39+JTH!F39+Akobo!F39+Ulang!F39+Kodok!F39+Chuil!F39+Doma!F39+KMH!F39+KCH!F39+'Wau shilluk'!F39+'Koradar idp'!F39</f>
        <v>315</v>
      </c>
      <c r="G39" s="431">
        <f>NARUS!G39+MALAKAL!G39+'Malakal IDP'!G39+JUAIBOR!G39+KEEW!G39+'MELUTpoc '!G39+NASIR!G39+LEER!G39+'OLD FANGAK'!G39+WALGAK!G39+PAGIL!G39+YUAI!G39+'Narus CDOT'!G39+JIECH!G39+ADONG!G39+Renk!G39+Gangyiel!G39+Bunj!G39+JMH!G39+AYOD!G39+Akoka!G39+Kurwai!G39+LANKIEN!G39+BENTIU!G39+ROM!G39+Pagak!G39+KOCH!G39+JTH!G39+Akobo!G39+Ulang!G39+Kodok!G39+Chuil!G39+Doma!G39+KMH!G39+KCH!G39+'Wau shilluk'!G39+'Koradar idp'!G39</f>
        <v>316</v>
      </c>
      <c r="H39" s="431">
        <f>NARUS!H39+MALAKAL!H39+'Malakal IDP'!H39+JUAIBOR!H39+KEEW!H39+'MELUTpoc '!H39+NASIR!H39+LEER!H39+'OLD FANGAK'!H39+WALGAK!H39+PAGIL!H39+YUAI!H39+'Narus CDOT'!H39+JIECH!H39+ADONG!H39+Renk!H39+Gangyiel!H39+Bunj!H39+JMH!H39+AYOD!H39+Akoka!H39+Kurwai!H39+LANKIEN!H39+BENTIU!H39+ROM!H39+Pagak!H39+KOCH!H39+JTH!H39+Akobo!H39+Ulang!H39+Kodok!H39+Chuil!H39+Doma!H39+KMH!H39+KCH!H39+'Wau shilluk'!H39+'Koradar idp'!H39</f>
        <v>317</v>
      </c>
      <c r="I39" s="431">
        <f>NARUS!I39+MALAKAL!I39+'Malakal IDP'!I39+JUAIBOR!I39+KEEW!I39+'MELUTpoc '!I39+NASIR!I39+LEER!I39+'OLD FANGAK'!I39+WALGAK!I39+PAGIL!I39+YUAI!I39+'Narus CDOT'!I39+JIECH!I39+ADONG!I39+Renk!I39+Gangyiel!I39+Bunj!I39+JMH!I39+AYOD!I39+Akoka!I39+Kurwai!I39+LANKIEN!I39+BENTIU!I39+ROM!I39+Pagak!I39+KOCH!I39+JTH!I39+Akobo!I39+Ulang!I39+Kodok!I39+Chuil!I39+Doma!I39+KMH!I39+KCH!I39+'Wau shilluk'!I39+'Koradar idp'!I39</f>
        <v>318</v>
      </c>
      <c r="J39" s="431">
        <f>NARUS!J39+MALAKAL!J39+'Malakal IDP'!J39+JUAIBOR!J39+KEEW!J39+'MELUTpoc '!J39+NASIR!J39+LEER!J39+'OLD FANGAK'!J39+WALGAK!J39+PAGIL!J39+YUAI!J39+'Narus CDOT'!J39+JIECH!J39+ADONG!J39+Renk!J39+Gangyiel!J39+Bunj!J39+JMH!J39+AYOD!J39+Akoka!J39+Kurwai!J39+LANKIEN!J39+BENTIU!J39+ROM!J39+Pagak!J39+KOCH!J39+JTH!J39+Akobo!J39+Ulang!J39+Kodok!J39+Chuil!J39+Doma!J39+KMH!J39+KCH!J39+'Wau shilluk'!J39+'Koradar idp'!J39</f>
        <v>319</v>
      </c>
      <c r="K39" s="431">
        <f>NARUS!K39+MALAKAL!K39+'Malakal IDP'!K39+JUAIBOR!K39+KEEW!K39+'MELUTpoc '!K39+NASIR!K39+LEER!K39+'OLD FANGAK'!K39+WALGAK!K39+PAGIL!K39+YUAI!K39+'Narus CDOT'!K39+JIECH!K39+ADONG!K39+Renk!K39+Gangyiel!K39+Bunj!K39+JMH!K39+AYOD!K39+Akoka!K39+Kurwai!K39+LANKIEN!K39+BENTIU!K39+ROM!K39+Pagak!K39+KOCH!K39+JTH!K39+Akobo!K39+Ulang!K39+Kodok!K39+Chuil!K39+Doma!K39+KMH!K39+KCH!K39+'Wau shilluk'!K39+'Koradar idp'!K39</f>
        <v>320</v>
      </c>
      <c r="L39" s="431">
        <f>NARUS!L39+MALAKAL!L39+'Malakal IDP'!L39+JUAIBOR!L39+KEEW!L39+'MELUTpoc '!L39+NASIR!L39+LEER!L39+'OLD FANGAK'!L39+WALGAK!L39+PAGIL!L39+YUAI!L39+'Narus CDOT'!L39+JIECH!L39+ADONG!L39+Renk!L39+Gangyiel!L39+Bunj!L39+JMH!L39+AYOD!L39+Akoka!L39+Kurwai!L39+LANKIEN!L39+BENTIU!L39+ROM!L39+Pagak!L39+KOCH!L39+JTH!L39+Akobo!L39+Ulang!L39+Kodok!L39+Chuil!L39+Doma!L39+KMH!L39+KCH!L39+'Wau shilluk'!L39+'Koradar idp'!L39</f>
        <v>321</v>
      </c>
      <c r="M39" s="431">
        <f>NARUS!M39+MALAKAL!M39+'Malakal IDP'!M39+JUAIBOR!M39+KEEW!M39+'MELUTpoc '!M39+NASIR!M39+LEER!M39+'OLD FANGAK'!M39+WALGAK!M39+PAGIL!M39+YUAI!M39+'Narus CDOT'!M39+JIECH!M39+ADONG!M39+Renk!M39+Gangyiel!M39+Bunj!M39+JMH!M39+AYOD!M39+Akoka!M39+Kurwai!M39+LANKIEN!M39+BENTIU!M39+ROM!M39+Pagak!M39+KOCH!M39+JTH!M39+Akobo!M39+Ulang!M39+Kodok!M39+Chuil!M39+Doma!M39+KMH!M39+KCH!M39+'Wau shilluk'!M39+'Koradar idp'!M39</f>
        <v>322</v>
      </c>
      <c r="N39" s="431">
        <f>NARUS!N39+MALAKAL!N39+'Malakal IDP'!N39+JUAIBOR!N39+KEEW!N39+'MELUTpoc '!N39+NASIR!N39+LEER!N39+'OLD FANGAK'!N39+WALGAK!N39+PAGIL!N39+YUAI!N39+'Narus CDOT'!N39+JIECH!N39+ADONG!N39+Renk!N39+Gangyiel!N39+Bunj!N39+JMH!N39+AYOD!N39+Akoka!N39+Kurwai!N39+LANKIEN!N39+BENTIU!N39+ROM!N39+Pagak!N39+KOCH!N39+JTH!N39+Akobo!N39+Ulang!N39+Kodok!N39+Chuil!N39+Doma!N39+KMH!N39+KCH!N39+'Wau shilluk'!N39+'Koradar idp'!N39</f>
        <v>323</v>
      </c>
      <c r="O39" s="431">
        <f>NARUS!O39+MALAKAL!O39+'Malakal IDP'!O39+JUAIBOR!O39+KEEW!O39+'MELUTpoc '!O39+NASIR!O39+LEER!O39+'OLD FANGAK'!O39+WALGAK!O39+PAGIL!O39+YUAI!O39+'Narus CDOT'!O39+JIECH!O39+ADONG!O39+Renk!O39+Gangyiel!O39+Bunj!O39+JMH!O39+AYOD!O39+Akoka!O39+Kurwai!O39+LANKIEN!O39+BENTIU!O39+ROM!O39+Pagak!O39+KOCH!O39+JTH!O39+Akobo!O39+Ulang!O39+Kodok!O39+Chuil!O39+Doma!O39+KMH!O39+KCH!O39+'Wau shilluk'!O39+'Koradar idp'!O39</f>
        <v>324</v>
      </c>
      <c r="P39" s="449">
        <f>NARUS!P39+MALAKAL!P39+'Malakal IDP'!P39+JUAIBOR!P39+KEEW!P39+'MELUTpoc '!P39+NASIR!P39+LEER!P39+'OLD FANGAK'!P39+WALGAK!P39+PAGIL!P39+YUAI!P39+'Narus CDOT'!P39+JIECH!P39+ADONG!P39+Renk!P39+Gangyiel!P39+Bunj!P39+JMH!P39+AYOD!P39+Akoka!P39+Kurwai!P39+LANKIEN!P39+BENTIU!P39+ROM!P39+Pagak!P39+KOCH!P39+JTH!P39+Akobo!P39+Ulang!P39+Kodok!P39+Chuil!P39+Doma!P39+KMH!P39+KCH!P39+'Wau shilluk'!P39+'Koradar idp'!P39</f>
        <v>0</v>
      </c>
      <c r="Q39" s="449">
        <f>NARUS!Q39+MALAKAL!Q39+'Malakal IDP'!Q39+JUAIBOR!Q39+KEEW!Q39+'MELUTpoc '!Q39+NASIR!Q39+LEER!Q39+'OLD FANGAK'!Q39+WALGAK!Q39+PAGIL!Q39+YUAI!Q39+'Narus CDOT'!Q39+JIECH!Q39+ADONG!Q39+Renk!Q39+Gangyiel!Q39+Bunj!Q39+JMH!Q39+AYOD!Q39+Akoka!Q39+Kurwai!Q39+LANKIEN!Q39+BENTIU!Q39+ROM!Q39+Pagak!Q39+KOCH!Q39+JTH!Q39+Akobo!Q39+Ulang!Q39+Kodok!Q39+Chuil!Q39+Doma!Q39+KMH!Q39+KCH!Q39+'Wau shilluk'!Q39+'Koradar idp'!Q39</f>
        <v>0</v>
      </c>
      <c r="R39" s="450">
        <f>NARUS!R39+MALAKAL!R39+'Malakal IDP'!R39+JUAIBOR!R39+KEEW!R39+'MELUTpoc '!R39+NASIR!R39+LEER!R39+'OLD FANGAK'!R39+WALGAK!R39+PAGIL!R39+YUAI!R39+'Narus CDOT'!R39+JIECH!R39+ADONG!R39+Renk!R39+Gangyiel!R39+Bunj!R39+JMH!R39+AYOD!R39+Akoka!R39+Kurwai!R39+LANKIEN!R39+BENTIU!R39+ROM!R39+Pagak!R39+KOCH!R39+JTH!R39+Akobo!R39+Ulang!R39+Kodok!R39+Chuil!R39+Doma!R39+KMH!R39+KCH!R39+'Wau shilluk'!R39+'Koradar idp'!R39</f>
        <v>0</v>
      </c>
      <c r="S39" s="450">
        <f>NARUS!S39+MALAKAL!S39+'Malakal IDP'!S39+JUAIBOR!S39+KEEW!S39+'MELUTpoc '!S39+NASIR!S39+LEER!S39+'OLD FANGAK'!S39+WALGAK!S39+PAGIL!S39+YUAI!S39+'Narus CDOT'!S39+JIECH!S39+ADONG!S39+Renk!S39+Gangyiel!S39+Bunj!S39+JMH!S39+AYOD!S39+Akoka!S39+Kurwai!S39+LANKIEN!S39+BENTIU!S39+ROM!S39+Pagak!S39+KOCH!S39+JTH!S39+Akobo!S39+Ulang!S39+Kodok!S39+Chuil!S39+Doma!S39+KMH!S39+KCH!S39+'Wau shilluk'!S39+'Koradar idp'!S39</f>
        <v>0</v>
      </c>
      <c r="T39" s="9"/>
      <c r="U39" s="9"/>
      <c r="V39" s="9"/>
      <c r="W39" s="9"/>
      <c r="X39" s="9"/>
      <c r="Y39" s="9"/>
      <c r="Z39" s="9"/>
    </row>
    <row r="40" spans="1:26" customFormat="1" ht="15.75" x14ac:dyDescent="0.25">
      <c r="A40" s="433">
        <v>42926</v>
      </c>
      <c r="B40" s="438">
        <v>42932</v>
      </c>
      <c r="C40" s="435" t="s">
        <v>104</v>
      </c>
      <c r="D40" s="431">
        <f>NARUS!D40+MALAKAL!D40+'Malakal IDP'!D40+JUAIBOR!D40+KEEW!D40+'MELUTpoc '!D40+NASIR!D40+LEER!D40+'OLD FANGAK'!D40+WALGAK!D40+PAGIL!D40+YUAI!D40+'Narus CDOT'!D40+JIECH!D40+ADONG!D40+Renk!D40+Gangyiel!D40+Bunj!D40+JMH!D40+AYOD!D40+Akoka!D40+Kurwai!D40+LANKIEN!D40+BENTIU!D40+ROM!D40+Pagak!D40+KOCH!D40+JTH!D40+Akobo!D40+Ulang!D40+Kodok!D40+Chuil!D40+Doma!D40+KMH!D40+KCH!D40+'Wau shilluk'!D40+'Koradar idp'!D40</f>
        <v>325</v>
      </c>
      <c r="E40" s="450">
        <f>NARUS!E40+MALAKAL!E40+'Malakal IDP'!E40+JUAIBOR!E40+KEEW!E40+'MELUTpoc '!E40+NASIR!E40+LEER!E40+'OLD FANGAK'!E40+WALGAK!E40+PAGIL!E40+YUAI!E40+'Narus CDOT'!E40+JIECH!E40+ADONG!E40+Renk!E40+Gangyiel!E40+Bunj!E40+JMH!E40+AYOD!E40+Akoka!E40+Kurwai!E40+LANKIEN!E40+BENTIU!E40+ROM!E40+Pagak!E40+KOCH!E40+JTH!E40+Akobo!E40+Ulang!E40+Kodok!E40+Chuil!E40+Doma!E40+KMH!E40+KCH!E40+'Wau shilluk'!E40+'Koradar idp'!E40</f>
        <v>326</v>
      </c>
      <c r="F40" s="450">
        <f>NARUS!F40+MALAKAL!F40+'Malakal IDP'!F40+JUAIBOR!F40+KEEW!F40+'MELUTpoc '!F40+NASIR!F40+LEER!F40+'OLD FANGAK'!F40+WALGAK!F40+PAGIL!F40+YUAI!F40+'Narus CDOT'!F40+JIECH!F40+ADONG!F40+Renk!F40+Gangyiel!F40+Bunj!F40+JMH!F40+AYOD!F40+Akoka!F40+Kurwai!F40+LANKIEN!F40+BENTIU!F40+ROM!F40+Pagak!F40+KOCH!F40+JTH!F40+Akobo!F40+Ulang!F40+Kodok!F40+Chuil!F40+Doma!F40+KMH!F40+KCH!F40+'Wau shilluk'!F40+'Koradar idp'!F40</f>
        <v>327</v>
      </c>
      <c r="G40" s="431">
        <f>NARUS!G40+MALAKAL!G40+'Malakal IDP'!G40+JUAIBOR!G40+KEEW!G40+'MELUTpoc '!G40+NASIR!G40+LEER!G40+'OLD FANGAK'!G40+WALGAK!G40+PAGIL!G40+YUAI!G40+'Narus CDOT'!G40+JIECH!G40+ADONG!G40+Renk!G40+Gangyiel!G40+Bunj!G40+JMH!G40+AYOD!G40+Akoka!G40+Kurwai!G40+LANKIEN!G40+BENTIU!G40+ROM!G40+Pagak!G40+KOCH!G40+JTH!G40+Akobo!G40+Ulang!G40+Kodok!G40+Chuil!G40+Doma!G40+KMH!G40+KCH!G40+'Wau shilluk'!G40+'Koradar idp'!G40</f>
        <v>328</v>
      </c>
      <c r="H40" s="431">
        <f>NARUS!H40+MALAKAL!H40+'Malakal IDP'!H40+JUAIBOR!H40+KEEW!H40+'MELUTpoc '!H40+NASIR!H40+LEER!H40+'OLD FANGAK'!H40+WALGAK!H40+PAGIL!H40+YUAI!H40+'Narus CDOT'!H40+JIECH!H40+ADONG!H40+Renk!H40+Gangyiel!H40+Bunj!H40+JMH!H40+AYOD!H40+Akoka!H40+Kurwai!H40+LANKIEN!H40+BENTIU!H40+ROM!H40+Pagak!H40+KOCH!H40+JTH!H40+Akobo!H40+Ulang!H40+Kodok!H40+Chuil!H40+Doma!H40+KMH!H40+KCH!H40+'Wau shilluk'!H40+'Koradar idp'!H40</f>
        <v>329</v>
      </c>
      <c r="I40" s="431">
        <f>NARUS!I40+MALAKAL!I40+'Malakal IDP'!I40+JUAIBOR!I40+KEEW!I40+'MELUTpoc '!I40+NASIR!I40+LEER!I40+'OLD FANGAK'!I40+WALGAK!I40+PAGIL!I40+YUAI!I40+'Narus CDOT'!I40+JIECH!I40+ADONG!I40+Renk!I40+Gangyiel!I40+Bunj!I40+JMH!I40+AYOD!I40+Akoka!I40+Kurwai!I40+LANKIEN!I40+BENTIU!I40+ROM!I40+Pagak!I40+KOCH!I40+JTH!I40+Akobo!I40+Ulang!I40+Kodok!I40+Chuil!I40+Doma!I40+KMH!I40+KCH!I40+'Wau shilluk'!I40+'Koradar idp'!I40</f>
        <v>330</v>
      </c>
      <c r="J40" s="431">
        <f>NARUS!J40+MALAKAL!J40+'Malakal IDP'!J40+JUAIBOR!J40+KEEW!J40+'MELUTpoc '!J40+NASIR!J40+LEER!J40+'OLD FANGAK'!J40+WALGAK!J40+PAGIL!J40+YUAI!J40+'Narus CDOT'!J40+JIECH!J40+ADONG!J40+Renk!J40+Gangyiel!J40+Bunj!J40+JMH!J40+AYOD!J40+Akoka!J40+Kurwai!J40+LANKIEN!J40+BENTIU!J40+ROM!J40+Pagak!J40+KOCH!J40+JTH!J40+Akobo!J40+Ulang!J40+Kodok!J40+Chuil!J40+Doma!J40+KMH!J40+KCH!J40+'Wau shilluk'!J40+'Koradar idp'!J40</f>
        <v>331</v>
      </c>
      <c r="K40" s="431">
        <f>NARUS!K40+MALAKAL!K40+'Malakal IDP'!K40+JUAIBOR!K40+KEEW!K40+'MELUTpoc '!K40+NASIR!K40+LEER!K40+'OLD FANGAK'!K40+WALGAK!K40+PAGIL!K40+YUAI!K40+'Narus CDOT'!K40+JIECH!K40+ADONG!K40+Renk!K40+Gangyiel!K40+Bunj!K40+JMH!K40+AYOD!K40+Akoka!K40+Kurwai!K40+LANKIEN!K40+BENTIU!K40+ROM!K40+Pagak!K40+KOCH!K40+JTH!K40+Akobo!K40+Ulang!K40+Kodok!K40+Chuil!K40+Doma!K40+KMH!K40+KCH!K40+'Wau shilluk'!K40+'Koradar idp'!K40</f>
        <v>332</v>
      </c>
      <c r="L40" s="431">
        <f>NARUS!L40+MALAKAL!L40+'Malakal IDP'!L40+JUAIBOR!L40+KEEW!L40+'MELUTpoc '!L40+NASIR!L40+LEER!L40+'OLD FANGAK'!L40+WALGAK!L40+PAGIL!L40+YUAI!L40+'Narus CDOT'!L40+JIECH!L40+ADONG!L40+Renk!L40+Gangyiel!L40+Bunj!L40+JMH!L40+AYOD!L40+Akoka!L40+Kurwai!L40+LANKIEN!L40+BENTIU!L40+ROM!L40+Pagak!L40+KOCH!L40+JTH!L40+Akobo!L40+Ulang!L40+Kodok!L40+Chuil!L40+Doma!L40+KMH!L40+KCH!L40+'Wau shilluk'!L40+'Koradar idp'!L40</f>
        <v>333</v>
      </c>
      <c r="M40" s="431">
        <f>NARUS!M40+MALAKAL!M40+'Malakal IDP'!M40+JUAIBOR!M40+KEEW!M40+'MELUTpoc '!M40+NASIR!M40+LEER!M40+'OLD FANGAK'!M40+WALGAK!M40+PAGIL!M40+YUAI!M40+'Narus CDOT'!M40+JIECH!M40+ADONG!M40+Renk!M40+Gangyiel!M40+Bunj!M40+JMH!M40+AYOD!M40+Akoka!M40+Kurwai!M40+LANKIEN!M40+BENTIU!M40+ROM!M40+Pagak!M40+KOCH!M40+JTH!M40+Akobo!M40+Ulang!M40+Kodok!M40+Chuil!M40+Doma!M40+KMH!M40+KCH!M40+'Wau shilluk'!M40+'Koradar idp'!M40</f>
        <v>334</v>
      </c>
      <c r="N40" s="431">
        <f>NARUS!N40+MALAKAL!N40+'Malakal IDP'!N40+JUAIBOR!N40+KEEW!N40+'MELUTpoc '!N40+NASIR!N40+LEER!N40+'OLD FANGAK'!N40+WALGAK!N40+PAGIL!N40+YUAI!N40+'Narus CDOT'!N40+JIECH!N40+ADONG!N40+Renk!N40+Gangyiel!N40+Bunj!N40+JMH!N40+AYOD!N40+Akoka!N40+Kurwai!N40+LANKIEN!N40+BENTIU!N40+ROM!N40+Pagak!N40+KOCH!N40+JTH!N40+Akobo!N40+Ulang!N40+Kodok!N40+Chuil!N40+Doma!N40+KMH!N40+KCH!N40+'Wau shilluk'!N40+'Koradar idp'!N40</f>
        <v>335</v>
      </c>
      <c r="O40" s="431">
        <f>NARUS!O40+MALAKAL!O40+'Malakal IDP'!O40+JUAIBOR!O40+KEEW!O40+'MELUTpoc '!O40+NASIR!O40+LEER!O40+'OLD FANGAK'!O40+WALGAK!O40+PAGIL!O40+YUAI!O40+'Narus CDOT'!O40+JIECH!O40+ADONG!O40+Renk!O40+Gangyiel!O40+Bunj!O40+JMH!O40+AYOD!O40+Akoka!O40+Kurwai!O40+LANKIEN!O40+BENTIU!O40+ROM!O40+Pagak!O40+KOCH!O40+JTH!O40+Akobo!O40+Ulang!O40+Kodok!O40+Chuil!O40+Doma!O40+KMH!O40+KCH!O40+'Wau shilluk'!O40+'Koradar idp'!O40</f>
        <v>336</v>
      </c>
      <c r="P40" s="449">
        <f>NARUS!P40+MALAKAL!P40+'Malakal IDP'!P40+JUAIBOR!P40+KEEW!P40+'MELUTpoc '!P40+NASIR!P40+LEER!P40+'OLD FANGAK'!P40+WALGAK!P40+PAGIL!P40+YUAI!P40+'Narus CDOT'!P40+JIECH!P40+ADONG!P40+Renk!P40+Gangyiel!P40+Bunj!P40+JMH!P40+AYOD!P40+Akoka!P40+Kurwai!P40+LANKIEN!P40+BENTIU!P40+ROM!P40+Pagak!P40+KOCH!P40+JTH!P40+Akobo!P40+Ulang!P40+Kodok!P40+Chuil!P40+Doma!P40+KMH!P40+KCH!P40+'Wau shilluk'!P40+'Koradar idp'!P40</f>
        <v>0</v>
      </c>
      <c r="Q40" s="449">
        <f>NARUS!Q40+MALAKAL!Q40+'Malakal IDP'!Q40+JUAIBOR!Q40+KEEW!Q40+'MELUTpoc '!Q40+NASIR!Q40+LEER!Q40+'OLD FANGAK'!Q40+WALGAK!Q40+PAGIL!Q40+YUAI!Q40+'Narus CDOT'!Q40+JIECH!Q40+ADONG!Q40+Renk!Q40+Gangyiel!Q40+Bunj!Q40+JMH!Q40+AYOD!Q40+Akoka!Q40+Kurwai!Q40+LANKIEN!Q40+BENTIU!Q40+ROM!Q40+Pagak!Q40+KOCH!Q40+JTH!Q40+Akobo!Q40+Ulang!Q40+Kodok!Q40+Chuil!Q40+Doma!Q40+KMH!Q40+KCH!Q40+'Wau shilluk'!Q40+'Koradar idp'!Q40</f>
        <v>0</v>
      </c>
      <c r="R40" s="450">
        <f>NARUS!R40+MALAKAL!R40+'Malakal IDP'!R40+JUAIBOR!R40+KEEW!R40+'MELUTpoc '!R40+NASIR!R40+LEER!R40+'OLD FANGAK'!R40+WALGAK!R40+PAGIL!R40+YUAI!R40+'Narus CDOT'!R40+JIECH!R40+ADONG!R40+Renk!R40+Gangyiel!R40+Bunj!R40+JMH!R40+AYOD!R40+Akoka!R40+Kurwai!R40+LANKIEN!R40+BENTIU!R40+ROM!R40+Pagak!R40+KOCH!R40+JTH!R40+Akobo!R40+Ulang!R40+Kodok!R40+Chuil!R40+Doma!R40+KMH!R40+KCH!R40+'Wau shilluk'!R40+'Koradar idp'!R40</f>
        <v>0</v>
      </c>
      <c r="S40" s="450">
        <f>NARUS!S40+MALAKAL!S40+'Malakal IDP'!S40+JUAIBOR!S40+KEEW!S40+'MELUTpoc '!S40+NASIR!S40+LEER!S40+'OLD FANGAK'!S40+WALGAK!S40+PAGIL!S40+YUAI!S40+'Narus CDOT'!S40+JIECH!S40+ADONG!S40+Renk!S40+Gangyiel!S40+Bunj!S40+JMH!S40+AYOD!S40+Akoka!S40+Kurwai!S40+LANKIEN!S40+BENTIU!S40+ROM!S40+Pagak!S40+KOCH!S40+JTH!S40+Akobo!S40+Ulang!S40+Kodok!S40+Chuil!S40+Doma!S40+KMH!S40+KCH!S40+'Wau shilluk'!S40+'Koradar idp'!S40</f>
        <v>0</v>
      </c>
      <c r="T40" s="9"/>
      <c r="U40" s="9"/>
      <c r="V40" s="9"/>
      <c r="W40" s="9"/>
      <c r="X40" s="9"/>
      <c r="Y40" s="9"/>
      <c r="Z40" s="9"/>
    </row>
    <row r="41" spans="1:26" customFormat="1" ht="15.75" x14ac:dyDescent="0.25">
      <c r="A41" s="433">
        <v>42933</v>
      </c>
      <c r="B41" s="438">
        <v>42939</v>
      </c>
      <c r="C41" s="435" t="s">
        <v>105</v>
      </c>
      <c r="D41" s="431">
        <f>NARUS!D41+MALAKAL!D41+'Malakal IDP'!D41+JUAIBOR!D41+KEEW!D41+'MELUTpoc '!D41+NASIR!D41+LEER!D41+'OLD FANGAK'!D41+WALGAK!D41+PAGIL!D41+YUAI!D41+'Narus CDOT'!D41+JIECH!D41+ADONG!D41+Renk!D41+Gangyiel!D41+Bunj!D41+JMH!D41+AYOD!D41+Akoka!D41+Kurwai!D41+LANKIEN!D41+BENTIU!D41+ROM!D41+Pagak!D41+KOCH!D41+JTH!D41+Akobo!D41+Ulang!D41+Kodok!D41+Chuil!D41+Doma!D41+KMH!D41+KCH!D41+'Wau shilluk'!D41+'Koradar idp'!D41</f>
        <v>337</v>
      </c>
      <c r="E41" s="450">
        <f>NARUS!E41+MALAKAL!E41+'Malakal IDP'!E41+JUAIBOR!E41+KEEW!E41+'MELUTpoc '!E41+NASIR!E41+LEER!E41+'OLD FANGAK'!E41+WALGAK!E41+PAGIL!E41+YUAI!E41+'Narus CDOT'!E41+JIECH!E41+ADONG!E41+Renk!E41+Gangyiel!E41+Bunj!E41+JMH!E41+AYOD!E41+Akoka!E41+Kurwai!E41+LANKIEN!E41+BENTIU!E41+ROM!E41+Pagak!E41+KOCH!E41+JTH!E41+Akobo!E41+Ulang!E41+Kodok!E41+Chuil!E41+Doma!E41+KMH!E41+KCH!E41+'Wau shilluk'!E41+'Koradar idp'!E41</f>
        <v>338</v>
      </c>
      <c r="F41" s="450">
        <f>NARUS!F41+MALAKAL!F41+'Malakal IDP'!F41+JUAIBOR!F41+KEEW!F41+'MELUTpoc '!F41+NASIR!F41+LEER!F41+'OLD FANGAK'!F41+WALGAK!F41+PAGIL!F41+YUAI!F41+'Narus CDOT'!F41+JIECH!F41+ADONG!F41+Renk!F41+Gangyiel!F41+Bunj!F41+JMH!F41+AYOD!F41+Akoka!F41+Kurwai!F41+LANKIEN!F41+BENTIU!F41+ROM!F41+Pagak!F41+KOCH!F41+JTH!F41+Akobo!F41+Ulang!F41+Kodok!F41+Chuil!F41+Doma!F41+KMH!F41+KCH!F41+'Wau shilluk'!F41+'Koradar idp'!F41</f>
        <v>339</v>
      </c>
      <c r="G41" s="431">
        <f>NARUS!G41+MALAKAL!G41+'Malakal IDP'!G41+JUAIBOR!G41+KEEW!G41+'MELUTpoc '!G41+NASIR!G41+LEER!G41+'OLD FANGAK'!G41+WALGAK!G41+PAGIL!G41+YUAI!G41+'Narus CDOT'!G41+JIECH!G41+ADONG!G41+Renk!G41+Gangyiel!G41+Bunj!G41+JMH!G41+AYOD!G41+Akoka!G41+Kurwai!G41+LANKIEN!G41+BENTIU!G41+ROM!G41+Pagak!G41+KOCH!G41+JTH!G41+Akobo!G41+Ulang!G41+Kodok!G41+Chuil!G41+Doma!G41+KMH!G41+KCH!G41+'Wau shilluk'!G41+'Koradar idp'!G41</f>
        <v>340</v>
      </c>
      <c r="H41" s="431">
        <f>NARUS!H41+MALAKAL!H41+'Malakal IDP'!H41+JUAIBOR!H41+KEEW!H41+'MELUTpoc '!H41+NASIR!H41+LEER!H41+'OLD FANGAK'!H41+WALGAK!H41+PAGIL!H41+YUAI!H41+'Narus CDOT'!H41+JIECH!H41+ADONG!H41+Renk!H41+Gangyiel!H41+Bunj!H41+JMH!H41+AYOD!H41+Akoka!H41+Kurwai!H41+LANKIEN!H41+BENTIU!H41+ROM!H41+Pagak!H41+KOCH!H41+JTH!H41+Akobo!H41+Ulang!H41+Kodok!H41+Chuil!H41+Doma!H41+KMH!H41+KCH!H41+'Wau shilluk'!H41+'Koradar idp'!H41</f>
        <v>341</v>
      </c>
      <c r="I41" s="431">
        <f>NARUS!I41+MALAKAL!I41+'Malakal IDP'!I41+JUAIBOR!I41+KEEW!I41+'MELUTpoc '!I41+NASIR!I41+LEER!I41+'OLD FANGAK'!I41+WALGAK!I41+PAGIL!I41+YUAI!I41+'Narus CDOT'!I41+JIECH!I41+ADONG!I41+Renk!I41+Gangyiel!I41+Bunj!I41+JMH!I41+AYOD!I41+Akoka!I41+Kurwai!I41+LANKIEN!I41+BENTIU!I41+ROM!I41+Pagak!I41+KOCH!I41+JTH!I41+Akobo!I41+Ulang!I41+Kodok!I41+Chuil!I41+Doma!I41+KMH!I41+KCH!I41+'Wau shilluk'!I41+'Koradar idp'!I41</f>
        <v>342</v>
      </c>
      <c r="J41" s="431">
        <f>NARUS!J41+MALAKAL!J41+'Malakal IDP'!J41+JUAIBOR!J41+KEEW!J41+'MELUTpoc '!J41+NASIR!J41+LEER!J41+'OLD FANGAK'!J41+WALGAK!J41+PAGIL!J41+YUAI!J41+'Narus CDOT'!J41+JIECH!J41+ADONG!J41+Renk!J41+Gangyiel!J41+Bunj!J41+JMH!J41+AYOD!J41+Akoka!J41+Kurwai!J41+LANKIEN!J41+BENTIU!J41+ROM!J41+Pagak!J41+KOCH!J41+JTH!J41+Akobo!J41+Ulang!J41+Kodok!J41+Chuil!J41+Doma!J41+KMH!J41+KCH!J41+'Wau shilluk'!J41+'Koradar idp'!J41</f>
        <v>343</v>
      </c>
      <c r="K41" s="431">
        <f>NARUS!K41+MALAKAL!K41+'Malakal IDP'!K41+JUAIBOR!K41+KEEW!K41+'MELUTpoc '!K41+NASIR!K41+LEER!K41+'OLD FANGAK'!K41+WALGAK!K41+PAGIL!K41+YUAI!K41+'Narus CDOT'!K41+JIECH!K41+ADONG!K41+Renk!K41+Gangyiel!K41+Bunj!K41+JMH!K41+AYOD!K41+Akoka!K41+Kurwai!K41+LANKIEN!K41+BENTIU!K41+ROM!K41+Pagak!K41+KOCH!K41+JTH!K41+Akobo!K41+Ulang!K41+Kodok!K41+Chuil!K41+Doma!K41+KMH!K41+KCH!K41+'Wau shilluk'!K41+'Koradar idp'!K41</f>
        <v>344</v>
      </c>
      <c r="L41" s="431">
        <f>NARUS!L41+MALAKAL!L41+'Malakal IDP'!L41+JUAIBOR!L41+KEEW!L41+'MELUTpoc '!L41+NASIR!L41+LEER!L41+'OLD FANGAK'!L41+WALGAK!L41+PAGIL!L41+YUAI!L41+'Narus CDOT'!L41+JIECH!L41+ADONG!L41+Renk!L41+Gangyiel!L41+Bunj!L41+JMH!L41+AYOD!L41+Akoka!L41+Kurwai!L41+LANKIEN!L41+BENTIU!L41+ROM!L41+Pagak!L41+KOCH!L41+JTH!L41+Akobo!L41+Ulang!L41+Kodok!L41+Chuil!L41+Doma!L41+KMH!L41+KCH!L41+'Wau shilluk'!L41+'Koradar idp'!L41</f>
        <v>345</v>
      </c>
      <c r="M41" s="431">
        <f>NARUS!M41+MALAKAL!M41+'Malakal IDP'!M41+JUAIBOR!M41+KEEW!M41+'MELUTpoc '!M41+NASIR!M41+LEER!M41+'OLD FANGAK'!M41+WALGAK!M41+PAGIL!M41+YUAI!M41+'Narus CDOT'!M41+JIECH!M41+ADONG!M41+Renk!M41+Gangyiel!M41+Bunj!M41+JMH!M41+AYOD!M41+Akoka!M41+Kurwai!M41+LANKIEN!M41+BENTIU!M41+ROM!M41+Pagak!M41+KOCH!M41+JTH!M41+Akobo!M41+Ulang!M41+Kodok!M41+Chuil!M41+Doma!M41+KMH!M41+KCH!M41+'Wau shilluk'!M41+'Koradar idp'!M41</f>
        <v>346</v>
      </c>
      <c r="N41" s="431">
        <f>NARUS!N41+MALAKAL!N41+'Malakal IDP'!N41+JUAIBOR!N41+KEEW!N41+'MELUTpoc '!N41+NASIR!N41+LEER!N41+'OLD FANGAK'!N41+WALGAK!N41+PAGIL!N41+YUAI!N41+'Narus CDOT'!N41+JIECH!N41+ADONG!N41+Renk!N41+Gangyiel!N41+Bunj!N41+JMH!N41+AYOD!N41+Akoka!N41+Kurwai!N41+LANKIEN!N41+BENTIU!N41+ROM!N41+Pagak!N41+KOCH!N41+JTH!N41+Akobo!N41+Ulang!N41+Kodok!N41+Chuil!N41+Doma!N41+KMH!N41+KCH!N41+'Wau shilluk'!N41+'Koradar idp'!N41</f>
        <v>347</v>
      </c>
      <c r="O41" s="431">
        <f>NARUS!O41+MALAKAL!O41+'Malakal IDP'!O41+JUAIBOR!O41+KEEW!O41+'MELUTpoc '!O41+NASIR!O41+LEER!O41+'OLD FANGAK'!O41+WALGAK!O41+PAGIL!O41+YUAI!O41+'Narus CDOT'!O41+JIECH!O41+ADONG!O41+Renk!O41+Gangyiel!O41+Bunj!O41+JMH!O41+AYOD!O41+Akoka!O41+Kurwai!O41+LANKIEN!O41+BENTIU!O41+ROM!O41+Pagak!O41+KOCH!O41+JTH!O41+Akobo!O41+Ulang!O41+Kodok!O41+Chuil!O41+Doma!O41+KMH!O41+KCH!O41+'Wau shilluk'!O41+'Koradar idp'!O41</f>
        <v>348</v>
      </c>
      <c r="P41" s="449">
        <f>NARUS!P41+MALAKAL!P41+'Malakal IDP'!P41+JUAIBOR!P41+KEEW!P41+'MELUTpoc '!P41+NASIR!P41+LEER!P41+'OLD FANGAK'!P41+WALGAK!P41+PAGIL!P41+YUAI!P41+'Narus CDOT'!P41+JIECH!P41+ADONG!P41+Renk!P41+Gangyiel!P41+Bunj!P41+JMH!P41+AYOD!P41+Akoka!P41+Kurwai!P41+LANKIEN!P41+BENTIU!P41+ROM!P41+Pagak!P41+KOCH!P41+JTH!P41+Akobo!P41+Ulang!P41+Kodok!P41+Chuil!P41+Doma!P41+KMH!P41+KCH!P41+'Wau shilluk'!P41+'Koradar idp'!P41</f>
        <v>0</v>
      </c>
      <c r="Q41" s="449">
        <f>NARUS!Q41+MALAKAL!Q41+'Malakal IDP'!Q41+JUAIBOR!Q41+KEEW!Q41+'MELUTpoc '!Q41+NASIR!Q41+LEER!Q41+'OLD FANGAK'!Q41+WALGAK!Q41+PAGIL!Q41+YUAI!Q41+'Narus CDOT'!Q41+JIECH!Q41+ADONG!Q41+Renk!Q41+Gangyiel!Q41+Bunj!Q41+JMH!Q41+AYOD!Q41+Akoka!Q41+Kurwai!Q41+LANKIEN!Q41+BENTIU!Q41+ROM!Q41+Pagak!Q41+KOCH!Q41+JTH!Q41+Akobo!Q41+Ulang!Q41+Kodok!Q41+Chuil!Q41+Doma!Q41+KMH!Q41+KCH!Q41+'Wau shilluk'!Q41+'Koradar idp'!Q41</f>
        <v>0</v>
      </c>
      <c r="R41" s="450">
        <f>NARUS!R41+MALAKAL!R41+'Malakal IDP'!R41+JUAIBOR!R41+KEEW!R41+'MELUTpoc '!R41+NASIR!R41+LEER!R41+'OLD FANGAK'!R41+WALGAK!R41+PAGIL!R41+YUAI!R41+'Narus CDOT'!R41+JIECH!R41+ADONG!R41+Renk!R41+Gangyiel!R41+Bunj!R41+JMH!R41+AYOD!R41+Akoka!R41+Kurwai!R41+LANKIEN!R41+BENTIU!R41+ROM!R41+Pagak!R41+KOCH!R41+JTH!R41+Akobo!R41+Ulang!R41+Kodok!R41+Chuil!R41+Doma!R41+KMH!R41+KCH!R41+'Wau shilluk'!R41+'Koradar idp'!R41</f>
        <v>0</v>
      </c>
      <c r="S41" s="450">
        <f>NARUS!S41+MALAKAL!S41+'Malakal IDP'!S41+JUAIBOR!S41+KEEW!S41+'MELUTpoc '!S41+NASIR!S41+LEER!S41+'OLD FANGAK'!S41+WALGAK!S41+PAGIL!S41+YUAI!S41+'Narus CDOT'!S41+JIECH!S41+ADONG!S41+Renk!S41+Gangyiel!S41+Bunj!S41+JMH!S41+AYOD!S41+Akoka!S41+Kurwai!S41+LANKIEN!S41+BENTIU!S41+ROM!S41+Pagak!S41+KOCH!S41+JTH!S41+Akobo!S41+Ulang!S41+Kodok!S41+Chuil!S41+Doma!S41+KMH!S41+KCH!S41+'Wau shilluk'!S41+'Koradar idp'!S41</f>
        <v>0</v>
      </c>
      <c r="T41" s="9"/>
      <c r="U41" s="9"/>
      <c r="V41" s="9"/>
      <c r="W41" s="9"/>
      <c r="X41" s="9"/>
      <c r="Y41" s="9"/>
      <c r="Z41" s="9"/>
    </row>
    <row r="42" spans="1:26" customFormat="1" ht="15.75" x14ac:dyDescent="0.25">
      <c r="A42" s="433">
        <v>42940</v>
      </c>
      <c r="B42" s="438">
        <v>42946</v>
      </c>
      <c r="C42" s="435" t="s">
        <v>106</v>
      </c>
      <c r="D42" s="431">
        <f>NARUS!D42+MALAKAL!D42+'Malakal IDP'!D42+JUAIBOR!D42+KEEW!D42+'MELUTpoc '!D42+NASIR!D42+LEER!D42+'OLD FANGAK'!D42+WALGAK!D42+PAGIL!D42+YUAI!D42+'Narus CDOT'!D42+JIECH!D42+ADONG!D42+Renk!D42+Gangyiel!D42+Bunj!D42+JMH!D42+AYOD!D42+Akoka!D42+Kurwai!D42+LANKIEN!D42+BENTIU!D42+ROM!D42+Pagak!D42+KOCH!D42+JTH!D42+Akobo!D42+Ulang!D42+Kodok!D42+Chuil!D42+Doma!D42+KMH!D42+KCH!D42+'Wau shilluk'!D42+'Koradar idp'!D42</f>
        <v>349</v>
      </c>
      <c r="E42" s="450">
        <f>NARUS!E42+MALAKAL!E42+'Malakal IDP'!E42+JUAIBOR!E42+KEEW!E42+'MELUTpoc '!E42+NASIR!E42+LEER!E42+'OLD FANGAK'!E42+WALGAK!E42+PAGIL!E42+YUAI!E42+'Narus CDOT'!E42+JIECH!E42+ADONG!E42+Renk!E42+Gangyiel!E42+Bunj!E42+JMH!E42+AYOD!E42+Akoka!E42+Kurwai!E42+LANKIEN!E42+BENTIU!E42+ROM!E42+Pagak!E42+KOCH!E42+JTH!E42+Akobo!E42+Ulang!E42+Kodok!E42+Chuil!E42+Doma!E42+KMH!E42+KCH!E42+'Wau shilluk'!E42+'Koradar idp'!E42</f>
        <v>350</v>
      </c>
      <c r="F42" s="450">
        <f>NARUS!F42+MALAKAL!F42+'Malakal IDP'!F42+JUAIBOR!F42+KEEW!F42+'MELUTpoc '!F42+NASIR!F42+LEER!F42+'OLD FANGAK'!F42+WALGAK!F42+PAGIL!F42+YUAI!F42+'Narus CDOT'!F42+JIECH!F42+ADONG!F42+Renk!F42+Gangyiel!F42+Bunj!F42+JMH!F42+AYOD!F42+Akoka!F42+Kurwai!F42+LANKIEN!F42+BENTIU!F42+ROM!F42+Pagak!F42+KOCH!F42+JTH!F42+Akobo!F42+Ulang!F42+Kodok!F42+Chuil!F42+Doma!F42+KMH!F42+KCH!F42+'Wau shilluk'!F42+'Koradar idp'!F42</f>
        <v>351</v>
      </c>
      <c r="G42" s="431">
        <f>NARUS!G42+MALAKAL!G42+'Malakal IDP'!G42+JUAIBOR!G42+KEEW!G42+'MELUTpoc '!G42+NASIR!G42+LEER!G42+'OLD FANGAK'!G42+WALGAK!G42+PAGIL!G42+YUAI!G42+'Narus CDOT'!G42+JIECH!G42+ADONG!G42+Renk!G42+Gangyiel!G42+Bunj!G42+JMH!G42+AYOD!G42+Akoka!G42+Kurwai!G42+LANKIEN!G42+BENTIU!G42+ROM!G42+Pagak!G42+KOCH!G42+JTH!G42+Akobo!G42+Ulang!G42+Kodok!G42+Chuil!G42+Doma!G42+KMH!G42+KCH!G42+'Wau shilluk'!G42+'Koradar idp'!G42</f>
        <v>352</v>
      </c>
      <c r="H42" s="431">
        <f>NARUS!H42+MALAKAL!H42+'Malakal IDP'!H42+JUAIBOR!H42+KEEW!H42+'MELUTpoc '!H42+NASIR!H42+LEER!H42+'OLD FANGAK'!H42+WALGAK!H42+PAGIL!H42+YUAI!H42+'Narus CDOT'!H42+JIECH!H42+ADONG!H42+Renk!H42+Gangyiel!H42+Bunj!H42+JMH!H42+AYOD!H42+Akoka!H42+Kurwai!H42+LANKIEN!H42+BENTIU!H42+ROM!H42+Pagak!H42+KOCH!H42+JTH!H42+Akobo!H42+Ulang!H42+Kodok!H42+Chuil!H42+Doma!H42+KMH!H42+KCH!H42+'Wau shilluk'!H42+'Koradar idp'!H42</f>
        <v>353</v>
      </c>
      <c r="I42" s="431">
        <f>NARUS!I42+MALAKAL!I42+'Malakal IDP'!I42+JUAIBOR!I42+KEEW!I42+'MELUTpoc '!I42+NASIR!I42+LEER!I42+'OLD FANGAK'!I42+WALGAK!I42+PAGIL!I42+YUAI!I42+'Narus CDOT'!I42+JIECH!I42+ADONG!I42+Renk!I42+Gangyiel!I42+Bunj!I42+JMH!I42+AYOD!I42+Akoka!I42+Kurwai!I42+LANKIEN!I42+BENTIU!I42+ROM!I42+Pagak!I42+KOCH!I42+JTH!I42+Akobo!I42+Ulang!I42+Kodok!I42+Chuil!I42+Doma!I42+KMH!I42+KCH!I42+'Wau shilluk'!I42+'Koradar idp'!I42</f>
        <v>354</v>
      </c>
      <c r="J42" s="431">
        <f>NARUS!J42+MALAKAL!J42+'Malakal IDP'!J42+JUAIBOR!J42+KEEW!J42+'MELUTpoc '!J42+NASIR!J42+LEER!J42+'OLD FANGAK'!J42+WALGAK!J42+PAGIL!J42+YUAI!J42+'Narus CDOT'!J42+JIECH!J42+ADONG!J42+Renk!J42+Gangyiel!J42+Bunj!J42+JMH!J42+AYOD!J42+Akoka!J42+Kurwai!J42+LANKIEN!J42+BENTIU!J42+ROM!J42+Pagak!J42+KOCH!J42+JTH!J42+Akobo!J42+Ulang!J42+Kodok!J42+Chuil!J42+Doma!J42+KMH!J42+KCH!J42+'Wau shilluk'!J42+'Koradar idp'!J42</f>
        <v>355</v>
      </c>
      <c r="K42" s="431">
        <f>NARUS!K42+MALAKAL!K42+'Malakal IDP'!K42+JUAIBOR!K42+KEEW!K42+'MELUTpoc '!K42+NASIR!K42+LEER!K42+'OLD FANGAK'!K42+WALGAK!K42+PAGIL!K42+YUAI!K42+'Narus CDOT'!K42+JIECH!K42+ADONG!K42+Renk!K42+Gangyiel!K42+Bunj!K42+JMH!K42+AYOD!K42+Akoka!K42+Kurwai!K42+LANKIEN!K42+BENTIU!K42+ROM!K42+Pagak!K42+KOCH!K42+JTH!K42+Akobo!K42+Ulang!K42+Kodok!K42+Chuil!K42+Doma!K42+KMH!K42+KCH!K42+'Wau shilluk'!K42+'Koradar idp'!K42</f>
        <v>356</v>
      </c>
      <c r="L42" s="431">
        <f>NARUS!L42+MALAKAL!L42+'Malakal IDP'!L42+JUAIBOR!L42+KEEW!L42+'MELUTpoc '!L42+NASIR!L42+LEER!L42+'OLD FANGAK'!L42+WALGAK!L42+PAGIL!L42+YUAI!L42+'Narus CDOT'!L42+JIECH!L42+ADONG!L42+Renk!L42+Gangyiel!L42+Bunj!L42+JMH!L42+AYOD!L42+Akoka!L42+Kurwai!L42+LANKIEN!L42+BENTIU!L42+ROM!L42+Pagak!L42+KOCH!L42+JTH!L42+Akobo!L42+Ulang!L42+Kodok!L42+Chuil!L42+Doma!L42+KMH!L42+KCH!L42+'Wau shilluk'!L42+'Koradar idp'!L42</f>
        <v>357</v>
      </c>
      <c r="M42" s="431">
        <f>NARUS!M42+MALAKAL!M42+'Malakal IDP'!M42+JUAIBOR!M42+KEEW!M42+'MELUTpoc '!M42+NASIR!M42+LEER!M42+'OLD FANGAK'!M42+WALGAK!M42+PAGIL!M42+YUAI!M42+'Narus CDOT'!M42+JIECH!M42+ADONG!M42+Renk!M42+Gangyiel!M42+Bunj!M42+JMH!M42+AYOD!M42+Akoka!M42+Kurwai!M42+LANKIEN!M42+BENTIU!M42+ROM!M42+Pagak!M42+KOCH!M42+JTH!M42+Akobo!M42+Ulang!M42+Kodok!M42+Chuil!M42+Doma!M42+KMH!M42+KCH!M42+'Wau shilluk'!M42+'Koradar idp'!M42</f>
        <v>358</v>
      </c>
      <c r="N42" s="431">
        <f>NARUS!N42+MALAKAL!N42+'Malakal IDP'!N42+JUAIBOR!N42+KEEW!N42+'MELUTpoc '!N42+NASIR!N42+LEER!N42+'OLD FANGAK'!N42+WALGAK!N42+PAGIL!N42+YUAI!N42+'Narus CDOT'!N42+JIECH!N42+ADONG!N42+Renk!N42+Gangyiel!N42+Bunj!N42+JMH!N42+AYOD!N42+Akoka!N42+Kurwai!N42+LANKIEN!N42+BENTIU!N42+ROM!N42+Pagak!N42+KOCH!N42+JTH!N42+Akobo!N42+Ulang!N42+Kodok!N42+Chuil!N42+Doma!N42+KMH!N42+KCH!N42+'Wau shilluk'!N42+'Koradar idp'!N42</f>
        <v>359</v>
      </c>
      <c r="O42" s="431">
        <f>NARUS!O42+MALAKAL!O42+'Malakal IDP'!O42+JUAIBOR!O42+KEEW!O42+'MELUTpoc '!O42+NASIR!O42+LEER!O42+'OLD FANGAK'!O42+WALGAK!O42+PAGIL!O42+YUAI!O42+'Narus CDOT'!O42+JIECH!O42+ADONG!O42+Renk!O42+Gangyiel!O42+Bunj!O42+JMH!O42+AYOD!O42+Akoka!O42+Kurwai!O42+LANKIEN!O42+BENTIU!O42+ROM!O42+Pagak!O42+KOCH!O42+JTH!O42+Akobo!O42+Ulang!O42+Kodok!O42+Chuil!O42+Doma!O42+KMH!O42+KCH!O42+'Wau shilluk'!O42+'Koradar idp'!O42</f>
        <v>360</v>
      </c>
      <c r="P42" s="449">
        <f>NARUS!P42+MALAKAL!P42+'Malakal IDP'!P42+JUAIBOR!P42+KEEW!P42+'MELUTpoc '!P42+NASIR!P42+LEER!P42+'OLD FANGAK'!P42+WALGAK!P42+PAGIL!P42+YUAI!P42+'Narus CDOT'!P42+JIECH!P42+ADONG!P42+Renk!P42+Gangyiel!P42+Bunj!P42+JMH!P42+AYOD!P42+Akoka!P42+Kurwai!P42+LANKIEN!P42+BENTIU!P42+ROM!P42+Pagak!P42+KOCH!P42+JTH!P42+Akobo!P42+Ulang!P42+Kodok!P42+Chuil!P42+Doma!P42+KMH!P42+KCH!P42+'Wau shilluk'!P42+'Koradar idp'!P42</f>
        <v>0</v>
      </c>
      <c r="Q42" s="449">
        <f>NARUS!Q42+MALAKAL!Q42+'Malakal IDP'!Q42+JUAIBOR!Q42+KEEW!Q42+'MELUTpoc '!Q42+NASIR!Q42+LEER!Q42+'OLD FANGAK'!Q42+WALGAK!Q42+PAGIL!Q42+YUAI!Q42+'Narus CDOT'!Q42+JIECH!Q42+ADONG!Q42+Renk!Q42+Gangyiel!Q42+Bunj!Q42+JMH!Q42+AYOD!Q42+Akoka!Q42+Kurwai!Q42+LANKIEN!Q42+BENTIU!Q42+ROM!Q42+Pagak!Q42+KOCH!Q42+JTH!Q42+Akobo!Q42+Ulang!Q42+Kodok!Q42+Chuil!Q42+Doma!Q42+KMH!Q42+KCH!Q42+'Wau shilluk'!Q42+'Koradar idp'!Q42</f>
        <v>0</v>
      </c>
      <c r="R42" s="450">
        <f>NARUS!R42+MALAKAL!R42+'Malakal IDP'!R42+JUAIBOR!R42+KEEW!R42+'MELUTpoc '!R42+NASIR!R42+LEER!R42+'OLD FANGAK'!R42+WALGAK!R42+PAGIL!R42+YUAI!R42+'Narus CDOT'!R42+JIECH!R42+ADONG!R42+Renk!R42+Gangyiel!R42+Bunj!R42+JMH!R42+AYOD!R42+Akoka!R42+Kurwai!R42+LANKIEN!R42+BENTIU!R42+ROM!R42+Pagak!R42+KOCH!R42+JTH!R42+Akobo!R42+Ulang!R42+Kodok!R42+Chuil!R42+Doma!R42+KMH!R42+KCH!R42+'Wau shilluk'!R42+'Koradar idp'!R42</f>
        <v>0</v>
      </c>
      <c r="S42" s="450">
        <f>NARUS!S42+MALAKAL!S42+'Malakal IDP'!S42+JUAIBOR!S42+KEEW!S42+'MELUTpoc '!S42+NASIR!S42+LEER!S42+'OLD FANGAK'!S42+WALGAK!S42+PAGIL!S42+YUAI!S42+'Narus CDOT'!S42+JIECH!S42+ADONG!S42+Renk!S42+Gangyiel!S42+Bunj!S42+JMH!S42+AYOD!S42+Akoka!S42+Kurwai!S42+LANKIEN!S42+BENTIU!S42+ROM!S42+Pagak!S42+KOCH!S42+JTH!S42+Akobo!S42+Ulang!S42+Kodok!S42+Chuil!S42+Doma!S42+KMH!S42+KCH!S42+'Wau shilluk'!S42+'Koradar idp'!S42</f>
        <v>0</v>
      </c>
      <c r="T42" s="9"/>
      <c r="U42" s="9"/>
      <c r="V42" s="9"/>
      <c r="W42" s="9"/>
      <c r="X42" s="9"/>
      <c r="Y42" s="9"/>
      <c r="Z42" s="9"/>
    </row>
    <row r="43" spans="1:26" customFormat="1" ht="15.75" x14ac:dyDescent="0.25">
      <c r="A43" s="433">
        <v>42947</v>
      </c>
      <c r="B43" s="438">
        <v>42953</v>
      </c>
      <c r="C43" s="435" t="s">
        <v>107</v>
      </c>
      <c r="D43" s="431">
        <f>NARUS!D43+MALAKAL!D43+'Malakal IDP'!D43+JUAIBOR!D43+KEEW!D43+'MELUTpoc '!D43+NASIR!D43+LEER!D43+'OLD FANGAK'!D43+WALGAK!D43+PAGIL!D43+YUAI!D43+'Narus CDOT'!D43+JIECH!D43+ADONG!D43+Renk!D43+Gangyiel!D43+Bunj!D43+JMH!D43+AYOD!D43+Akoka!D43+Kurwai!D43+LANKIEN!D43+BENTIU!D43+ROM!D43+Pagak!D43+KOCH!D43+JTH!D43+Akobo!D43+Ulang!D43+Kodok!D43+Chuil!D43+Doma!D43+KMH!D43+KCH!D43+'Wau shilluk'!D43+'Koradar idp'!D43</f>
        <v>361</v>
      </c>
      <c r="E43" s="450">
        <f>NARUS!E43+MALAKAL!E43+'Malakal IDP'!E43+JUAIBOR!E43+KEEW!E43+'MELUTpoc '!E43+NASIR!E43+LEER!E43+'OLD FANGAK'!E43+WALGAK!E43+PAGIL!E43+YUAI!E43+'Narus CDOT'!E43+JIECH!E43+ADONG!E43+Renk!E43+Gangyiel!E43+Bunj!E43+JMH!E43+AYOD!E43+Akoka!E43+Kurwai!E43+LANKIEN!E43+BENTIU!E43+ROM!E43+Pagak!E43+KOCH!E43+JTH!E43+Akobo!E43+Ulang!E43+Kodok!E43+Chuil!E43+Doma!E43+KMH!E43+KCH!E43+'Wau shilluk'!E43+'Koradar idp'!E43</f>
        <v>362</v>
      </c>
      <c r="F43" s="450">
        <f>NARUS!F43+MALAKAL!F43+'Malakal IDP'!F43+JUAIBOR!F43+KEEW!F43+'MELUTpoc '!F43+NASIR!F43+LEER!F43+'OLD FANGAK'!F43+WALGAK!F43+PAGIL!F43+YUAI!F43+'Narus CDOT'!F43+JIECH!F43+ADONG!F43+Renk!F43+Gangyiel!F43+Bunj!F43+JMH!F43+AYOD!F43+Akoka!F43+Kurwai!F43+LANKIEN!F43+BENTIU!F43+ROM!F43+Pagak!F43+KOCH!F43+JTH!F43+Akobo!F43+Ulang!F43+Kodok!F43+Chuil!F43+Doma!F43+KMH!F43+KCH!F43+'Wau shilluk'!F43+'Koradar idp'!F43</f>
        <v>363</v>
      </c>
      <c r="G43" s="431">
        <f>NARUS!G43+MALAKAL!G43+'Malakal IDP'!G43+JUAIBOR!G43+KEEW!G43+'MELUTpoc '!G43+NASIR!G43+LEER!G43+'OLD FANGAK'!G43+WALGAK!G43+PAGIL!G43+YUAI!G43+'Narus CDOT'!G43+JIECH!G43+ADONG!G43+Renk!G43+Gangyiel!G43+Bunj!G43+JMH!G43+AYOD!G43+Akoka!G43+Kurwai!G43+LANKIEN!G43+BENTIU!G43+ROM!G43+Pagak!G43+KOCH!G43+JTH!G43+Akobo!G43+Ulang!G43+Kodok!G43+Chuil!G43+Doma!G43+KMH!G43+KCH!G43+'Wau shilluk'!G43+'Koradar idp'!G43</f>
        <v>364</v>
      </c>
      <c r="H43" s="431">
        <f>NARUS!H43+MALAKAL!H43+'Malakal IDP'!H43+JUAIBOR!H43+KEEW!H43+'MELUTpoc '!H43+NASIR!H43+LEER!H43+'OLD FANGAK'!H43+WALGAK!H43+PAGIL!H43+YUAI!H43+'Narus CDOT'!H43+JIECH!H43+ADONG!H43+Renk!H43+Gangyiel!H43+Bunj!H43+JMH!H43+AYOD!H43+Akoka!H43+Kurwai!H43+LANKIEN!H43+BENTIU!H43+ROM!H43+Pagak!H43+KOCH!H43+JTH!H43+Akobo!H43+Ulang!H43+Kodok!H43+Chuil!H43+Doma!H43+KMH!H43+KCH!H43+'Wau shilluk'!H43+'Koradar idp'!H43</f>
        <v>365</v>
      </c>
      <c r="I43" s="431">
        <f>NARUS!I43+MALAKAL!I43+'Malakal IDP'!I43+JUAIBOR!I43+KEEW!I43+'MELUTpoc '!I43+NASIR!I43+LEER!I43+'OLD FANGAK'!I43+WALGAK!I43+PAGIL!I43+YUAI!I43+'Narus CDOT'!I43+JIECH!I43+ADONG!I43+Renk!I43+Gangyiel!I43+Bunj!I43+JMH!I43+AYOD!I43+Akoka!I43+Kurwai!I43+LANKIEN!I43+BENTIU!I43+ROM!I43+Pagak!I43+KOCH!I43+JTH!I43+Akobo!I43+Ulang!I43+Kodok!I43+Chuil!I43+Doma!I43+KMH!I43+KCH!I43+'Wau shilluk'!I43+'Koradar idp'!I43</f>
        <v>366</v>
      </c>
      <c r="J43" s="431">
        <f>NARUS!J43+MALAKAL!J43+'Malakal IDP'!J43+JUAIBOR!J43+KEEW!J43+'MELUTpoc '!J43+NASIR!J43+LEER!J43+'OLD FANGAK'!J43+WALGAK!J43+PAGIL!J43+YUAI!J43+'Narus CDOT'!J43+JIECH!J43+ADONG!J43+Renk!J43+Gangyiel!J43+Bunj!J43+JMH!J43+AYOD!J43+Akoka!J43+Kurwai!J43+LANKIEN!J43+BENTIU!J43+ROM!J43+Pagak!J43+KOCH!J43+JTH!J43+Akobo!J43+Ulang!J43+Kodok!J43+Chuil!J43+Doma!J43+KMH!J43+KCH!J43+'Wau shilluk'!J43+'Koradar idp'!J43</f>
        <v>367</v>
      </c>
      <c r="K43" s="431">
        <f>NARUS!K43+MALAKAL!K43+'Malakal IDP'!K43+JUAIBOR!K43+KEEW!K43+'MELUTpoc '!K43+NASIR!K43+LEER!K43+'OLD FANGAK'!K43+WALGAK!K43+PAGIL!K43+YUAI!K43+'Narus CDOT'!K43+JIECH!K43+ADONG!K43+Renk!K43+Gangyiel!K43+Bunj!K43+JMH!K43+AYOD!K43+Akoka!K43+Kurwai!K43+LANKIEN!K43+BENTIU!K43+ROM!K43+Pagak!K43+KOCH!K43+JTH!K43+Akobo!K43+Ulang!K43+Kodok!K43+Chuil!K43+Doma!K43+KMH!K43+KCH!K43+'Wau shilluk'!K43+'Koradar idp'!K43</f>
        <v>368</v>
      </c>
      <c r="L43" s="431">
        <f>NARUS!L43+MALAKAL!L43+'Malakal IDP'!L43+JUAIBOR!L43+KEEW!L43+'MELUTpoc '!L43+NASIR!L43+LEER!L43+'OLD FANGAK'!L43+WALGAK!L43+PAGIL!L43+YUAI!L43+'Narus CDOT'!L43+JIECH!L43+ADONG!L43+Renk!L43+Gangyiel!L43+Bunj!L43+JMH!L43+AYOD!L43+Akoka!L43+Kurwai!L43+LANKIEN!L43+BENTIU!L43+ROM!L43+Pagak!L43+KOCH!L43+JTH!L43+Akobo!L43+Ulang!L43+Kodok!L43+Chuil!L43+Doma!L43+KMH!L43+KCH!L43+'Wau shilluk'!L43+'Koradar idp'!L43</f>
        <v>369</v>
      </c>
      <c r="M43" s="431">
        <f>NARUS!M43+MALAKAL!M43+'Malakal IDP'!M43+JUAIBOR!M43+KEEW!M43+'MELUTpoc '!M43+NASIR!M43+LEER!M43+'OLD FANGAK'!M43+WALGAK!M43+PAGIL!M43+YUAI!M43+'Narus CDOT'!M43+JIECH!M43+ADONG!M43+Renk!M43+Gangyiel!M43+Bunj!M43+JMH!M43+AYOD!M43+Akoka!M43+Kurwai!M43+LANKIEN!M43+BENTIU!M43+ROM!M43+Pagak!M43+KOCH!M43+JTH!M43+Akobo!M43+Ulang!M43+Kodok!M43+Chuil!M43+Doma!M43+KMH!M43+KCH!M43+'Wau shilluk'!M43+'Koradar idp'!M43</f>
        <v>370</v>
      </c>
      <c r="N43" s="431">
        <f>NARUS!N43+MALAKAL!N43+'Malakal IDP'!N43+JUAIBOR!N43+KEEW!N43+'MELUTpoc '!N43+NASIR!N43+LEER!N43+'OLD FANGAK'!N43+WALGAK!N43+PAGIL!N43+YUAI!N43+'Narus CDOT'!N43+JIECH!N43+ADONG!N43+Renk!N43+Gangyiel!N43+Bunj!N43+JMH!N43+AYOD!N43+Akoka!N43+Kurwai!N43+LANKIEN!N43+BENTIU!N43+ROM!N43+Pagak!N43+KOCH!N43+JTH!N43+Akobo!N43+Ulang!N43+Kodok!N43+Chuil!N43+Doma!N43+KMH!N43+KCH!N43+'Wau shilluk'!N43+'Koradar idp'!N43</f>
        <v>371</v>
      </c>
      <c r="O43" s="431">
        <f>NARUS!O43+MALAKAL!O43+'Malakal IDP'!O43+JUAIBOR!O43+KEEW!O43+'MELUTpoc '!O43+NASIR!O43+LEER!O43+'OLD FANGAK'!O43+WALGAK!O43+PAGIL!O43+YUAI!O43+'Narus CDOT'!O43+JIECH!O43+ADONG!O43+Renk!O43+Gangyiel!O43+Bunj!O43+JMH!O43+AYOD!O43+Akoka!O43+Kurwai!O43+LANKIEN!O43+BENTIU!O43+ROM!O43+Pagak!O43+KOCH!O43+JTH!O43+Akobo!O43+Ulang!O43+Kodok!O43+Chuil!O43+Doma!O43+KMH!O43+KCH!O43+'Wau shilluk'!O43+'Koradar idp'!O43</f>
        <v>372</v>
      </c>
      <c r="P43" s="449">
        <f>NARUS!P43+MALAKAL!P43+'Malakal IDP'!P43+JUAIBOR!P43+KEEW!P43+'MELUTpoc '!P43+NASIR!P43+LEER!P43+'OLD FANGAK'!P43+WALGAK!P43+PAGIL!P43+YUAI!P43+'Narus CDOT'!P43+JIECH!P43+ADONG!P43+Renk!P43+Gangyiel!P43+Bunj!P43+JMH!P43+AYOD!P43+Akoka!P43+Kurwai!P43+LANKIEN!P43+BENTIU!P43+ROM!P43+Pagak!P43+KOCH!P43+JTH!P43+Akobo!P43+Ulang!P43+Kodok!P43+Chuil!P43+Doma!P43+KMH!P43+KCH!P43+'Wau shilluk'!P43+'Koradar idp'!P43</f>
        <v>0</v>
      </c>
      <c r="Q43" s="449">
        <f>NARUS!Q43+MALAKAL!Q43+'Malakal IDP'!Q43+JUAIBOR!Q43+KEEW!Q43+'MELUTpoc '!Q43+NASIR!Q43+LEER!Q43+'OLD FANGAK'!Q43+WALGAK!Q43+PAGIL!Q43+YUAI!Q43+'Narus CDOT'!Q43+JIECH!Q43+ADONG!Q43+Renk!Q43+Gangyiel!Q43+Bunj!Q43+JMH!Q43+AYOD!Q43+Akoka!Q43+Kurwai!Q43+LANKIEN!Q43+BENTIU!Q43+ROM!Q43+Pagak!Q43+KOCH!Q43+JTH!Q43+Akobo!Q43+Ulang!Q43+Kodok!Q43+Chuil!Q43+Doma!Q43+KMH!Q43+KCH!Q43+'Wau shilluk'!Q43+'Koradar idp'!Q43</f>
        <v>0</v>
      </c>
      <c r="R43" s="450">
        <f>NARUS!R43+MALAKAL!R43+'Malakal IDP'!R43+JUAIBOR!R43+KEEW!R43+'MELUTpoc '!R43+NASIR!R43+LEER!R43+'OLD FANGAK'!R43+WALGAK!R43+PAGIL!R43+YUAI!R43+'Narus CDOT'!R43+JIECH!R43+ADONG!R43+Renk!R43+Gangyiel!R43+Bunj!R43+JMH!R43+AYOD!R43+Akoka!R43+Kurwai!R43+LANKIEN!R43+BENTIU!R43+ROM!R43+Pagak!R43+KOCH!R43+JTH!R43+Akobo!R43+Ulang!R43+Kodok!R43+Chuil!R43+Doma!R43+KMH!R43+KCH!R43+'Wau shilluk'!R43+'Koradar idp'!R43</f>
        <v>0</v>
      </c>
      <c r="S43" s="450">
        <f>NARUS!S43+MALAKAL!S43+'Malakal IDP'!S43+JUAIBOR!S43+KEEW!S43+'MELUTpoc '!S43+NASIR!S43+LEER!S43+'OLD FANGAK'!S43+WALGAK!S43+PAGIL!S43+YUAI!S43+'Narus CDOT'!S43+JIECH!S43+ADONG!S43+Renk!S43+Gangyiel!S43+Bunj!S43+JMH!S43+AYOD!S43+Akoka!S43+Kurwai!S43+LANKIEN!S43+BENTIU!S43+ROM!S43+Pagak!S43+KOCH!S43+JTH!S43+Akobo!S43+Ulang!S43+Kodok!S43+Chuil!S43+Doma!S43+KMH!S43+KCH!S43+'Wau shilluk'!S43+'Koradar idp'!S43</f>
        <v>0</v>
      </c>
      <c r="T43" s="9"/>
      <c r="U43" s="9"/>
      <c r="V43" s="9"/>
      <c r="W43" s="9"/>
      <c r="X43" s="9"/>
      <c r="Y43" s="9"/>
      <c r="Z43" s="9"/>
    </row>
    <row r="44" spans="1:26" customFormat="1" ht="15.75" x14ac:dyDescent="0.25">
      <c r="A44" s="433">
        <v>42954</v>
      </c>
      <c r="B44" s="438">
        <v>42960</v>
      </c>
      <c r="C44" s="435" t="s">
        <v>108</v>
      </c>
      <c r="D44" s="431">
        <f>NARUS!D44+MALAKAL!D44+'Malakal IDP'!D44+JUAIBOR!D44+KEEW!D44+'MELUTpoc '!D44+NASIR!D44+LEER!D44+'OLD FANGAK'!D44+WALGAK!D44+PAGIL!D44+YUAI!D44+'Narus CDOT'!D44+JIECH!D44+ADONG!D44+Renk!D44+Gangyiel!D44+Bunj!D44+JMH!D44+AYOD!D44+Akoka!D44+Kurwai!D44+LANKIEN!D44+BENTIU!D44+ROM!D44+Pagak!D44+KOCH!D44+JTH!D44+Akobo!D44+Ulang!D44+Kodok!D44+Chuil!D44+Doma!D44+KMH!D44+KCH!D44+'Wau shilluk'!D44+'Koradar idp'!D44</f>
        <v>373</v>
      </c>
      <c r="E44" s="450">
        <f>NARUS!E44+MALAKAL!E44+'Malakal IDP'!E44+JUAIBOR!E44+KEEW!E44+'MELUTpoc '!E44+NASIR!E44+LEER!E44+'OLD FANGAK'!E44+WALGAK!E44+PAGIL!E44+YUAI!E44+'Narus CDOT'!E44+JIECH!E44+ADONG!E44+Renk!E44+Gangyiel!E44+Bunj!E44+JMH!E44+AYOD!E44+Akoka!E44+Kurwai!E44+LANKIEN!E44+BENTIU!E44+ROM!E44+Pagak!E44+KOCH!E44+JTH!E44+Akobo!E44+Ulang!E44+Kodok!E44+Chuil!E44+Doma!E44+KMH!E44+KCH!E44+'Wau shilluk'!E44+'Koradar idp'!E44</f>
        <v>374</v>
      </c>
      <c r="F44" s="450">
        <f>NARUS!F44+MALAKAL!F44+'Malakal IDP'!F44+JUAIBOR!F44+KEEW!F44+'MELUTpoc '!F44+NASIR!F44+LEER!F44+'OLD FANGAK'!F44+WALGAK!F44+PAGIL!F44+YUAI!F44+'Narus CDOT'!F44+JIECH!F44+ADONG!F44+Renk!F44+Gangyiel!F44+Bunj!F44+JMH!F44+AYOD!F44+Akoka!F44+Kurwai!F44+LANKIEN!F44+BENTIU!F44+ROM!F44+Pagak!F44+KOCH!F44+JTH!F44+Akobo!F44+Ulang!F44+Kodok!F44+Chuil!F44+Doma!F44+KMH!F44+KCH!F44+'Wau shilluk'!F44+'Koradar idp'!F44</f>
        <v>375</v>
      </c>
      <c r="G44" s="431">
        <f>NARUS!G44+MALAKAL!G44+'Malakal IDP'!G44+JUAIBOR!G44+KEEW!G44+'MELUTpoc '!G44+NASIR!G44+LEER!G44+'OLD FANGAK'!G44+WALGAK!G44+PAGIL!G44+YUAI!G44+'Narus CDOT'!G44+JIECH!G44+ADONG!G44+Renk!G44+Gangyiel!G44+Bunj!G44+JMH!G44+AYOD!G44+Akoka!G44+Kurwai!G44+LANKIEN!G44+BENTIU!G44+ROM!G44+Pagak!G44+KOCH!G44+JTH!G44+Akobo!G44+Ulang!G44+Kodok!G44+Chuil!G44+Doma!G44+KMH!G44+KCH!G44+'Wau shilluk'!G44+'Koradar idp'!G44</f>
        <v>376</v>
      </c>
      <c r="H44" s="431">
        <f>NARUS!H44+MALAKAL!H44+'Malakal IDP'!H44+JUAIBOR!H44+KEEW!H44+'MELUTpoc '!H44+NASIR!H44+LEER!H44+'OLD FANGAK'!H44+WALGAK!H44+PAGIL!H44+YUAI!H44+'Narus CDOT'!H44+JIECH!H44+ADONG!H44+Renk!H44+Gangyiel!H44+Bunj!H44+JMH!H44+AYOD!H44+Akoka!H44+Kurwai!H44+LANKIEN!H44+BENTIU!H44+ROM!H44+Pagak!H44+KOCH!H44+JTH!H44+Akobo!H44+Ulang!H44+Kodok!H44+Chuil!H44+Doma!H44+KMH!H44+KCH!H44+'Wau shilluk'!H44+'Koradar idp'!H44</f>
        <v>377</v>
      </c>
      <c r="I44" s="431">
        <f>NARUS!I44+MALAKAL!I44+'Malakal IDP'!I44+JUAIBOR!I44+KEEW!I44+'MELUTpoc '!I44+NASIR!I44+LEER!I44+'OLD FANGAK'!I44+WALGAK!I44+PAGIL!I44+YUAI!I44+'Narus CDOT'!I44+JIECH!I44+ADONG!I44+Renk!I44+Gangyiel!I44+Bunj!I44+JMH!I44+AYOD!I44+Akoka!I44+Kurwai!I44+LANKIEN!I44+BENTIU!I44+ROM!I44+Pagak!I44+KOCH!I44+JTH!I44+Akobo!I44+Ulang!I44+Kodok!I44+Chuil!I44+Doma!I44+KMH!I44+KCH!I44+'Wau shilluk'!I44+'Koradar idp'!I44</f>
        <v>378</v>
      </c>
      <c r="J44" s="431">
        <f>NARUS!J44+MALAKAL!J44+'Malakal IDP'!J44+JUAIBOR!J44+KEEW!J44+'MELUTpoc '!J44+NASIR!J44+LEER!J44+'OLD FANGAK'!J44+WALGAK!J44+PAGIL!J44+YUAI!J44+'Narus CDOT'!J44+JIECH!J44+ADONG!J44+Renk!J44+Gangyiel!J44+Bunj!J44+JMH!J44+AYOD!J44+Akoka!J44+Kurwai!J44+LANKIEN!J44+BENTIU!J44+ROM!J44+Pagak!J44+KOCH!J44+JTH!J44+Akobo!J44+Ulang!J44+Kodok!J44+Chuil!J44+Doma!J44+KMH!J44+KCH!J44+'Wau shilluk'!J44+'Koradar idp'!J44</f>
        <v>379</v>
      </c>
      <c r="K44" s="431">
        <f>NARUS!K44+MALAKAL!K44+'Malakal IDP'!K44+JUAIBOR!K44+KEEW!K44+'MELUTpoc '!K44+NASIR!K44+LEER!K44+'OLD FANGAK'!K44+WALGAK!K44+PAGIL!K44+YUAI!K44+'Narus CDOT'!K44+JIECH!K44+ADONG!K44+Renk!K44+Gangyiel!K44+Bunj!K44+JMH!K44+AYOD!K44+Akoka!K44+Kurwai!K44+LANKIEN!K44+BENTIU!K44+ROM!K44+Pagak!K44+KOCH!K44+JTH!K44+Akobo!K44+Ulang!K44+Kodok!K44+Chuil!K44+Doma!K44+KMH!K44+KCH!K44+'Wau shilluk'!K44+'Koradar idp'!K44</f>
        <v>380</v>
      </c>
      <c r="L44" s="431">
        <f>NARUS!L44+MALAKAL!L44+'Malakal IDP'!L44+JUAIBOR!L44+KEEW!L44+'MELUTpoc '!L44+NASIR!L44+LEER!L44+'OLD FANGAK'!L44+WALGAK!L44+PAGIL!L44+YUAI!L44+'Narus CDOT'!L44+JIECH!L44+ADONG!L44+Renk!L44+Gangyiel!L44+Bunj!L44+JMH!L44+AYOD!L44+Akoka!L44+Kurwai!L44+LANKIEN!L44+BENTIU!L44+ROM!L44+Pagak!L44+KOCH!L44+JTH!L44+Akobo!L44+Ulang!L44+Kodok!L44+Chuil!L44+Doma!L44+KMH!L44+KCH!L44+'Wau shilluk'!L44+'Koradar idp'!L44</f>
        <v>381</v>
      </c>
      <c r="M44" s="431">
        <f>NARUS!M44+MALAKAL!M44+'Malakal IDP'!M44+JUAIBOR!M44+KEEW!M44+'MELUTpoc '!M44+NASIR!M44+LEER!M44+'OLD FANGAK'!M44+WALGAK!M44+PAGIL!M44+YUAI!M44+'Narus CDOT'!M44+JIECH!M44+ADONG!M44+Renk!M44+Gangyiel!M44+Bunj!M44+JMH!M44+AYOD!M44+Akoka!M44+Kurwai!M44+LANKIEN!M44+BENTIU!M44+ROM!M44+Pagak!M44+KOCH!M44+JTH!M44+Akobo!M44+Ulang!M44+Kodok!M44+Chuil!M44+Doma!M44+KMH!M44+KCH!M44+'Wau shilluk'!M44+'Koradar idp'!M44</f>
        <v>382</v>
      </c>
      <c r="N44" s="431">
        <f>NARUS!N44+MALAKAL!N44+'Malakal IDP'!N44+JUAIBOR!N44+KEEW!N44+'MELUTpoc '!N44+NASIR!N44+LEER!N44+'OLD FANGAK'!N44+WALGAK!N44+PAGIL!N44+YUAI!N44+'Narus CDOT'!N44+JIECH!N44+ADONG!N44+Renk!N44+Gangyiel!N44+Bunj!N44+JMH!N44+AYOD!N44+Akoka!N44+Kurwai!N44+LANKIEN!N44+BENTIU!N44+ROM!N44+Pagak!N44+KOCH!N44+JTH!N44+Akobo!N44+Ulang!N44+Kodok!N44+Chuil!N44+Doma!N44+KMH!N44+KCH!N44+'Wau shilluk'!N44+'Koradar idp'!N44</f>
        <v>383</v>
      </c>
      <c r="O44" s="431">
        <f>NARUS!O44+MALAKAL!O44+'Malakal IDP'!O44+JUAIBOR!O44+KEEW!O44+'MELUTpoc '!O44+NASIR!O44+LEER!O44+'OLD FANGAK'!O44+WALGAK!O44+PAGIL!O44+YUAI!O44+'Narus CDOT'!O44+JIECH!O44+ADONG!O44+Renk!O44+Gangyiel!O44+Bunj!O44+JMH!O44+AYOD!O44+Akoka!O44+Kurwai!O44+LANKIEN!O44+BENTIU!O44+ROM!O44+Pagak!O44+KOCH!O44+JTH!O44+Akobo!O44+Ulang!O44+Kodok!O44+Chuil!O44+Doma!O44+KMH!O44+KCH!O44+'Wau shilluk'!O44+'Koradar idp'!O44</f>
        <v>384</v>
      </c>
      <c r="P44" s="449">
        <f>NARUS!P44+MALAKAL!P44+'Malakal IDP'!P44+JUAIBOR!P44+KEEW!P44+'MELUTpoc '!P44+NASIR!P44+LEER!P44+'OLD FANGAK'!P44+WALGAK!P44+PAGIL!P44+YUAI!P44+'Narus CDOT'!P44+JIECH!P44+ADONG!P44+Renk!P44+Gangyiel!P44+Bunj!P44+JMH!P44+AYOD!P44+Akoka!P44+Kurwai!P44+LANKIEN!P44+BENTIU!P44+ROM!P44+Pagak!P44+KOCH!P44+JTH!P44+Akobo!P44+Ulang!P44+Kodok!P44+Chuil!P44+Doma!P44+KMH!P44+KCH!P44+'Wau shilluk'!P44+'Koradar idp'!P44</f>
        <v>0</v>
      </c>
      <c r="Q44" s="449">
        <f>NARUS!Q44+MALAKAL!Q44+'Malakal IDP'!Q44+JUAIBOR!Q44+KEEW!Q44+'MELUTpoc '!Q44+NASIR!Q44+LEER!Q44+'OLD FANGAK'!Q44+WALGAK!Q44+PAGIL!Q44+YUAI!Q44+'Narus CDOT'!Q44+JIECH!Q44+ADONG!Q44+Renk!Q44+Gangyiel!Q44+Bunj!Q44+JMH!Q44+AYOD!Q44+Akoka!Q44+Kurwai!Q44+LANKIEN!Q44+BENTIU!Q44+ROM!Q44+Pagak!Q44+KOCH!Q44+JTH!Q44+Akobo!Q44+Ulang!Q44+Kodok!Q44+Chuil!Q44+Doma!Q44+KMH!Q44+KCH!Q44+'Wau shilluk'!Q44+'Koradar idp'!Q44</f>
        <v>0</v>
      </c>
      <c r="R44" s="450">
        <f>NARUS!R44+MALAKAL!R44+'Malakal IDP'!R44+JUAIBOR!R44+KEEW!R44+'MELUTpoc '!R44+NASIR!R44+LEER!R44+'OLD FANGAK'!R44+WALGAK!R44+PAGIL!R44+YUAI!R44+'Narus CDOT'!R44+JIECH!R44+ADONG!R44+Renk!R44+Gangyiel!R44+Bunj!R44+JMH!R44+AYOD!R44+Akoka!R44+Kurwai!R44+LANKIEN!R44+BENTIU!R44+ROM!R44+Pagak!R44+KOCH!R44+JTH!R44+Akobo!R44+Ulang!R44+Kodok!R44+Chuil!R44+Doma!R44+KMH!R44+KCH!R44+'Wau shilluk'!R44+'Koradar idp'!R44</f>
        <v>0</v>
      </c>
      <c r="S44" s="450">
        <f>NARUS!S44+MALAKAL!S44+'Malakal IDP'!S44+JUAIBOR!S44+KEEW!S44+'MELUTpoc '!S44+NASIR!S44+LEER!S44+'OLD FANGAK'!S44+WALGAK!S44+PAGIL!S44+YUAI!S44+'Narus CDOT'!S44+JIECH!S44+ADONG!S44+Renk!S44+Gangyiel!S44+Bunj!S44+JMH!S44+AYOD!S44+Akoka!S44+Kurwai!S44+LANKIEN!S44+BENTIU!S44+ROM!S44+Pagak!S44+KOCH!S44+JTH!S44+Akobo!S44+Ulang!S44+Kodok!S44+Chuil!S44+Doma!S44+KMH!S44+KCH!S44+'Wau shilluk'!S44+'Koradar idp'!S44</f>
        <v>0</v>
      </c>
      <c r="T44" s="9"/>
      <c r="U44" s="9"/>
      <c r="V44" s="9"/>
      <c r="W44" s="9"/>
      <c r="X44" s="9"/>
      <c r="Y44" s="9"/>
      <c r="Z44" s="9"/>
    </row>
    <row r="45" spans="1:26" customFormat="1" ht="15.75" x14ac:dyDescent="0.25">
      <c r="A45" s="433">
        <v>42961</v>
      </c>
      <c r="B45" s="438">
        <v>42967</v>
      </c>
      <c r="C45" s="435" t="s">
        <v>109</v>
      </c>
      <c r="D45" s="431">
        <f>NARUS!D45+MALAKAL!D45+'Malakal IDP'!D45+JUAIBOR!D45+KEEW!D45+'MELUTpoc '!D45+NASIR!D45+LEER!D45+'OLD FANGAK'!D45+WALGAK!D45+PAGIL!D45+YUAI!D45+'Narus CDOT'!D45+JIECH!D45+ADONG!D45+Renk!D45+Gangyiel!D45+Bunj!D45+JMH!D45+AYOD!D45+Akoka!D45+Kurwai!D45+LANKIEN!D45+BENTIU!D45+ROM!D45+Pagak!D45+KOCH!D45+JTH!D45+Akobo!D45+Ulang!D45+Kodok!D45+Chuil!D45+Doma!D45+KMH!D45+KCH!D45+'Wau shilluk'!D45+'Koradar idp'!D45</f>
        <v>385</v>
      </c>
      <c r="E45" s="450">
        <f>NARUS!E45+MALAKAL!E45+'Malakal IDP'!E45+JUAIBOR!E45+KEEW!E45+'MELUTpoc '!E45+NASIR!E45+LEER!E45+'OLD FANGAK'!E45+WALGAK!E45+PAGIL!E45+YUAI!E45+'Narus CDOT'!E45+JIECH!E45+ADONG!E45+Renk!E45+Gangyiel!E45+Bunj!E45+JMH!E45+AYOD!E45+Akoka!E45+Kurwai!E45+LANKIEN!E45+BENTIU!E45+ROM!E45+Pagak!E45+KOCH!E45+JTH!E45+Akobo!E45+Ulang!E45+Kodok!E45+Chuil!E45+Doma!E45+KMH!E45+KCH!E45+'Wau shilluk'!E45+'Koradar idp'!E45</f>
        <v>386</v>
      </c>
      <c r="F45" s="450">
        <f>NARUS!F45+MALAKAL!F45+'Malakal IDP'!F45+JUAIBOR!F45+KEEW!F45+'MELUTpoc '!F45+NASIR!F45+LEER!F45+'OLD FANGAK'!F45+WALGAK!F45+PAGIL!F45+YUAI!F45+'Narus CDOT'!F45+JIECH!F45+ADONG!F45+Renk!F45+Gangyiel!F45+Bunj!F45+JMH!F45+AYOD!F45+Akoka!F45+Kurwai!F45+LANKIEN!F45+BENTIU!F45+ROM!F45+Pagak!F45+KOCH!F45+JTH!F45+Akobo!F45+Ulang!F45+Kodok!F45+Chuil!F45+Doma!F45+KMH!F45+KCH!F45+'Wau shilluk'!F45+'Koradar idp'!F45</f>
        <v>387</v>
      </c>
      <c r="G45" s="431">
        <f>NARUS!G45+MALAKAL!G45+'Malakal IDP'!G45+JUAIBOR!G45+KEEW!G45+'MELUTpoc '!G45+NASIR!G45+LEER!G45+'OLD FANGAK'!G45+WALGAK!G45+PAGIL!G45+YUAI!G45+'Narus CDOT'!G45+JIECH!G45+ADONG!G45+Renk!G45+Gangyiel!G45+Bunj!G45+JMH!G45+AYOD!G45+Akoka!G45+Kurwai!G45+LANKIEN!G45+BENTIU!G45+ROM!G45+Pagak!G45+KOCH!G45+JTH!G45+Akobo!G45+Ulang!G45+Kodok!G45+Chuil!G45+Doma!G45+KMH!G45+KCH!G45+'Wau shilluk'!G45+'Koradar idp'!G45</f>
        <v>388</v>
      </c>
      <c r="H45" s="431">
        <f>NARUS!H45+MALAKAL!H45+'Malakal IDP'!H45+JUAIBOR!H45+KEEW!H45+'MELUTpoc '!H45+NASIR!H45+LEER!H45+'OLD FANGAK'!H45+WALGAK!H45+PAGIL!H45+YUAI!H45+'Narus CDOT'!H45+JIECH!H45+ADONG!H45+Renk!H45+Gangyiel!H45+Bunj!H45+JMH!H45+AYOD!H45+Akoka!H45+Kurwai!H45+LANKIEN!H45+BENTIU!H45+ROM!H45+Pagak!H45+KOCH!H45+JTH!H45+Akobo!H45+Ulang!H45+Kodok!H45+Chuil!H45+Doma!H45+KMH!H45+KCH!H45+'Wau shilluk'!H45+'Koradar idp'!H45</f>
        <v>389</v>
      </c>
      <c r="I45" s="431">
        <f>NARUS!I45+MALAKAL!I45+'Malakal IDP'!I45+JUAIBOR!I45+KEEW!I45+'MELUTpoc '!I45+NASIR!I45+LEER!I45+'OLD FANGAK'!I45+WALGAK!I45+PAGIL!I45+YUAI!I45+'Narus CDOT'!I45+JIECH!I45+ADONG!I45+Renk!I45+Gangyiel!I45+Bunj!I45+JMH!I45+AYOD!I45+Akoka!I45+Kurwai!I45+LANKIEN!I45+BENTIU!I45+ROM!I45+Pagak!I45+KOCH!I45+JTH!I45+Akobo!I45+Ulang!I45+Kodok!I45+Chuil!I45+Doma!I45+KMH!I45+KCH!I45+'Wau shilluk'!I45+'Koradar idp'!I45</f>
        <v>390</v>
      </c>
      <c r="J45" s="431">
        <f>NARUS!J45+MALAKAL!J45+'Malakal IDP'!J45+JUAIBOR!J45+KEEW!J45+'MELUTpoc '!J45+NASIR!J45+LEER!J45+'OLD FANGAK'!J45+WALGAK!J45+PAGIL!J45+YUAI!J45+'Narus CDOT'!J45+JIECH!J45+ADONG!J45+Renk!J45+Gangyiel!J45+Bunj!J45+JMH!J45+AYOD!J45+Akoka!J45+Kurwai!J45+LANKIEN!J45+BENTIU!J45+ROM!J45+Pagak!J45+KOCH!J45+JTH!J45+Akobo!J45+Ulang!J45+Kodok!J45+Chuil!J45+Doma!J45+KMH!J45+KCH!J45+'Wau shilluk'!J45+'Koradar idp'!J45</f>
        <v>391</v>
      </c>
      <c r="K45" s="431">
        <f>NARUS!K45+MALAKAL!K45+'Malakal IDP'!K45+JUAIBOR!K45+KEEW!K45+'MELUTpoc '!K45+NASIR!K45+LEER!K45+'OLD FANGAK'!K45+WALGAK!K45+PAGIL!K45+YUAI!K45+'Narus CDOT'!K45+JIECH!K45+ADONG!K45+Renk!K45+Gangyiel!K45+Bunj!K45+JMH!K45+AYOD!K45+Akoka!K45+Kurwai!K45+LANKIEN!K45+BENTIU!K45+ROM!K45+Pagak!K45+KOCH!K45+JTH!K45+Akobo!K45+Ulang!K45+Kodok!K45+Chuil!K45+Doma!K45+KMH!K45+KCH!K45+'Wau shilluk'!K45+'Koradar idp'!K45</f>
        <v>392</v>
      </c>
      <c r="L45" s="431">
        <f>NARUS!L45+MALAKAL!L45+'Malakal IDP'!L45+JUAIBOR!L45+KEEW!L45+'MELUTpoc '!L45+NASIR!L45+LEER!L45+'OLD FANGAK'!L45+WALGAK!L45+PAGIL!L45+YUAI!L45+'Narus CDOT'!L45+JIECH!L45+ADONG!L45+Renk!L45+Gangyiel!L45+Bunj!L45+JMH!L45+AYOD!L45+Akoka!L45+Kurwai!L45+LANKIEN!L45+BENTIU!L45+ROM!L45+Pagak!L45+KOCH!L45+JTH!L45+Akobo!L45+Ulang!L45+Kodok!L45+Chuil!L45+Doma!L45+KMH!L45+KCH!L45+'Wau shilluk'!L45+'Koradar idp'!L45</f>
        <v>393</v>
      </c>
      <c r="M45" s="431">
        <f>NARUS!M45+MALAKAL!M45+'Malakal IDP'!M45+JUAIBOR!M45+KEEW!M45+'MELUTpoc '!M45+NASIR!M45+LEER!M45+'OLD FANGAK'!M45+WALGAK!M45+PAGIL!M45+YUAI!M45+'Narus CDOT'!M45+JIECH!M45+ADONG!M45+Renk!M45+Gangyiel!M45+Bunj!M45+JMH!M45+AYOD!M45+Akoka!M45+Kurwai!M45+LANKIEN!M45+BENTIU!M45+ROM!M45+Pagak!M45+KOCH!M45+JTH!M45+Akobo!M45+Ulang!M45+Kodok!M45+Chuil!M45+Doma!M45+KMH!M45+KCH!M45+'Wau shilluk'!M45+'Koradar idp'!M45</f>
        <v>394</v>
      </c>
      <c r="N45" s="431">
        <f>NARUS!N45+MALAKAL!N45+'Malakal IDP'!N45+JUAIBOR!N45+KEEW!N45+'MELUTpoc '!N45+NASIR!N45+LEER!N45+'OLD FANGAK'!N45+WALGAK!N45+PAGIL!N45+YUAI!N45+'Narus CDOT'!N45+JIECH!N45+ADONG!N45+Renk!N45+Gangyiel!N45+Bunj!N45+JMH!N45+AYOD!N45+Akoka!N45+Kurwai!N45+LANKIEN!N45+BENTIU!N45+ROM!N45+Pagak!N45+KOCH!N45+JTH!N45+Akobo!N45+Ulang!N45+Kodok!N45+Chuil!N45+Doma!N45+KMH!N45+KCH!N45+'Wau shilluk'!N45+'Koradar idp'!N45</f>
        <v>395</v>
      </c>
      <c r="O45" s="431">
        <f>NARUS!O45+MALAKAL!O45+'Malakal IDP'!O45+JUAIBOR!O45+KEEW!O45+'MELUTpoc '!O45+NASIR!O45+LEER!O45+'OLD FANGAK'!O45+WALGAK!O45+PAGIL!O45+YUAI!O45+'Narus CDOT'!O45+JIECH!O45+ADONG!O45+Renk!O45+Gangyiel!O45+Bunj!O45+JMH!O45+AYOD!O45+Akoka!O45+Kurwai!O45+LANKIEN!O45+BENTIU!O45+ROM!O45+Pagak!O45+KOCH!O45+JTH!O45+Akobo!O45+Ulang!O45+Kodok!O45+Chuil!O45+Doma!O45+KMH!O45+KCH!O45+'Wau shilluk'!O45+'Koradar idp'!O45</f>
        <v>396</v>
      </c>
      <c r="P45" s="449">
        <f>NARUS!P45+MALAKAL!P45+'Malakal IDP'!P45+JUAIBOR!P45+KEEW!P45+'MELUTpoc '!P45+NASIR!P45+LEER!P45+'OLD FANGAK'!P45+WALGAK!P45+PAGIL!P45+YUAI!P45+'Narus CDOT'!P45+JIECH!P45+ADONG!P45+Renk!P45+Gangyiel!P45+Bunj!P45+JMH!P45+AYOD!P45+Akoka!P45+Kurwai!P45+LANKIEN!P45+BENTIU!P45+ROM!P45+Pagak!P45+KOCH!P45+JTH!P45+Akobo!P45+Ulang!P45+Kodok!P45+Chuil!P45+Doma!P45+KMH!P45+KCH!P45+'Wau shilluk'!P45+'Koradar idp'!P45</f>
        <v>0</v>
      </c>
      <c r="Q45" s="449">
        <f>NARUS!Q45+MALAKAL!Q45+'Malakal IDP'!Q45+JUAIBOR!Q45+KEEW!Q45+'MELUTpoc '!Q45+NASIR!Q45+LEER!Q45+'OLD FANGAK'!Q45+WALGAK!Q45+PAGIL!Q45+YUAI!Q45+'Narus CDOT'!Q45+JIECH!Q45+ADONG!Q45+Renk!Q45+Gangyiel!Q45+Bunj!Q45+JMH!Q45+AYOD!Q45+Akoka!Q45+Kurwai!Q45+LANKIEN!Q45+BENTIU!Q45+ROM!Q45+Pagak!Q45+KOCH!Q45+JTH!Q45+Akobo!Q45+Ulang!Q45+Kodok!Q45+Chuil!Q45+Doma!Q45+KMH!Q45+KCH!Q45+'Wau shilluk'!Q45+'Koradar idp'!Q45</f>
        <v>0</v>
      </c>
      <c r="R45" s="450">
        <f>NARUS!R45+MALAKAL!R45+'Malakal IDP'!R45+JUAIBOR!R45+KEEW!R45+'MELUTpoc '!R45+NASIR!R45+LEER!R45+'OLD FANGAK'!R45+WALGAK!R45+PAGIL!R45+YUAI!R45+'Narus CDOT'!R45+JIECH!R45+ADONG!R45+Renk!R45+Gangyiel!R45+Bunj!R45+JMH!R45+AYOD!R45+Akoka!R45+Kurwai!R45+LANKIEN!R45+BENTIU!R45+ROM!R45+Pagak!R45+KOCH!R45+JTH!R45+Akobo!R45+Ulang!R45+Kodok!R45+Chuil!R45+Doma!R45+KMH!R45+KCH!R45+'Wau shilluk'!R45+'Koradar idp'!R45</f>
        <v>0</v>
      </c>
      <c r="S45" s="450">
        <f>NARUS!S45+MALAKAL!S45+'Malakal IDP'!S45+JUAIBOR!S45+KEEW!S45+'MELUTpoc '!S45+NASIR!S45+LEER!S45+'OLD FANGAK'!S45+WALGAK!S45+PAGIL!S45+YUAI!S45+'Narus CDOT'!S45+JIECH!S45+ADONG!S45+Renk!S45+Gangyiel!S45+Bunj!S45+JMH!S45+AYOD!S45+Akoka!S45+Kurwai!S45+LANKIEN!S45+BENTIU!S45+ROM!S45+Pagak!S45+KOCH!S45+JTH!S45+Akobo!S45+Ulang!S45+Kodok!S45+Chuil!S45+Doma!S45+KMH!S45+KCH!S45+'Wau shilluk'!S45+'Koradar idp'!S45</f>
        <v>0</v>
      </c>
      <c r="T45" s="9"/>
      <c r="U45" s="9"/>
      <c r="V45" s="9"/>
      <c r="W45" s="9"/>
      <c r="X45" s="9"/>
      <c r="Y45" s="9"/>
      <c r="Z45" s="9"/>
    </row>
    <row r="46" spans="1:26" customFormat="1" ht="15.75" x14ac:dyDescent="0.25">
      <c r="A46" s="433">
        <v>42968</v>
      </c>
      <c r="B46" s="438">
        <v>42974</v>
      </c>
      <c r="C46" s="435" t="s">
        <v>110</v>
      </c>
      <c r="D46" s="431">
        <f>NARUS!D46+MALAKAL!D46+'Malakal IDP'!D46+JUAIBOR!D46+KEEW!D46+'MELUTpoc '!D46+NASIR!D46+LEER!D46+'OLD FANGAK'!D46+WALGAK!D46+PAGIL!D46+YUAI!D46+'Narus CDOT'!D46+JIECH!D46+ADONG!D46+Renk!D46+Gangyiel!D46+Bunj!D46+JMH!D46+AYOD!D46+Akoka!D46+Kurwai!D46+LANKIEN!D46+BENTIU!D46+ROM!D46+Pagak!D46+KOCH!D46+JTH!D46+Akobo!D46+Ulang!D46+Kodok!D46+Chuil!D46+Doma!D46+KMH!D46+KCH!D46+'Wau shilluk'!D46+'Koradar idp'!D46</f>
        <v>397</v>
      </c>
      <c r="E46" s="450">
        <f>NARUS!E46+MALAKAL!E46+'Malakal IDP'!E46+JUAIBOR!E46+KEEW!E46+'MELUTpoc '!E46+NASIR!E46+LEER!E46+'OLD FANGAK'!E46+WALGAK!E46+PAGIL!E46+YUAI!E46+'Narus CDOT'!E46+JIECH!E46+ADONG!E46+Renk!E46+Gangyiel!E46+Bunj!E46+JMH!E46+AYOD!E46+Akoka!E46+Kurwai!E46+LANKIEN!E46+BENTIU!E46+ROM!E46+Pagak!E46+KOCH!E46+JTH!E46+Akobo!E46+Ulang!E46+Kodok!E46+Chuil!E46+Doma!E46+KMH!E46+KCH!E46+'Wau shilluk'!E46+'Koradar idp'!E46</f>
        <v>398</v>
      </c>
      <c r="F46" s="450">
        <f>NARUS!F46+MALAKAL!F46+'Malakal IDP'!F46+JUAIBOR!F46+KEEW!F46+'MELUTpoc '!F46+NASIR!F46+LEER!F46+'OLD FANGAK'!F46+WALGAK!F46+PAGIL!F46+YUAI!F46+'Narus CDOT'!F46+JIECH!F46+ADONG!F46+Renk!F46+Gangyiel!F46+Bunj!F46+JMH!F46+AYOD!F46+Akoka!F46+Kurwai!F46+LANKIEN!F46+BENTIU!F46+ROM!F46+Pagak!F46+KOCH!F46+JTH!F46+Akobo!F46+Ulang!F46+Kodok!F46+Chuil!F46+Doma!F46+KMH!F46+KCH!F46+'Wau shilluk'!F46+'Koradar idp'!F46</f>
        <v>399</v>
      </c>
      <c r="G46" s="431">
        <f>NARUS!G46+MALAKAL!G46+'Malakal IDP'!G46+JUAIBOR!G46+KEEW!G46+'MELUTpoc '!G46+NASIR!G46+LEER!G46+'OLD FANGAK'!G46+WALGAK!G46+PAGIL!G46+YUAI!G46+'Narus CDOT'!G46+JIECH!G46+ADONG!G46+Renk!G46+Gangyiel!G46+Bunj!G46+JMH!G46+AYOD!G46+Akoka!G46+Kurwai!G46+LANKIEN!G46+BENTIU!G46+ROM!G46+Pagak!G46+KOCH!G46+JTH!G46+Akobo!G46+Ulang!G46+Kodok!G46+Chuil!G46+Doma!G46+KMH!G46+KCH!G46+'Wau shilluk'!G46+'Koradar idp'!G46</f>
        <v>400</v>
      </c>
      <c r="H46" s="431">
        <f>NARUS!H46+MALAKAL!H46+'Malakal IDP'!H46+JUAIBOR!H46+KEEW!H46+'MELUTpoc '!H46+NASIR!H46+LEER!H46+'OLD FANGAK'!H46+WALGAK!H46+PAGIL!H46+YUAI!H46+'Narus CDOT'!H46+JIECH!H46+ADONG!H46+Renk!H46+Gangyiel!H46+Bunj!H46+JMH!H46+AYOD!H46+Akoka!H46+Kurwai!H46+LANKIEN!H46+BENTIU!H46+ROM!H46+Pagak!H46+KOCH!H46+JTH!H46+Akobo!H46+Ulang!H46+Kodok!H46+Chuil!H46+Doma!H46+KMH!H46+KCH!H46+'Wau shilluk'!H46+'Koradar idp'!H46</f>
        <v>401</v>
      </c>
      <c r="I46" s="431">
        <f>NARUS!I46+MALAKAL!I46+'Malakal IDP'!I46+JUAIBOR!I46+KEEW!I46+'MELUTpoc '!I46+NASIR!I46+LEER!I46+'OLD FANGAK'!I46+WALGAK!I46+PAGIL!I46+YUAI!I46+'Narus CDOT'!I46+JIECH!I46+ADONG!I46+Renk!I46+Gangyiel!I46+Bunj!I46+JMH!I46+AYOD!I46+Akoka!I46+Kurwai!I46+LANKIEN!I46+BENTIU!I46+ROM!I46+Pagak!I46+KOCH!I46+JTH!I46+Akobo!I46+Ulang!I46+Kodok!I46+Chuil!I46+Doma!I46+KMH!I46+KCH!I46+'Wau shilluk'!I46+'Koradar idp'!I46</f>
        <v>402</v>
      </c>
      <c r="J46" s="431">
        <f>NARUS!J46+MALAKAL!J46+'Malakal IDP'!J46+JUAIBOR!J46+KEEW!J46+'MELUTpoc '!J46+NASIR!J46+LEER!J46+'OLD FANGAK'!J46+WALGAK!J46+PAGIL!J46+YUAI!J46+'Narus CDOT'!J46+JIECH!J46+ADONG!J46+Renk!J46+Gangyiel!J46+Bunj!J46+JMH!J46+AYOD!J46+Akoka!J46+Kurwai!J46+LANKIEN!J46+BENTIU!J46+ROM!J46+Pagak!J46+KOCH!J46+JTH!J46+Akobo!J46+Ulang!J46+Kodok!J46+Chuil!J46+Doma!J46+KMH!J46+KCH!J46+'Wau shilluk'!J46+'Koradar idp'!J46</f>
        <v>403</v>
      </c>
      <c r="K46" s="431">
        <f>NARUS!K46+MALAKAL!K46+'Malakal IDP'!K46+JUAIBOR!K46+KEEW!K46+'MELUTpoc '!K46+NASIR!K46+LEER!K46+'OLD FANGAK'!K46+WALGAK!K46+PAGIL!K46+YUAI!K46+'Narus CDOT'!K46+JIECH!K46+ADONG!K46+Renk!K46+Gangyiel!K46+Bunj!K46+JMH!K46+AYOD!K46+Akoka!K46+Kurwai!K46+LANKIEN!K46+BENTIU!K46+ROM!K46+Pagak!K46+KOCH!K46+JTH!K46+Akobo!K46+Ulang!K46+Kodok!K46+Chuil!K46+Doma!K46+KMH!K46+KCH!K46+'Wau shilluk'!K46+'Koradar idp'!K46</f>
        <v>404</v>
      </c>
      <c r="L46" s="431">
        <f>NARUS!L46+MALAKAL!L46+'Malakal IDP'!L46+JUAIBOR!L46+KEEW!L46+'MELUTpoc '!L46+NASIR!L46+LEER!L46+'OLD FANGAK'!L46+WALGAK!L46+PAGIL!L46+YUAI!L46+'Narus CDOT'!L46+JIECH!L46+ADONG!L46+Renk!L46+Gangyiel!L46+Bunj!L46+JMH!L46+AYOD!L46+Akoka!L46+Kurwai!L46+LANKIEN!L46+BENTIU!L46+ROM!L46+Pagak!L46+KOCH!L46+JTH!L46+Akobo!L46+Ulang!L46+Kodok!L46+Chuil!L46+Doma!L46+KMH!L46+KCH!L46+'Wau shilluk'!L46+'Koradar idp'!L46</f>
        <v>405</v>
      </c>
      <c r="M46" s="431">
        <f>NARUS!M46+MALAKAL!M46+'Malakal IDP'!M46+JUAIBOR!M46+KEEW!M46+'MELUTpoc '!M46+NASIR!M46+LEER!M46+'OLD FANGAK'!M46+WALGAK!M46+PAGIL!M46+YUAI!M46+'Narus CDOT'!M46+JIECH!M46+ADONG!M46+Renk!M46+Gangyiel!M46+Bunj!M46+JMH!M46+AYOD!M46+Akoka!M46+Kurwai!M46+LANKIEN!M46+BENTIU!M46+ROM!M46+Pagak!M46+KOCH!M46+JTH!M46+Akobo!M46+Ulang!M46+Kodok!M46+Chuil!M46+Doma!M46+KMH!M46+KCH!M46+'Wau shilluk'!M46+'Koradar idp'!M46</f>
        <v>406</v>
      </c>
      <c r="N46" s="431">
        <f>NARUS!N46+MALAKAL!N46+'Malakal IDP'!N46+JUAIBOR!N46+KEEW!N46+'MELUTpoc '!N46+NASIR!N46+LEER!N46+'OLD FANGAK'!N46+WALGAK!N46+PAGIL!N46+YUAI!N46+'Narus CDOT'!N46+JIECH!N46+ADONG!N46+Renk!N46+Gangyiel!N46+Bunj!N46+JMH!N46+AYOD!N46+Akoka!N46+Kurwai!N46+LANKIEN!N46+BENTIU!N46+ROM!N46+Pagak!N46+KOCH!N46+JTH!N46+Akobo!N46+Ulang!N46+Kodok!N46+Chuil!N46+Doma!N46+KMH!N46+KCH!N46+'Wau shilluk'!N46+'Koradar idp'!N46</f>
        <v>407</v>
      </c>
      <c r="O46" s="431">
        <f>NARUS!O46+MALAKAL!O46+'Malakal IDP'!O46+JUAIBOR!O46+KEEW!O46+'MELUTpoc '!O46+NASIR!O46+LEER!O46+'OLD FANGAK'!O46+WALGAK!O46+PAGIL!O46+YUAI!O46+'Narus CDOT'!O46+JIECH!O46+ADONG!O46+Renk!O46+Gangyiel!O46+Bunj!O46+JMH!O46+AYOD!O46+Akoka!O46+Kurwai!O46+LANKIEN!O46+BENTIU!O46+ROM!O46+Pagak!O46+KOCH!O46+JTH!O46+Akobo!O46+Ulang!O46+Kodok!O46+Chuil!O46+Doma!O46+KMH!O46+KCH!O46+'Wau shilluk'!O46+'Koradar idp'!O46</f>
        <v>408</v>
      </c>
      <c r="P46" s="449">
        <f>NARUS!P46+MALAKAL!P46+'Malakal IDP'!P46+JUAIBOR!P46+KEEW!P46+'MELUTpoc '!P46+NASIR!P46+LEER!P46+'OLD FANGAK'!P46+WALGAK!P46+PAGIL!P46+YUAI!P46+'Narus CDOT'!P46+JIECH!P46+ADONG!P46+Renk!P46+Gangyiel!P46+Bunj!P46+JMH!P46+AYOD!P46+Akoka!P46+Kurwai!P46+LANKIEN!P46+BENTIU!P46+ROM!P46+Pagak!P46+KOCH!P46+JTH!P46+Akobo!P46+Ulang!P46+Kodok!P46+Chuil!P46+Doma!P46+KMH!P46+KCH!P46+'Wau shilluk'!P46+'Koradar idp'!P46</f>
        <v>0</v>
      </c>
      <c r="Q46" s="449">
        <f>NARUS!Q46+MALAKAL!Q46+'Malakal IDP'!Q46+JUAIBOR!Q46+KEEW!Q46+'MELUTpoc '!Q46+NASIR!Q46+LEER!Q46+'OLD FANGAK'!Q46+WALGAK!Q46+PAGIL!Q46+YUAI!Q46+'Narus CDOT'!Q46+JIECH!Q46+ADONG!Q46+Renk!Q46+Gangyiel!Q46+Bunj!Q46+JMH!Q46+AYOD!Q46+Akoka!Q46+Kurwai!Q46+LANKIEN!Q46+BENTIU!Q46+ROM!Q46+Pagak!Q46+KOCH!Q46+JTH!Q46+Akobo!Q46+Ulang!Q46+Kodok!Q46+Chuil!Q46+Doma!Q46+KMH!Q46+KCH!Q46+'Wau shilluk'!Q46+'Koradar idp'!Q46</f>
        <v>0</v>
      </c>
      <c r="R46" s="450">
        <f>NARUS!R46+MALAKAL!R46+'Malakal IDP'!R46+JUAIBOR!R46+KEEW!R46+'MELUTpoc '!R46+NASIR!R46+LEER!R46+'OLD FANGAK'!R46+WALGAK!R46+PAGIL!R46+YUAI!R46+'Narus CDOT'!R46+JIECH!R46+ADONG!R46+Renk!R46+Gangyiel!R46+Bunj!R46+JMH!R46+AYOD!R46+Akoka!R46+Kurwai!R46+LANKIEN!R46+BENTIU!R46+ROM!R46+Pagak!R46+KOCH!R46+JTH!R46+Akobo!R46+Ulang!R46+Kodok!R46+Chuil!R46+Doma!R46+KMH!R46+KCH!R46+'Wau shilluk'!R46+'Koradar idp'!R46</f>
        <v>0</v>
      </c>
      <c r="S46" s="450">
        <f>NARUS!S46+MALAKAL!S46+'Malakal IDP'!S46+JUAIBOR!S46+KEEW!S46+'MELUTpoc '!S46+NASIR!S46+LEER!S46+'OLD FANGAK'!S46+WALGAK!S46+PAGIL!S46+YUAI!S46+'Narus CDOT'!S46+JIECH!S46+ADONG!S46+Renk!S46+Gangyiel!S46+Bunj!S46+JMH!S46+AYOD!S46+Akoka!S46+Kurwai!S46+LANKIEN!S46+BENTIU!S46+ROM!S46+Pagak!S46+KOCH!S46+JTH!S46+Akobo!S46+Ulang!S46+Kodok!S46+Chuil!S46+Doma!S46+KMH!S46+KCH!S46+'Wau shilluk'!S46+'Koradar idp'!S46</f>
        <v>0</v>
      </c>
      <c r="T46" s="9"/>
      <c r="U46" s="9"/>
      <c r="V46" s="9"/>
      <c r="W46" s="9"/>
      <c r="X46" s="9"/>
      <c r="Y46" s="9"/>
      <c r="Z46" s="9"/>
    </row>
    <row r="47" spans="1:26" customFormat="1" ht="15.75" x14ac:dyDescent="0.25">
      <c r="A47" s="433">
        <v>42975</v>
      </c>
      <c r="B47" s="438">
        <v>42981</v>
      </c>
      <c r="C47" s="435" t="s">
        <v>111</v>
      </c>
      <c r="D47" s="431">
        <f>NARUS!D47+MALAKAL!D47+'Malakal IDP'!D47+JUAIBOR!D47+KEEW!D47+'MELUTpoc '!D47+NASIR!D47+LEER!D47+'OLD FANGAK'!D47+WALGAK!D47+PAGIL!D47+YUAI!D47+'Narus CDOT'!D47+JIECH!D47+ADONG!D47+Renk!D47+Gangyiel!D47+Bunj!D47+JMH!D47+AYOD!D47+Akoka!D47+Kurwai!D47+LANKIEN!D47+BENTIU!D47+ROM!D47+Pagak!D47+KOCH!D47+JTH!D47+Akobo!D47+Ulang!D47+Kodok!D47+Chuil!D47+Doma!D47+KMH!D47+KCH!D47+'Wau shilluk'!D47+'Koradar idp'!D47</f>
        <v>409</v>
      </c>
      <c r="E47" s="450">
        <f>NARUS!E47+MALAKAL!E47+'Malakal IDP'!E47+JUAIBOR!E47+KEEW!E47+'MELUTpoc '!E47+NASIR!E47+LEER!E47+'OLD FANGAK'!E47+WALGAK!E47+PAGIL!E47+YUAI!E47+'Narus CDOT'!E47+JIECH!E47+ADONG!E47+Renk!E47+Gangyiel!E47+Bunj!E47+JMH!E47+AYOD!E47+Akoka!E47+Kurwai!E47+LANKIEN!E47+BENTIU!E47+ROM!E47+Pagak!E47+KOCH!E47+JTH!E47+Akobo!E47+Ulang!E47+Kodok!E47+Chuil!E47+Doma!E47+KMH!E47+KCH!E47+'Wau shilluk'!E47+'Koradar idp'!E47</f>
        <v>410</v>
      </c>
      <c r="F47" s="450">
        <f>NARUS!F47+MALAKAL!F47+'Malakal IDP'!F47+JUAIBOR!F47+KEEW!F47+'MELUTpoc '!F47+NASIR!F47+LEER!F47+'OLD FANGAK'!F47+WALGAK!F47+PAGIL!F47+YUAI!F47+'Narus CDOT'!F47+JIECH!F47+ADONG!F47+Renk!F47+Gangyiel!F47+Bunj!F47+JMH!F47+AYOD!F47+Akoka!F47+Kurwai!F47+LANKIEN!F47+BENTIU!F47+ROM!F47+Pagak!F47+KOCH!F47+JTH!F47+Akobo!F47+Ulang!F47+Kodok!F47+Chuil!F47+Doma!F47+KMH!F47+KCH!F47+'Wau shilluk'!F47+'Koradar idp'!F47</f>
        <v>411</v>
      </c>
      <c r="G47" s="431">
        <f>NARUS!G47+MALAKAL!G47+'Malakal IDP'!G47+JUAIBOR!G47+KEEW!G47+'MELUTpoc '!G47+NASIR!G47+LEER!G47+'OLD FANGAK'!G47+WALGAK!G47+PAGIL!G47+YUAI!G47+'Narus CDOT'!G47+JIECH!G47+ADONG!G47+Renk!G47+Gangyiel!G47+Bunj!G47+JMH!G47+AYOD!G47+Akoka!G47+Kurwai!G47+LANKIEN!G47+BENTIU!G47+ROM!G47+Pagak!G47+KOCH!G47+JTH!G47+Akobo!G47+Ulang!G47+Kodok!G47+Chuil!G47+Doma!G47+KMH!G47+KCH!G47+'Wau shilluk'!G47+'Koradar idp'!G47</f>
        <v>412</v>
      </c>
      <c r="H47" s="431">
        <f>NARUS!H47+MALAKAL!H47+'Malakal IDP'!H47+JUAIBOR!H47+KEEW!H47+'MELUTpoc '!H47+NASIR!H47+LEER!H47+'OLD FANGAK'!H47+WALGAK!H47+PAGIL!H47+YUAI!H47+'Narus CDOT'!H47+JIECH!H47+ADONG!H47+Renk!H47+Gangyiel!H47+Bunj!H47+JMH!H47+AYOD!H47+Akoka!H47+Kurwai!H47+LANKIEN!H47+BENTIU!H47+ROM!H47+Pagak!H47+KOCH!H47+JTH!H47+Akobo!H47+Ulang!H47+Kodok!H47+Chuil!H47+Doma!H47+KMH!H47+KCH!H47+'Wau shilluk'!H47+'Koradar idp'!H47</f>
        <v>413</v>
      </c>
      <c r="I47" s="431">
        <f>NARUS!I47+MALAKAL!I47+'Malakal IDP'!I47+JUAIBOR!I47+KEEW!I47+'MELUTpoc '!I47+NASIR!I47+LEER!I47+'OLD FANGAK'!I47+WALGAK!I47+PAGIL!I47+YUAI!I47+'Narus CDOT'!I47+JIECH!I47+ADONG!I47+Renk!I47+Gangyiel!I47+Bunj!I47+JMH!I47+AYOD!I47+Akoka!I47+Kurwai!I47+LANKIEN!I47+BENTIU!I47+ROM!I47+Pagak!I47+KOCH!I47+JTH!I47+Akobo!I47+Ulang!I47+Kodok!I47+Chuil!I47+Doma!I47+KMH!I47+KCH!I47+'Wau shilluk'!I47+'Koradar idp'!I47</f>
        <v>414</v>
      </c>
      <c r="J47" s="431">
        <f>NARUS!J47+MALAKAL!J47+'Malakal IDP'!J47+JUAIBOR!J47+KEEW!J47+'MELUTpoc '!J47+NASIR!J47+LEER!J47+'OLD FANGAK'!J47+WALGAK!J47+PAGIL!J47+YUAI!J47+'Narus CDOT'!J47+JIECH!J47+ADONG!J47+Renk!J47+Gangyiel!J47+Bunj!J47+JMH!J47+AYOD!J47+Akoka!J47+Kurwai!J47+LANKIEN!J47+BENTIU!J47+ROM!J47+Pagak!J47+KOCH!J47+JTH!J47+Akobo!J47+Ulang!J47+Kodok!J47+Chuil!J47+Doma!J47+KMH!J47+KCH!J47+'Wau shilluk'!J47+'Koradar idp'!J47</f>
        <v>415</v>
      </c>
      <c r="K47" s="431">
        <f>NARUS!K47+MALAKAL!K47+'Malakal IDP'!K47+JUAIBOR!K47+KEEW!K47+'MELUTpoc '!K47+NASIR!K47+LEER!K47+'OLD FANGAK'!K47+WALGAK!K47+PAGIL!K47+YUAI!K47+'Narus CDOT'!K47+JIECH!K47+ADONG!K47+Renk!K47+Gangyiel!K47+Bunj!K47+JMH!K47+AYOD!K47+Akoka!K47+Kurwai!K47+LANKIEN!K47+BENTIU!K47+ROM!K47+Pagak!K47+KOCH!K47+JTH!K47+Akobo!K47+Ulang!K47+Kodok!K47+Chuil!K47+Doma!K47+KMH!K47+KCH!K47+'Wau shilluk'!K47+'Koradar idp'!K47</f>
        <v>416</v>
      </c>
      <c r="L47" s="431">
        <f>NARUS!L47+MALAKAL!L47+'Malakal IDP'!L47+JUAIBOR!L47+KEEW!L47+'MELUTpoc '!L47+NASIR!L47+LEER!L47+'OLD FANGAK'!L47+WALGAK!L47+PAGIL!L47+YUAI!L47+'Narus CDOT'!L47+JIECH!L47+ADONG!L47+Renk!L47+Gangyiel!L47+Bunj!L47+JMH!L47+AYOD!L47+Akoka!L47+Kurwai!L47+LANKIEN!L47+BENTIU!L47+ROM!L47+Pagak!L47+KOCH!L47+JTH!L47+Akobo!L47+Ulang!L47+Kodok!L47+Chuil!L47+Doma!L47+KMH!L47+KCH!L47+'Wau shilluk'!L47+'Koradar idp'!L47</f>
        <v>417</v>
      </c>
      <c r="M47" s="431">
        <f>NARUS!M47+MALAKAL!M47+'Malakal IDP'!M47+JUAIBOR!M47+KEEW!M47+'MELUTpoc '!M47+NASIR!M47+LEER!M47+'OLD FANGAK'!M47+WALGAK!M47+PAGIL!M47+YUAI!M47+'Narus CDOT'!M47+JIECH!M47+ADONG!M47+Renk!M47+Gangyiel!M47+Bunj!M47+JMH!M47+AYOD!M47+Akoka!M47+Kurwai!M47+LANKIEN!M47+BENTIU!M47+ROM!M47+Pagak!M47+KOCH!M47+JTH!M47+Akobo!M47+Ulang!M47+Kodok!M47+Chuil!M47+Doma!M47+KMH!M47+KCH!M47+'Wau shilluk'!M47+'Koradar idp'!M47</f>
        <v>418</v>
      </c>
      <c r="N47" s="431">
        <f>NARUS!N47+MALAKAL!N47+'Malakal IDP'!N47+JUAIBOR!N47+KEEW!N47+'MELUTpoc '!N47+NASIR!N47+LEER!N47+'OLD FANGAK'!N47+WALGAK!N47+PAGIL!N47+YUAI!N47+'Narus CDOT'!N47+JIECH!N47+ADONG!N47+Renk!N47+Gangyiel!N47+Bunj!N47+JMH!N47+AYOD!N47+Akoka!N47+Kurwai!N47+LANKIEN!N47+BENTIU!N47+ROM!N47+Pagak!N47+KOCH!N47+JTH!N47+Akobo!N47+Ulang!N47+Kodok!N47+Chuil!N47+Doma!N47+KMH!N47+KCH!N47+'Wau shilluk'!N47+'Koradar idp'!N47</f>
        <v>419</v>
      </c>
      <c r="O47" s="431">
        <f>NARUS!O47+MALAKAL!O47+'Malakal IDP'!O47+JUAIBOR!O47+KEEW!O47+'MELUTpoc '!O47+NASIR!O47+LEER!O47+'OLD FANGAK'!O47+WALGAK!O47+PAGIL!O47+YUAI!O47+'Narus CDOT'!O47+JIECH!O47+ADONG!O47+Renk!O47+Gangyiel!O47+Bunj!O47+JMH!O47+AYOD!O47+Akoka!O47+Kurwai!O47+LANKIEN!O47+BENTIU!O47+ROM!O47+Pagak!O47+KOCH!O47+JTH!O47+Akobo!O47+Ulang!O47+Kodok!O47+Chuil!O47+Doma!O47+KMH!O47+KCH!O47+'Wau shilluk'!O47+'Koradar idp'!O47</f>
        <v>420</v>
      </c>
      <c r="P47" s="449">
        <f>NARUS!P47+MALAKAL!P47+'Malakal IDP'!P47+JUAIBOR!P47+KEEW!P47+'MELUTpoc '!P47+NASIR!P47+LEER!P47+'OLD FANGAK'!P47+WALGAK!P47+PAGIL!P47+YUAI!P47+'Narus CDOT'!P47+JIECH!P47+ADONG!P47+Renk!P47+Gangyiel!P47+Bunj!P47+JMH!P47+AYOD!P47+Akoka!P47+Kurwai!P47+LANKIEN!P47+BENTIU!P47+ROM!P47+Pagak!P47+KOCH!P47+JTH!P47+Akobo!P47+Ulang!P47+Kodok!P47+Chuil!P47+Doma!P47+KMH!P47+KCH!P47+'Wau shilluk'!P47+'Koradar idp'!P47</f>
        <v>0</v>
      </c>
      <c r="Q47" s="449">
        <f>NARUS!Q47+MALAKAL!Q47+'Malakal IDP'!Q47+JUAIBOR!Q47+KEEW!Q47+'MELUTpoc '!Q47+NASIR!Q47+LEER!Q47+'OLD FANGAK'!Q47+WALGAK!Q47+PAGIL!Q47+YUAI!Q47+'Narus CDOT'!Q47+JIECH!Q47+ADONG!Q47+Renk!Q47+Gangyiel!Q47+Bunj!Q47+JMH!Q47+AYOD!Q47+Akoka!Q47+Kurwai!Q47+LANKIEN!Q47+BENTIU!Q47+ROM!Q47+Pagak!Q47+KOCH!Q47+JTH!Q47+Akobo!Q47+Ulang!Q47+Kodok!Q47+Chuil!Q47+Doma!Q47+KMH!Q47+KCH!Q47+'Wau shilluk'!Q47+'Koradar idp'!Q47</f>
        <v>0</v>
      </c>
      <c r="R47" s="450">
        <f>NARUS!R47+MALAKAL!R47+'Malakal IDP'!R47+JUAIBOR!R47+KEEW!R47+'MELUTpoc '!R47+NASIR!R47+LEER!R47+'OLD FANGAK'!R47+WALGAK!R47+PAGIL!R47+YUAI!R47+'Narus CDOT'!R47+JIECH!R47+ADONG!R47+Renk!R47+Gangyiel!R47+Bunj!R47+JMH!R47+AYOD!R47+Akoka!R47+Kurwai!R47+LANKIEN!R47+BENTIU!R47+ROM!R47+Pagak!R47+KOCH!R47+JTH!R47+Akobo!R47+Ulang!R47+Kodok!R47+Chuil!R47+Doma!R47+KMH!R47+KCH!R47+'Wau shilluk'!R47+'Koradar idp'!R47</f>
        <v>0</v>
      </c>
      <c r="S47" s="450">
        <f>NARUS!S47+MALAKAL!S47+'Malakal IDP'!S47+JUAIBOR!S47+KEEW!S47+'MELUTpoc '!S47+NASIR!S47+LEER!S47+'OLD FANGAK'!S47+WALGAK!S47+PAGIL!S47+YUAI!S47+'Narus CDOT'!S47+JIECH!S47+ADONG!S47+Renk!S47+Gangyiel!S47+Bunj!S47+JMH!S47+AYOD!S47+Akoka!S47+Kurwai!S47+LANKIEN!S47+BENTIU!S47+ROM!S47+Pagak!S47+KOCH!S47+JTH!S47+Akobo!S47+Ulang!S47+Kodok!S47+Chuil!S47+Doma!S47+KMH!S47+KCH!S47+'Wau shilluk'!S47+'Koradar idp'!S47</f>
        <v>0</v>
      </c>
      <c r="T47" s="9"/>
      <c r="U47" s="9"/>
      <c r="V47" s="9"/>
      <c r="W47" s="9"/>
      <c r="X47" s="9"/>
      <c r="Y47" s="9"/>
      <c r="Z47" s="9"/>
    </row>
    <row r="48" spans="1:26" customFormat="1" ht="15.75" x14ac:dyDescent="0.25">
      <c r="A48" s="433">
        <v>42982</v>
      </c>
      <c r="B48" s="438">
        <v>42988</v>
      </c>
      <c r="C48" s="435" t="s">
        <v>112</v>
      </c>
      <c r="D48" s="431">
        <f>NARUS!D48+MALAKAL!D48+'Malakal IDP'!D48+JUAIBOR!D48+KEEW!D48+'MELUTpoc '!D48+NASIR!D48+LEER!D48+'OLD FANGAK'!D48+WALGAK!D48+PAGIL!D48+YUAI!D48+'Narus CDOT'!D48+JIECH!D48+ADONG!D48+Renk!D48+Gangyiel!D48+Bunj!D48+JMH!D48+AYOD!D48+Akoka!D48+Kurwai!D48+LANKIEN!D48+BENTIU!D48+ROM!D48+Pagak!D48+KOCH!D48+JTH!D48+Akobo!D48+Ulang!D48+Kodok!D48+Chuil!D48+Doma!D48+KMH!D48+KCH!D48+'Wau shilluk'!D48+'Koradar idp'!D48</f>
        <v>421</v>
      </c>
      <c r="E48" s="450">
        <f>NARUS!E48+MALAKAL!E48+'Malakal IDP'!E48+JUAIBOR!E48+KEEW!E48+'MELUTpoc '!E48+NASIR!E48+LEER!E48+'OLD FANGAK'!E48+WALGAK!E48+PAGIL!E48+YUAI!E48+'Narus CDOT'!E48+JIECH!E48+ADONG!E48+Renk!E48+Gangyiel!E48+Bunj!E48+JMH!E48+AYOD!E48+Akoka!E48+Kurwai!E48+LANKIEN!E48+BENTIU!E48+ROM!E48+Pagak!E48+KOCH!E48+JTH!E48+Akobo!E48+Ulang!E48+Kodok!E48+Chuil!E48+Doma!E48+KMH!E48+KCH!E48+'Wau shilluk'!E48+'Koradar idp'!E48</f>
        <v>422</v>
      </c>
      <c r="F48" s="450">
        <f>NARUS!F48+MALAKAL!F48+'Malakal IDP'!F48+JUAIBOR!F48+KEEW!F48+'MELUTpoc '!F48+NASIR!F48+LEER!F48+'OLD FANGAK'!F48+WALGAK!F48+PAGIL!F48+YUAI!F48+'Narus CDOT'!F48+JIECH!F48+ADONG!F48+Renk!F48+Gangyiel!F48+Bunj!F48+JMH!F48+AYOD!F48+Akoka!F48+Kurwai!F48+LANKIEN!F48+BENTIU!F48+ROM!F48+Pagak!F48+KOCH!F48+JTH!F48+Akobo!F48+Ulang!F48+Kodok!F48+Chuil!F48+Doma!F48+KMH!F48+KCH!F48+'Wau shilluk'!F48+'Koradar idp'!F48</f>
        <v>423</v>
      </c>
      <c r="G48" s="431">
        <f>NARUS!G48+MALAKAL!G48+'Malakal IDP'!G48+JUAIBOR!G48+KEEW!G48+'MELUTpoc '!G48+NASIR!G48+LEER!G48+'OLD FANGAK'!G48+WALGAK!G48+PAGIL!G48+YUAI!G48+'Narus CDOT'!G48+JIECH!G48+ADONG!G48+Renk!G48+Gangyiel!G48+Bunj!G48+JMH!G48+AYOD!G48+Akoka!G48+Kurwai!G48+LANKIEN!G48+BENTIU!G48+ROM!G48+Pagak!G48+KOCH!G48+JTH!G48+Akobo!G48+Ulang!G48+Kodok!G48+Chuil!G48+Doma!G48+KMH!G48+KCH!G48+'Wau shilluk'!G48+'Koradar idp'!G48</f>
        <v>424</v>
      </c>
      <c r="H48" s="431">
        <f>NARUS!H48+MALAKAL!H48+'Malakal IDP'!H48+JUAIBOR!H48+KEEW!H48+'MELUTpoc '!H48+NASIR!H48+LEER!H48+'OLD FANGAK'!H48+WALGAK!H48+PAGIL!H48+YUAI!H48+'Narus CDOT'!H48+JIECH!H48+ADONG!H48+Renk!H48+Gangyiel!H48+Bunj!H48+JMH!H48+AYOD!H48+Akoka!H48+Kurwai!H48+LANKIEN!H48+BENTIU!H48+ROM!H48+Pagak!H48+KOCH!H48+JTH!H48+Akobo!H48+Ulang!H48+Kodok!H48+Chuil!H48+Doma!H48+KMH!H48+KCH!H48+'Wau shilluk'!H48+'Koradar idp'!H48</f>
        <v>425</v>
      </c>
      <c r="I48" s="431">
        <f>NARUS!I48+MALAKAL!I48+'Malakal IDP'!I48+JUAIBOR!I48+KEEW!I48+'MELUTpoc '!I48+NASIR!I48+LEER!I48+'OLD FANGAK'!I48+WALGAK!I48+PAGIL!I48+YUAI!I48+'Narus CDOT'!I48+JIECH!I48+ADONG!I48+Renk!I48+Gangyiel!I48+Bunj!I48+JMH!I48+AYOD!I48+Akoka!I48+Kurwai!I48+LANKIEN!I48+BENTIU!I48+ROM!I48+Pagak!I48+KOCH!I48+JTH!I48+Akobo!I48+Ulang!I48+Kodok!I48+Chuil!I48+Doma!I48+KMH!I48+KCH!I48+'Wau shilluk'!I48+'Koradar idp'!I48</f>
        <v>426</v>
      </c>
      <c r="J48" s="431">
        <f>NARUS!J48+MALAKAL!J48+'Malakal IDP'!J48+JUAIBOR!J48+KEEW!J48+'MELUTpoc '!J48+NASIR!J48+LEER!J48+'OLD FANGAK'!J48+WALGAK!J48+PAGIL!J48+YUAI!J48+'Narus CDOT'!J48+JIECH!J48+ADONG!J48+Renk!J48+Gangyiel!J48+Bunj!J48+JMH!J48+AYOD!J48+Akoka!J48+Kurwai!J48+LANKIEN!J48+BENTIU!J48+ROM!J48+Pagak!J48+KOCH!J48+JTH!J48+Akobo!J48+Ulang!J48+Kodok!J48+Chuil!J48+Doma!J48+KMH!J48+KCH!J48+'Wau shilluk'!J48+'Koradar idp'!J48</f>
        <v>427</v>
      </c>
      <c r="K48" s="431">
        <f>NARUS!K48+MALAKAL!K48+'Malakal IDP'!K48+JUAIBOR!K48+KEEW!K48+'MELUTpoc '!K48+NASIR!K48+LEER!K48+'OLD FANGAK'!K48+WALGAK!K48+PAGIL!K48+YUAI!K48+'Narus CDOT'!K48+JIECH!K48+ADONG!K48+Renk!K48+Gangyiel!K48+Bunj!K48+JMH!K48+AYOD!K48+Akoka!K48+Kurwai!K48+LANKIEN!K48+BENTIU!K48+ROM!K48+Pagak!K48+KOCH!K48+JTH!K48+Akobo!K48+Ulang!K48+Kodok!K48+Chuil!K48+Doma!K48+KMH!K48+KCH!K48+'Wau shilluk'!K48+'Koradar idp'!K48</f>
        <v>428</v>
      </c>
      <c r="L48" s="431">
        <f>NARUS!L48+MALAKAL!L48+'Malakal IDP'!L48+JUAIBOR!L48+KEEW!L48+'MELUTpoc '!L48+NASIR!L48+LEER!L48+'OLD FANGAK'!L48+WALGAK!L48+PAGIL!L48+YUAI!L48+'Narus CDOT'!L48+JIECH!L48+ADONG!L48+Renk!L48+Gangyiel!L48+Bunj!L48+JMH!L48+AYOD!L48+Akoka!L48+Kurwai!L48+LANKIEN!L48+BENTIU!L48+ROM!L48+Pagak!L48+KOCH!L48+JTH!L48+Akobo!L48+Ulang!L48+Kodok!L48+Chuil!L48+Doma!L48+KMH!L48+KCH!L48+'Wau shilluk'!L48+'Koradar idp'!L48</f>
        <v>429</v>
      </c>
      <c r="M48" s="431">
        <f>NARUS!M48+MALAKAL!M48+'Malakal IDP'!M48+JUAIBOR!M48+KEEW!M48+'MELUTpoc '!M48+NASIR!M48+LEER!M48+'OLD FANGAK'!M48+WALGAK!M48+PAGIL!M48+YUAI!M48+'Narus CDOT'!M48+JIECH!M48+ADONG!M48+Renk!M48+Gangyiel!M48+Bunj!M48+JMH!M48+AYOD!M48+Akoka!M48+Kurwai!M48+LANKIEN!M48+BENTIU!M48+ROM!M48+Pagak!M48+KOCH!M48+JTH!M48+Akobo!M48+Ulang!M48+Kodok!M48+Chuil!M48+Doma!M48+KMH!M48+KCH!M48+'Wau shilluk'!M48+'Koradar idp'!M48</f>
        <v>430</v>
      </c>
      <c r="N48" s="431">
        <f>NARUS!N48+MALAKAL!N48+'Malakal IDP'!N48+JUAIBOR!N48+KEEW!N48+'MELUTpoc '!N48+NASIR!N48+LEER!N48+'OLD FANGAK'!N48+WALGAK!N48+PAGIL!N48+YUAI!N48+'Narus CDOT'!N48+JIECH!N48+ADONG!N48+Renk!N48+Gangyiel!N48+Bunj!N48+JMH!N48+AYOD!N48+Akoka!N48+Kurwai!N48+LANKIEN!N48+BENTIU!N48+ROM!N48+Pagak!N48+KOCH!N48+JTH!N48+Akobo!N48+Ulang!N48+Kodok!N48+Chuil!N48+Doma!N48+KMH!N48+KCH!N48+'Wau shilluk'!N48+'Koradar idp'!N48</f>
        <v>431</v>
      </c>
      <c r="O48" s="431">
        <f>NARUS!O48+MALAKAL!O48+'Malakal IDP'!O48+JUAIBOR!O48+KEEW!O48+'MELUTpoc '!O48+NASIR!O48+LEER!O48+'OLD FANGAK'!O48+WALGAK!O48+PAGIL!O48+YUAI!O48+'Narus CDOT'!O48+JIECH!O48+ADONG!O48+Renk!O48+Gangyiel!O48+Bunj!O48+JMH!O48+AYOD!O48+Akoka!O48+Kurwai!O48+LANKIEN!O48+BENTIU!O48+ROM!O48+Pagak!O48+KOCH!O48+JTH!O48+Akobo!O48+Ulang!O48+Kodok!O48+Chuil!O48+Doma!O48+KMH!O48+KCH!O48+'Wau shilluk'!O48+'Koradar idp'!O48</f>
        <v>432</v>
      </c>
      <c r="P48" s="449">
        <f>NARUS!P48+MALAKAL!P48+'Malakal IDP'!P48+JUAIBOR!P48+KEEW!P48+'MELUTpoc '!P48+NASIR!P48+LEER!P48+'OLD FANGAK'!P48+WALGAK!P48+PAGIL!P48+YUAI!P48+'Narus CDOT'!P48+JIECH!P48+ADONG!P48+Renk!P48+Gangyiel!P48+Bunj!P48+JMH!P48+AYOD!P48+Akoka!P48+Kurwai!P48+LANKIEN!P48+BENTIU!P48+ROM!P48+Pagak!P48+KOCH!P48+JTH!P48+Akobo!P48+Ulang!P48+Kodok!P48+Chuil!P48+Doma!P48+KMH!P48+KCH!P48+'Wau shilluk'!P48+'Koradar idp'!P48</f>
        <v>0</v>
      </c>
      <c r="Q48" s="449">
        <f>NARUS!Q48+MALAKAL!Q48+'Malakal IDP'!Q48+JUAIBOR!Q48+KEEW!Q48+'MELUTpoc '!Q48+NASIR!Q48+LEER!Q48+'OLD FANGAK'!Q48+WALGAK!Q48+PAGIL!Q48+YUAI!Q48+'Narus CDOT'!Q48+JIECH!Q48+ADONG!Q48+Renk!Q48+Gangyiel!Q48+Bunj!Q48+JMH!Q48+AYOD!Q48+Akoka!Q48+Kurwai!Q48+LANKIEN!Q48+BENTIU!Q48+ROM!Q48+Pagak!Q48+KOCH!Q48+JTH!Q48+Akobo!Q48+Ulang!Q48+Kodok!Q48+Chuil!Q48+Doma!Q48+KMH!Q48+KCH!Q48+'Wau shilluk'!Q48+'Koradar idp'!Q48</f>
        <v>0</v>
      </c>
      <c r="R48" s="450">
        <f>NARUS!R48+MALAKAL!R48+'Malakal IDP'!R48+JUAIBOR!R48+KEEW!R48+'MELUTpoc '!R48+NASIR!R48+LEER!R48+'OLD FANGAK'!R48+WALGAK!R48+PAGIL!R48+YUAI!R48+'Narus CDOT'!R48+JIECH!R48+ADONG!R48+Renk!R48+Gangyiel!R48+Bunj!R48+JMH!R48+AYOD!R48+Akoka!R48+Kurwai!R48+LANKIEN!R48+BENTIU!R48+ROM!R48+Pagak!R48+KOCH!R48+JTH!R48+Akobo!R48+Ulang!R48+Kodok!R48+Chuil!R48+Doma!R48+KMH!R48+KCH!R48+'Wau shilluk'!R48+'Koradar idp'!R48</f>
        <v>0</v>
      </c>
      <c r="S48" s="450">
        <f>NARUS!S48+MALAKAL!S48+'Malakal IDP'!S48+JUAIBOR!S48+KEEW!S48+'MELUTpoc '!S48+NASIR!S48+LEER!S48+'OLD FANGAK'!S48+WALGAK!S48+PAGIL!S48+YUAI!S48+'Narus CDOT'!S48+JIECH!S48+ADONG!S48+Renk!S48+Gangyiel!S48+Bunj!S48+JMH!S48+AYOD!S48+Akoka!S48+Kurwai!S48+LANKIEN!S48+BENTIU!S48+ROM!S48+Pagak!S48+KOCH!S48+JTH!S48+Akobo!S48+Ulang!S48+Kodok!S48+Chuil!S48+Doma!S48+KMH!S48+KCH!S48+'Wau shilluk'!S48+'Koradar idp'!S48</f>
        <v>0</v>
      </c>
      <c r="T48" s="9"/>
      <c r="U48" s="9"/>
      <c r="V48" s="9"/>
      <c r="W48" s="9"/>
      <c r="X48" s="9"/>
      <c r="Y48" s="9"/>
      <c r="Z48" s="9"/>
    </row>
    <row r="49" spans="1:26" customFormat="1" ht="15.75" x14ac:dyDescent="0.25">
      <c r="A49" s="433">
        <v>42989</v>
      </c>
      <c r="B49" s="438">
        <v>42995</v>
      </c>
      <c r="C49" s="435" t="s">
        <v>113</v>
      </c>
      <c r="D49" s="431">
        <f>NARUS!D49+MALAKAL!D49+'Malakal IDP'!D49+JUAIBOR!D49+KEEW!D49+'MELUTpoc '!D49+NASIR!D49+LEER!D49+'OLD FANGAK'!D49+WALGAK!D49+PAGIL!D49+YUAI!D49+'Narus CDOT'!D49+JIECH!D49+ADONG!D49+Renk!D49+Gangyiel!D49+Bunj!D49+JMH!D49+AYOD!D49+Akoka!D49+Kurwai!D49+LANKIEN!D49+BENTIU!D49+ROM!D49+Pagak!D49+KOCH!D49+JTH!D49+Akobo!D49+Ulang!D49+Kodok!D49+Chuil!D49+Doma!D49+KMH!D49+KCH!D49+'Wau shilluk'!D49+'Koradar idp'!D49</f>
        <v>433</v>
      </c>
      <c r="E49" s="450">
        <f>NARUS!E49+MALAKAL!E49+'Malakal IDP'!E49+JUAIBOR!E49+KEEW!E49+'MELUTpoc '!E49+NASIR!E49+LEER!E49+'OLD FANGAK'!E49+WALGAK!E49+PAGIL!E49+YUAI!E49+'Narus CDOT'!E49+JIECH!E49+ADONG!E49+Renk!E49+Gangyiel!E49+Bunj!E49+JMH!E49+AYOD!E49+Akoka!E49+Kurwai!E49+LANKIEN!E49+BENTIU!E49+ROM!E49+Pagak!E49+KOCH!E49+JTH!E49+Akobo!E49+Ulang!E49+Kodok!E49+Chuil!E49+Doma!E49+KMH!E49+KCH!E49+'Wau shilluk'!E49+'Koradar idp'!E49</f>
        <v>434</v>
      </c>
      <c r="F49" s="450">
        <f>NARUS!F49+MALAKAL!F49+'Malakal IDP'!F49+JUAIBOR!F49+KEEW!F49+'MELUTpoc '!F49+NASIR!F49+LEER!F49+'OLD FANGAK'!F49+WALGAK!F49+PAGIL!F49+YUAI!F49+'Narus CDOT'!F49+JIECH!F49+ADONG!F49+Renk!F49+Gangyiel!F49+Bunj!F49+JMH!F49+AYOD!F49+Akoka!F49+Kurwai!F49+LANKIEN!F49+BENTIU!F49+ROM!F49+Pagak!F49+KOCH!F49+JTH!F49+Akobo!F49+Ulang!F49+Kodok!F49+Chuil!F49+Doma!F49+KMH!F49+KCH!F49+'Wau shilluk'!F49+'Koradar idp'!F49</f>
        <v>435</v>
      </c>
      <c r="G49" s="431">
        <f>NARUS!G49+MALAKAL!G49+'Malakal IDP'!G49+JUAIBOR!G49+KEEW!G49+'MELUTpoc '!G49+NASIR!G49+LEER!G49+'OLD FANGAK'!G49+WALGAK!G49+PAGIL!G49+YUAI!G49+'Narus CDOT'!G49+JIECH!G49+ADONG!G49+Renk!G49+Gangyiel!G49+Bunj!G49+JMH!G49+AYOD!G49+Akoka!G49+Kurwai!G49+LANKIEN!G49+BENTIU!G49+ROM!G49+Pagak!G49+KOCH!G49+JTH!G49+Akobo!G49+Ulang!G49+Kodok!G49+Chuil!G49+Doma!G49+KMH!G49+KCH!G49+'Wau shilluk'!G49+'Koradar idp'!G49</f>
        <v>436</v>
      </c>
      <c r="H49" s="431">
        <f>NARUS!H49+MALAKAL!H49+'Malakal IDP'!H49+JUAIBOR!H49+KEEW!H49+'MELUTpoc '!H49+NASIR!H49+LEER!H49+'OLD FANGAK'!H49+WALGAK!H49+PAGIL!H49+YUAI!H49+'Narus CDOT'!H49+JIECH!H49+ADONG!H49+Renk!H49+Gangyiel!H49+Bunj!H49+JMH!H49+AYOD!H49+Akoka!H49+Kurwai!H49+LANKIEN!H49+BENTIU!H49+ROM!H49+Pagak!H49+KOCH!H49+JTH!H49+Akobo!H49+Ulang!H49+Kodok!H49+Chuil!H49+Doma!H49+KMH!H49+KCH!H49+'Wau shilluk'!H49+'Koradar idp'!H49</f>
        <v>437</v>
      </c>
      <c r="I49" s="431">
        <f>NARUS!I49+MALAKAL!I49+'Malakal IDP'!I49+JUAIBOR!I49+KEEW!I49+'MELUTpoc '!I49+NASIR!I49+LEER!I49+'OLD FANGAK'!I49+WALGAK!I49+PAGIL!I49+YUAI!I49+'Narus CDOT'!I49+JIECH!I49+ADONG!I49+Renk!I49+Gangyiel!I49+Bunj!I49+JMH!I49+AYOD!I49+Akoka!I49+Kurwai!I49+LANKIEN!I49+BENTIU!I49+ROM!I49+Pagak!I49+KOCH!I49+JTH!I49+Akobo!I49+Ulang!I49+Kodok!I49+Chuil!I49+Doma!I49+KMH!I49+KCH!I49+'Wau shilluk'!I49+'Koradar idp'!I49</f>
        <v>438</v>
      </c>
      <c r="J49" s="431">
        <f>NARUS!J49+MALAKAL!J49+'Malakal IDP'!J49+JUAIBOR!J49+KEEW!J49+'MELUTpoc '!J49+NASIR!J49+LEER!J49+'OLD FANGAK'!J49+WALGAK!J49+PAGIL!J49+YUAI!J49+'Narus CDOT'!J49+JIECH!J49+ADONG!J49+Renk!J49+Gangyiel!J49+Bunj!J49+JMH!J49+AYOD!J49+Akoka!J49+Kurwai!J49+LANKIEN!J49+BENTIU!J49+ROM!J49+Pagak!J49+KOCH!J49+JTH!J49+Akobo!J49+Ulang!J49+Kodok!J49+Chuil!J49+Doma!J49+KMH!J49+KCH!J49+'Wau shilluk'!J49+'Koradar idp'!J49</f>
        <v>439</v>
      </c>
      <c r="K49" s="431">
        <f>NARUS!K49+MALAKAL!K49+'Malakal IDP'!K49+JUAIBOR!K49+KEEW!K49+'MELUTpoc '!K49+NASIR!K49+LEER!K49+'OLD FANGAK'!K49+WALGAK!K49+PAGIL!K49+YUAI!K49+'Narus CDOT'!K49+JIECH!K49+ADONG!K49+Renk!K49+Gangyiel!K49+Bunj!K49+JMH!K49+AYOD!K49+Akoka!K49+Kurwai!K49+LANKIEN!K49+BENTIU!K49+ROM!K49+Pagak!K49+KOCH!K49+JTH!K49+Akobo!K49+Ulang!K49+Kodok!K49+Chuil!K49+Doma!K49+KMH!K49+KCH!K49+'Wau shilluk'!K49+'Koradar idp'!K49</f>
        <v>440</v>
      </c>
      <c r="L49" s="431">
        <f>NARUS!L49+MALAKAL!L49+'Malakal IDP'!L49+JUAIBOR!L49+KEEW!L49+'MELUTpoc '!L49+NASIR!L49+LEER!L49+'OLD FANGAK'!L49+WALGAK!L49+PAGIL!L49+YUAI!L49+'Narus CDOT'!L49+JIECH!L49+ADONG!L49+Renk!L49+Gangyiel!L49+Bunj!L49+JMH!L49+AYOD!L49+Akoka!L49+Kurwai!L49+LANKIEN!L49+BENTIU!L49+ROM!L49+Pagak!L49+KOCH!L49+JTH!L49+Akobo!L49+Ulang!L49+Kodok!L49+Chuil!L49+Doma!L49+KMH!L49+KCH!L49+'Wau shilluk'!L49+'Koradar idp'!L49</f>
        <v>441</v>
      </c>
      <c r="M49" s="431">
        <f>NARUS!M49+MALAKAL!M49+'Malakal IDP'!M49+JUAIBOR!M49+KEEW!M49+'MELUTpoc '!M49+NASIR!M49+LEER!M49+'OLD FANGAK'!M49+WALGAK!M49+PAGIL!M49+YUAI!M49+'Narus CDOT'!M49+JIECH!M49+ADONG!M49+Renk!M49+Gangyiel!M49+Bunj!M49+JMH!M49+AYOD!M49+Akoka!M49+Kurwai!M49+LANKIEN!M49+BENTIU!M49+ROM!M49+Pagak!M49+KOCH!M49+JTH!M49+Akobo!M49+Ulang!M49+Kodok!M49+Chuil!M49+Doma!M49+KMH!M49+KCH!M49+'Wau shilluk'!M49+'Koradar idp'!M49</f>
        <v>442</v>
      </c>
      <c r="N49" s="431">
        <f>NARUS!N49+MALAKAL!N49+'Malakal IDP'!N49+JUAIBOR!N49+KEEW!N49+'MELUTpoc '!N49+NASIR!N49+LEER!N49+'OLD FANGAK'!N49+WALGAK!N49+PAGIL!N49+YUAI!N49+'Narus CDOT'!N49+JIECH!N49+ADONG!N49+Renk!N49+Gangyiel!N49+Bunj!N49+JMH!N49+AYOD!N49+Akoka!N49+Kurwai!N49+LANKIEN!N49+BENTIU!N49+ROM!N49+Pagak!N49+KOCH!N49+JTH!N49+Akobo!N49+Ulang!N49+Kodok!N49+Chuil!N49+Doma!N49+KMH!N49+KCH!N49+'Wau shilluk'!N49+'Koradar idp'!N49</f>
        <v>443</v>
      </c>
      <c r="O49" s="431">
        <f>NARUS!O49+MALAKAL!O49+'Malakal IDP'!O49+JUAIBOR!O49+KEEW!O49+'MELUTpoc '!O49+NASIR!O49+LEER!O49+'OLD FANGAK'!O49+WALGAK!O49+PAGIL!O49+YUAI!O49+'Narus CDOT'!O49+JIECH!O49+ADONG!O49+Renk!O49+Gangyiel!O49+Bunj!O49+JMH!O49+AYOD!O49+Akoka!O49+Kurwai!O49+LANKIEN!O49+BENTIU!O49+ROM!O49+Pagak!O49+KOCH!O49+JTH!O49+Akobo!O49+Ulang!O49+Kodok!O49+Chuil!O49+Doma!O49+KMH!O49+KCH!O49+'Wau shilluk'!O49+'Koradar idp'!O49</f>
        <v>444</v>
      </c>
      <c r="P49" s="449">
        <f>NARUS!P49+MALAKAL!P49+'Malakal IDP'!P49+JUAIBOR!P49+KEEW!P49+'MELUTpoc '!P49+NASIR!P49+LEER!P49+'OLD FANGAK'!P49+WALGAK!P49+PAGIL!P49+YUAI!P49+'Narus CDOT'!P49+JIECH!P49+ADONG!P49+Renk!P49+Gangyiel!P49+Bunj!P49+JMH!P49+AYOD!P49+Akoka!P49+Kurwai!P49+LANKIEN!P49+BENTIU!P49+ROM!P49+Pagak!P49+KOCH!P49+JTH!P49+Akobo!P49+Ulang!P49+Kodok!P49+Chuil!P49+Doma!P49+KMH!P49+KCH!P49+'Wau shilluk'!P49+'Koradar idp'!P49</f>
        <v>0</v>
      </c>
      <c r="Q49" s="449">
        <f>NARUS!Q49+MALAKAL!Q49+'Malakal IDP'!Q49+JUAIBOR!Q49+KEEW!Q49+'MELUTpoc '!Q49+NASIR!Q49+LEER!Q49+'OLD FANGAK'!Q49+WALGAK!Q49+PAGIL!Q49+YUAI!Q49+'Narus CDOT'!Q49+JIECH!Q49+ADONG!Q49+Renk!Q49+Gangyiel!Q49+Bunj!Q49+JMH!Q49+AYOD!Q49+Akoka!Q49+Kurwai!Q49+LANKIEN!Q49+BENTIU!Q49+ROM!Q49+Pagak!Q49+KOCH!Q49+JTH!Q49+Akobo!Q49+Ulang!Q49+Kodok!Q49+Chuil!Q49+Doma!Q49+KMH!Q49+KCH!Q49+'Wau shilluk'!Q49+'Koradar idp'!Q49</f>
        <v>0</v>
      </c>
      <c r="R49" s="450">
        <f>NARUS!R49+MALAKAL!R49+'Malakal IDP'!R49+JUAIBOR!R49+KEEW!R49+'MELUTpoc '!R49+NASIR!R49+LEER!R49+'OLD FANGAK'!R49+WALGAK!R49+PAGIL!R49+YUAI!R49+'Narus CDOT'!R49+JIECH!R49+ADONG!R49+Renk!R49+Gangyiel!R49+Bunj!R49+JMH!R49+AYOD!R49+Akoka!R49+Kurwai!R49+LANKIEN!R49+BENTIU!R49+ROM!R49+Pagak!R49+KOCH!R49+JTH!R49+Akobo!R49+Ulang!R49+Kodok!R49+Chuil!R49+Doma!R49+KMH!R49+KCH!R49+'Wau shilluk'!R49+'Koradar idp'!R49</f>
        <v>0</v>
      </c>
      <c r="S49" s="450">
        <f>NARUS!S49+MALAKAL!S49+'Malakal IDP'!S49+JUAIBOR!S49+KEEW!S49+'MELUTpoc '!S49+NASIR!S49+LEER!S49+'OLD FANGAK'!S49+WALGAK!S49+PAGIL!S49+YUAI!S49+'Narus CDOT'!S49+JIECH!S49+ADONG!S49+Renk!S49+Gangyiel!S49+Bunj!S49+JMH!S49+AYOD!S49+Akoka!S49+Kurwai!S49+LANKIEN!S49+BENTIU!S49+ROM!S49+Pagak!S49+KOCH!S49+JTH!S49+Akobo!S49+Ulang!S49+Kodok!S49+Chuil!S49+Doma!S49+KMH!S49+KCH!S49+'Wau shilluk'!S49+'Koradar idp'!S49</f>
        <v>0</v>
      </c>
      <c r="T49" s="9"/>
      <c r="U49" s="9"/>
      <c r="V49" s="9"/>
      <c r="W49" s="9"/>
      <c r="X49" s="9"/>
      <c r="Y49" s="9"/>
      <c r="Z49" s="9"/>
    </row>
    <row r="50" spans="1:26" customFormat="1" ht="15.75" x14ac:dyDescent="0.25">
      <c r="A50" s="433">
        <v>42996</v>
      </c>
      <c r="B50" s="438">
        <v>43002</v>
      </c>
      <c r="C50" s="435" t="s">
        <v>114</v>
      </c>
      <c r="D50" s="431">
        <f>NARUS!D50+MALAKAL!D50+'Malakal IDP'!D50+JUAIBOR!D50+KEEW!D50+'MELUTpoc '!D50+NASIR!D50+LEER!D50+'OLD FANGAK'!D50+WALGAK!D50+PAGIL!D50+YUAI!D50+'Narus CDOT'!D50+JIECH!D50+ADONG!D50+Renk!D50+Gangyiel!D50+Bunj!D50+JMH!D50+AYOD!D50+Akoka!D50+Kurwai!D50+LANKIEN!D50+BENTIU!D50+ROM!D50+Pagak!D50+KOCH!D50+JTH!D50+Akobo!D50+Ulang!D50+Kodok!D50+Chuil!D50+Doma!D50+KMH!D50+KCH!D50+'Wau shilluk'!D50+'Koradar idp'!D50</f>
        <v>445</v>
      </c>
      <c r="E50" s="450">
        <f>NARUS!E50+MALAKAL!E50+'Malakal IDP'!E50+JUAIBOR!E50+KEEW!E50+'MELUTpoc '!E50+NASIR!E50+LEER!E50+'OLD FANGAK'!E50+WALGAK!E50+PAGIL!E50+YUAI!E50+'Narus CDOT'!E50+JIECH!E50+ADONG!E50+Renk!E50+Gangyiel!E50+Bunj!E50+JMH!E50+AYOD!E50+Akoka!E50+Kurwai!E50+LANKIEN!E50+BENTIU!E50+ROM!E50+Pagak!E50+KOCH!E50+JTH!E50+Akobo!E50+Ulang!E50+Kodok!E50+Chuil!E50+Doma!E50+KMH!E50+KCH!E50+'Wau shilluk'!E50+'Koradar idp'!E50</f>
        <v>446</v>
      </c>
      <c r="F50" s="450">
        <f>NARUS!F50+MALAKAL!F50+'Malakal IDP'!F50+JUAIBOR!F50+KEEW!F50+'MELUTpoc '!F50+NASIR!F50+LEER!F50+'OLD FANGAK'!F50+WALGAK!F50+PAGIL!F50+YUAI!F50+'Narus CDOT'!F50+JIECH!F50+ADONG!F50+Renk!F50+Gangyiel!F50+Bunj!F50+JMH!F50+AYOD!F50+Akoka!F50+Kurwai!F50+LANKIEN!F50+BENTIU!F50+ROM!F50+Pagak!F50+KOCH!F50+JTH!F50+Akobo!F50+Ulang!F50+Kodok!F50+Chuil!F50+Doma!F50+KMH!F50+KCH!F50+'Wau shilluk'!F50+'Koradar idp'!F50</f>
        <v>447</v>
      </c>
      <c r="G50" s="431">
        <f>NARUS!G50+MALAKAL!G50+'Malakal IDP'!G50+JUAIBOR!G50+KEEW!G50+'MELUTpoc '!G50+NASIR!G50+LEER!G50+'OLD FANGAK'!G50+WALGAK!G50+PAGIL!G50+YUAI!G50+'Narus CDOT'!G50+JIECH!G50+ADONG!G50+Renk!G50+Gangyiel!G50+Bunj!G50+JMH!G50+AYOD!G50+Akoka!G50+Kurwai!G50+LANKIEN!G50+BENTIU!G50+ROM!G50+Pagak!G50+KOCH!G50+JTH!G50+Akobo!G50+Ulang!G50+Kodok!G50+Chuil!G50+Doma!G50+KMH!G50+KCH!G50+'Wau shilluk'!G50+'Koradar idp'!G50</f>
        <v>448</v>
      </c>
      <c r="H50" s="431">
        <f>NARUS!H50+MALAKAL!H50+'Malakal IDP'!H50+JUAIBOR!H50+KEEW!H50+'MELUTpoc '!H50+NASIR!H50+LEER!H50+'OLD FANGAK'!H50+WALGAK!H50+PAGIL!H50+YUAI!H50+'Narus CDOT'!H50+JIECH!H50+ADONG!H50+Renk!H50+Gangyiel!H50+Bunj!H50+JMH!H50+AYOD!H50+Akoka!H50+Kurwai!H50+LANKIEN!H50+BENTIU!H50+ROM!H50+Pagak!H50+KOCH!H50+JTH!H50+Akobo!H50+Ulang!H50+Kodok!H50+Chuil!H50+Doma!H50+KMH!H50+KCH!H50+'Wau shilluk'!H50+'Koradar idp'!H50</f>
        <v>449</v>
      </c>
      <c r="I50" s="431">
        <f>NARUS!I50+MALAKAL!I50+'Malakal IDP'!I50+JUAIBOR!I50+KEEW!I50+'MELUTpoc '!I50+NASIR!I50+LEER!I50+'OLD FANGAK'!I50+WALGAK!I50+PAGIL!I50+YUAI!I50+'Narus CDOT'!I50+JIECH!I50+ADONG!I50+Renk!I50+Gangyiel!I50+Bunj!I50+JMH!I50+AYOD!I50+Akoka!I50+Kurwai!I50+LANKIEN!I50+BENTIU!I50+ROM!I50+Pagak!I50+KOCH!I50+JTH!I50+Akobo!I50+Ulang!I50+Kodok!I50+Chuil!I50+Doma!I50+KMH!I50+KCH!I50+'Wau shilluk'!I50+'Koradar idp'!I50</f>
        <v>450</v>
      </c>
      <c r="J50" s="431">
        <f>NARUS!J50+MALAKAL!J50+'Malakal IDP'!J50+JUAIBOR!J50+KEEW!J50+'MELUTpoc '!J50+NASIR!J50+LEER!J50+'OLD FANGAK'!J50+WALGAK!J50+PAGIL!J50+YUAI!J50+'Narus CDOT'!J50+JIECH!J50+ADONG!J50+Renk!J50+Gangyiel!J50+Bunj!J50+JMH!J50+AYOD!J50+Akoka!J50+Kurwai!J50+LANKIEN!J50+BENTIU!J50+ROM!J50+Pagak!J50+KOCH!J50+JTH!J50+Akobo!J50+Ulang!J50+Kodok!J50+Chuil!J50+Doma!J50+KMH!J50+KCH!J50+'Wau shilluk'!J50+'Koradar idp'!J50</f>
        <v>451</v>
      </c>
      <c r="K50" s="431">
        <f>NARUS!K50+MALAKAL!K50+'Malakal IDP'!K50+JUAIBOR!K50+KEEW!K50+'MELUTpoc '!K50+NASIR!K50+LEER!K50+'OLD FANGAK'!K50+WALGAK!K50+PAGIL!K50+YUAI!K50+'Narus CDOT'!K50+JIECH!K50+ADONG!K50+Renk!K50+Gangyiel!K50+Bunj!K50+JMH!K50+AYOD!K50+Akoka!K50+Kurwai!K50+LANKIEN!K50+BENTIU!K50+ROM!K50+Pagak!K50+KOCH!K50+JTH!K50+Akobo!K50+Ulang!K50+Kodok!K50+Chuil!K50+Doma!K50+KMH!K50+KCH!K50+'Wau shilluk'!K50+'Koradar idp'!K50</f>
        <v>452</v>
      </c>
      <c r="L50" s="431">
        <f>NARUS!L50+MALAKAL!L50+'Malakal IDP'!L50+JUAIBOR!L50+KEEW!L50+'MELUTpoc '!L50+NASIR!L50+LEER!L50+'OLD FANGAK'!L50+WALGAK!L50+PAGIL!L50+YUAI!L50+'Narus CDOT'!L50+JIECH!L50+ADONG!L50+Renk!L50+Gangyiel!L50+Bunj!L50+JMH!L50+AYOD!L50+Akoka!L50+Kurwai!L50+LANKIEN!L50+BENTIU!L50+ROM!L50+Pagak!L50+KOCH!L50+JTH!L50+Akobo!L50+Ulang!L50+Kodok!L50+Chuil!L50+Doma!L50+KMH!L50+KCH!L50+'Wau shilluk'!L50+'Koradar idp'!L50</f>
        <v>453</v>
      </c>
      <c r="M50" s="431">
        <f>NARUS!M50+MALAKAL!M50+'Malakal IDP'!M50+JUAIBOR!M50+KEEW!M50+'MELUTpoc '!M50+NASIR!M50+LEER!M50+'OLD FANGAK'!M50+WALGAK!M50+PAGIL!M50+YUAI!M50+'Narus CDOT'!M50+JIECH!M50+ADONG!M50+Renk!M50+Gangyiel!M50+Bunj!M50+JMH!M50+AYOD!M50+Akoka!M50+Kurwai!M50+LANKIEN!M50+BENTIU!M50+ROM!M50+Pagak!M50+KOCH!M50+JTH!M50+Akobo!M50+Ulang!M50+Kodok!M50+Chuil!M50+Doma!M50+KMH!M50+KCH!M50+'Wau shilluk'!M50+'Koradar idp'!M50</f>
        <v>454</v>
      </c>
      <c r="N50" s="431">
        <f>NARUS!N50+MALAKAL!N50+'Malakal IDP'!N50+JUAIBOR!N50+KEEW!N50+'MELUTpoc '!N50+NASIR!N50+LEER!N50+'OLD FANGAK'!N50+WALGAK!N50+PAGIL!N50+YUAI!N50+'Narus CDOT'!N50+JIECH!N50+ADONG!N50+Renk!N50+Gangyiel!N50+Bunj!N50+JMH!N50+AYOD!N50+Akoka!N50+Kurwai!N50+LANKIEN!N50+BENTIU!N50+ROM!N50+Pagak!N50+KOCH!N50+JTH!N50+Akobo!N50+Ulang!N50+Kodok!N50+Chuil!N50+Doma!N50+KMH!N50+KCH!N50+'Wau shilluk'!N50+'Koradar idp'!N50</f>
        <v>455</v>
      </c>
      <c r="O50" s="431">
        <f>NARUS!O50+MALAKAL!O50+'Malakal IDP'!O50+JUAIBOR!O50+KEEW!O50+'MELUTpoc '!O50+NASIR!O50+LEER!O50+'OLD FANGAK'!O50+WALGAK!O50+PAGIL!O50+YUAI!O50+'Narus CDOT'!O50+JIECH!O50+ADONG!O50+Renk!O50+Gangyiel!O50+Bunj!O50+JMH!O50+AYOD!O50+Akoka!O50+Kurwai!O50+LANKIEN!O50+BENTIU!O50+ROM!O50+Pagak!O50+KOCH!O50+JTH!O50+Akobo!O50+Ulang!O50+Kodok!O50+Chuil!O50+Doma!O50+KMH!O50+KCH!O50+'Wau shilluk'!O50+'Koradar idp'!O50</f>
        <v>456</v>
      </c>
      <c r="P50" s="449">
        <f>NARUS!P50+MALAKAL!P50+'Malakal IDP'!P50+JUAIBOR!P50+KEEW!P50+'MELUTpoc '!P50+NASIR!P50+LEER!P50+'OLD FANGAK'!P50+WALGAK!P50+PAGIL!P50+YUAI!P50+'Narus CDOT'!P50+JIECH!P50+ADONG!P50+Renk!P50+Gangyiel!P50+Bunj!P50+JMH!P50+AYOD!P50+Akoka!P50+Kurwai!P50+LANKIEN!P50+BENTIU!P50+ROM!P50+Pagak!P50+KOCH!P50+JTH!P50+Akobo!P50+Ulang!P50+Kodok!P50+Chuil!P50+Doma!P50+KMH!P50+KCH!P50+'Wau shilluk'!P50+'Koradar idp'!P50</f>
        <v>0</v>
      </c>
      <c r="Q50" s="449">
        <f>NARUS!Q50+MALAKAL!Q50+'Malakal IDP'!Q50+JUAIBOR!Q50+KEEW!Q50+'MELUTpoc '!Q50+NASIR!Q50+LEER!Q50+'OLD FANGAK'!Q50+WALGAK!Q50+PAGIL!Q50+YUAI!Q50+'Narus CDOT'!Q50+JIECH!Q50+ADONG!Q50+Renk!Q50+Gangyiel!Q50+Bunj!Q50+JMH!Q50+AYOD!Q50+Akoka!Q50+Kurwai!Q50+LANKIEN!Q50+BENTIU!Q50+ROM!Q50+Pagak!Q50+KOCH!Q50+JTH!Q50+Akobo!Q50+Ulang!Q50+Kodok!Q50+Chuil!Q50+Doma!Q50+KMH!Q50+KCH!Q50+'Wau shilluk'!Q50+'Koradar idp'!Q50</f>
        <v>0</v>
      </c>
      <c r="R50" s="450">
        <f>NARUS!R50+MALAKAL!R50+'Malakal IDP'!R50+JUAIBOR!R50+KEEW!R50+'MELUTpoc '!R50+NASIR!R50+LEER!R50+'OLD FANGAK'!R50+WALGAK!R50+PAGIL!R50+YUAI!R50+'Narus CDOT'!R50+JIECH!R50+ADONG!R50+Renk!R50+Gangyiel!R50+Bunj!R50+JMH!R50+AYOD!R50+Akoka!R50+Kurwai!R50+LANKIEN!R50+BENTIU!R50+ROM!R50+Pagak!R50+KOCH!R50+JTH!R50+Akobo!R50+Ulang!R50+Kodok!R50+Chuil!R50+Doma!R50+KMH!R50+KCH!R50+'Wau shilluk'!R50+'Koradar idp'!R50</f>
        <v>0</v>
      </c>
      <c r="S50" s="450">
        <f>NARUS!S50+MALAKAL!S50+'Malakal IDP'!S50+JUAIBOR!S50+KEEW!S50+'MELUTpoc '!S50+NASIR!S50+LEER!S50+'OLD FANGAK'!S50+WALGAK!S50+PAGIL!S50+YUAI!S50+'Narus CDOT'!S50+JIECH!S50+ADONG!S50+Renk!S50+Gangyiel!S50+Bunj!S50+JMH!S50+AYOD!S50+Akoka!S50+Kurwai!S50+LANKIEN!S50+BENTIU!S50+ROM!S50+Pagak!S50+KOCH!S50+JTH!S50+Akobo!S50+Ulang!S50+Kodok!S50+Chuil!S50+Doma!S50+KMH!S50+KCH!S50+'Wau shilluk'!S50+'Koradar idp'!S50</f>
        <v>0</v>
      </c>
      <c r="T50" s="9"/>
      <c r="U50" s="9"/>
      <c r="V50" s="9"/>
      <c r="W50" s="9"/>
      <c r="X50" s="9"/>
      <c r="Y50" s="9"/>
      <c r="Z50" s="9"/>
    </row>
    <row r="51" spans="1:26" customFormat="1" ht="15.75" x14ac:dyDescent="0.25">
      <c r="A51" s="433">
        <v>43003</v>
      </c>
      <c r="B51" s="438">
        <v>43009</v>
      </c>
      <c r="C51" s="435" t="s">
        <v>115</v>
      </c>
      <c r="D51" s="431">
        <f>NARUS!D51+MALAKAL!D51+'Malakal IDP'!D51+JUAIBOR!D51+KEEW!D51+'MELUTpoc '!D51+NASIR!D51+LEER!D51+'OLD FANGAK'!D51+WALGAK!D51+PAGIL!D51+YUAI!D51+'Narus CDOT'!D51+JIECH!D51+ADONG!D51+Renk!D51+Gangyiel!D51+Bunj!D51+JMH!D51+AYOD!D51+Akoka!D51+Kurwai!D51+LANKIEN!D51+BENTIU!D51+ROM!D51+Pagak!D51+KOCH!D51+JTH!D51+Akobo!D51+Ulang!D51+Kodok!D51+Chuil!D51+Doma!D51+KMH!D51+KCH!D51+'Wau shilluk'!D51+'Koradar idp'!D51</f>
        <v>457</v>
      </c>
      <c r="E51" s="450">
        <f>NARUS!E51+MALAKAL!E51+'Malakal IDP'!E51+JUAIBOR!E51+KEEW!E51+'MELUTpoc '!E51+NASIR!E51+LEER!E51+'OLD FANGAK'!E51+WALGAK!E51+PAGIL!E51+YUAI!E51+'Narus CDOT'!E51+JIECH!E51+ADONG!E51+Renk!E51+Gangyiel!E51+Bunj!E51+JMH!E51+AYOD!E51+Akoka!E51+Kurwai!E51+LANKIEN!E51+BENTIU!E51+ROM!E51+Pagak!E51+KOCH!E51+JTH!E51+Akobo!E51+Ulang!E51+Kodok!E51+Chuil!E51+Doma!E51+KMH!E51+KCH!E51+'Wau shilluk'!E51+'Koradar idp'!E51</f>
        <v>458</v>
      </c>
      <c r="F51" s="450">
        <f>NARUS!F51+MALAKAL!F51+'Malakal IDP'!F51+JUAIBOR!F51+KEEW!F51+'MELUTpoc '!F51+NASIR!F51+LEER!F51+'OLD FANGAK'!F51+WALGAK!F51+PAGIL!F51+YUAI!F51+'Narus CDOT'!F51+JIECH!F51+ADONG!F51+Renk!F51+Gangyiel!F51+Bunj!F51+JMH!F51+AYOD!F51+Akoka!F51+Kurwai!F51+LANKIEN!F51+BENTIU!F51+ROM!F51+Pagak!F51+KOCH!F51+JTH!F51+Akobo!F51+Ulang!F51+Kodok!F51+Chuil!F51+Doma!F51+KMH!F51+KCH!F51+'Wau shilluk'!F51+'Koradar idp'!F51</f>
        <v>459</v>
      </c>
      <c r="G51" s="431">
        <f>NARUS!G51+MALAKAL!G51+'Malakal IDP'!G51+JUAIBOR!G51+KEEW!G51+'MELUTpoc '!G51+NASIR!G51+LEER!G51+'OLD FANGAK'!G51+WALGAK!G51+PAGIL!G51+YUAI!G51+'Narus CDOT'!G51+JIECH!G51+ADONG!G51+Renk!G51+Gangyiel!G51+Bunj!G51+JMH!G51+AYOD!G51+Akoka!G51+Kurwai!G51+LANKIEN!G51+BENTIU!G51+ROM!G51+Pagak!G51+KOCH!G51+JTH!G51+Akobo!G51+Ulang!G51+Kodok!G51+Chuil!G51+Doma!G51+KMH!G51+KCH!G51+'Wau shilluk'!G51+'Koradar idp'!G51</f>
        <v>460</v>
      </c>
      <c r="H51" s="431">
        <f>NARUS!H51+MALAKAL!H51+'Malakal IDP'!H51+JUAIBOR!H51+KEEW!H51+'MELUTpoc '!H51+NASIR!H51+LEER!H51+'OLD FANGAK'!H51+WALGAK!H51+PAGIL!H51+YUAI!H51+'Narus CDOT'!H51+JIECH!H51+ADONG!H51+Renk!H51+Gangyiel!H51+Bunj!H51+JMH!H51+AYOD!H51+Akoka!H51+Kurwai!H51+LANKIEN!H51+BENTIU!H51+ROM!H51+Pagak!H51+KOCH!H51+JTH!H51+Akobo!H51+Ulang!H51+Kodok!H51+Chuil!H51+Doma!H51+KMH!H51+KCH!H51+'Wau shilluk'!H51+'Koradar idp'!H51</f>
        <v>461</v>
      </c>
      <c r="I51" s="431">
        <f>NARUS!I51+MALAKAL!I51+'Malakal IDP'!I51+JUAIBOR!I51+KEEW!I51+'MELUTpoc '!I51+NASIR!I51+LEER!I51+'OLD FANGAK'!I51+WALGAK!I51+PAGIL!I51+YUAI!I51+'Narus CDOT'!I51+JIECH!I51+ADONG!I51+Renk!I51+Gangyiel!I51+Bunj!I51+JMH!I51+AYOD!I51+Akoka!I51+Kurwai!I51+LANKIEN!I51+BENTIU!I51+ROM!I51+Pagak!I51+KOCH!I51+JTH!I51+Akobo!I51+Ulang!I51+Kodok!I51+Chuil!I51+Doma!I51+KMH!I51+KCH!I51+'Wau shilluk'!I51+'Koradar idp'!I51</f>
        <v>462</v>
      </c>
      <c r="J51" s="431">
        <f>NARUS!J51+MALAKAL!J51+'Malakal IDP'!J51+JUAIBOR!J51+KEEW!J51+'MELUTpoc '!J51+NASIR!J51+LEER!J51+'OLD FANGAK'!J51+WALGAK!J51+PAGIL!J51+YUAI!J51+'Narus CDOT'!J51+JIECH!J51+ADONG!J51+Renk!J51+Gangyiel!J51+Bunj!J51+JMH!J51+AYOD!J51+Akoka!J51+Kurwai!J51+LANKIEN!J51+BENTIU!J51+ROM!J51+Pagak!J51+KOCH!J51+JTH!J51+Akobo!J51+Ulang!J51+Kodok!J51+Chuil!J51+Doma!J51+KMH!J51+KCH!J51+'Wau shilluk'!J51+'Koradar idp'!J51</f>
        <v>463</v>
      </c>
      <c r="K51" s="431">
        <f>NARUS!K51+MALAKAL!K51+'Malakal IDP'!K51+JUAIBOR!K51+KEEW!K51+'MELUTpoc '!K51+NASIR!K51+LEER!K51+'OLD FANGAK'!K51+WALGAK!K51+PAGIL!K51+YUAI!K51+'Narus CDOT'!K51+JIECH!K51+ADONG!K51+Renk!K51+Gangyiel!K51+Bunj!K51+JMH!K51+AYOD!K51+Akoka!K51+Kurwai!K51+LANKIEN!K51+BENTIU!K51+ROM!K51+Pagak!K51+KOCH!K51+JTH!K51+Akobo!K51+Ulang!K51+Kodok!K51+Chuil!K51+Doma!K51+KMH!K51+KCH!K51+'Wau shilluk'!K51+'Koradar idp'!K51</f>
        <v>464</v>
      </c>
      <c r="L51" s="431">
        <f>NARUS!L51+MALAKAL!L51+'Malakal IDP'!L51+JUAIBOR!L51+KEEW!L51+'MELUTpoc '!L51+NASIR!L51+LEER!L51+'OLD FANGAK'!L51+WALGAK!L51+PAGIL!L51+YUAI!L51+'Narus CDOT'!L51+JIECH!L51+ADONG!L51+Renk!L51+Gangyiel!L51+Bunj!L51+JMH!L51+AYOD!L51+Akoka!L51+Kurwai!L51+LANKIEN!L51+BENTIU!L51+ROM!L51+Pagak!L51+KOCH!L51+JTH!L51+Akobo!L51+Ulang!L51+Kodok!L51+Chuil!L51+Doma!L51+KMH!L51+KCH!L51+'Wau shilluk'!L51+'Koradar idp'!L51</f>
        <v>465</v>
      </c>
      <c r="M51" s="431">
        <f>NARUS!M51+MALAKAL!M51+'Malakal IDP'!M51+JUAIBOR!M51+KEEW!M51+'MELUTpoc '!M51+NASIR!M51+LEER!M51+'OLD FANGAK'!M51+WALGAK!M51+PAGIL!M51+YUAI!M51+'Narus CDOT'!M51+JIECH!M51+ADONG!M51+Renk!M51+Gangyiel!M51+Bunj!M51+JMH!M51+AYOD!M51+Akoka!M51+Kurwai!M51+LANKIEN!M51+BENTIU!M51+ROM!M51+Pagak!M51+KOCH!M51+JTH!M51+Akobo!M51+Ulang!M51+Kodok!M51+Chuil!M51+Doma!M51+KMH!M51+KCH!M51+'Wau shilluk'!M51+'Koradar idp'!M51</f>
        <v>466</v>
      </c>
      <c r="N51" s="431">
        <f>NARUS!N51+MALAKAL!N51+'Malakal IDP'!N51+JUAIBOR!N51+KEEW!N51+'MELUTpoc '!N51+NASIR!N51+LEER!N51+'OLD FANGAK'!N51+WALGAK!N51+PAGIL!N51+YUAI!N51+'Narus CDOT'!N51+JIECH!N51+ADONG!N51+Renk!N51+Gangyiel!N51+Bunj!N51+JMH!N51+AYOD!N51+Akoka!N51+Kurwai!N51+LANKIEN!N51+BENTIU!N51+ROM!N51+Pagak!N51+KOCH!N51+JTH!N51+Akobo!N51+Ulang!N51+Kodok!N51+Chuil!N51+Doma!N51+KMH!N51+KCH!N51+'Wau shilluk'!N51+'Koradar idp'!N51</f>
        <v>467</v>
      </c>
      <c r="O51" s="431">
        <f>NARUS!O51+MALAKAL!O51+'Malakal IDP'!O51+JUAIBOR!O51+KEEW!O51+'MELUTpoc '!O51+NASIR!O51+LEER!O51+'OLD FANGAK'!O51+WALGAK!O51+PAGIL!O51+YUAI!O51+'Narus CDOT'!O51+JIECH!O51+ADONG!O51+Renk!O51+Gangyiel!O51+Bunj!O51+JMH!O51+AYOD!O51+Akoka!O51+Kurwai!O51+LANKIEN!O51+BENTIU!O51+ROM!O51+Pagak!O51+KOCH!O51+JTH!O51+Akobo!O51+Ulang!O51+Kodok!O51+Chuil!O51+Doma!O51+KMH!O51+KCH!O51+'Wau shilluk'!O51+'Koradar idp'!O51</f>
        <v>468</v>
      </c>
      <c r="P51" s="449">
        <f>NARUS!P51+MALAKAL!P51+'Malakal IDP'!P51+JUAIBOR!P51+KEEW!P51+'MELUTpoc '!P51+NASIR!P51+LEER!P51+'OLD FANGAK'!P51+WALGAK!P51+PAGIL!P51+YUAI!P51+'Narus CDOT'!P51+JIECH!P51+ADONG!P51+Renk!P51+Gangyiel!P51+Bunj!P51+JMH!P51+AYOD!P51+Akoka!P51+Kurwai!P51+LANKIEN!P51+BENTIU!P51+ROM!P51+Pagak!P51+KOCH!P51+JTH!P51+Akobo!P51+Ulang!P51+Kodok!P51+Chuil!P51+Doma!P51+KMH!P51+KCH!P51+'Wau shilluk'!P51+'Koradar idp'!P51</f>
        <v>0</v>
      </c>
      <c r="Q51" s="449">
        <f>NARUS!Q51+MALAKAL!Q51+'Malakal IDP'!Q51+JUAIBOR!Q51+KEEW!Q51+'MELUTpoc '!Q51+NASIR!Q51+LEER!Q51+'OLD FANGAK'!Q51+WALGAK!Q51+PAGIL!Q51+YUAI!Q51+'Narus CDOT'!Q51+JIECH!Q51+ADONG!Q51+Renk!Q51+Gangyiel!Q51+Bunj!Q51+JMH!Q51+AYOD!Q51+Akoka!Q51+Kurwai!Q51+LANKIEN!Q51+BENTIU!Q51+ROM!Q51+Pagak!Q51+KOCH!Q51+JTH!Q51+Akobo!Q51+Ulang!Q51+Kodok!Q51+Chuil!Q51+Doma!Q51+KMH!Q51+KCH!Q51+'Wau shilluk'!Q51+'Koradar idp'!Q51</f>
        <v>0</v>
      </c>
      <c r="R51" s="450">
        <f>NARUS!R51+MALAKAL!R51+'Malakal IDP'!R51+JUAIBOR!R51+KEEW!R51+'MELUTpoc '!R51+NASIR!R51+LEER!R51+'OLD FANGAK'!R51+WALGAK!R51+PAGIL!R51+YUAI!R51+'Narus CDOT'!R51+JIECH!R51+ADONG!R51+Renk!R51+Gangyiel!R51+Bunj!R51+JMH!R51+AYOD!R51+Akoka!R51+Kurwai!R51+LANKIEN!R51+BENTIU!R51+ROM!R51+Pagak!R51+KOCH!R51+JTH!R51+Akobo!R51+Ulang!R51+Kodok!R51+Chuil!R51+Doma!R51+KMH!R51+KCH!R51+'Wau shilluk'!R51+'Koradar idp'!R51</f>
        <v>0</v>
      </c>
      <c r="S51" s="450">
        <f>NARUS!S51+MALAKAL!S51+'Malakal IDP'!S51+JUAIBOR!S51+KEEW!S51+'MELUTpoc '!S51+NASIR!S51+LEER!S51+'OLD FANGAK'!S51+WALGAK!S51+PAGIL!S51+YUAI!S51+'Narus CDOT'!S51+JIECH!S51+ADONG!S51+Renk!S51+Gangyiel!S51+Bunj!S51+JMH!S51+AYOD!S51+Akoka!S51+Kurwai!S51+LANKIEN!S51+BENTIU!S51+ROM!S51+Pagak!S51+KOCH!S51+JTH!S51+Akobo!S51+Ulang!S51+Kodok!S51+Chuil!S51+Doma!S51+KMH!S51+KCH!S51+'Wau shilluk'!S51+'Koradar idp'!S51</f>
        <v>0</v>
      </c>
      <c r="T51" s="9"/>
      <c r="U51" s="9"/>
      <c r="V51" s="9"/>
      <c r="W51" s="9"/>
      <c r="X51" s="9"/>
      <c r="Y51" s="9"/>
      <c r="Z51" s="9"/>
    </row>
    <row r="52" spans="1:26" customFormat="1" ht="15.75" x14ac:dyDescent="0.25">
      <c r="A52" s="433">
        <v>43010</v>
      </c>
      <c r="B52" s="438">
        <v>43016</v>
      </c>
      <c r="C52" s="435" t="s">
        <v>116</v>
      </c>
      <c r="D52" s="431">
        <f>NARUS!D52+MALAKAL!D52+'Malakal IDP'!D52+JUAIBOR!D52+KEEW!D52+'MELUTpoc '!D52+NASIR!D52+LEER!D52+'OLD FANGAK'!D52+WALGAK!D52+PAGIL!D52+YUAI!D52+'Narus CDOT'!D52+JIECH!D52+ADONG!D52+Renk!D52+Gangyiel!D52+Bunj!D52+JMH!D52+AYOD!D52+Akoka!D52+Kurwai!D52+LANKIEN!D52+BENTIU!D52+ROM!D52+Pagak!D52+KOCH!D52+JTH!D52+Akobo!D52+Ulang!D52+Kodok!D52+Chuil!D52+Doma!D52+KMH!D52+KCH!D52+'Wau shilluk'!D52+'Koradar idp'!D52</f>
        <v>469</v>
      </c>
      <c r="E52" s="450">
        <f>NARUS!E52+MALAKAL!E52+'Malakal IDP'!E52+JUAIBOR!E52+KEEW!E52+'MELUTpoc '!E52+NASIR!E52+LEER!E52+'OLD FANGAK'!E52+WALGAK!E52+PAGIL!E52+YUAI!E52+'Narus CDOT'!E52+JIECH!E52+ADONG!E52+Renk!E52+Gangyiel!E52+Bunj!E52+JMH!E52+AYOD!E52+Akoka!E52+Kurwai!E52+LANKIEN!E52+BENTIU!E52+ROM!E52+Pagak!E52+KOCH!E52+JTH!E52+Akobo!E52+Ulang!E52+Kodok!E52+Chuil!E52+Doma!E52+KMH!E52+KCH!E52+'Wau shilluk'!E52+'Koradar idp'!E52</f>
        <v>470</v>
      </c>
      <c r="F52" s="450">
        <f>NARUS!F52+MALAKAL!F52+'Malakal IDP'!F52+JUAIBOR!F52+KEEW!F52+'MELUTpoc '!F52+NASIR!F52+LEER!F52+'OLD FANGAK'!F52+WALGAK!F52+PAGIL!F52+YUAI!F52+'Narus CDOT'!F52+JIECH!F52+ADONG!F52+Renk!F52+Gangyiel!F52+Bunj!F52+JMH!F52+AYOD!F52+Akoka!F52+Kurwai!F52+LANKIEN!F52+BENTIU!F52+ROM!F52+Pagak!F52+KOCH!F52+JTH!F52+Akobo!F52+Ulang!F52+Kodok!F52+Chuil!F52+Doma!F52+KMH!F52+KCH!F52+'Wau shilluk'!F52+'Koradar idp'!F52</f>
        <v>471</v>
      </c>
      <c r="G52" s="431">
        <f>NARUS!G52+MALAKAL!G52+'Malakal IDP'!G52+JUAIBOR!G52+KEEW!G52+'MELUTpoc '!G52+NASIR!G52+LEER!G52+'OLD FANGAK'!G52+WALGAK!G52+PAGIL!G52+YUAI!G52+'Narus CDOT'!G52+JIECH!G52+ADONG!G52+Renk!G52+Gangyiel!G52+Bunj!G52+JMH!G52+AYOD!G52+Akoka!G52+Kurwai!G52+LANKIEN!G52+BENTIU!G52+ROM!G52+Pagak!G52+KOCH!G52+JTH!G52+Akobo!G52+Ulang!G52+Kodok!G52+Chuil!G52+Doma!G52+KMH!G52+KCH!G52+'Wau shilluk'!G52+'Koradar idp'!G52</f>
        <v>472</v>
      </c>
      <c r="H52" s="431">
        <f>NARUS!H52+MALAKAL!H52+'Malakal IDP'!H52+JUAIBOR!H52+KEEW!H52+'MELUTpoc '!H52+NASIR!H52+LEER!H52+'OLD FANGAK'!H52+WALGAK!H52+PAGIL!H52+YUAI!H52+'Narus CDOT'!H52+JIECH!H52+ADONG!H52+Renk!H52+Gangyiel!H52+Bunj!H52+JMH!H52+AYOD!H52+Akoka!H52+Kurwai!H52+LANKIEN!H52+BENTIU!H52+ROM!H52+Pagak!H52+KOCH!H52+JTH!H52+Akobo!H52+Ulang!H52+Kodok!H52+Chuil!H52+Doma!H52+KMH!H52+KCH!H52+'Wau shilluk'!H52+'Koradar idp'!H52</f>
        <v>473</v>
      </c>
      <c r="I52" s="431">
        <f>NARUS!I52+MALAKAL!I52+'Malakal IDP'!I52+JUAIBOR!I52+KEEW!I52+'MELUTpoc '!I52+NASIR!I52+LEER!I52+'OLD FANGAK'!I52+WALGAK!I52+PAGIL!I52+YUAI!I52+'Narus CDOT'!I52+JIECH!I52+ADONG!I52+Renk!I52+Gangyiel!I52+Bunj!I52+JMH!I52+AYOD!I52+Akoka!I52+Kurwai!I52+LANKIEN!I52+BENTIU!I52+ROM!I52+Pagak!I52+KOCH!I52+JTH!I52+Akobo!I52+Ulang!I52+Kodok!I52+Chuil!I52+Doma!I52+KMH!I52+KCH!I52+'Wau shilluk'!I52+'Koradar idp'!I52</f>
        <v>474</v>
      </c>
      <c r="J52" s="431">
        <f>NARUS!J52+MALAKAL!J52+'Malakal IDP'!J52+JUAIBOR!J52+KEEW!J52+'MELUTpoc '!J52+NASIR!J52+LEER!J52+'OLD FANGAK'!J52+WALGAK!J52+PAGIL!J52+YUAI!J52+'Narus CDOT'!J52+JIECH!J52+ADONG!J52+Renk!J52+Gangyiel!J52+Bunj!J52+JMH!J52+AYOD!J52+Akoka!J52+Kurwai!J52+LANKIEN!J52+BENTIU!J52+ROM!J52+Pagak!J52+KOCH!J52+JTH!J52+Akobo!J52+Ulang!J52+Kodok!J52+Chuil!J52+Doma!J52+KMH!J52+KCH!J52+'Wau shilluk'!J52+'Koradar idp'!J52</f>
        <v>475</v>
      </c>
      <c r="K52" s="431">
        <f>NARUS!K52+MALAKAL!K52+'Malakal IDP'!K52+JUAIBOR!K52+KEEW!K52+'MELUTpoc '!K52+NASIR!K52+LEER!K52+'OLD FANGAK'!K52+WALGAK!K52+PAGIL!K52+YUAI!K52+'Narus CDOT'!K52+JIECH!K52+ADONG!K52+Renk!K52+Gangyiel!K52+Bunj!K52+JMH!K52+AYOD!K52+Akoka!K52+Kurwai!K52+LANKIEN!K52+BENTIU!K52+ROM!K52+Pagak!K52+KOCH!K52+JTH!K52+Akobo!K52+Ulang!K52+Kodok!K52+Chuil!K52+Doma!K52+KMH!K52+KCH!K52+'Wau shilluk'!K52+'Koradar idp'!K52</f>
        <v>476</v>
      </c>
      <c r="L52" s="431">
        <f>NARUS!L52+MALAKAL!L52+'Malakal IDP'!L52+JUAIBOR!L52+KEEW!L52+'MELUTpoc '!L52+NASIR!L52+LEER!L52+'OLD FANGAK'!L52+WALGAK!L52+PAGIL!L52+YUAI!L52+'Narus CDOT'!L52+JIECH!L52+ADONG!L52+Renk!L52+Gangyiel!L52+Bunj!L52+JMH!L52+AYOD!L52+Akoka!L52+Kurwai!L52+LANKIEN!L52+BENTIU!L52+ROM!L52+Pagak!L52+KOCH!L52+JTH!L52+Akobo!L52+Ulang!L52+Kodok!L52+Chuil!L52+Doma!L52+KMH!L52+KCH!L52+'Wau shilluk'!L52+'Koradar idp'!L52</f>
        <v>477</v>
      </c>
      <c r="M52" s="431">
        <f>NARUS!M52+MALAKAL!M52+'Malakal IDP'!M52+JUAIBOR!M52+KEEW!M52+'MELUTpoc '!M52+NASIR!M52+LEER!M52+'OLD FANGAK'!M52+WALGAK!M52+PAGIL!M52+YUAI!M52+'Narus CDOT'!M52+JIECH!M52+ADONG!M52+Renk!M52+Gangyiel!M52+Bunj!M52+JMH!M52+AYOD!M52+Akoka!M52+Kurwai!M52+LANKIEN!M52+BENTIU!M52+ROM!M52+Pagak!M52+KOCH!M52+JTH!M52+Akobo!M52+Ulang!M52+Kodok!M52+Chuil!M52+Doma!M52+KMH!M52+KCH!M52+'Wau shilluk'!M52+'Koradar idp'!M52</f>
        <v>478</v>
      </c>
      <c r="N52" s="431">
        <f>NARUS!N52+MALAKAL!N52+'Malakal IDP'!N52+JUAIBOR!N52+KEEW!N52+'MELUTpoc '!N52+NASIR!N52+LEER!N52+'OLD FANGAK'!N52+WALGAK!N52+PAGIL!N52+YUAI!N52+'Narus CDOT'!N52+JIECH!N52+ADONG!N52+Renk!N52+Gangyiel!N52+Bunj!N52+JMH!N52+AYOD!N52+Akoka!N52+Kurwai!N52+LANKIEN!N52+BENTIU!N52+ROM!N52+Pagak!N52+KOCH!N52+JTH!N52+Akobo!N52+Ulang!N52+Kodok!N52+Chuil!N52+Doma!N52+KMH!N52+KCH!N52+'Wau shilluk'!N52+'Koradar idp'!N52</f>
        <v>479</v>
      </c>
      <c r="O52" s="431">
        <f>NARUS!O52+MALAKAL!O52+'Malakal IDP'!O52+JUAIBOR!O52+KEEW!O52+'MELUTpoc '!O52+NASIR!O52+LEER!O52+'OLD FANGAK'!O52+WALGAK!O52+PAGIL!O52+YUAI!O52+'Narus CDOT'!O52+JIECH!O52+ADONG!O52+Renk!O52+Gangyiel!O52+Bunj!O52+JMH!O52+AYOD!O52+Akoka!O52+Kurwai!O52+LANKIEN!O52+BENTIU!O52+ROM!O52+Pagak!O52+KOCH!O52+JTH!O52+Akobo!O52+Ulang!O52+Kodok!O52+Chuil!O52+Doma!O52+KMH!O52+KCH!O52+'Wau shilluk'!O52+'Koradar idp'!O52</f>
        <v>480</v>
      </c>
      <c r="P52" s="449">
        <f>NARUS!P52+MALAKAL!P52+'Malakal IDP'!P52+JUAIBOR!P52+KEEW!P52+'MELUTpoc '!P52+NASIR!P52+LEER!P52+'OLD FANGAK'!P52+WALGAK!P52+PAGIL!P52+YUAI!P52+'Narus CDOT'!P52+JIECH!P52+ADONG!P52+Renk!P52+Gangyiel!P52+Bunj!P52+JMH!P52+AYOD!P52+Akoka!P52+Kurwai!P52+LANKIEN!P52+BENTIU!P52+ROM!P52+Pagak!P52+KOCH!P52+JTH!P52+Akobo!P52+Ulang!P52+Kodok!P52+Chuil!P52+Doma!P52+KMH!P52+KCH!P52+'Wau shilluk'!P52+'Koradar idp'!P52</f>
        <v>0</v>
      </c>
      <c r="Q52" s="449">
        <f>NARUS!Q52+MALAKAL!Q52+'Malakal IDP'!Q52+JUAIBOR!Q52+KEEW!Q52+'MELUTpoc '!Q52+NASIR!Q52+LEER!Q52+'OLD FANGAK'!Q52+WALGAK!Q52+PAGIL!Q52+YUAI!Q52+'Narus CDOT'!Q52+JIECH!Q52+ADONG!Q52+Renk!Q52+Gangyiel!Q52+Bunj!Q52+JMH!Q52+AYOD!Q52+Akoka!Q52+Kurwai!Q52+LANKIEN!Q52+BENTIU!Q52+ROM!Q52+Pagak!Q52+KOCH!Q52+JTH!Q52+Akobo!Q52+Ulang!Q52+Kodok!Q52+Chuil!Q52+Doma!Q52+KMH!Q52+KCH!Q52+'Wau shilluk'!Q52+'Koradar idp'!Q52</f>
        <v>0</v>
      </c>
      <c r="R52" s="450">
        <f>NARUS!R52+MALAKAL!R52+'Malakal IDP'!R52+JUAIBOR!R52+KEEW!R52+'MELUTpoc '!R52+NASIR!R52+LEER!R52+'OLD FANGAK'!R52+WALGAK!R52+PAGIL!R52+YUAI!R52+'Narus CDOT'!R52+JIECH!R52+ADONG!R52+Renk!R52+Gangyiel!R52+Bunj!R52+JMH!R52+AYOD!R52+Akoka!R52+Kurwai!R52+LANKIEN!R52+BENTIU!R52+ROM!R52+Pagak!R52+KOCH!R52+JTH!R52+Akobo!R52+Ulang!R52+Kodok!R52+Chuil!R52+Doma!R52+KMH!R52+KCH!R52+'Wau shilluk'!R52+'Koradar idp'!R52</f>
        <v>0</v>
      </c>
      <c r="S52" s="450">
        <f>NARUS!S52+MALAKAL!S52+'Malakal IDP'!S52+JUAIBOR!S52+KEEW!S52+'MELUTpoc '!S52+NASIR!S52+LEER!S52+'OLD FANGAK'!S52+WALGAK!S52+PAGIL!S52+YUAI!S52+'Narus CDOT'!S52+JIECH!S52+ADONG!S52+Renk!S52+Gangyiel!S52+Bunj!S52+JMH!S52+AYOD!S52+Akoka!S52+Kurwai!S52+LANKIEN!S52+BENTIU!S52+ROM!S52+Pagak!S52+KOCH!S52+JTH!S52+Akobo!S52+Ulang!S52+Kodok!S52+Chuil!S52+Doma!S52+KMH!S52+KCH!S52+'Wau shilluk'!S52+'Koradar idp'!S52</f>
        <v>0</v>
      </c>
      <c r="T52" s="9"/>
      <c r="U52" s="9"/>
      <c r="V52" s="9"/>
      <c r="W52" s="9"/>
      <c r="X52" s="9"/>
      <c r="Y52" s="9"/>
      <c r="Z52" s="9"/>
    </row>
    <row r="53" spans="1:26" customFormat="1" ht="15.75" x14ac:dyDescent="0.25">
      <c r="A53" s="433">
        <v>43017</v>
      </c>
      <c r="B53" s="438">
        <v>43023</v>
      </c>
      <c r="C53" s="435" t="s">
        <v>117</v>
      </c>
      <c r="D53" s="431">
        <f>NARUS!D53+MALAKAL!D53+'Malakal IDP'!D53+JUAIBOR!D53+KEEW!D53+'MELUTpoc '!D53+NASIR!D53+LEER!D53+'OLD FANGAK'!D53+WALGAK!D53+PAGIL!D53+YUAI!D53+'Narus CDOT'!D53+JIECH!D53+ADONG!D53+Renk!D53+Gangyiel!D53+Bunj!D53+JMH!D53+AYOD!D53+Akoka!D53+Kurwai!D53+LANKIEN!D53+BENTIU!D53+ROM!D53+Pagak!D53+KOCH!D53+JTH!D53+Akobo!D53+Ulang!D53+Kodok!D53+Chuil!D53+Doma!D53+KMH!D53+KCH!D53+'Wau shilluk'!D53+'Koradar idp'!D53</f>
        <v>481</v>
      </c>
      <c r="E53" s="450">
        <f>NARUS!E53+MALAKAL!E53+'Malakal IDP'!E53+JUAIBOR!E53+KEEW!E53+'MELUTpoc '!E53+NASIR!E53+LEER!E53+'OLD FANGAK'!E53+WALGAK!E53+PAGIL!E53+YUAI!E53+'Narus CDOT'!E53+JIECH!E53+ADONG!E53+Renk!E53+Gangyiel!E53+Bunj!E53+JMH!E53+AYOD!E53+Akoka!E53+Kurwai!E53+LANKIEN!E53+BENTIU!E53+ROM!E53+Pagak!E53+KOCH!E53+JTH!E53+Akobo!E53+Ulang!E53+Kodok!E53+Chuil!E53+Doma!E53+KMH!E53+KCH!E53+'Wau shilluk'!E53+'Koradar idp'!E53</f>
        <v>482</v>
      </c>
      <c r="F53" s="450">
        <f>NARUS!F53+MALAKAL!F53+'Malakal IDP'!F53+JUAIBOR!F53+KEEW!F53+'MELUTpoc '!F53+NASIR!F53+LEER!F53+'OLD FANGAK'!F53+WALGAK!F53+PAGIL!F53+YUAI!F53+'Narus CDOT'!F53+JIECH!F53+ADONG!F53+Renk!F53+Gangyiel!F53+Bunj!F53+JMH!F53+AYOD!F53+Akoka!F53+Kurwai!F53+LANKIEN!F53+BENTIU!F53+ROM!F53+Pagak!F53+KOCH!F53+JTH!F53+Akobo!F53+Ulang!F53+Kodok!F53+Chuil!F53+Doma!F53+KMH!F53+KCH!F53+'Wau shilluk'!F53+'Koradar idp'!F53</f>
        <v>483</v>
      </c>
      <c r="G53" s="431">
        <f>NARUS!G53+MALAKAL!G53+'Malakal IDP'!G53+JUAIBOR!G53+KEEW!G53+'MELUTpoc '!G53+NASIR!G53+LEER!G53+'OLD FANGAK'!G53+WALGAK!G53+PAGIL!G53+YUAI!G53+'Narus CDOT'!G53+JIECH!G53+ADONG!G53+Renk!G53+Gangyiel!G53+Bunj!G53+JMH!G53+AYOD!G53+Akoka!G53+Kurwai!G53+LANKIEN!G53+BENTIU!G53+ROM!G53+Pagak!G53+KOCH!G53+JTH!G53+Akobo!G53+Ulang!G53+Kodok!G53+Chuil!G53+Doma!G53+KMH!G53+KCH!G53+'Wau shilluk'!G53+'Koradar idp'!G53</f>
        <v>484</v>
      </c>
      <c r="H53" s="431">
        <f>NARUS!H53+MALAKAL!H53+'Malakal IDP'!H53+JUAIBOR!H53+KEEW!H53+'MELUTpoc '!H53+NASIR!H53+LEER!H53+'OLD FANGAK'!H53+WALGAK!H53+PAGIL!H53+YUAI!H53+'Narus CDOT'!H53+JIECH!H53+ADONG!H53+Renk!H53+Gangyiel!H53+Bunj!H53+JMH!H53+AYOD!H53+Akoka!H53+Kurwai!H53+LANKIEN!H53+BENTIU!H53+ROM!H53+Pagak!H53+KOCH!H53+JTH!H53+Akobo!H53+Ulang!H53+Kodok!H53+Chuil!H53+Doma!H53+KMH!H53+KCH!H53+'Wau shilluk'!H53+'Koradar idp'!H53</f>
        <v>485</v>
      </c>
      <c r="I53" s="431">
        <f>NARUS!I53+MALAKAL!I53+'Malakal IDP'!I53+JUAIBOR!I53+KEEW!I53+'MELUTpoc '!I53+NASIR!I53+LEER!I53+'OLD FANGAK'!I53+WALGAK!I53+PAGIL!I53+YUAI!I53+'Narus CDOT'!I53+JIECH!I53+ADONG!I53+Renk!I53+Gangyiel!I53+Bunj!I53+JMH!I53+AYOD!I53+Akoka!I53+Kurwai!I53+LANKIEN!I53+BENTIU!I53+ROM!I53+Pagak!I53+KOCH!I53+JTH!I53+Akobo!I53+Ulang!I53+Kodok!I53+Chuil!I53+Doma!I53+KMH!I53+KCH!I53+'Wau shilluk'!I53+'Koradar idp'!I53</f>
        <v>486</v>
      </c>
      <c r="J53" s="431">
        <f>NARUS!J53+MALAKAL!J53+'Malakal IDP'!J53+JUAIBOR!J53+KEEW!J53+'MELUTpoc '!J53+NASIR!J53+LEER!J53+'OLD FANGAK'!J53+WALGAK!J53+PAGIL!J53+YUAI!J53+'Narus CDOT'!J53+JIECH!J53+ADONG!J53+Renk!J53+Gangyiel!J53+Bunj!J53+JMH!J53+AYOD!J53+Akoka!J53+Kurwai!J53+LANKIEN!J53+BENTIU!J53+ROM!J53+Pagak!J53+KOCH!J53+JTH!J53+Akobo!J53+Ulang!J53+Kodok!J53+Chuil!J53+Doma!J53+KMH!J53+KCH!J53+'Wau shilluk'!J53+'Koradar idp'!J53</f>
        <v>487</v>
      </c>
      <c r="K53" s="431">
        <f>NARUS!K53+MALAKAL!K53+'Malakal IDP'!K53+JUAIBOR!K53+KEEW!K53+'MELUTpoc '!K53+NASIR!K53+LEER!K53+'OLD FANGAK'!K53+WALGAK!K53+PAGIL!K53+YUAI!K53+'Narus CDOT'!K53+JIECH!K53+ADONG!K53+Renk!K53+Gangyiel!K53+Bunj!K53+JMH!K53+AYOD!K53+Akoka!K53+Kurwai!K53+LANKIEN!K53+BENTIU!K53+ROM!K53+Pagak!K53+KOCH!K53+JTH!K53+Akobo!K53+Ulang!K53+Kodok!K53+Chuil!K53+Doma!K53+KMH!K53+KCH!K53+'Wau shilluk'!K53+'Koradar idp'!K53</f>
        <v>488</v>
      </c>
      <c r="L53" s="431">
        <f>NARUS!L53+MALAKAL!L53+'Malakal IDP'!L53+JUAIBOR!L53+KEEW!L53+'MELUTpoc '!L53+NASIR!L53+LEER!L53+'OLD FANGAK'!L53+WALGAK!L53+PAGIL!L53+YUAI!L53+'Narus CDOT'!L53+JIECH!L53+ADONG!L53+Renk!L53+Gangyiel!L53+Bunj!L53+JMH!L53+AYOD!L53+Akoka!L53+Kurwai!L53+LANKIEN!L53+BENTIU!L53+ROM!L53+Pagak!L53+KOCH!L53+JTH!L53+Akobo!L53+Ulang!L53+Kodok!L53+Chuil!L53+Doma!L53+KMH!L53+KCH!L53+'Wau shilluk'!L53+'Koradar idp'!L53</f>
        <v>489</v>
      </c>
      <c r="M53" s="431">
        <f>NARUS!M53+MALAKAL!M53+'Malakal IDP'!M53+JUAIBOR!M53+KEEW!M53+'MELUTpoc '!M53+NASIR!M53+LEER!M53+'OLD FANGAK'!M53+WALGAK!M53+PAGIL!M53+YUAI!M53+'Narus CDOT'!M53+JIECH!M53+ADONG!M53+Renk!M53+Gangyiel!M53+Bunj!M53+JMH!M53+AYOD!M53+Akoka!M53+Kurwai!M53+LANKIEN!M53+BENTIU!M53+ROM!M53+Pagak!M53+KOCH!M53+JTH!M53+Akobo!M53+Ulang!M53+Kodok!M53+Chuil!M53+Doma!M53+KMH!M53+KCH!M53+'Wau shilluk'!M53+'Koradar idp'!M53</f>
        <v>490</v>
      </c>
      <c r="N53" s="431">
        <f>NARUS!N53+MALAKAL!N53+'Malakal IDP'!N53+JUAIBOR!N53+KEEW!N53+'MELUTpoc '!N53+NASIR!N53+LEER!N53+'OLD FANGAK'!N53+WALGAK!N53+PAGIL!N53+YUAI!N53+'Narus CDOT'!N53+JIECH!N53+ADONG!N53+Renk!N53+Gangyiel!N53+Bunj!N53+JMH!N53+AYOD!N53+Akoka!N53+Kurwai!N53+LANKIEN!N53+BENTIU!N53+ROM!N53+Pagak!N53+KOCH!N53+JTH!N53+Akobo!N53+Ulang!N53+Kodok!N53+Chuil!N53+Doma!N53+KMH!N53+KCH!N53+'Wau shilluk'!N53+'Koradar idp'!N53</f>
        <v>491</v>
      </c>
      <c r="O53" s="431">
        <f>NARUS!O53+MALAKAL!O53+'Malakal IDP'!O53+JUAIBOR!O53+KEEW!O53+'MELUTpoc '!O53+NASIR!O53+LEER!O53+'OLD FANGAK'!O53+WALGAK!O53+PAGIL!O53+YUAI!O53+'Narus CDOT'!O53+JIECH!O53+ADONG!O53+Renk!O53+Gangyiel!O53+Bunj!O53+JMH!O53+AYOD!O53+Akoka!O53+Kurwai!O53+LANKIEN!O53+BENTIU!O53+ROM!O53+Pagak!O53+KOCH!O53+JTH!O53+Akobo!O53+Ulang!O53+Kodok!O53+Chuil!O53+Doma!O53+KMH!O53+KCH!O53+'Wau shilluk'!O53+'Koradar idp'!O53</f>
        <v>492</v>
      </c>
      <c r="P53" s="449">
        <f>NARUS!P53+MALAKAL!P53+'Malakal IDP'!P53+JUAIBOR!P53+KEEW!P53+'MELUTpoc '!P53+NASIR!P53+LEER!P53+'OLD FANGAK'!P53+WALGAK!P53+PAGIL!P53+YUAI!P53+'Narus CDOT'!P53+JIECH!P53+ADONG!P53+Renk!P53+Gangyiel!P53+Bunj!P53+JMH!P53+AYOD!P53+Akoka!P53+Kurwai!P53+LANKIEN!P53+BENTIU!P53+ROM!P53+Pagak!P53+KOCH!P53+JTH!P53+Akobo!P53+Ulang!P53+Kodok!P53+Chuil!P53+Doma!P53+KMH!P53+KCH!P53+'Wau shilluk'!P53+'Koradar idp'!P53</f>
        <v>0</v>
      </c>
      <c r="Q53" s="449">
        <f>NARUS!Q53+MALAKAL!Q53+'Malakal IDP'!Q53+JUAIBOR!Q53+KEEW!Q53+'MELUTpoc '!Q53+NASIR!Q53+LEER!Q53+'OLD FANGAK'!Q53+WALGAK!Q53+PAGIL!Q53+YUAI!Q53+'Narus CDOT'!Q53+JIECH!Q53+ADONG!Q53+Renk!Q53+Gangyiel!Q53+Bunj!Q53+JMH!Q53+AYOD!Q53+Akoka!Q53+Kurwai!Q53+LANKIEN!Q53+BENTIU!Q53+ROM!Q53+Pagak!Q53+KOCH!Q53+JTH!Q53+Akobo!Q53+Ulang!Q53+Kodok!Q53+Chuil!Q53+Doma!Q53+KMH!Q53+KCH!Q53+'Wau shilluk'!Q53+'Koradar idp'!Q53</f>
        <v>0</v>
      </c>
      <c r="R53" s="450">
        <f>NARUS!R53+MALAKAL!R53+'Malakal IDP'!R53+JUAIBOR!R53+KEEW!R53+'MELUTpoc '!R53+NASIR!R53+LEER!R53+'OLD FANGAK'!R53+WALGAK!R53+PAGIL!R53+YUAI!R53+'Narus CDOT'!R53+JIECH!R53+ADONG!R53+Renk!R53+Gangyiel!R53+Bunj!R53+JMH!R53+AYOD!R53+Akoka!R53+Kurwai!R53+LANKIEN!R53+BENTIU!R53+ROM!R53+Pagak!R53+KOCH!R53+JTH!R53+Akobo!R53+Ulang!R53+Kodok!R53+Chuil!R53+Doma!R53+KMH!R53+KCH!R53+'Wau shilluk'!R53+'Koradar idp'!R53</f>
        <v>0</v>
      </c>
      <c r="S53" s="450">
        <f>NARUS!S53+MALAKAL!S53+'Malakal IDP'!S53+JUAIBOR!S53+KEEW!S53+'MELUTpoc '!S53+NASIR!S53+LEER!S53+'OLD FANGAK'!S53+WALGAK!S53+PAGIL!S53+YUAI!S53+'Narus CDOT'!S53+JIECH!S53+ADONG!S53+Renk!S53+Gangyiel!S53+Bunj!S53+JMH!S53+AYOD!S53+Akoka!S53+Kurwai!S53+LANKIEN!S53+BENTIU!S53+ROM!S53+Pagak!S53+KOCH!S53+JTH!S53+Akobo!S53+Ulang!S53+Kodok!S53+Chuil!S53+Doma!S53+KMH!S53+KCH!S53+'Wau shilluk'!S53+'Koradar idp'!S53</f>
        <v>0</v>
      </c>
      <c r="T53" s="9"/>
      <c r="U53" s="9"/>
      <c r="V53" s="9"/>
      <c r="W53" s="9"/>
      <c r="X53" s="9"/>
      <c r="Y53" s="9"/>
      <c r="Z53" s="9"/>
    </row>
    <row r="54" spans="1:26" customFormat="1" ht="15.75" x14ac:dyDescent="0.25">
      <c r="A54" s="433">
        <v>43024</v>
      </c>
      <c r="B54" s="438">
        <v>43030</v>
      </c>
      <c r="C54" s="435" t="s">
        <v>118</v>
      </c>
      <c r="D54" s="431">
        <f>NARUS!D54+MALAKAL!D54+'Malakal IDP'!D54+JUAIBOR!D54+KEEW!D54+'MELUTpoc '!D54+NASIR!D54+LEER!D54+'OLD FANGAK'!D54+WALGAK!D54+PAGIL!D54+YUAI!D54+'Narus CDOT'!D54+JIECH!D54+ADONG!D54+Renk!D54+Gangyiel!D54+Bunj!D54+JMH!D54+AYOD!D54+Akoka!D54+Kurwai!D54+LANKIEN!D54+BENTIU!D54+ROM!D54+Pagak!D54+KOCH!D54+JTH!D54+Akobo!D54+Ulang!D54+Kodok!D54+Chuil!D54+Doma!D54+KMH!D54+KCH!D54+'Wau shilluk'!D54+'Koradar idp'!D54</f>
        <v>493</v>
      </c>
      <c r="E54" s="450">
        <f>NARUS!E54+MALAKAL!E54+'Malakal IDP'!E54+JUAIBOR!E54+KEEW!E54+'MELUTpoc '!E54+NASIR!E54+LEER!E54+'OLD FANGAK'!E54+WALGAK!E54+PAGIL!E54+YUAI!E54+'Narus CDOT'!E54+JIECH!E54+ADONG!E54+Renk!E54+Gangyiel!E54+Bunj!E54+JMH!E54+AYOD!E54+Akoka!E54+Kurwai!E54+LANKIEN!E54+BENTIU!E54+ROM!E54+Pagak!E54+KOCH!E54+JTH!E54+Akobo!E54+Ulang!E54+Kodok!E54+Chuil!E54+Doma!E54+KMH!E54+KCH!E54+'Wau shilluk'!E54+'Koradar idp'!E54</f>
        <v>494</v>
      </c>
      <c r="F54" s="450">
        <f>NARUS!F54+MALAKAL!F54+'Malakal IDP'!F54+JUAIBOR!F54+KEEW!F54+'MELUTpoc '!F54+NASIR!F54+LEER!F54+'OLD FANGAK'!F54+WALGAK!F54+PAGIL!F54+YUAI!F54+'Narus CDOT'!F54+JIECH!F54+ADONG!F54+Renk!F54+Gangyiel!F54+Bunj!F54+JMH!F54+AYOD!F54+Akoka!F54+Kurwai!F54+LANKIEN!F54+BENTIU!F54+ROM!F54+Pagak!F54+KOCH!F54+JTH!F54+Akobo!F54+Ulang!F54+Kodok!F54+Chuil!F54+Doma!F54+KMH!F54+KCH!F54+'Wau shilluk'!F54+'Koradar idp'!F54</f>
        <v>495</v>
      </c>
      <c r="G54" s="431">
        <f>NARUS!G54+MALAKAL!G54+'Malakal IDP'!G54+JUAIBOR!G54+KEEW!G54+'MELUTpoc '!G54+NASIR!G54+LEER!G54+'OLD FANGAK'!G54+WALGAK!G54+PAGIL!G54+YUAI!G54+'Narus CDOT'!G54+JIECH!G54+ADONG!G54+Renk!G54+Gangyiel!G54+Bunj!G54+JMH!G54+AYOD!G54+Akoka!G54+Kurwai!G54+LANKIEN!G54+BENTIU!G54+ROM!G54+Pagak!G54+KOCH!G54+JTH!G54+Akobo!G54+Ulang!G54+Kodok!G54+Chuil!G54+Doma!G54+KMH!G54+KCH!G54+'Wau shilluk'!G54+'Koradar idp'!G54</f>
        <v>496</v>
      </c>
      <c r="H54" s="431">
        <f>NARUS!H54+MALAKAL!H54+'Malakal IDP'!H54+JUAIBOR!H54+KEEW!H54+'MELUTpoc '!H54+NASIR!H54+LEER!H54+'OLD FANGAK'!H54+WALGAK!H54+PAGIL!H54+YUAI!H54+'Narus CDOT'!H54+JIECH!H54+ADONG!H54+Renk!H54+Gangyiel!H54+Bunj!H54+JMH!H54+AYOD!H54+Akoka!H54+Kurwai!H54+LANKIEN!H54+BENTIU!H54+ROM!H54+Pagak!H54+KOCH!H54+JTH!H54+Akobo!H54+Ulang!H54+Kodok!H54+Chuil!H54+Doma!H54+KMH!H54+KCH!H54+'Wau shilluk'!H54+'Koradar idp'!H54</f>
        <v>497</v>
      </c>
      <c r="I54" s="431">
        <f>NARUS!I54+MALAKAL!I54+'Malakal IDP'!I54+JUAIBOR!I54+KEEW!I54+'MELUTpoc '!I54+NASIR!I54+LEER!I54+'OLD FANGAK'!I54+WALGAK!I54+PAGIL!I54+YUAI!I54+'Narus CDOT'!I54+JIECH!I54+ADONG!I54+Renk!I54+Gangyiel!I54+Bunj!I54+JMH!I54+AYOD!I54+Akoka!I54+Kurwai!I54+LANKIEN!I54+BENTIU!I54+ROM!I54+Pagak!I54+KOCH!I54+JTH!I54+Akobo!I54+Ulang!I54+Kodok!I54+Chuil!I54+Doma!I54+KMH!I54+KCH!I54+'Wau shilluk'!I54+'Koradar idp'!I54</f>
        <v>498</v>
      </c>
      <c r="J54" s="431">
        <f>NARUS!J54+MALAKAL!J54+'Malakal IDP'!J54+JUAIBOR!J54+KEEW!J54+'MELUTpoc '!J54+NASIR!J54+LEER!J54+'OLD FANGAK'!J54+WALGAK!J54+PAGIL!J54+YUAI!J54+'Narus CDOT'!J54+JIECH!J54+ADONG!J54+Renk!J54+Gangyiel!J54+Bunj!J54+JMH!J54+AYOD!J54+Akoka!J54+Kurwai!J54+LANKIEN!J54+BENTIU!J54+ROM!J54+Pagak!J54+KOCH!J54+JTH!J54+Akobo!J54+Ulang!J54+Kodok!J54+Chuil!J54+Doma!J54+KMH!J54+KCH!J54+'Wau shilluk'!J54+'Koradar idp'!J54</f>
        <v>499</v>
      </c>
      <c r="K54" s="431">
        <f>NARUS!K54+MALAKAL!K54+'Malakal IDP'!K54+JUAIBOR!K54+KEEW!K54+'MELUTpoc '!K54+NASIR!K54+LEER!K54+'OLD FANGAK'!K54+WALGAK!K54+PAGIL!K54+YUAI!K54+'Narus CDOT'!K54+JIECH!K54+ADONG!K54+Renk!K54+Gangyiel!K54+Bunj!K54+JMH!K54+AYOD!K54+Akoka!K54+Kurwai!K54+LANKIEN!K54+BENTIU!K54+ROM!K54+Pagak!K54+KOCH!K54+JTH!K54+Akobo!K54+Ulang!K54+Kodok!K54+Chuil!K54+Doma!K54+KMH!K54+KCH!K54+'Wau shilluk'!K54+'Koradar idp'!K54</f>
        <v>500</v>
      </c>
      <c r="L54" s="431">
        <f>NARUS!L54+MALAKAL!L54+'Malakal IDP'!L54+JUAIBOR!L54+KEEW!L54+'MELUTpoc '!L54+NASIR!L54+LEER!L54+'OLD FANGAK'!L54+WALGAK!L54+PAGIL!L54+YUAI!L54+'Narus CDOT'!L54+JIECH!L54+ADONG!L54+Renk!L54+Gangyiel!L54+Bunj!L54+JMH!L54+AYOD!L54+Akoka!L54+Kurwai!L54+LANKIEN!L54+BENTIU!L54+ROM!L54+Pagak!L54+KOCH!L54+JTH!L54+Akobo!L54+Ulang!L54+Kodok!L54+Chuil!L54+Doma!L54+KMH!L54+KCH!L54+'Wau shilluk'!L54+'Koradar idp'!L54</f>
        <v>501</v>
      </c>
      <c r="M54" s="431">
        <f>NARUS!M54+MALAKAL!M54+'Malakal IDP'!M54+JUAIBOR!M54+KEEW!M54+'MELUTpoc '!M54+NASIR!M54+LEER!M54+'OLD FANGAK'!M54+WALGAK!M54+PAGIL!M54+YUAI!M54+'Narus CDOT'!M54+JIECH!M54+ADONG!M54+Renk!M54+Gangyiel!M54+Bunj!M54+JMH!M54+AYOD!M54+Akoka!M54+Kurwai!M54+LANKIEN!M54+BENTIU!M54+ROM!M54+Pagak!M54+KOCH!M54+JTH!M54+Akobo!M54+Ulang!M54+Kodok!M54+Chuil!M54+Doma!M54+KMH!M54+KCH!M54+'Wau shilluk'!M54+'Koradar idp'!M54</f>
        <v>502</v>
      </c>
      <c r="N54" s="431">
        <f>NARUS!N54+MALAKAL!N54+'Malakal IDP'!N54+JUAIBOR!N54+KEEW!N54+'MELUTpoc '!N54+NASIR!N54+LEER!N54+'OLD FANGAK'!N54+WALGAK!N54+PAGIL!N54+YUAI!N54+'Narus CDOT'!N54+JIECH!N54+ADONG!N54+Renk!N54+Gangyiel!N54+Bunj!N54+JMH!N54+AYOD!N54+Akoka!N54+Kurwai!N54+LANKIEN!N54+BENTIU!N54+ROM!N54+Pagak!N54+KOCH!N54+JTH!N54+Akobo!N54+Ulang!N54+Kodok!N54+Chuil!N54+Doma!N54+KMH!N54+KCH!N54+'Wau shilluk'!N54+'Koradar idp'!N54</f>
        <v>503</v>
      </c>
      <c r="O54" s="431">
        <f>NARUS!O54+MALAKAL!O54+'Malakal IDP'!O54+JUAIBOR!O54+KEEW!O54+'MELUTpoc '!O54+NASIR!O54+LEER!O54+'OLD FANGAK'!O54+WALGAK!O54+PAGIL!O54+YUAI!O54+'Narus CDOT'!O54+JIECH!O54+ADONG!O54+Renk!O54+Gangyiel!O54+Bunj!O54+JMH!O54+AYOD!O54+Akoka!O54+Kurwai!O54+LANKIEN!O54+BENTIU!O54+ROM!O54+Pagak!O54+KOCH!O54+JTH!O54+Akobo!O54+Ulang!O54+Kodok!O54+Chuil!O54+Doma!O54+KMH!O54+KCH!O54+'Wau shilluk'!O54+'Koradar idp'!O54</f>
        <v>504</v>
      </c>
      <c r="P54" s="449">
        <f>NARUS!P54+MALAKAL!P54+'Malakal IDP'!P54+JUAIBOR!P54+KEEW!P54+'MELUTpoc '!P54+NASIR!P54+LEER!P54+'OLD FANGAK'!P54+WALGAK!P54+PAGIL!P54+YUAI!P54+'Narus CDOT'!P54+JIECH!P54+ADONG!P54+Renk!P54+Gangyiel!P54+Bunj!P54+JMH!P54+AYOD!P54+Akoka!P54+Kurwai!P54+LANKIEN!P54+BENTIU!P54+ROM!P54+Pagak!P54+KOCH!P54+JTH!P54+Akobo!P54+Ulang!P54+Kodok!P54+Chuil!P54+Doma!P54+KMH!P54+KCH!P54+'Wau shilluk'!P54+'Koradar idp'!P54</f>
        <v>0</v>
      </c>
      <c r="Q54" s="449">
        <f>NARUS!Q54+MALAKAL!Q54+'Malakal IDP'!Q54+JUAIBOR!Q54+KEEW!Q54+'MELUTpoc '!Q54+NASIR!Q54+LEER!Q54+'OLD FANGAK'!Q54+WALGAK!Q54+PAGIL!Q54+YUAI!Q54+'Narus CDOT'!Q54+JIECH!Q54+ADONG!Q54+Renk!Q54+Gangyiel!Q54+Bunj!Q54+JMH!Q54+AYOD!Q54+Akoka!Q54+Kurwai!Q54+LANKIEN!Q54+BENTIU!Q54+ROM!Q54+Pagak!Q54+KOCH!Q54+JTH!Q54+Akobo!Q54+Ulang!Q54+Kodok!Q54+Chuil!Q54+Doma!Q54+KMH!Q54+KCH!Q54+'Wau shilluk'!Q54+'Koradar idp'!Q54</f>
        <v>0</v>
      </c>
      <c r="R54" s="450">
        <f>NARUS!R54+MALAKAL!R54+'Malakal IDP'!R54+JUAIBOR!R54+KEEW!R54+'MELUTpoc '!R54+NASIR!R54+LEER!R54+'OLD FANGAK'!R54+WALGAK!R54+PAGIL!R54+YUAI!R54+'Narus CDOT'!R54+JIECH!R54+ADONG!R54+Renk!R54+Gangyiel!R54+Bunj!R54+JMH!R54+AYOD!R54+Akoka!R54+Kurwai!R54+LANKIEN!R54+BENTIU!R54+ROM!R54+Pagak!R54+KOCH!R54+JTH!R54+Akobo!R54+Ulang!R54+Kodok!R54+Chuil!R54+Doma!R54+KMH!R54+KCH!R54+'Wau shilluk'!R54+'Koradar idp'!R54</f>
        <v>0</v>
      </c>
      <c r="S54" s="450">
        <f>NARUS!S54+MALAKAL!S54+'Malakal IDP'!S54+JUAIBOR!S54+KEEW!S54+'MELUTpoc '!S54+NASIR!S54+LEER!S54+'OLD FANGAK'!S54+WALGAK!S54+PAGIL!S54+YUAI!S54+'Narus CDOT'!S54+JIECH!S54+ADONG!S54+Renk!S54+Gangyiel!S54+Bunj!S54+JMH!S54+AYOD!S54+Akoka!S54+Kurwai!S54+LANKIEN!S54+BENTIU!S54+ROM!S54+Pagak!S54+KOCH!S54+JTH!S54+Akobo!S54+Ulang!S54+Kodok!S54+Chuil!S54+Doma!S54+KMH!S54+KCH!S54+'Wau shilluk'!S54+'Koradar idp'!S54</f>
        <v>0</v>
      </c>
      <c r="T54" s="9"/>
      <c r="U54" s="9"/>
      <c r="V54" s="9"/>
      <c r="W54" s="9"/>
      <c r="X54" s="9"/>
      <c r="Y54" s="9"/>
      <c r="Z54" s="9"/>
    </row>
    <row r="55" spans="1:26" customFormat="1" ht="15.75" x14ac:dyDescent="0.25">
      <c r="A55" s="433">
        <v>43031</v>
      </c>
      <c r="B55" s="438">
        <v>43037</v>
      </c>
      <c r="C55" s="435" t="s">
        <v>119</v>
      </c>
      <c r="D55" s="431">
        <f>NARUS!D55+MALAKAL!D55+'Malakal IDP'!D55+JUAIBOR!D55+KEEW!D55+'MELUTpoc '!D55+NASIR!D55+LEER!D55+'OLD FANGAK'!D55+WALGAK!D55+PAGIL!D55+YUAI!D55+'Narus CDOT'!D55+JIECH!D55+ADONG!D55+Renk!D55+Gangyiel!D55+Bunj!D55+JMH!D55+AYOD!D55+Akoka!D55+Kurwai!D55+LANKIEN!D55+BENTIU!D55+ROM!D55+Pagak!D55+KOCH!D55+JTH!D55+Akobo!D55+Ulang!D55+Kodok!D55+Chuil!D55+Doma!D55+KMH!D55+KCH!D55+'Wau shilluk'!D55+'Koradar idp'!D55</f>
        <v>505</v>
      </c>
      <c r="E55" s="450">
        <f>NARUS!E55+MALAKAL!E55+'Malakal IDP'!E55+JUAIBOR!E55+KEEW!E55+'MELUTpoc '!E55+NASIR!E55+LEER!E55+'OLD FANGAK'!E55+WALGAK!E55+PAGIL!E55+YUAI!E55+'Narus CDOT'!E55+JIECH!E55+ADONG!E55+Renk!E55+Gangyiel!E55+Bunj!E55+JMH!E55+AYOD!E55+Akoka!E55+Kurwai!E55+LANKIEN!E55+BENTIU!E55+ROM!E55+Pagak!E55+KOCH!E55+JTH!E55+Akobo!E55+Ulang!E55+Kodok!E55+Chuil!E55+Doma!E55+KMH!E55+KCH!E55+'Wau shilluk'!E55+'Koradar idp'!E55</f>
        <v>506</v>
      </c>
      <c r="F55" s="450">
        <f>NARUS!F55+MALAKAL!F55+'Malakal IDP'!F55+JUAIBOR!F55+KEEW!F55+'MELUTpoc '!F55+NASIR!F55+LEER!F55+'OLD FANGAK'!F55+WALGAK!F55+PAGIL!F55+YUAI!F55+'Narus CDOT'!F55+JIECH!F55+ADONG!F55+Renk!F55+Gangyiel!F55+Bunj!F55+JMH!F55+AYOD!F55+Akoka!F55+Kurwai!F55+LANKIEN!F55+BENTIU!F55+ROM!F55+Pagak!F55+KOCH!F55+JTH!F55+Akobo!F55+Ulang!F55+Kodok!F55+Chuil!F55+Doma!F55+KMH!F55+KCH!F55+'Wau shilluk'!F55+'Koradar idp'!F55</f>
        <v>507</v>
      </c>
      <c r="G55" s="431">
        <f>NARUS!G55+MALAKAL!G55+'Malakal IDP'!G55+JUAIBOR!G55+KEEW!G55+'MELUTpoc '!G55+NASIR!G55+LEER!G55+'OLD FANGAK'!G55+WALGAK!G55+PAGIL!G55+YUAI!G55+'Narus CDOT'!G55+JIECH!G55+ADONG!G55+Renk!G55+Gangyiel!G55+Bunj!G55+JMH!G55+AYOD!G55+Akoka!G55+Kurwai!G55+LANKIEN!G55+BENTIU!G55+ROM!G55+Pagak!G55+KOCH!G55+JTH!G55+Akobo!G55+Ulang!G55+Kodok!G55+Chuil!G55+Doma!G55+KMH!G55+KCH!G55+'Wau shilluk'!G55+'Koradar idp'!G55</f>
        <v>508</v>
      </c>
      <c r="H55" s="431">
        <f>NARUS!H55+MALAKAL!H55+'Malakal IDP'!H55+JUAIBOR!H55+KEEW!H55+'MELUTpoc '!H55+NASIR!H55+LEER!H55+'OLD FANGAK'!H55+WALGAK!H55+PAGIL!H55+YUAI!H55+'Narus CDOT'!H55+JIECH!H55+ADONG!H55+Renk!H55+Gangyiel!H55+Bunj!H55+JMH!H55+AYOD!H55+Akoka!H55+Kurwai!H55+LANKIEN!H55+BENTIU!H55+ROM!H55+Pagak!H55+KOCH!H55+JTH!H55+Akobo!H55+Ulang!H55+Kodok!H55+Chuil!H55+Doma!H55+KMH!H55+KCH!H55+'Wau shilluk'!H55+'Koradar idp'!H55</f>
        <v>509</v>
      </c>
      <c r="I55" s="431">
        <f>NARUS!I55+MALAKAL!I55+'Malakal IDP'!I55+JUAIBOR!I55+KEEW!I55+'MELUTpoc '!I55+NASIR!I55+LEER!I55+'OLD FANGAK'!I55+WALGAK!I55+PAGIL!I55+YUAI!I55+'Narus CDOT'!I55+JIECH!I55+ADONG!I55+Renk!I55+Gangyiel!I55+Bunj!I55+JMH!I55+AYOD!I55+Akoka!I55+Kurwai!I55+LANKIEN!I55+BENTIU!I55+ROM!I55+Pagak!I55+KOCH!I55+JTH!I55+Akobo!I55+Ulang!I55+Kodok!I55+Chuil!I55+Doma!I55+KMH!I55+KCH!I55+'Wau shilluk'!I55+'Koradar idp'!I55</f>
        <v>510</v>
      </c>
      <c r="J55" s="431">
        <f>NARUS!J55+MALAKAL!J55+'Malakal IDP'!J55+JUAIBOR!J55+KEEW!J55+'MELUTpoc '!J55+NASIR!J55+LEER!J55+'OLD FANGAK'!J55+WALGAK!J55+PAGIL!J55+YUAI!J55+'Narus CDOT'!J55+JIECH!J55+ADONG!J55+Renk!J55+Gangyiel!J55+Bunj!J55+JMH!J55+AYOD!J55+Akoka!J55+Kurwai!J55+LANKIEN!J55+BENTIU!J55+ROM!J55+Pagak!J55+KOCH!J55+JTH!J55+Akobo!J55+Ulang!J55+Kodok!J55+Chuil!J55+Doma!J55+KMH!J55+KCH!J55+'Wau shilluk'!J55+'Koradar idp'!J55</f>
        <v>511</v>
      </c>
      <c r="K55" s="431">
        <f>NARUS!K55+MALAKAL!K55+'Malakal IDP'!K55+JUAIBOR!K55+KEEW!K55+'MELUTpoc '!K55+NASIR!K55+LEER!K55+'OLD FANGAK'!K55+WALGAK!K55+PAGIL!K55+YUAI!K55+'Narus CDOT'!K55+JIECH!K55+ADONG!K55+Renk!K55+Gangyiel!K55+Bunj!K55+JMH!K55+AYOD!K55+Akoka!K55+Kurwai!K55+LANKIEN!K55+BENTIU!K55+ROM!K55+Pagak!K55+KOCH!K55+JTH!K55+Akobo!K55+Ulang!K55+Kodok!K55+Chuil!K55+Doma!K55+KMH!K55+KCH!K55+'Wau shilluk'!K55+'Koradar idp'!K55</f>
        <v>512</v>
      </c>
      <c r="L55" s="431">
        <f>NARUS!L55+MALAKAL!L55+'Malakal IDP'!L55+JUAIBOR!L55+KEEW!L55+'MELUTpoc '!L55+NASIR!L55+LEER!L55+'OLD FANGAK'!L55+WALGAK!L55+PAGIL!L55+YUAI!L55+'Narus CDOT'!L55+JIECH!L55+ADONG!L55+Renk!L55+Gangyiel!L55+Bunj!L55+JMH!L55+AYOD!L55+Akoka!L55+Kurwai!L55+LANKIEN!L55+BENTIU!L55+ROM!L55+Pagak!L55+KOCH!L55+JTH!L55+Akobo!L55+Ulang!L55+Kodok!L55+Chuil!L55+Doma!L55+KMH!L55+KCH!L55+'Wau shilluk'!L55+'Koradar idp'!L55</f>
        <v>513</v>
      </c>
      <c r="M55" s="431">
        <f>NARUS!M55+MALAKAL!M55+'Malakal IDP'!M55+JUAIBOR!M55+KEEW!M55+'MELUTpoc '!M55+NASIR!M55+LEER!M55+'OLD FANGAK'!M55+WALGAK!M55+PAGIL!M55+YUAI!M55+'Narus CDOT'!M55+JIECH!M55+ADONG!M55+Renk!M55+Gangyiel!M55+Bunj!M55+JMH!M55+AYOD!M55+Akoka!M55+Kurwai!M55+LANKIEN!M55+BENTIU!M55+ROM!M55+Pagak!M55+KOCH!M55+JTH!M55+Akobo!M55+Ulang!M55+Kodok!M55+Chuil!M55+Doma!M55+KMH!M55+KCH!M55+'Wau shilluk'!M55+'Koradar idp'!M55</f>
        <v>514</v>
      </c>
      <c r="N55" s="431">
        <f>NARUS!N55+MALAKAL!N55+'Malakal IDP'!N55+JUAIBOR!N55+KEEW!N55+'MELUTpoc '!N55+NASIR!N55+LEER!N55+'OLD FANGAK'!N55+WALGAK!N55+PAGIL!N55+YUAI!N55+'Narus CDOT'!N55+JIECH!N55+ADONG!N55+Renk!N55+Gangyiel!N55+Bunj!N55+JMH!N55+AYOD!N55+Akoka!N55+Kurwai!N55+LANKIEN!N55+BENTIU!N55+ROM!N55+Pagak!N55+KOCH!N55+JTH!N55+Akobo!N55+Ulang!N55+Kodok!N55+Chuil!N55+Doma!N55+KMH!N55+KCH!N55+'Wau shilluk'!N55+'Koradar idp'!N55</f>
        <v>515</v>
      </c>
      <c r="O55" s="431">
        <f>NARUS!O55+MALAKAL!O55+'Malakal IDP'!O55+JUAIBOR!O55+KEEW!O55+'MELUTpoc '!O55+NASIR!O55+LEER!O55+'OLD FANGAK'!O55+WALGAK!O55+PAGIL!O55+YUAI!O55+'Narus CDOT'!O55+JIECH!O55+ADONG!O55+Renk!O55+Gangyiel!O55+Bunj!O55+JMH!O55+AYOD!O55+Akoka!O55+Kurwai!O55+LANKIEN!O55+BENTIU!O55+ROM!O55+Pagak!O55+KOCH!O55+JTH!O55+Akobo!O55+Ulang!O55+Kodok!O55+Chuil!O55+Doma!O55+KMH!O55+KCH!O55+'Wau shilluk'!O55+'Koradar idp'!O55</f>
        <v>516</v>
      </c>
      <c r="P55" s="449">
        <f>NARUS!P55+MALAKAL!P55+'Malakal IDP'!P55+JUAIBOR!P55+KEEW!P55+'MELUTpoc '!P55+NASIR!P55+LEER!P55+'OLD FANGAK'!P55+WALGAK!P55+PAGIL!P55+YUAI!P55+'Narus CDOT'!P55+JIECH!P55+ADONG!P55+Renk!P55+Gangyiel!P55+Bunj!P55+JMH!P55+AYOD!P55+Akoka!P55+Kurwai!P55+LANKIEN!P55+BENTIU!P55+ROM!P55+Pagak!P55+KOCH!P55+JTH!P55+Akobo!P55+Ulang!P55+Kodok!P55+Chuil!P55+Doma!P55+KMH!P55+KCH!P55+'Wau shilluk'!P55+'Koradar idp'!P55</f>
        <v>0</v>
      </c>
      <c r="Q55" s="449">
        <f>NARUS!Q55+MALAKAL!Q55+'Malakal IDP'!Q55+JUAIBOR!Q55+KEEW!Q55+'MELUTpoc '!Q55+NASIR!Q55+LEER!Q55+'OLD FANGAK'!Q55+WALGAK!Q55+PAGIL!Q55+YUAI!Q55+'Narus CDOT'!Q55+JIECH!Q55+ADONG!Q55+Renk!Q55+Gangyiel!Q55+Bunj!Q55+JMH!Q55+AYOD!Q55+Akoka!Q55+Kurwai!Q55+LANKIEN!Q55+BENTIU!Q55+ROM!Q55+Pagak!Q55+KOCH!Q55+JTH!Q55+Akobo!Q55+Ulang!Q55+Kodok!Q55+Chuil!Q55+Doma!Q55+KMH!Q55+KCH!Q55+'Wau shilluk'!Q55+'Koradar idp'!Q55</f>
        <v>0</v>
      </c>
      <c r="R55" s="450">
        <f>NARUS!R55+MALAKAL!R55+'Malakal IDP'!R55+JUAIBOR!R55+KEEW!R55+'MELUTpoc '!R55+NASIR!R55+LEER!R55+'OLD FANGAK'!R55+WALGAK!R55+PAGIL!R55+YUAI!R55+'Narus CDOT'!R55+JIECH!R55+ADONG!R55+Renk!R55+Gangyiel!R55+Bunj!R55+JMH!R55+AYOD!R55+Akoka!R55+Kurwai!R55+LANKIEN!R55+BENTIU!R55+ROM!R55+Pagak!R55+KOCH!R55+JTH!R55+Akobo!R55+Ulang!R55+Kodok!R55+Chuil!R55+Doma!R55+KMH!R55+KCH!R55+'Wau shilluk'!R55+'Koradar idp'!R55</f>
        <v>0</v>
      </c>
      <c r="S55" s="450">
        <f>NARUS!S55+MALAKAL!S55+'Malakal IDP'!S55+JUAIBOR!S55+KEEW!S55+'MELUTpoc '!S55+NASIR!S55+LEER!S55+'OLD FANGAK'!S55+WALGAK!S55+PAGIL!S55+YUAI!S55+'Narus CDOT'!S55+JIECH!S55+ADONG!S55+Renk!S55+Gangyiel!S55+Bunj!S55+JMH!S55+AYOD!S55+Akoka!S55+Kurwai!S55+LANKIEN!S55+BENTIU!S55+ROM!S55+Pagak!S55+KOCH!S55+JTH!S55+Akobo!S55+Ulang!S55+Kodok!S55+Chuil!S55+Doma!S55+KMH!S55+KCH!S55+'Wau shilluk'!S55+'Koradar idp'!S55</f>
        <v>0</v>
      </c>
      <c r="T55" s="9"/>
      <c r="U55" s="9"/>
      <c r="V55" s="9"/>
      <c r="W55" s="9"/>
      <c r="X55" s="9"/>
      <c r="Y55" s="9"/>
      <c r="Z55" s="9"/>
    </row>
    <row r="56" spans="1:26" customFormat="1" ht="15.75" x14ac:dyDescent="0.25">
      <c r="A56" s="433">
        <v>43038</v>
      </c>
      <c r="B56" s="438">
        <v>43044</v>
      </c>
      <c r="C56" s="435" t="s">
        <v>120</v>
      </c>
      <c r="D56" s="431">
        <f>NARUS!D56+MALAKAL!D56+'Malakal IDP'!D56+JUAIBOR!D56+KEEW!D56+'MELUTpoc '!D56+NASIR!D56+LEER!D56+'OLD FANGAK'!D56+WALGAK!D56+PAGIL!D56+YUAI!D56+'Narus CDOT'!D56+JIECH!D56+ADONG!D56+Renk!D56+Gangyiel!D56+Bunj!D56+JMH!D56+AYOD!D56+Akoka!D56+Kurwai!D56+LANKIEN!D56+BENTIU!D56+ROM!D56+Pagak!D56+KOCH!D56+JTH!D56+Akobo!D56+Ulang!D56+Kodok!D56+Chuil!D56+Doma!D56+KMH!D56+KCH!D56+'Wau shilluk'!D56+'Koradar idp'!D56</f>
        <v>517</v>
      </c>
      <c r="E56" s="450">
        <f>NARUS!E56+MALAKAL!E56+'Malakal IDP'!E56+JUAIBOR!E56+KEEW!E56+'MELUTpoc '!E56+NASIR!E56+LEER!E56+'OLD FANGAK'!E56+WALGAK!E56+PAGIL!E56+YUAI!E56+'Narus CDOT'!E56+JIECH!E56+ADONG!E56+Renk!E56+Gangyiel!E56+Bunj!E56+JMH!E56+AYOD!E56+Akoka!E56+Kurwai!E56+LANKIEN!E56+BENTIU!E56+ROM!E56+Pagak!E56+KOCH!E56+JTH!E56+Akobo!E56+Ulang!E56+Kodok!E56+Chuil!E56+Doma!E56+KMH!E56+KCH!E56+'Wau shilluk'!E56+'Koradar idp'!E56</f>
        <v>518</v>
      </c>
      <c r="F56" s="450">
        <f>NARUS!F56+MALAKAL!F56+'Malakal IDP'!F56+JUAIBOR!F56+KEEW!F56+'MELUTpoc '!F56+NASIR!F56+LEER!F56+'OLD FANGAK'!F56+WALGAK!F56+PAGIL!F56+YUAI!F56+'Narus CDOT'!F56+JIECH!F56+ADONG!F56+Renk!F56+Gangyiel!F56+Bunj!F56+JMH!F56+AYOD!F56+Akoka!F56+Kurwai!F56+LANKIEN!F56+BENTIU!F56+ROM!F56+Pagak!F56+KOCH!F56+JTH!F56+Akobo!F56+Ulang!F56+Kodok!F56+Chuil!F56+Doma!F56+KMH!F56+KCH!F56+'Wau shilluk'!F56+'Koradar idp'!F56</f>
        <v>519</v>
      </c>
      <c r="G56" s="431">
        <f>NARUS!G56+MALAKAL!G56+'Malakal IDP'!G56+JUAIBOR!G56+KEEW!G56+'MELUTpoc '!G56+NASIR!G56+LEER!G56+'OLD FANGAK'!G56+WALGAK!G56+PAGIL!G56+YUAI!G56+'Narus CDOT'!G56+JIECH!G56+ADONG!G56+Renk!G56+Gangyiel!G56+Bunj!G56+JMH!G56+AYOD!G56+Akoka!G56+Kurwai!G56+LANKIEN!G56+BENTIU!G56+ROM!G56+Pagak!G56+KOCH!G56+JTH!G56+Akobo!G56+Ulang!G56+Kodok!G56+Chuil!G56+Doma!G56+KMH!G56+KCH!G56+'Wau shilluk'!G56+'Koradar idp'!G56</f>
        <v>520</v>
      </c>
      <c r="H56" s="431">
        <f>NARUS!H56+MALAKAL!H56+'Malakal IDP'!H56+JUAIBOR!H56+KEEW!H56+'MELUTpoc '!H56+NASIR!H56+LEER!H56+'OLD FANGAK'!H56+WALGAK!H56+PAGIL!H56+YUAI!H56+'Narus CDOT'!H56+JIECH!H56+ADONG!H56+Renk!H56+Gangyiel!H56+Bunj!H56+JMH!H56+AYOD!H56+Akoka!H56+Kurwai!H56+LANKIEN!H56+BENTIU!H56+ROM!H56+Pagak!H56+KOCH!H56+JTH!H56+Akobo!H56+Ulang!H56+Kodok!H56+Chuil!H56+Doma!H56+KMH!H56+KCH!H56+'Wau shilluk'!H56+'Koradar idp'!H56</f>
        <v>521</v>
      </c>
      <c r="I56" s="431">
        <f>NARUS!I56+MALAKAL!I56+'Malakal IDP'!I56+JUAIBOR!I56+KEEW!I56+'MELUTpoc '!I56+NASIR!I56+LEER!I56+'OLD FANGAK'!I56+WALGAK!I56+PAGIL!I56+YUAI!I56+'Narus CDOT'!I56+JIECH!I56+ADONG!I56+Renk!I56+Gangyiel!I56+Bunj!I56+JMH!I56+AYOD!I56+Akoka!I56+Kurwai!I56+LANKIEN!I56+BENTIU!I56+ROM!I56+Pagak!I56+KOCH!I56+JTH!I56+Akobo!I56+Ulang!I56+Kodok!I56+Chuil!I56+Doma!I56+KMH!I56+KCH!I56+'Wau shilluk'!I56+'Koradar idp'!I56</f>
        <v>522</v>
      </c>
      <c r="J56" s="431">
        <f>NARUS!J56+MALAKAL!J56+'Malakal IDP'!J56+JUAIBOR!J56+KEEW!J56+'MELUTpoc '!J56+NASIR!J56+LEER!J56+'OLD FANGAK'!J56+WALGAK!J56+PAGIL!J56+YUAI!J56+'Narus CDOT'!J56+JIECH!J56+ADONG!J56+Renk!J56+Gangyiel!J56+Bunj!J56+JMH!J56+AYOD!J56+Akoka!J56+Kurwai!J56+LANKIEN!J56+BENTIU!J56+ROM!J56+Pagak!J56+KOCH!J56+JTH!J56+Akobo!J56+Ulang!J56+Kodok!J56+Chuil!J56+Doma!J56+KMH!J56+KCH!J56+'Wau shilluk'!J56+'Koradar idp'!J56</f>
        <v>523</v>
      </c>
      <c r="K56" s="431">
        <f>NARUS!K56+MALAKAL!K56+'Malakal IDP'!K56+JUAIBOR!K56+KEEW!K56+'MELUTpoc '!K56+NASIR!K56+LEER!K56+'OLD FANGAK'!K56+WALGAK!K56+PAGIL!K56+YUAI!K56+'Narus CDOT'!K56+JIECH!K56+ADONG!K56+Renk!K56+Gangyiel!K56+Bunj!K56+JMH!K56+AYOD!K56+Akoka!K56+Kurwai!K56+LANKIEN!K56+BENTIU!K56+ROM!K56+Pagak!K56+KOCH!K56+JTH!K56+Akobo!K56+Ulang!K56+Kodok!K56+Chuil!K56+Doma!K56+KMH!K56+KCH!K56+'Wau shilluk'!K56+'Koradar idp'!K56</f>
        <v>524</v>
      </c>
      <c r="L56" s="431">
        <f>NARUS!L56+MALAKAL!L56+'Malakal IDP'!L56+JUAIBOR!L56+KEEW!L56+'MELUTpoc '!L56+NASIR!L56+LEER!L56+'OLD FANGAK'!L56+WALGAK!L56+PAGIL!L56+YUAI!L56+'Narus CDOT'!L56+JIECH!L56+ADONG!L56+Renk!L56+Gangyiel!L56+Bunj!L56+JMH!L56+AYOD!L56+Akoka!L56+Kurwai!L56+LANKIEN!L56+BENTIU!L56+ROM!L56+Pagak!L56+KOCH!L56+JTH!L56+Akobo!L56+Ulang!L56+Kodok!L56+Chuil!L56+Doma!L56+KMH!L56+KCH!L56+'Wau shilluk'!L56+'Koradar idp'!L56</f>
        <v>525</v>
      </c>
      <c r="M56" s="431">
        <f>NARUS!M56+MALAKAL!M56+'Malakal IDP'!M56+JUAIBOR!M56+KEEW!M56+'MELUTpoc '!M56+NASIR!M56+LEER!M56+'OLD FANGAK'!M56+WALGAK!M56+PAGIL!M56+YUAI!M56+'Narus CDOT'!M56+JIECH!M56+ADONG!M56+Renk!M56+Gangyiel!M56+Bunj!M56+JMH!M56+AYOD!M56+Akoka!M56+Kurwai!M56+LANKIEN!M56+BENTIU!M56+ROM!M56+Pagak!M56+KOCH!M56+JTH!M56+Akobo!M56+Ulang!M56+Kodok!M56+Chuil!M56+Doma!M56+KMH!M56+KCH!M56+'Wau shilluk'!M56+'Koradar idp'!M56</f>
        <v>526</v>
      </c>
      <c r="N56" s="431">
        <f>NARUS!N56+MALAKAL!N56+'Malakal IDP'!N56+JUAIBOR!N56+KEEW!N56+'MELUTpoc '!N56+NASIR!N56+LEER!N56+'OLD FANGAK'!N56+WALGAK!N56+PAGIL!N56+YUAI!N56+'Narus CDOT'!N56+JIECH!N56+ADONG!N56+Renk!N56+Gangyiel!N56+Bunj!N56+JMH!N56+AYOD!N56+Akoka!N56+Kurwai!N56+LANKIEN!N56+BENTIU!N56+ROM!N56+Pagak!N56+KOCH!N56+JTH!N56+Akobo!N56+Ulang!N56+Kodok!N56+Chuil!N56+Doma!N56+KMH!N56+KCH!N56+'Wau shilluk'!N56+'Koradar idp'!N56</f>
        <v>527</v>
      </c>
      <c r="O56" s="431">
        <f>NARUS!O56+MALAKAL!O56+'Malakal IDP'!O56+JUAIBOR!O56+KEEW!O56+'MELUTpoc '!O56+NASIR!O56+LEER!O56+'OLD FANGAK'!O56+WALGAK!O56+PAGIL!O56+YUAI!O56+'Narus CDOT'!O56+JIECH!O56+ADONG!O56+Renk!O56+Gangyiel!O56+Bunj!O56+JMH!O56+AYOD!O56+Akoka!O56+Kurwai!O56+LANKIEN!O56+BENTIU!O56+ROM!O56+Pagak!O56+KOCH!O56+JTH!O56+Akobo!O56+Ulang!O56+Kodok!O56+Chuil!O56+Doma!O56+KMH!O56+KCH!O56+'Wau shilluk'!O56+'Koradar idp'!O56</f>
        <v>528</v>
      </c>
      <c r="P56" s="449">
        <f>NARUS!P56+MALAKAL!P56+'Malakal IDP'!P56+JUAIBOR!P56+KEEW!P56+'MELUTpoc '!P56+NASIR!P56+LEER!P56+'OLD FANGAK'!P56+WALGAK!P56+PAGIL!P56+YUAI!P56+'Narus CDOT'!P56+JIECH!P56+ADONG!P56+Renk!P56+Gangyiel!P56+Bunj!P56+JMH!P56+AYOD!P56+Akoka!P56+Kurwai!P56+LANKIEN!P56+BENTIU!P56+ROM!P56+Pagak!P56+KOCH!P56+JTH!P56+Akobo!P56+Ulang!P56+Kodok!P56+Chuil!P56+Doma!P56+KMH!P56+KCH!P56+'Wau shilluk'!P56+'Koradar idp'!P56</f>
        <v>0</v>
      </c>
      <c r="Q56" s="449">
        <f>NARUS!Q56+MALAKAL!Q56+'Malakal IDP'!Q56+JUAIBOR!Q56+KEEW!Q56+'MELUTpoc '!Q56+NASIR!Q56+LEER!Q56+'OLD FANGAK'!Q56+WALGAK!Q56+PAGIL!Q56+YUAI!Q56+'Narus CDOT'!Q56+JIECH!Q56+ADONG!Q56+Renk!Q56+Gangyiel!Q56+Bunj!Q56+JMH!Q56+AYOD!Q56+Akoka!Q56+Kurwai!Q56+LANKIEN!Q56+BENTIU!Q56+ROM!Q56+Pagak!Q56+KOCH!Q56+JTH!Q56+Akobo!Q56+Ulang!Q56+Kodok!Q56+Chuil!Q56+Doma!Q56+KMH!Q56+KCH!Q56+'Wau shilluk'!Q56+'Koradar idp'!Q56</f>
        <v>0</v>
      </c>
      <c r="R56" s="450">
        <f>NARUS!R56+MALAKAL!R56+'Malakal IDP'!R56+JUAIBOR!R56+KEEW!R56+'MELUTpoc '!R56+NASIR!R56+LEER!R56+'OLD FANGAK'!R56+WALGAK!R56+PAGIL!R56+YUAI!R56+'Narus CDOT'!R56+JIECH!R56+ADONG!R56+Renk!R56+Gangyiel!R56+Bunj!R56+JMH!R56+AYOD!R56+Akoka!R56+Kurwai!R56+LANKIEN!R56+BENTIU!R56+ROM!R56+Pagak!R56+KOCH!R56+JTH!R56+Akobo!R56+Ulang!R56+Kodok!R56+Chuil!R56+Doma!R56+KMH!R56+KCH!R56+'Wau shilluk'!R56+'Koradar idp'!R56</f>
        <v>0</v>
      </c>
      <c r="S56" s="450">
        <f>NARUS!S56+MALAKAL!S56+'Malakal IDP'!S56+JUAIBOR!S56+KEEW!S56+'MELUTpoc '!S56+NASIR!S56+LEER!S56+'OLD FANGAK'!S56+WALGAK!S56+PAGIL!S56+YUAI!S56+'Narus CDOT'!S56+JIECH!S56+ADONG!S56+Renk!S56+Gangyiel!S56+Bunj!S56+JMH!S56+AYOD!S56+Akoka!S56+Kurwai!S56+LANKIEN!S56+BENTIU!S56+ROM!S56+Pagak!S56+KOCH!S56+JTH!S56+Akobo!S56+Ulang!S56+Kodok!S56+Chuil!S56+Doma!S56+KMH!S56+KCH!S56+'Wau shilluk'!S56+'Koradar idp'!S56</f>
        <v>0</v>
      </c>
      <c r="T56" s="9"/>
      <c r="U56" s="9"/>
      <c r="V56" s="9"/>
      <c r="W56" s="9"/>
      <c r="X56" s="9"/>
      <c r="Y56" s="9"/>
      <c r="Z56" s="9"/>
    </row>
    <row r="57" spans="1:26" customFormat="1" ht="15.75" x14ac:dyDescent="0.25">
      <c r="A57" s="433">
        <v>43045</v>
      </c>
      <c r="B57" s="438">
        <v>43051</v>
      </c>
      <c r="C57" s="435" t="s">
        <v>121</v>
      </c>
      <c r="D57" s="431">
        <f>NARUS!D57+MALAKAL!D57+'Malakal IDP'!D57+JUAIBOR!D57+KEEW!D57+'MELUTpoc '!D57+NASIR!D57+LEER!D57+'OLD FANGAK'!D57+WALGAK!D57+PAGIL!D57+YUAI!D57+'Narus CDOT'!D57+JIECH!D57+ADONG!D57+Renk!D57+Gangyiel!D57+Bunj!D57+JMH!D57+AYOD!D57+Akoka!D57+Kurwai!D57+LANKIEN!D57+BENTIU!D57+ROM!D57+Pagak!D57+KOCH!D57+JTH!D57+Akobo!D57+Ulang!D57+Kodok!D57+Chuil!D57+Doma!D57+KMH!D57+KCH!D57+'Wau shilluk'!D57+'Koradar idp'!D57</f>
        <v>529</v>
      </c>
      <c r="E57" s="450">
        <f>NARUS!E57+MALAKAL!E57+'Malakal IDP'!E57+JUAIBOR!E57+KEEW!E57+'MELUTpoc '!E57+NASIR!E57+LEER!E57+'OLD FANGAK'!E57+WALGAK!E57+PAGIL!E57+YUAI!E57+'Narus CDOT'!E57+JIECH!E57+ADONG!E57+Renk!E57+Gangyiel!E57+Bunj!E57+JMH!E57+AYOD!E57+Akoka!E57+Kurwai!E57+LANKIEN!E57+BENTIU!E57+ROM!E57+Pagak!E57+KOCH!E57+JTH!E57+Akobo!E57+Ulang!E57+Kodok!E57+Chuil!E57+Doma!E57+KMH!E57+KCH!E57+'Wau shilluk'!E57+'Koradar idp'!E57</f>
        <v>530</v>
      </c>
      <c r="F57" s="450">
        <f>NARUS!F57+MALAKAL!F57+'Malakal IDP'!F57+JUAIBOR!F57+KEEW!F57+'MELUTpoc '!F57+NASIR!F57+LEER!F57+'OLD FANGAK'!F57+WALGAK!F57+PAGIL!F57+YUAI!F57+'Narus CDOT'!F57+JIECH!F57+ADONG!F57+Renk!F57+Gangyiel!F57+Bunj!F57+JMH!F57+AYOD!F57+Akoka!F57+Kurwai!F57+LANKIEN!F57+BENTIU!F57+ROM!F57+Pagak!F57+KOCH!F57+JTH!F57+Akobo!F57+Ulang!F57+Kodok!F57+Chuil!F57+Doma!F57+KMH!F57+KCH!F57+'Wau shilluk'!F57+'Koradar idp'!F57</f>
        <v>531</v>
      </c>
      <c r="G57" s="431">
        <f>NARUS!G57+MALAKAL!G57+'Malakal IDP'!G57+JUAIBOR!G57+KEEW!G57+'MELUTpoc '!G57+NASIR!G57+LEER!G57+'OLD FANGAK'!G57+WALGAK!G57+PAGIL!G57+YUAI!G57+'Narus CDOT'!G57+JIECH!G57+ADONG!G57+Renk!G57+Gangyiel!G57+Bunj!G57+JMH!G57+AYOD!G57+Akoka!G57+Kurwai!G57+LANKIEN!G57+BENTIU!G57+ROM!G57+Pagak!G57+KOCH!G57+JTH!G57+Akobo!G57+Ulang!G57+Kodok!G57+Chuil!G57+Doma!G57+KMH!G57+KCH!G57+'Wau shilluk'!G57+'Koradar idp'!G57</f>
        <v>532</v>
      </c>
      <c r="H57" s="431">
        <f>NARUS!H57+MALAKAL!H57+'Malakal IDP'!H57+JUAIBOR!H57+KEEW!H57+'MELUTpoc '!H57+NASIR!H57+LEER!H57+'OLD FANGAK'!H57+WALGAK!H57+PAGIL!H57+YUAI!H57+'Narus CDOT'!H57+JIECH!H57+ADONG!H57+Renk!H57+Gangyiel!H57+Bunj!H57+JMH!H57+AYOD!H57+Akoka!H57+Kurwai!H57+LANKIEN!H57+BENTIU!H57+ROM!H57+Pagak!H57+KOCH!H57+JTH!H57+Akobo!H57+Ulang!H57+Kodok!H57+Chuil!H57+Doma!H57+KMH!H57+KCH!H57+'Wau shilluk'!H57+'Koradar idp'!H57</f>
        <v>533</v>
      </c>
      <c r="I57" s="431">
        <f>NARUS!I57+MALAKAL!I57+'Malakal IDP'!I57+JUAIBOR!I57+KEEW!I57+'MELUTpoc '!I57+NASIR!I57+LEER!I57+'OLD FANGAK'!I57+WALGAK!I57+PAGIL!I57+YUAI!I57+'Narus CDOT'!I57+JIECH!I57+ADONG!I57+Renk!I57+Gangyiel!I57+Bunj!I57+JMH!I57+AYOD!I57+Akoka!I57+Kurwai!I57+LANKIEN!I57+BENTIU!I57+ROM!I57+Pagak!I57+KOCH!I57+JTH!I57+Akobo!I57+Ulang!I57+Kodok!I57+Chuil!I57+Doma!I57+KMH!I57+KCH!I57+'Wau shilluk'!I57+'Koradar idp'!I57</f>
        <v>534</v>
      </c>
      <c r="J57" s="431">
        <f>NARUS!J57+MALAKAL!J57+'Malakal IDP'!J57+JUAIBOR!J57+KEEW!J57+'MELUTpoc '!J57+NASIR!J57+LEER!J57+'OLD FANGAK'!J57+WALGAK!J57+PAGIL!J57+YUAI!J57+'Narus CDOT'!J57+JIECH!J57+ADONG!J57+Renk!J57+Gangyiel!J57+Bunj!J57+JMH!J57+AYOD!J57+Akoka!J57+Kurwai!J57+LANKIEN!J57+BENTIU!J57+ROM!J57+Pagak!J57+KOCH!J57+JTH!J57+Akobo!J57+Ulang!J57+Kodok!J57+Chuil!J57+Doma!J57+KMH!J57+KCH!J57+'Wau shilluk'!J57+'Koradar idp'!J57</f>
        <v>535</v>
      </c>
      <c r="K57" s="431">
        <f>NARUS!K57+MALAKAL!K57+'Malakal IDP'!K57+JUAIBOR!K57+KEEW!K57+'MELUTpoc '!K57+NASIR!K57+LEER!K57+'OLD FANGAK'!K57+WALGAK!K57+PAGIL!K57+YUAI!K57+'Narus CDOT'!K57+JIECH!K57+ADONG!K57+Renk!K57+Gangyiel!K57+Bunj!K57+JMH!K57+AYOD!K57+Akoka!K57+Kurwai!K57+LANKIEN!K57+BENTIU!K57+ROM!K57+Pagak!K57+KOCH!K57+JTH!K57+Akobo!K57+Ulang!K57+Kodok!K57+Chuil!K57+Doma!K57+KMH!K57+KCH!K57+'Wau shilluk'!K57+'Koradar idp'!K57</f>
        <v>536</v>
      </c>
      <c r="L57" s="431">
        <f>NARUS!L57+MALAKAL!L57+'Malakal IDP'!L57+JUAIBOR!L57+KEEW!L57+'MELUTpoc '!L57+NASIR!L57+LEER!L57+'OLD FANGAK'!L57+WALGAK!L57+PAGIL!L57+YUAI!L57+'Narus CDOT'!L57+JIECH!L57+ADONG!L57+Renk!L57+Gangyiel!L57+Bunj!L57+JMH!L57+AYOD!L57+Akoka!L57+Kurwai!L57+LANKIEN!L57+BENTIU!L57+ROM!L57+Pagak!L57+KOCH!L57+JTH!L57+Akobo!L57+Ulang!L57+Kodok!L57+Chuil!L57+Doma!L57+KMH!L57+KCH!L57+'Wau shilluk'!L57+'Koradar idp'!L57</f>
        <v>537</v>
      </c>
      <c r="M57" s="431">
        <f>NARUS!M57+MALAKAL!M57+'Malakal IDP'!M57+JUAIBOR!M57+KEEW!M57+'MELUTpoc '!M57+NASIR!M57+LEER!M57+'OLD FANGAK'!M57+WALGAK!M57+PAGIL!M57+YUAI!M57+'Narus CDOT'!M57+JIECH!M57+ADONG!M57+Renk!M57+Gangyiel!M57+Bunj!M57+JMH!M57+AYOD!M57+Akoka!M57+Kurwai!M57+LANKIEN!M57+BENTIU!M57+ROM!M57+Pagak!M57+KOCH!M57+JTH!M57+Akobo!M57+Ulang!M57+Kodok!M57+Chuil!M57+Doma!M57+KMH!M57+KCH!M57+'Wau shilluk'!M57+'Koradar idp'!M57</f>
        <v>538</v>
      </c>
      <c r="N57" s="431">
        <f>NARUS!N57+MALAKAL!N57+'Malakal IDP'!N57+JUAIBOR!N57+KEEW!N57+'MELUTpoc '!N57+NASIR!N57+LEER!N57+'OLD FANGAK'!N57+WALGAK!N57+PAGIL!N57+YUAI!N57+'Narus CDOT'!N57+JIECH!N57+ADONG!N57+Renk!N57+Gangyiel!N57+Bunj!N57+JMH!N57+AYOD!N57+Akoka!N57+Kurwai!N57+LANKIEN!N57+BENTIU!N57+ROM!N57+Pagak!N57+KOCH!N57+JTH!N57+Akobo!N57+Ulang!N57+Kodok!N57+Chuil!N57+Doma!N57+KMH!N57+KCH!N57+'Wau shilluk'!N57+'Koradar idp'!N57</f>
        <v>539</v>
      </c>
      <c r="O57" s="431">
        <f>NARUS!O57+MALAKAL!O57+'Malakal IDP'!O57+JUAIBOR!O57+KEEW!O57+'MELUTpoc '!O57+NASIR!O57+LEER!O57+'OLD FANGAK'!O57+WALGAK!O57+PAGIL!O57+YUAI!O57+'Narus CDOT'!O57+JIECH!O57+ADONG!O57+Renk!O57+Gangyiel!O57+Bunj!O57+JMH!O57+AYOD!O57+Akoka!O57+Kurwai!O57+LANKIEN!O57+BENTIU!O57+ROM!O57+Pagak!O57+KOCH!O57+JTH!O57+Akobo!O57+Ulang!O57+Kodok!O57+Chuil!O57+Doma!O57+KMH!O57+KCH!O57+'Wau shilluk'!O57+'Koradar idp'!O57</f>
        <v>540</v>
      </c>
      <c r="P57" s="449">
        <f>NARUS!P57+MALAKAL!P57+'Malakal IDP'!P57+JUAIBOR!P57+KEEW!P57+'MELUTpoc '!P57+NASIR!P57+LEER!P57+'OLD FANGAK'!P57+WALGAK!P57+PAGIL!P57+YUAI!P57+'Narus CDOT'!P57+JIECH!P57+ADONG!P57+Renk!P57+Gangyiel!P57+Bunj!P57+JMH!P57+AYOD!P57+Akoka!P57+Kurwai!P57+LANKIEN!P57+BENTIU!P57+ROM!P57+Pagak!P57+KOCH!P57+JTH!P57+Akobo!P57+Ulang!P57+Kodok!P57+Chuil!P57+Doma!P57+KMH!P57+KCH!P57+'Wau shilluk'!P57+'Koradar idp'!P57</f>
        <v>0</v>
      </c>
      <c r="Q57" s="449">
        <f>NARUS!Q57+MALAKAL!Q57+'Malakal IDP'!Q57+JUAIBOR!Q57+KEEW!Q57+'MELUTpoc '!Q57+NASIR!Q57+LEER!Q57+'OLD FANGAK'!Q57+WALGAK!Q57+PAGIL!Q57+YUAI!Q57+'Narus CDOT'!Q57+JIECH!Q57+ADONG!Q57+Renk!Q57+Gangyiel!Q57+Bunj!Q57+JMH!Q57+AYOD!Q57+Akoka!Q57+Kurwai!Q57+LANKIEN!Q57+BENTIU!Q57+ROM!Q57+Pagak!Q57+KOCH!Q57+JTH!Q57+Akobo!Q57+Ulang!Q57+Kodok!Q57+Chuil!Q57+Doma!Q57+KMH!Q57+KCH!Q57+'Wau shilluk'!Q57+'Koradar idp'!Q57</f>
        <v>0</v>
      </c>
      <c r="R57" s="450">
        <f>NARUS!R57+MALAKAL!R57+'Malakal IDP'!R57+JUAIBOR!R57+KEEW!R57+'MELUTpoc '!R57+NASIR!R57+LEER!R57+'OLD FANGAK'!R57+WALGAK!R57+PAGIL!R57+YUAI!R57+'Narus CDOT'!R57+JIECH!R57+ADONG!R57+Renk!R57+Gangyiel!R57+Bunj!R57+JMH!R57+AYOD!R57+Akoka!R57+Kurwai!R57+LANKIEN!R57+BENTIU!R57+ROM!R57+Pagak!R57+KOCH!R57+JTH!R57+Akobo!R57+Ulang!R57+Kodok!R57+Chuil!R57+Doma!R57+KMH!R57+KCH!R57+'Wau shilluk'!R57+'Koradar idp'!R57</f>
        <v>0</v>
      </c>
      <c r="S57" s="450">
        <f>NARUS!S57+MALAKAL!S57+'Malakal IDP'!S57+JUAIBOR!S57+KEEW!S57+'MELUTpoc '!S57+NASIR!S57+LEER!S57+'OLD FANGAK'!S57+WALGAK!S57+PAGIL!S57+YUAI!S57+'Narus CDOT'!S57+JIECH!S57+ADONG!S57+Renk!S57+Gangyiel!S57+Bunj!S57+JMH!S57+AYOD!S57+Akoka!S57+Kurwai!S57+LANKIEN!S57+BENTIU!S57+ROM!S57+Pagak!S57+KOCH!S57+JTH!S57+Akobo!S57+Ulang!S57+Kodok!S57+Chuil!S57+Doma!S57+KMH!S57+KCH!S57+'Wau shilluk'!S57+'Koradar idp'!S57</f>
        <v>0</v>
      </c>
      <c r="T57" s="9"/>
      <c r="U57" s="9"/>
      <c r="V57" s="9"/>
      <c r="W57" s="9"/>
      <c r="X57" s="9"/>
      <c r="Y57" s="9"/>
      <c r="Z57" s="9"/>
    </row>
    <row r="58" spans="1:26" customFormat="1" ht="15.75" x14ac:dyDescent="0.25">
      <c r="A58" s="433">
        <v>43052</v>
      </c>
      <c r="B58" s="438">
        <v>43058</v>
      </c>
      <c r="C58" s="435" t="s">
        <v>122</v>
      </c>
      <c r="D58" s="431">
        <f>NARUS!D58+MALAKAL!D58+'Malakal IDP'!D58+JUAIBOR!D58+KEEW!D58+'MELUTpoc '!D58+NASIR!D58+LEER!D58+'OLD FANGAK'!D58+WALGAK!D58+PAGIL!D58+YUAI!D58+'Narus CDOT'!D58+JIECH!D58+ADONG!D58+Renk!D58+Gangyiel!D58+Bunj!D58+JMH!D58+AYOD!D58+Akoka!D58+Kurwai!D58+LANKIEN!D58+BENTIU!D58+ROM!D58+Pagak!D58+KOCH!D58+JTH!D58+Akobo!D58+Ulang!D58+Kodok!D58+Chuil!D58+Doma!D58+KMH!D58+KCH!D58+'Wau shilluk'!D58+'Koradar idp'!D58</f>
        <v>541</v>
      </c>
      <c r="E58" s="450">
        <f>NARUS!E58+MALAKAL!E58+'Malakal IDP'!E58+JUAIBOR!E58+KEEW!E58+'MELUTpoc '!E58+NASIR!E58+LEER!E58+'OLD FANGAK'!E58+WALGAK!E58+PAGIL!E58+YUAI!E58+'Narus CDOT'!E58+JIECH!E58+ADONG!E58+Renk!E58+Gangyiel!E58+Bunj!E58+JMH!E58+AYOD!E58+Akoka!E58+Kurwai!E58+LANKIEN!E58+BENTIU!E58+ROM!E58+Pagak!E58+KOCH!E58+JTH!E58+Akobo!E58+Ulang!E58+Kodok!E58+Chuil!E58+Doma!E58+KMH!E58+KCH!E58+'Wau shilluk'!E58+'Koradar idp'!E58</f>
        <v>542</v>
      </c>
      <c r="F58" s="450">
        <f>NARUS!F58+MALAKAL!F58+'Malakal IDP'!F58+JUAIBOR!F58+KEEW!F58+'MELUTpoc '!F58+NASIR!F58+LEER!F58+'OLD FANGAK'!F58+WALGAK!F58+PAGIL!F58+YUAI!F58+'Narus CDOT'!F58+JIECH!F58+ADONG!F58+Renk!F58+Gangyiel!F58+Bunj!F58+JMH!F58+AYOD!F58+Akoka!F58+Kurwai!F58+LANKIEN!F58+BENTIU!F58+ROM!F58+Pagak!F58+KOCH!F58+JTH!F58+Akobo!F58+Ulang!F58+Kodok!F58+Chuil!F58+Doma!F58+KMH!F58+KCH!F58+'Wau shilluk'!F58+'Koradar idp'!F58</f>
        <v>543</v>
      </c>
      <c r="G58" s="431">
        <f>NARUS!G58+MALAKAL!G58+'Malakal IDP'!G58+JUAIBOR!G58+KEEW!G58+'MELUTpoc '!G58+NASIR!G58+LEER!G58+'OLD FANGAK'!G58+WALGAK!G58+PAGIL!G58+YUAI!G58+'Narus CDOT'!G58+JIECH!G58+ADONG!G58+Renk!G58+Gangyiel!G58+Bunj!G58+JMH!G58+AYOD!G58+Akoka!G58+Kurwai!G58+LANKIEN!G58+BENTIU!G58+ROM!G58+Pagak!G58+KOCH!G58+JTH!G58+Akobo!G58+Ulang!G58+Kodok!G58+Chuil!G58+Doma!G58+KMH!G58+KCH!G58+'Wau shilluk'!G58+'Koradar idp'!G58</f>
        <v>544</v>
      </c>
      <c r="H58" s="431">
        <f>NARUS!H58+MALAKAL!H58+'Malakal IDP'!H58+JUAIBOR!H58+KEEW!H58+'MELUTpoc '!H58+NASIR!H58+LEER!H58+'OLD FANGAK'!H58+WALGAK!H58+PAGIL!H58+YUAI!H58+'Narus CDOT'!H58+JIECH!H58+ADONG!H58+Renk!H58+Gangyiel!H58+Bunj!H58+JMH!H58+AYOD!H58+Akoka!H58+Kurwai!H58+LANKIEN!H58+BENTIU!H58+ROM!H58+Pagak!H58+KOCH!H58+JTH!H58+Akobo!H58+Ulang!H58+Kodok!H58+Chuil!H58+Doma!H58+KMH!H58+KCH!H58+'Wau shilluk'!H58+'Koradar idp'!H58</f>
        <v>545</v>
      </c>
      <c r="I58" s="431">
        <f>NARUS!I58+MALAKAL!I58+'Malakal IDP'!I58+JUAIBOR!I58+KEEW!I58+'MELUTpoc '!I58+NASIR!I58+LEER!I58+'OLD FANGAK'!I58+WALGAK!I58+PAGIL!I58+YUAI!I58+'Narus CDOT'!I58+JIECH!I58+ADONG!I58+Renk!I58+Gangyiel!I58+Bunj!I58+JMH!I58+AYOD!I58+Akoka!I58+Kurwai!I58+LANKIEN!I58+BENTIU!I58+ROM!I58+Pagak!I58+KOCH!I58+JTH!I58+Akobo!I58+Ulang!I58+Kodok!I58+Chuil!I58+Doma!I58+KMH!I58+KCH!I58+'Wau shilluk'!I58+'Koradar idp'!I58</f>
        <v>546</v>
      </c>
      <c r="J58" s="431">
        <f>NARUS!J58+MALAKAL!J58+'Malakal IDP'!J58+JUAIBOR!J58+KEEW!J58+'MELUTpoc '!J58+NASIR!J58+LEER!J58+'OLD FANGAK'!J58+WALGAK!J58+PAGIL!J58+YUAI!J58+'Narus CDOT'!J58+JIECH!J58+ADONG!J58+Renk!J58+Gangyiel!J58+Bunj!J58+JMH!J58+AYOD!J58+Akoka!J58+Kurwai!J58+LANKIEN!J58+BENTIU!J58+ROM!J58+Pagak!J58+KOCH!J58+JTH!J58+Akobo!J58+Ulang!J58+Kodok!J58+Chuil!J58+Doma!J58+KMH!J58+KCH!J58+'Wau shilluk'!J58+'Koradar idp'!J58</f>
        <v>547</v>
      </c>
      <c r="K58" s="431">
        <f>NARUS!K58+MALAKAL!K58+'Malakal IDP'!K58+JUAIBOR!K58+KEEW!K58+'MELUTpoc '!K58+NASIR!K58+LEER!K58+'OLD FANGAK'!K58+WALGAK!K58+PAGIL!K58+YUAI!K58+'Narus CDOT'!K58+JIECH!K58+ADONG!K58+Renk!K58+Gangyiel!K58+Bunj!K58+JMH!K58+AYOD!K58+Akoka!K58+Kurwai!K58+LANKIEN!K58+BENTIU!K58+ROM!K58+Pagak!K58+KOCH!K58+JTH!K58+Akobo!K58+Ulang!K58+Kodok!K58+Chuil!K58+Doma!K58+KMH!K58+KCH!K58+'Wau shilluk'!K58+'Koradar idp'!K58</f>
        <v>548</v>
      </c>
      <c r="L58" s="431">
        <f>NARUS!L58+MALAKAL!L58+'Malakal IDP'!L58+JUAIBOR!L58+KEEW!L58+'MELUTpoc '!L58+NASIR!L58+LEER!L58+'OLD FANGAK'!L58+WALGAK!L58+PAGIL!L58+YUAI!L58+'Narus CDOT'!L58+JIECH!L58+ADONG!L58+Renk!L58+Gangyiel!L58+Bunj!L58+JMH!L58+AYOD!L58+Akoka!L58+Kurwai!L58+LANKIEN!L58+BENTIU!L58+ROM!L58+Pagak!L58+KOCH!L58+JTH!L58+Akobo!L58+Ulang!L58+Kodok!L58+Chuil!L58+Doma!L58+KMH!L58+KCH!L58+'Wau shilluk'!L58+'Koradar idp'!L58</f>
        <v>549</v>
      </c>
      <c r="M58" s="431">
        <f>NARUS!M58+MALAKAL!M58+'Malakal IDP'!M58+JUAIBOR!M58+KEEW!M58+'MELUTpoc '!M58+NASIR!M58+LEER!M58+'OLD FANGAK'!M58+WALGAK!M58+PAGIL!M58+YUAI!M58+'Narus CDOT'!M58+JIECH!M58+ADONG!M58+Renk!M58+Gangyiel!M58+Bunj!M58+JMH!M58+AYOD!M58+Akoka!M58+Kurwai!M58+LANKIEN!M58+BENTIU!M58+ROM!M58+Pagak!M58+KOCH!M58+JTH!M58+Akobo!M58+Ulang!M58+Kodok!M58+Chuil!M58+Doma!M58+KMH!M58+KCH!M58+'Wau shilluk'!M58+'Koradar idp'!M58</f>
        <v>550</v>
      </c>
      <c r="N58" s="431">
        <f>NARUS!N58+MALAKAL!N58+'Malakal IDP'!N58+JUAIBOR!N58+KEEW!N58+'MELUTpoc '!N58+NASIR!N58+LEER!N58+'OLD FANGAK'!N58+WALGAK!N58+PAGIL!N58+YUAI!N58+'Narus CDOT'!N58+JIECH!N58+ADONG!N58+Renk!N58+Gangyiel!N58+Bunj!N58+JMH!N58+AYOD!N58+Akoka!N58+Kurwai!N58+LANKIEN!N58+BENTIU!N58+ROM!N58+Pagak!N58+KOCH!N58+JTH!N58+Akobo!N58+Ulang!N58+Kodok!N58+Chuil!N58+Doma!N58+KMH!N58+KCH!N58+'Wau shilluk'!N58+'Koradar idp'!N58</f>
        <v>551</v>
      </c>
      <c r="O58" s="431">
        <f>NARUS!O58+MALAKAL!O58+'Malakal IDP'!O58+JUAIBOR!O58+KEEW!O58+'MELUTpoc '!O58+NASIR!O58+LEER!O58+'OLD FANGAK'!O58+WALGAK!O58+PAGIL!O58+YUAI!O58+'Narus CDOT'!O58+JIECH!O58+ADONG!O58+Renk!O58+Gangyiel!O58+Bunj!O58+JMH!O58+AYOD!O58+Akoka!O58+Kurwai!O58+LANKIEN!O58+BENTIU!O58+ROM!O58+Pagak!O58+KOCH!O58+JTH!O58+Akobo!O58+Ulang!O58+Kodok!O58+Chuil!O58+Doma!O58+KMH!O58+KCH!O58+'Wau shilluk'!O58+'Koradar idp'!O58</f>
        <v>552</v>
      </c>
      <c r="P58" s="449">
        <f>NARUS!P58+MALAKAL!P58+'Malakal IDP'!P58+JUAIBOR!P58+KEEW!P58+'MELUTpoc '!P58+NASIR!P58+LEER!P58+'OLD FANGAK'!P58+WALGAK!P58+PAGIL!P58+YUAI!P58+'Narus CDOT'!P58+JIECH!P58+ADONG!P58+Renk!P58+Gangyiel!P58+Bunj!P58+JMH!P58+AYOD!P58+Akoka!P58+Kurwai!P58+LANKIEN!P58+BENTIU!P58+ROM!P58+Pagak!P58+KOCH!P58+JTH!P58+Akobo!P58+Ulang!P58+Kodok!P58+Chuil!P58+Doma!P58+KMH!P58+KCH!P58+'Wau shilluk'!P58+'Koradar idp'!P58</f>
        <v>0</v>
      </c>
      <c r="Q58" s="449">
        <f>NARUS!Q58+MALAKAL!Q58+'Malakal IDP'!Q58+JUAIBOR!Q58+KEEW!Q58+'MELUTpoc '!Q58+NASIR!Q58+LEER!Q58+'OLD FANGAK'!Q58+WALGAK!Q58+PAGIL!Q58+YUAI!Q58+'Narus CDOT'!Q58+JIECH!Q58+ADONG!Q58+Renk!Q58+Gangyiel!Q58+Bunj!Q58+JMH!Q58+AYOD!Q58+Akoka!Q58+Kurwai!Q58+LANKIEN!Q58+BENTIU!Q58+ROM!Q58+Pagak!Q58+KOCH!Q58+JTH!Q58+Akobo!Q58+Ulang!Q58+Kodok!Q58+Chuil!Q58+Doma!Q58+KMH!Q58+KCH!Q58+'Wau shilluk'!Q58+'Koradar idp'!Q58</f>
        <v>0</v>
      </c>
      <c r="R58" s="450">
        <f>NARUS!R58+MALAKAL!R58+'Malakal IDP'!R58+JUAIBOR!R58+KEEW!R58+'MELUTpoc '!R58+NASIR!R58+LEER!R58+'OLD FANGAK'!R58+WALGAK!R58+PAGIL!R58+YUAI!R58+'Narus CDOT'!R58+JIECH!R58+ADONG!R58+Renk!R58+Gangyiel!R58+Bunj!R58+JMH!R58+AYOD!R58+Akoka!R58+Kurwai!R58+LANKIEN!R58+BENTIU!R58+ROM!R58+Pagak!R58+KOCH!R58+JTH!R58+Akobo!R58+Ulang!R58+Kodok!R58+Chuil!R58+Doma!R58+KMH!R58+KCH!R58+'Wau shilluk'!R58+'Koradar idp'!R58</f>
        <v>0</v>
      </c>
      <c r="S58" s="450">
        <f>NARUS!S58+MALAKAL!S58+'Malakal IDP'!S58+JUAIBOR!S58+KEEW!S58+'MELUTpoc '!S58+NASIR!S58+LEER!S58+'OLD FANGAK'!S58+WALGAK!S58+PAGIL!S58+YUAI!S58+'Narus CDOT'!S58+JIECH!S58+ADONG!S58+Renk!S58+Gangyiel!S58+Bunj!S58+JMH!S58+AYOD!S58+Akoka!S58+Kurwai!S58+LANKIEN!S58+BENTIU!S58+ROM!S58+Pagak!S58+KOCH!S58+JTH!S58+Akobo!S58+Ulang!S58+Kodok!S58+Chuil!S58+Doma!S58+KMH!S58+KCH!S58+'Wau shilluk'!S58+'Koradar idp'!S58</f>
        <v>0</v>
      </c>
      <c r="T58" s="9"/>
      <c r="U58" s="9"/>
      <c r="V58" s="9"/>
      <c r="W58" s="9"/>
      <c r="X58" s="9"/>
      <c r="Y58" s="9"/>
      <c r="Z58" s="9"/>
    </row>
    <row r="59" spans="1:26" customFormat="1" ht="15.75" x14ac:dyDescent="0.25">
      <c r="A59" s="433">
        <v>43059</v>
      </c>
      <c r="B59" s="438">
        <v>43065</v>
      </c>
      <c r="C59" s="435" t="s">
        <v>123</v>
      </c>
      <c r="D59" s="431">
        <f>NARUS!D59+MALAKAL!D59+'Malakal IDP'!D59+JUAIBOR!D59+KEEW!D59+'MELUTpoc '!D59+NASIR!D59+LEER!D59+'OLD FANGAK'!D59+WALGAK!D59+PAGIL!D59+YUAI!D59+'Narus CDOT'!D59+JIECH!D59+ADONG!D59+Renk!D59+Gangyiel!D59+Bunj!D59+JMH!D59+AYOD!D59+Akoka!D59+Kurwai!D59+LANKIEN!D59+BENTIU!D59+ROM!D59+Pagak!D59+KOCH!D59+JTH!D59+Akobo!D59+Ulang!D59+Kodok!D59+Chuil!D59+Doma!D59+KMH!D59+KCH!D59+'Wau shilluk'!D59+'Koradar idp'!D59</f>
        <v>553</v>
      </c>
      <c r="E59" s="450">
        <f>NARUS!E59+MALAKAL!E59+'Malakal IDP'!E59+JUAIBOR!E59+KEEW!E59+'MELUTpoc '!E59+NASIR!E59+LEER!E59+'OLD FANGAK'!E59+WALGAK!E59+PAGIL!E59+YUAI!E59+'Narus CDOT'!E59+JIECH!E59+ADONG!E59+Renk!E59+Gangyiel!E59+Bunj!E59+JMH!E59+AYOD!E59+Akoka!E59+Kurwai!E59+LANKIEN!E59+BENTIU!E59+ROM!E59+Pagak!E59+KOCH!E59+JTH!E59+Akobo!E59+Ulang!E59+Kodok!E59+Chuil!E59+Doma!E59+KMH!E59+KCH!E59+'Wau shilluk'!E59+'Koradar idp'!E59</f>
        <v>554</v>
      </c>
      <c r="F59" s="450">
        <f>NARUS!F59+MALAKAL!F59+'Malakal IDP'!F59+JUAIBOR!F59+KEEW!F59+'MELUTpoc '!F59+NASIR!F59+LEER!F59+'OLD FANGAK'!F59+WALGAK!F59+PAGIL!F59+YUAI!F59+'Narus CDOT'!F59+JIECH!F59+ADONG!F59+Renk!F59+Gangyiel!F59+Bunj!F59+JMH!F59+AYOD!F59+Akoka!F59+Kurwai!F59+LANKIEN!F59+BENTIU!F59+ROM!F59+Pagak!F59+KOCH!F59+JTH!F59+Akobo!F59+Ulang!F59+Kodok!F59+Chuil!F59+Doma!F59+KMH!F59+KCH!F59+'Wau shilluk'!F59+'Koradar idp'!F59</f>
        <v>555</v>
      </c>
      <c r="G59" s="431">
        <f>NARUS!G59+MALAKAL!G59+'Malakal IDP'!G59+JUAIBOR!G59+KEEW!G59+'MELUTpoc '!G59+NASIR!G59+LEER!G59+'OLD FANGAK'!G59+WALGAK!G59+PAGIL!G59+YUAI!G59+'Narus CDOT'!G59+JIECH!G59+ADONG!G59+Renk!G59+Gangyiel!G59+Bunj!G59+JMH!G59+AYOD!G59+Akoka!G59+Kurwai!G59+LANKIEN!G59+BENTIU!G59+ROM!G59+Pagak!G59+KOCH!G59+JTH!G59+Akobo!G59+Ulang!G59+Kodok!G59+Chuil!G59+Doma!G59+KMH!G59+KCH!G59+'Wau shilluk'!G59+'Koradar idp'!G59</f>
        <v>556</v>
      </c>
      <c r="H59" s="431">
        <f>NARUS!H59+MALAKAL!H59+'Malakal IDP'!H59+JUAIBOR!H59+KEEW!H59+'MELUTpoc '!H59+NASIR!H59+LEER!H59+'OLD FANGAK'!H59+WALGAK!H59+PAGIL!H59+YUAI!H59+'Narus CDOT'!H59+JIECH!H59+ADONG!H59+Renk!H59+Gangyiel!H59+Bunj!H59+JMH!H59+AYOD!H59+Akoka!H59+Kurwai!H59+LANKIEN!H59+BENTIU!H59+ROM!H59+Pagak!H59+KOCH!H59+JTH!H59+Akobo!H59+Ulang!H59+Kodok!H59+Chuil!H59+Doma!H59+KMH!H59+KCH!H59+'Wau shilluk'!H59+'Koradar idp'!H59</f>
        <v>557</v>
      </c>
      <c r="I59" s="431">
        <f>NARUS!I59+MALAKAL!I59+'Malakal IDP'!I59+JUAIBOR!I59+KEEW!I59+'MELUTpoc '!I59+NASIR!I59+LEER!I59+'OLD FANGAK'!I59+WALGAK!I59+PAGIL!I59+YUAI!I59+'Narus CDOT'!I59+JIECH!I59+ADONG!I59+Renk!I59+Gangyiel!I59+Bunj!I59+JMH!I59+AYOD!I59+Akoka!I59+Kurwai!I59+LANKIEN!I59+BENTIU!I59+ROM!I59+Pagak!I59+KOCH!I59+JTH!I59+Akobo!I59+Ulang!I59+Kodok!I59+Chuil!I59+Doma!I59+KMH!I59+KCH!I59+'Wau shilluk'!I59+'Koradar idp'!I59</f>
        <v>558</v>
      </c>
      <c r="J59" s="431">
        <f>NARUS!J59+MALAKAL!J59+'Malakal IDP'!J59+JUAIBOR!J59+KEEW!J59+'MELUTpoc '!J59+NASIR!J59+LEER!J59+'OLD FANGAK'!J59+WALGAK!J59+PAGIL!J59+YUAI!J59+'Narus CDOT'!J59+JIECH!J59+ADONG!J59+Renk!J59+Gangyiel!J59+Bunj!J59+JMH!J59+AYOD!J59+Akoka!J59+Kurwai!J59+LANKIEN!J59+BENTIU!J59+ROM!J59+Pagak!J59+KOCH!J59+JTH!J59+Akobo!J59+Ulang!J59+Kodok!J59+Chuil!J59+Doma!J59+KMH!J59+KCH!J59+'Wau shilluk'!J59+'Koradar idp'!J59</f>
        <v>559</v>
      </c>
      <c r="K59" s="431">
        <f>NARUS!K59+MALAKAL!K59+'Malakal IDP'!K59+JUAIBOR!K59+KEEW!K59+'MELUTpoc '!K59+NASIR!K59+LEER!K59+'OLD FANGAK'!K59+WALGAK!K59+PAGIL!K59+YUAI!K59+'Narus CDOT'!K59+JIECH!K59+ADONG!K59+Renk!K59+Gangyiel!K59+Bunj!K59+JMH!K59+AYOD!K59+Akoka!K59+Kurwai!K59+LANKIEN!K59+BENTIU!K59+ROM!K59+Pagak!K59+KOCH!K59+JTH!K59+Akobo!K59+Ulang!K59+Kodok!K59+Chuil!K59+Doma!K59+KMH!K59+KCH!K59+'Wau shilluk'!K59+'Koradar idp'!K59</f>
        <v>560</v>
      </c>
      <c r="L59" s="431">
        <f>NARUS!L59+MALAKAL!L59+'Malakal IDP'!L59+JUAIBOR!L59+KEEW!L59+'MELUTpoc '!L59+NASIR!L59+LEER!L59+'OLD FANGAK'!L59+WALGAK!L59+PAGIL!L59+YUAI!L59+'Narus CDOT'!L59+JIECH!L59+ADONG!L59+Renk!L59+Gangyiel!L59+Bunj!L59+JMH!L59+AYOD!L59+Akoka!L59+Kurwai!L59+LANKIEN!L59+BENTIU!L59+ROM!L59+Pagak!L59+KOCH!L59+JTH!L59+Akobo!L59+Ulang!L59+Kodok!L59+Chuil!L59+Doma!L59+KMH!L59+KCH!L59+'Wau shilluk'!L59+'Koradar idp'!L59</f>
        <v>561</v>
      </c>
      <c r="M59" s="431">
        <f>NARUS!M59+MALAKAL!M59+'Malakal IDP'!M59+JUAIBOR!M59+KEEW!M59+'MELUTpoc '!M59+NASIR!M59+LEER!M59+'OLD FANGAK'!M59+WALGAK!M59+PAGIL!M59+YUAI!M59+'Narus CDOT'!M59+JIECH!M59+ADONG!M59+Renk!M59+Gangyiel!M59+Bunj!M59+JMH!M59+AYOD!M59+Akoka!M59+Kurwai!M59+LANKIEN!M59+BENTIU!M59+ROM!M59+Pagak!M59+KOCH!M59+JTH!M59+Akobo!M59+Ulang!M59+Kodok!M59+Chuil!M59+Doma!M59+KMH!M59+KCH!M59+'Wau shilluk'!M59+'Koradar idp'!M59</f>
        <v>562</v>
      </c>
      <c r="N59" s="431">
        <f>NARUS!N59+MALAKAL!N59+'Malakal IDP'!N59+JUAIBOR!N59+KEEW!N59+'MELUTpoc '!N59+NASIR!N59+LEER!N59+'OLD FANGAK'!N59+WALGAK!N59+PAGIL!N59+YUAI!N59+'Narus CDOT'!N59+JIECH!N59+ADONG!N59+Renk!N59+Gangyiel!N59+Bunj!N59+JMH!N59+AYOD!N59+Akoka!N59+Kurwai!N59+LANKIEN!N59+BENTIU!N59+ROM!N59+Pagak!N59+KOCH!N59+JTH!N59+Akobo!N59+Ulang!N59+Kodok!N59+Chuil!N59+Doma!N59+KMH!N59+KCH!N59+'Wau shilluk'!N59+'Koradar idp'!N59</f>
        <v>563</v>
      </c>
      <c r="O59" s="431">
        <f>NARUS!O59+MALAKAL!O59+'Malakal IDP'!O59+JUAIBOR!O59+KEEW!O59+'MELUTpoc '!O59+NASIR!O59+LEER!O59+'OLD FANGAK'!O59+WALGAK!O59+PAGIL!O59+YUAI!O59+'Narus CDOT'!O59+JIECH!O59+ADONG!O59+Renk!O59+Gangyiel!O59+Bunj!O59+JMH!O59+AYOD!O59+Akoka!O59+Kurwai!O59+LANKIEN!O59+BENTIU!O59+ROM!O59+Pagak!O59+KOCH!O59+JTH!O59+Akobo!O59+Ulang!O59+Kodok!O59+Chuil!O59+Doma!O59+KMH!O59+KCH!O59+'Wau shilluk'!O59+'Koradar idp'!O59</f>
        <v>564</v>
      </c>
      <c r="P59" s="449">
        <f>NARUS!P59+MALAKAL!P59+'Malakal IDP'!P59+JUAIBOR!P59+KEEW!P59+'MELUTpoc '!P59+NASIR!P59+LEER!P59+'OLD FANGAK'!P59+WALGAK!P59+PAGIL!P59+YUAI!P59+'Narus CDOT'!P59+JIECH!P59+ADONG!P59+Renk!P59+Gangyiel!P59+Bunj!P59+JMH!P59+AYOD!P59+Akoka!P59+Kurwai!P59+LANKIEN!P59+BENTIU!P59+ROM!P59+Pagak!P59+KOCH!P59+JTH!P59+Akobo!P59+Ulang!P59+Kodok!P59+Chuil!P59+Doma!P59+KMH!P59+KCH!P59+'Wau shilluk'!P59+'Koradar idp'!P59</f>
        <v>0</v>
      </c>
      <c r="Q59" s="449">
        <f>NARUS!Q59+MALAKAL!Q59+'Malakal IDP'!Q59+JUAIBOR!Q59+KEEW!Q59+'MELUTpoc '!Q59+NASIR!Q59+LEER!Q59+'OLD FANGAK'!Q59+WALGAK!Q59+PAGIL!Q59+YUAI!Q59+'Narus CDOT'!Q59+JIECH!Q59+ADONG!Q59+Renk!Q59+Gangyiel!Q59+Bunj!Q59+JMH!Q59+AYOD!Q59+Akoka!Q59+Kurwai!Q59+LANKIEN!Q59+BENTIU!Q59+ROM!Q59+Pagak!Q59+KOCH!Q59+JTH!Q59+Akobo!Q59+Ulang!Q59+Kodok!Q59+Chuil!Q59+Doma!Q59+KMH!Q59+KCH!Q59+'Wau shilluk'!Q59+'Koradar idp'!Q59</f>
        <v>0</v>
      </c>
      <c r="R59" s="450">
        <f>NARUS!R59+MALAKAL!R59+'Malakal IDP'!R59+JUAIBOR!R59+KEEW!R59+'MELUTpoc '!R59+NASIR!R59+LEER!R59+'OLD FANGAK'!R59+WALGAK!R59+PAGIL!R59+YUAI!R59+'Narus CDOT'!R59+JIECH!R59+ADONG!R59+Renk!R59+Gangyiel!R59+Bunj!R59+JMH!R59+AYOD!R59+Akoka!R59+Kurwai!R59+LANKIEN!R59+BENTIU!R59+ROM!R59+Pagak!R59+KOCH!R59+JTH!R59+Akobo!R59+Ulang!R59+Kodok!R59+Chuil!R59+Doma!R59+KMH!R59+KCH!R59+'Wau shilluk'!R59+'Koradar idp'!R59</f>
        <v>0</v>
      </c>
      <c r="S59" s="450">
        <f>NARUS!S59+MALAKAL!S59+'Malakal IDP'!S59+JUAIBOR!S59+KEEW!S59+'MELUTpoc '!S59+NASIR!S59+LEER!S59+'OLD FANGAK'!S59+WALGAK!S59+PAGIL!S59+YUAI!S59+'Narus CDOT'!S59+JIECH!S59+ADONG!S59+Renk!S59+Gangyiel!S59+Bunj!S59+JMH!S59+AYOD!S59+Akoka!S59+Kurwai!S59+LANKIEN!S59+BENTIU!S59+ROM!S59+Pagak!S59+KOCH!S59+JTH!S59+Akobo!S59+Ulang!S59+Kodok!S59+Chuil!S59+Doma!S59+KMH!S59+KCH!S59+'Wau shilluk'!S59+'Koradar idp'!S59</f>
        <v>0</v>
      </c>
      <c r="T59" s="9"/>
      <c r="U59" s="9"/>
      <c r="V59" s="9"/>
      <c r="W59" s="9"/>
      <c r="X59" s="9"/>
      <c r="Y59" s="9"/>
      <c r="Z59" s="9"/>
    </row>
    <row r="60" spans="1:26" customFormat="1" ht="15.75" x14ac:dyDescent="0.25">
      <c r="A60" s="433">
        <v>43066</v>
      </c>
      <c r="B60" s="438">
        <v>43072</v>
      </c>
      <c r="C60" s="435" t="s">
        <v>124</v>
      </c>
      <c r="D60" s="431">
        <f>NARUS!D60+MALAKAL!D60+'Malakal IDP'!D60+JUAIBOR!D60+KEEW!D60+'MELUTpoc '!D60+NASIR!D60+LEER!D60+'OLD FANGAK'!D60+WALGAK!D60+PAGIL!D60+YUAI!D60+'Narus CDOT'!D60+JIECH!D60+ADONG!D60+Renk!D60+Gangyiel!D60+Bunj!D60+JMH!D60+AYOD!D60+Akoka!D60+Kurwai!D60+LANKIEN!D60+BENTIU!D60+ROM!D60+Pagak!D60+KOCH!D60+JTH!D60+Akobo!D60+Ulang!D60+Kodok!D60+Chuil!D60+Doma!D60+KMH!D60+KCH!D60+'Wau shilluk'!D60+'Koradar idp'!D60</f>
        <v>565</v>
      </c>
      <c r="E60" s="450">
        <f>NARUS!E60+MALAKAL!E60+'Malakal IDP'!E60+JUAIBOR!E60+KEEW!E60+'MELUTpoc '!E60+NASIR!E60+LEER!E60+'OLD FANGAK'!E60+WALGAK!E60+PAGIL!E60+YUAI!E60+'Narus CDOT'!E60+JIECH!E60+ADONG!E60+Renk!E60+Gangyiel!E60+Bunj!E60+JMH!E60+AYOD!E60+Akoka!E60+Kurwai!E60+LANKIEN!E60+BENTIU!E60+ROM!E60+Pagak!E60+KOCH!E60+JTH!E60+Akobo!E60+Ulang!E60+Kodok!E60+Chuil!E60+Doma!E60+KMH!E60+KCH!E60+'Wau shilluk'!E60+'Koradar idp'!E60</f>
        <v>566</v>
      </c>
      <c r="F60" s="450">
        <f>NARUS!F60+MALAKAL!F60+'Malakal IDP'!F60+JUAIBOR!F60+KEEW!F60+'MELUTpoc '!F60+NASIR!F60+LEER!F60+'OLD FANGAK'!F60+WALGAK!F60+PAGIL!F60+YUAI!F60+'Narus CDOT'!F60+JIECH!F60+ADONG!F60+Renk!F60+Gangyiel!F60+Bunj!F60+JMH!F60+AYOD!F60+Akoka!F60+Kurwai!F60+LANKIEN!F60+BENTIU!F60+ROM!F60+Pagak!F60+KOCH!F60+JTH!F60+Akobo!F60+Ulang!F60+Kodok!F60+Chuil!F60+Doma!F60+KMH!F60+KCH!F60+'Wau shilluk'!F60+'Koradar idp'!F60</f>
        <v>567</v>
      </c>
      <c r="G60" s="431">
        <f>NARUS!G60+MALAKAL!G60+'Malakal IDP'!G60+JUAIBOR!G60+KEEW!G60+'MELUTpoc '!G60+NASIR!G60+LEER!G60+'OLD FANGAK'!G60+WALGAK!G60+PAGIL!G60+YUAI!G60+'Narus CDOT'!G60+JIECH!G60+ADONG!G60+Renk!G60+Gangyiel!G60+Bunj!G60+JMH!G60+AYOD!G60+Akoka!G60+Kurwai!G60+LANKIEN!G60+BENTIU!G60+ROM!G60+Pagak!G60+KOCH!G60+JTH!G60+Akobo!G60+Ulang!G60+Kodok!G60+Chuil!G60+Doma!G60+KMH!G60+KCH!G60+'Wau shilluk'!G60+'Koradar idp'!G60</f>
        <v>568</v>
      </c>
      <c r="H60" s="431">
        <f>NARUS!H60+MALAKAL!H60+'Malakal IDP'!H60+JUAIBOR!H60+KEEW!H60+'MELUTpoc '!H60+NASIR!H60+LEER!H60+'OLD FANGAK'!H60+WALGAK!H60+PAGIL!H60+YUAI!H60+'Narus CDOT'!H60+JIECH!H60+ADONG!H60+Renk!H60+Gangyiel!H60+Bunj!H60+JMH!H60+AYOD!H60+Akoka!H60+Kurwai!H60+LANKIEN!H60+BENTIU!H60+ROM!H60+Pagak!H60+KOCH!H60+JTH!H60+Akobo!H60+Ulang!H60+Kodok!H60+Chuil!H60+Doma!H60+KMH!H60+KCH!H60+'Wau shilluk'!H60+'Koradar idp'!H60</f>
        <v>569</v>
      </c>
      <c r="I60" s="431">
        <f>NARUS!I60+MALAKAL!I60+'Malakal IDP'!I60+JUAIBOR!I60+KEEW!I60+'MELUTpoc '!I60+NASIR!I60+LEER!I60+'OLD FANGAK'!I60+WALGAK!I60+PAGIL!I60+YUAI!I60+'Narus CDOT'!I60+JIECH!I60+ADONG!I60+Renk!I60+Gangyiel!I60+Bunj!I60+JMH!I60+AYOD!I60+Akoka!I60+Kurwai!I60+LANKIEN!I60+BENTIU!I60+ROM!I60+Pagak!I60+KOCH!I60+JTH!I60+Akobo!I60+Ulang!I60+Kodok!I60+Chuil!I60+Doma!I60+KMH!I60+KCH!I60+'Wau shilluk'!I60+'Koradar idp'!I60</f>
        <v>570</v>
      </c>
      <c r="J60" s="431">
        <f>NARUS!J60+MALAKAL!J60+'Malakal IDP'!J60+JUAIBOR!J60+KEEW!J60+'MELUTpoc '!J60+NASIR!J60+LEER!J60+'OLD FANGAK'!J60+WALGAK!J60+PAGIL!J60+YUAI!J60+'Narus CDOT'!J60+JIECH!J60+ADONG!J60+Renk!J60+Gangyiel!J60+Bunj!J60+JMH!J60+AYOD!J60+Akoka!J60+Kurwai!J60+LANKIEN!J60+BENTIU!J60+ROM!J60+Pagak!J60+KOCH!J60+JTH!J60+Akobo!J60+Ulang!J60+Kodok!J60+Chuil!J60+Doma!J60+KMH!J60+KCH!J60+'Wau shilluk'!J60+'Koradar idp'!J60</f>
        <v>571</v>
      </c>
      <c r="K60" s="431">
        <f>NARUS!K60+MALAKAL!K60+'Malakal IDP'!K60+JUAIBOR!K60+KEEW!K60+'MELUTpoc '!K60+NASIR!K60+LEER!K60+'OLD FANGAK'!K60+WALGAK!K60+PAGIL!K60+YUAI!K60+'Narus CDOT'!K60+JIECH!K60+ADONG!K60+Renk!K60+Gangyiel!K60+Bunj!K60+JMH!K60+AYOD!K60+Akoka!K60+Kurwai!K60+LANKIEN!K60+BENTIU!K60+ROM!K60+Pagak!K60+KOCH!K60+JTH!K60+Akobo!K60+Ulang!K60+Kodok!K60+Chuil!K60+Doma!K60+KMH!K60+KCH!K60+'Wau shilluk'!K60+'Koradar idp'!K60</f>
        <v>572</v>
      </c>
      <c r="L60" s="431">
        <f>NARUS!L60+MALAKAL!L60+'Malakal IDP'!L60+JUAIBOR!L60+KEEW!L60+'MELUTpoc '!L60+NASIR!L60+LEER!L60+'OLD FANGAK'!L60+WALGAK!L60+PAGIL!L60+YUAI!L60+'Narus CDOT'!L60+JIECH!L60+ADONG!L60+Renk!L60+Gangyiel!L60+Bunj!L60+JMH!L60+AYOD!L60+Akoka!L60+Kurwai!L60+LANKIEN!L60+BENTIU!L60+ROM!L60+Pagak!L60+KOCH!L60+JTH!L60+Akobo!L60+Ulang!L60+Kodok!L60+Chuil!L60+Doma!L60+KMH!L60+KCH!L60+'Wau shilluk'!L60+'Koradar idp'!L60</f>
        <v>573</v>
      </c>
      <c r="M60" s="431">
        <f>NARUS!M60+MALAKAL!M60+'Malakal IDP'!M60+JUAIBOR!M60+KEEW!M60+'MELUTpoc '!M60+NASIR!M60+LEER!M60+'OLD FANGAK'!M60+WALGAK!M60+PAGIL!M60+YUAI!M60+'Narus CDOT'!M60+JIECH!M60+ADONG!M60+Renk!M60+Gangyiel!M60+Bunj!M60+JMH!M60+AYOD!M60+Akoka!M60+Kurwai!M60+LANKIEN!M60+BENTIU!M60+ROM!M60+Pagak!M60+KOCH!M60+JTH!M60+Akobo!M60+Ulang!M60+Kodok!M60+Chuil!M60+Doma!M60+KMH!M60+KCH!M60+'Wau shilluk'!M60+'Koradar idp'!M60</f>
        <v>574</v>
      </c>
      <c r="N60" s="431">
        <f>NARUS!N60+MALAKAL!N60+'Malakal IDP'!N60+JUAIBOR!N60+KEEW!N60+'MELUTpoc '!N60+NASIR!N60+LEER!N60+'OLD FANGAK'!N60+WALGAK!N60+PAGIL!N60+YUAI!N60+'Narus CDOT'!N60+JIECH!N60+ADONG!N60+Renk!N60+Gangyiel!N60+Bunj!N60+JMH!N60+AYOD!N60+Akoka!N60+Kurwai!N60+LANKIEN!N60+BENTIU!N60+ROM!N60+Pagak!N60+KOCH!N60+JTH!N60+Akobo!N60+Ulang!N60+Kodok!N60+Chuil!N60+Doma!N60+KMH!N60+KCH!N60+'Wau shilluk'!N60+'Koradar idp'!N60</f>
        <v>575</v>
      </c>
      <c r="O60" s="431">
        <f>NARUS!O60+MALAKAL!O60+'Malakal IDP'!O60+JUAIBOR!O60+KEEW!O60+'MELUTpoc '!O60+NASIR!O60+LEER!O60+'OLD FANGAK'!O60+WALGAK!O60+PAGIL!O60+YUAI!O60+'Narus CDOT'!O60+JIECH!O60+ADONG!O60+Renk!O60+Gangyiel!O60+Bunj!O60+JMH!O60+AYOD!O60+Akoka!O60+Kurwai!O60+LANKIEN!O60+BENTIU!O60+ROM!O60+Pagak!O60+KOCH!O60+JTH!O60+Akobo!O60+Ulang!O60+Kodok!O60+Chuil!O60+Doma!O60+KMH!O60+KCH!O60+'Wau shilluk'!O60+'Koradar idp'!O60</f>
        <v>576</v>
      </c>
      <c r="P60" s="449">
        <f>NARUS!P60+MALAKAL!P60+'Malakal IDP'!P60+JUAIBOR!P60+KEEW!P60+'MELUTpoc '!P60+NASIR!P60+LEER!P60+'OLD FANGAK'!P60+WALGAK!P60+PAGIL!P60+YUAI!P60+'Narus CDOT'!P60+JIECH!P60+ADONG!P60+Renk!P60+Gangyiel!P60+Bunj!P60+JMH!P60+AYOD!P60+Akoka!P60+Kurwai!P60+LANKIEN!P60+BENTIU!P60+ROM!P60+Pagak!P60+KOCH!P60+JTH!P60+Akobo!P60+Ulang!P60+Kodok!P60+Chuil!P60+Doma!P60+KMH!P60+KCH!P60+'Wau shilluk'!P60+'Koradar idp'!P60</f>
        <v>0</v>
      </c>
      <c r="Q60" s="449">
        <f>NARUS!Q60+MALAKAL!Q60+'Malakal IDP'!Q60+JUAIBOR!Q60+KEEW!Q60+'MELUTpoc '!Q60+NASIR!Q60+LEER!Q60+'OLD FANGAK'!Q60+WALGAK!Q60+PAGIL!Q60+YUAI!Q60+'Narus CDOT'!Q60+JIECH!Q60+ADONG!Q60+Renk!Q60+Gangyiel!Q60+Bunj!Q60+JMH!Q60+AYOD!Q60+Akoka!Q60+Kurwai!Q60+LANKIEN!Q60+BENTIU!Q60+ROM!Q60+Pagak!Q60+KOCH!Q60+JTH!Q60+Akobo!Q60+Ulang!Q60+Kodok!Q60+Chuil!Q60+Doma!Q60+KMH!Q60+KCH!Q60+'Wau shilluk'!Q60+'Koradar idp'!Q60</f>
        <v>0</v>
      </c>
      <c r="R60" s="450">
        <f>NARUS!R60+MALAKAL!R60+'Malakal IDP'!R60+JUAIBOR!R60+KEEW!R60+'MELUTpoc '!R60+NASIR!R60+LEER!R60+'OLD FANGAK'!R60+WALGAK!R60+PAGIL!R60+YUAI!R60+'Narus CDOT'!R60+JIECH!R60+ADONG!R60+Renk!R60+Gangyiel!R60+Bunj!R60+JMH!R60+AYOD!R60+Akoka!R60+Kurwai!R60+LANKIEN!R60+BENTIU!R60+ROM!R60+Pagak!R60+KOCH!R60+JTH!R60+Akobo!R60+Ulang!R60+Kodok!R60+Chuil!R60+Doma!R60+KMH!R60+KCH!R60+'Wau shilluk'!R60+'Koradar idp'!R60</f>
        <v>0</v>
      </c>
      <c r="S60" s="450">
        <f>NARUS!S60+MALAKAL!S60+'Malakal IDP'!S60+JUAIBOR!S60+KEEW!S60+'MELUTpoc '!S60+NASIR!S60+LEER!S60+'OLD FANGAK'!S60+WALGAK!S60+PAGIL!S60+YUAI!S60+'Narus CDOT'!S60+JIECH!S60+ADONG!S60+Renk!S60+Gangyiel!S60+Bunj!S60+JMH!S60+AYOD!S60+Akoka!S60+Kurwai!S60+LANKIEN!S60+BENTIU!S60+ROM!S60+Pagak!S60+KOCH!S60+JTH!S60+Akobo!S60+Ulang!S60+Kodok!S60+Chuil!S60+Doma!S60+KMH!S60+KCH!S60+'Wau shilluk'!S60+'Koradar idp'!S60</f>
        <v>0</v>
      </c>
      <c r="T60" s="9"/>
      <c r="U60" s="9"/>
      <c r="V60" s="9"/>
      <c r="W60" s="9"/>
      <c r="X60" s="9"/>
      <c r="Y60" s="9"/>
      <c r="Z60" s="9"/>
    </row>
    <row r="61" spans="1:26" customFormat="1" ht="15.75" x14ac:dyDescent="0.25">
      <c r="A61" s="433">
        <v>43073</v>
      </c>
      <c r="B61" s="438">
        <v>43079</v>
      </c>
      <c r="C61" s="435" t="s">
        <v>125</v>
      </c>
      <c r="D61" s="431">
        <f>NARUS!D61+MALAKAL!D61+'Malakal IDP'!D61+JUAIBOR!D61+KEEW!D61+'MELUTpoc '!D61+NASIR!D61+LEER!D61+'OLD FANGAK'!D61+WALGAK!D61+PAGIL!D61+YUAI!D61+'Narus CDOT'!D61+JIECH!D61+ADONG!D61+Renk!D61+Gangyiel!D61+Bunj!D61+JMH!D61+AYOD!D61+Akoka!D61+Kurwai!D61+LANKIEN!D61+BENTIU!D61+ROM!D61+Pagak!D61+KOCH!D61+JTH!D61+Akobo!D61+Ulang!D61+Kodok!D61+Chuil!D61+Doma!D61+KMH!D61+KCH!D61+'Wau shilluk'!D61+'Koradar idp'!D61</f>
        <v>577</v>
      </c>
      <c r="E61" s="450">
        <f>NARUS!E61+MALAKAL!E61+'Malakal IDP'!E61+JUAIBOR!E61+KEEW!E61+'MELUTpoc '!E61+NASIR!E61+LEER!E61+'OLD FANGAK'!E61+WALGAK!E61+PAGIL!E61+YUAI!E61+'Narus CDOT'!E61+JIECH!E61+ADONG!E61+Renk!E61+Gangyiel!E61+Bunj!E61+JMH!E61+AYOD!E61+Akoka!E61+Kurwai!E61+LANKIEN!E61+BENTIU!E61+ROM!E61+Pagak!E61+KOCH!E61+JTH!E61+Akobo!E61+Ulang!E61+Kodok!E61+Chuil!E61+Doma!E61+KMH!E61+KCH!E61+'Wau shilluk'!E61+'Koradar idp'!E61</f>
        <v>578</v>
      </c>
      <c r="F61" s="450">
        <f>NARUS!F61+MALAKAL!F61+'Malakal IDP'!F61+JUAIBOR!F61+KEEW!F61+'MELUTpoc '!F61+NASIR!F61+LEER!F61+'OLD FANGAK'!F61+WALGAK!F61+PAGIL!F61+YUAI!F61+'Narus CDOT'!F61+JIECH!F61+ADONG!F61+Renk!F61+Gangyiel!F61+Bunj!F61+JMH!F61+AYOD!F61+Akoka!F61+Kurwai!F61+LANKIEN!F61+BENTIU!F61+ROM!F61+Pagak!F61+KOCH!F61+JTH!F61+Akobo!F61+Ulang!F61+Kodok!F61+Chuil!F61+Doma!F61+KMH!F61+KCH!F61+'Wau shilluk'!F61+'Koradar idp'!F61</f>
        <v>579</v>
      </c>
      <c r="G61" s="431">
        <f>NARUS!G61+MALAKAL!G61+'Malakal IDP'!G61+JUAIBOR!G61+KEEW!G61+'MELUTpoc '!G61+NASIR!G61+LEER!G61+'OLD FANGAK'!G61+WALGAK!G61+PAGIL!G61+YUAI!G61+'Narus CDOT'!G61+JIECH!G61+ADONG!G61+Renk!G61+Gangyiel!G61+Bunj!G61+JMH!G61+AYOD!G61+Akoka!G61+Kurwai!G61+LANKIEN!G61+BENTIU!G61+ROM!G61+Pagak!G61+KOCH!G61+JTH!G61+Akobo!G61+Ulang!G61+Kodok!G61+Chuil!G61+Doma!G61+KMH!G61+KCH!G61+'Wau shilluk'!G61+'Koradar idp'!G61</f>
        <v>580</v>
      </c>
      <c r="H61" s="431">
        <f>NARUS!H61+MALAKAL!H61+'Malakal IDP'!H61+JUAIBOR!H61+KEEW!H61+'MELUTpoc '!H61+NASIR!H61+LEER!H61+'OLD FANGAK'!H61+WALGAK!H61+PAGIL!H61+YUAI!H61+'Narus CDOT'!H61+JIECH!H61+ADONG!H61+Renk!H61+Gangyiel!H61+Bunj!H61+JMH!H61+AYOD!H61+Akoka!H61+Kurwai!H61+LANKIEN!H61+BENTIU!H61+ROM!H61+Pagak!H61+KOCH!H61+JTH!H61+Akobo!H61+Ulang!H61+Kodok!H61+Chuil!H61+Doma!H61+KMH!H61+KCH!H61+'Wau shilluk'!H61+'Koradar idp'!H61</f>
        <v>581</v>
      </c>
      <c r="I61" s="431">
        <f>NARUS!I61+MALAKAL!I61+'Malakal IDP'!I61+JUAIBOR!I61+KEEW!I61+'MELUTpoc '!I61+NASIR!I61+LEER!I61+'OLD FANGAK'!I61+WALGAK!I61+PAGIL!I61+YUAI!I61+'Narus CDOT'!I61+JIECH!I61+ADONG!I61+Renk!I61+Gangyiel!I61+Bunj!I61+JMH!I61+AYOD!I61+Akoka!I61+Kurwai!I61+LANKIEN!I61+BENTIU!I61+ROM!I61+Pagak!I61+KOCH!I61+JTH!I61+Akobo!I61+Ulang!I61+Kodok!I61+Chuil!I61+Doma!I61+KMH!I61+KCH!I61+'Wau shilluk'!I61+'Koradar idp'!I61</f>
        <v>582</v>
      </c>
      <c r="J61" s="431">
        <f>NARUS!J61+MALAKAL!J61+'Malakal IDP'!J61+JUAIBOR!J61+KEEW!J61+'MELUTpoc '!J61+NASIR!J61+LEER!J61+'OLD FANGAK'!J61+WALGAK!J61+PAGIL!J61+YUAI!J61+'Narus CDOT'!J61+JIECH!J61+ADONG!J61+Renk!J61+Gangyiel!J61+Bunj!J61+JMH!J61+AYOD!J61+Akoka!J61+Kurwai!J61+LANKIEN!J61+BENTIU!J61+ROM!J61+Pagak!J61+KOCH!J61+JTH!J61+Akobo!J61+Ulang!J61+Kodok!J61+Chuil!J61+Doma!J61+KMH!J61+KCH!J61+'Wau shilluk'!J61+'Koradar idp'!J61</f>
        <v>583</v>
      </c>
      <c r="K61" s="431">
        <f>NARUS!K61+MALAKAL!K61+'Malakal IDP'!K61+JUAIBOR!K61+KEEW!K61+'MELUTpoc '!K61+NASIR!K61+LEER!K61+'OLD FANGAK'!K61+WALGAK!K61+PAGIL!K61+YUAI!K61+'Narus CDOT'!K61+JIECH!K61+ADONG!K61+Renk!K61+Gangyiel!K61+Bunj!K61+JMH!K61+AYOD!K61+Akoka!K61+Kurwai!K61+LANKIEN!K61+BENTIU!K61+ROM!K61+Pagak!K61+KOCH!K61+JTH!K61+Akobo!K61+Ulang!K61+Kodok!K61+Chuil!K61+Doma!K61+KMH!K61+KCH!K61+'Wau shilluk'!K61+'Koradar idp'!K61</f>
        <v>584</v>
      </c>
      <c r="L61" s="431">
        <f>NARUS!L61+MALAKAL!L61+'Malakal IDP'!L61+JUAIBOR!L61+KEEW!L61+'MELUTpoc '!L61+NASIR!L61+LEER!L61+'OLD FANGAK'!L61+WALGAK!L61+PAGIL!L61+YUAI!L61+'Narus CDOT'!L61+JIECH!L61+ADONG!L61+Renk!L61+Gangyiel!L61+Bunj!L61+JMH!L61+AYOD!L61+Akoka!L61+Kurwai!L61+LANKIEN!L61+BENTIU!L61+ROM!L61+Pagak!L61+KOCH!L61+JTH!L61+Akobo!L61+Ulang!L61+Kodok!L61+Chuil!L61+Doma!L61+KMH!L61+KCH!L61+'Wau shilluk'!L61+'Koradar idp'!L61</f>
        <v>585</v>
      </c>
      <c r="M61" s="431">
        <f>NARUS!M61+MALAKAL!M61+'Malakal IDP'!M61+JUAIBOR!M61+KEEW!M61+'MELUTpoc '!M61+NASIR!M61+LEER!M61+'OLD FANGAK'!M61+WALGAK!M61+PAGIL!M61+YUAI!M61+'Narus CDOT'!M61+JIECH!M61+ADONG!M61+Renk!M61+Gangyiel!M61+Bunj!M61+JMH!M61+AYOD!M61+Akoka!M61+Kurwai!M61+LANKIEN!M61+BENTIU!M61+ROM!M61+Pagak!M61+KOCH!M61+JTH!M61+Akobo!M61+Ulang!M61+Kodok!M61+Chuil!M61+Doma!M61+KMH!M61+KCH!M61+'Wau shilluk'!M61+'Koradar idp'!M61</f>
        <v>586</v>
      </c>
      <c r="N61" s="431">
        <f>NARUS!N61+MALAKAL!N61+'Malakal IDP'!N61+JUAIBOR!N61+KEEW!N61+'MELUTpoc '!N61+NASIR!N61+LEER!N61+'OLD FANGAK'!N61+WALGAK!N61+PAGIL!N61+YUAI!N61+'Narus CDOT'!N61+JIECH!N61+ADONG!N61+Renk!N61+Gangyiel!N61+Bunj!N61+JMH!N61+AYOD!N61+Akoka!N61+Kurwai!N61+LANKIEN!N61+BENTIU!N61+ROM!N61+Pagak!N61+KOCH!N61+JTH!N61+Akobo!N61+Ulang!N61+Kodok!N61+Chuil!N61+Doma!N61+KMH!N61+KCH!N61+'Wau shilluk'!N61+'Koradar idp'!N61</f>
        <v>587</v>
      </c>
      <c r="O61" s="431">
        <f>NARUS!O61+MALAKAL!O61+'Malakal IDP'!O61+JUAIBOR!O61+KEEW!O61+'MELUTpoc '!O61+NASIR!O61+LEER!O61+'OLD FANGAK'!O61+WALGAK!O61+PAGIL!O61+YUAI!O61+'Narus CDOT'!O61+JIECH!O61+ADONG!O61+Renk!O61+Gangyiel!O61+Bunj!O61+JMH!O61+AYOD!O61+Akoka!O61+Kurwai!O61+LANKIEN!O61+BENTIU!O61+ROM!O61+Pagak!O61+KOCH!O61+JTH!O61+Akobo!O61+Ulang!O61+Kodok!O61+Chuil!O61+Doma!O61+KMH!O61+KCH!O61+'Wau shilluk'!O61+'Koradar idp'!O61</f>
        <v>588</v>
      </c>
      <c r="P61" s="449">
        <f>NARUS!P61+MALAKAL!P61+'Malakal IDP'!P61+JUAIBOR!P61+KEEW!P61+'MELUTpoc '!P61+NASIR!P61+LEER!P61+'OLD FANGAK'!P61+WALGAK!P61+PAGIL!P61+YUAI!P61+'Narus CDOT'!P61+JIECH!P61+ADONG!P61+Renk!P61+Gangyiel!P61+Bunj!P61+JMH!P61+AYOD!P61+Akoka!P61+Kurwai!P61+LANKIEN!P61+BENTIU!P61+ROM!P61+Pagak!P61+KOCH!P61+JTH!P61+Akobo!P61+Ulang!P61+Kodok!P61+Chuil!P61+Doma!P61+KMH!P61+KCH!P61+'Wau shilluk'!P61+'Koradar idp'!P61</f>
        <v>0</v>
      </c>
      <c r="Q61" s="449">
        <f>NARUS!Q61+MALAKAL!Q61+'Malakal IDP'!Q61+JUAIBOR!Q61+KEEW!Q61+'MELUTpoc '!Q61+NASIR!Q61+LEER!Q61+'OLD FANGAK'!Q61+WALGAK!Q61+PAGIL!Q61+YUAI!Q61+'Narus CDOT'!Q61+JIECH!Q61+ADONG!Q61+Renk!Q61+Gangyiel!Q61+Bunj!Q61+JMH!Q61+AYOD!Q61+Akoka!Q61+Kurwai!Q61+LANKIEN!Q61+BENTIU!Q61+ROM!Q61+Pagak!Q61+KOCH!Q61+JTH!Q61+Akobo!Q61+Ulang!Q61+Kodok!Q61+Chuil!Q61+Doma!Q61+KMH!Q61+KCH!Q61+'Wau shilluk'!Q61+'Koradar idp'!Q61</f>
        <v>0</v>
      </c>
      <c r="R61" s="450">
        <f>NARUS!R61+MALAKAL!R61+'Malakal IDP'!R61+JUAIBOR!R61+KEEW!R61+'MELUTpoc '!R61+NASIR!R61+LEER!R61+'OLD FANGAK'!R61+WALGAK!R61+PAGIL!R61+YUAI!R61+'Narus CDOT'!R61+JIECH!R61+ADONG!R61+Renk!R61+Gangyiel!R61+Bunj!R61+JMH!R61+AYOD!R61+Akoka!R61+Kurwai!R61+LANKIEN!R61+BENTIU!R61+ROM!R61+Pagak!R61+KOCH!R61+JTH!R61+Akobo!R61+Ulang!R61+Kodok!R61+Chuil!R61+Doma!R61+KMH!R61+KCH!R61+'Wau shilluk'!R61+'Koradar idp'!R61</f>
        <v>0</v>
      </c>
      <c r="S61" s="450">
        <f>NARUS!S61+MALAKAL!S61+'Malakal IDP'!S61+JUAIBOR!S61+KEEW!S61+'MELUTpoc '!S61+NASIR!S61+LEER!S61+'OLD FANGAK'!S61+WALGAK!S61+PAGIL!S61+YUAI!S61+'Narus CDOT'!S61+JIECH!S61+ADONG!S61+Renk!S61+Gangyiel!S61+Bunj!S61+JMH!S61+AYOD!S61+Akoka!S61+Kurwai!S61+LANKIEN!S61+BENTIU!S61+ROM!S61+Pagak!S61+KOCH!S61+JTH!S61+Akobo!S61+Ulang!S61+Kodok!S61+Chuil!S61+Doma!S61+KMH!S61+KCH!S61+'Wau shilluk'!S61+'Koradar idp'!S61</f>
        <v>0</v>
      </c>
      <c r="T61" s="9"/>
      <c r="U61" s="9"/>
      <c r="V61" s="9"/>
      <c r="W61" s="9"/>
      <c r="X61" s="9"/>
      <c r="Y61" s="9"/>
      <c r="Z61" s="9"/>
    </row>
    <row r="62" spans="1:26" customFormat="1" ht="15.75" x14ac:dyDescent="0.25">
      <c r="A62" s="433">
        <v>43080</v>
      </c>
      <c r="B62" s="438">
        <v>43086</v>
      </c>
      <c r="C62" s="435" t="s">
        <v>126</v>
      </c>
      <c r="D62" s="431">
        <f>NARUS!D62+MALAKAL!D62+'Malakal IDP'!D62+JUAIBOR!D62+KEEW!D62+'MELUTpoc '!D62+NASIR!D62+LEER!D62+'OLD FANGAK'!D62+WALGAK!D62+PAGIL!D62+YUAI!D62+'Narus CDOT'!D62+JIECH!D62+ADONG!D62+Renk!D62+Gangyiel!D62+Bunj!D62+JMH!D62+AYOD!D62+Akoka!D62+Kurwai!D62+LANKIEN!D62+BENTIU!D62+ROM!D62+Pagak!D62+KOCH!D62+JTH!D62+Akobo!D62+Ulang!D62+Kodok!D62+Chuil!D62+Doma!D62+KMH!D62+KCH!D62+'Wau shilluk'!D62+'Koradar idp'!D62</f>
        <v>589</v>
      </c>
      <c r="E62" s="450">
        <f>NARUS!E62+MALAKAL!E62+'Malakal IDP'!E62+JUAIBOR!E62+KEEW!E62+'MELUTpoc '!E62+NASIR!E62+LEER!E62+'OLD FANGAK'!E62+WALGAK!E62+PAGIL!E62+YUAI!E62+'Narus CDOT'!E62+JIECH!E62+ADONG!E62+Renk!E62+Gangyiel!E62+Bunj!E62+JMH!E62+AYOD!E62+Akoka!E62+Kurwai!E62+LANKIEN!E62+BENTIU!E62+ROM!E62+Pagak!E62+KOCH!E62+JTH!E62+Akobo!E62+Ulang!E62+Kodok!E62+Chuil!E62+Doma!E62+KMH!E62+KCH!E62+'Wau shilluk'!E62+'Koradar idp'!E62</f>
        <v>590</v>
      </c>
      <c r="F62" s="450">
        <f>NARUS!F62+MALAKAL!F62+'Malakal IDP'!F62+JUAIBOR!F62+KEEW!F62+'MELUTpoc '!F62+NASIR!F62+LEER!F62+'OLD FANGAK'!F62+WALGAK!F62+PAGIL!F62+YUAI!F62+'Narus CDOT'!F62+JIECH!F62+ADONG!F62+Renk!F62+Gangyiel!F62+Bunj!F62+JMH!F62+AYOD!F62+Akoka!F62+Kurwai!F62+LANKIEN!F62+BENTIU!F62+ROM!F62+Pagak!F62+KOCH!F62+JTH!F62+Akobo!F62+Ulang!F62+Kodok!F62+Chuil!F62+Doma!F62+KMH!F62+KCH!F62+'Wau shilluk'!F62+'Koradar idp'!F62</f>
        <v>591</v>
      </c>
      <c r="G62" s="431">
        <f>NARUS!G62+MALAKAL!G62+'Malakal IDP'!G62+JUAIBOR!G62+KEEW!G62+'MELUTpoc '!G62+NASIR!G62+LEER!G62+'OLD FANGAK'!G62+WALGAK!G62+PAGIL!G62+YUAI!G62+'Narus CDOT'!G62+JIECH!G62+ADONG!G62+Renk!G62+Gangyiel!G62+Bunj!G62+JMH!G62+AYOD!G62+Akoka!G62+Kurwai!G62+LANKIEN!G62+BENTIU!G62+ROM!G62+Pagak!G62+KOCH!G62+JTH!G62+Akobo!G62+Ulang!G62+Kodok!G62+Chuil!G62+Doma!G62+KMH!G62+KCH!G62+'Wau shilluk'!G62+'Koradar idp'!G62</f>
        <v>592</v>
      </c>
      <c r="H62" s="431">
        <f>NARUS!H62+MALAKAL!H62+'Malakal IDP'!H62+JUAIBOR!H62+KEEW!H62+'MELUTpoc '!H62+NASIR!H62+LEER!H62+'OLD FANGAK'!H62+WALGAK!H62+PAGIL!H62+YUAI!H62+'Narus CDOT'!H62+JIECH!H62+ADONG!H62+Renk!H62+Gangyiel!H62+Bunj!H62+JMH!H62+AYOD!H62+Akoka!H62+Kurwai!H62+LANKIEN!H62+BENTIU!H62+ROM!H62+Pagak!H62+KOCH!H62+JTH!H62+Akobo!H62+Ulang!H62+Kodok!H62+Chuil!H62+Doma!H62+KMH!H62+KCH!H62+'Wau shilluk'!H62+'Koradar idp'!H62</f>
        <v>593</v>
      </c>
      <c r="I62" s="431">
        <f>NARUS!I62+MALAKAL!I62+'Malakal IDP'!I62+JUAIBOR!I62+KEEW!I62+'MELUTpoc '!I62+NASIR!I62+LEER!I62+'OLD FANGAK'!I62+WALGAK!I62+PAGIL!I62+YUAI!I62+'Narus CDOT'!I62+JIECH!I62+ADONG!I62+Renk!I62+Gangyiel!I62+Bunj!I62+JMH!I62+AYOD!I62+Akoka!I62+Kurwai!I62+LANKIEN!I62+BENTIU!I62+ROM!I62+Pagak!I62+KOCH!I62+JTH!I62+Akobo!I62+Ulang!I62+Kodok!I62+Chuil!I62+Doma!I62+KMH!I62+KCH!I62+'Wau shilluk'!I62+'Koradar idp'!I62</f>
        <v>594</v>
      </c>
      <c r="J62" s="431">
        <f>NARUS!J62+MALAKAL!J62+'Malakal IDP'!J62+JUAIBOR!J62+KEEW!J62+'MELUTpoc '!J62+NASIR!J62+LEER!J62+'OLD FANGAK'!J62+WALGAK!J62+PAGIL!J62+YUAI!J62+'Narus CDOT'!J62+JIECH!J62+ADONG!J62+Renk!J62+Gangyiel!J62+Bunj!J62+JMH!J62+AYOD!J62+Akoka!J62+Kurwai!J62+LANKIEN!J62+BENTIU!J62+ROM!J62+Pagak!J62+KOCH!J62+JTH!J62+Akobo!J62+Ulang!J62+Kodok!J62+Chuil!J62+Doma!J62+KMH!J62+KCH!J62+'Wau shilluk'!J62+'Koradar idp'!J62</f>
        <v>595</v>
      </c>
      <c r="K62" s="431">
        <f>NARUS!K62+MALAKAL!K62+'Malakal IDP'!K62+JUAIBOR!K62+KEEW!K62+'MELUTpoc '!K62+NASIR!K62+LEER!K62+'OLD FANGAK'!K62+WALGAK!K62+PAGIL!K62+YUAI!K62+'Narus CDOT'!K62+JIECH!K62+ADONG!K62+Renk!K62+Gangyiel!K62+Bunj!K62+JMH!K62+AYOD!K62+Akoka!K62+Kurwai!K62+LANKIEN!K62+BENTIU!K62+ROM!K62+Pagak!K62+KOCH!K62+JTH!K62+Akobo!K62+Ulang!K62+Kodok!K62+Chuil!K62+Doma!K62+KMH!K62+KCH!K62+'Wau shilluk'!K62+'Koradar idp'!K62</f>
        <v>596</v>
      </c>
      <c r="L62" s="431">
        <f>NARUS!L62+MALAKAL!L62+'Malakal IDP'!L62+JUAIBOR!L62+KEEW!L62+'MELUTpoc '!L62+NASIR!L62+LEER!L62+'OLD FANGAK'!L62+WALGAK!L62+PAGIL!L62+YUAI!L62+'Narus CDOT'!L62+JIECH!L62+ADONG!L62+Renk!L62+Gangyiel!L62+Bunj!L62+JMH!L62+AYOD!L62+Akoka!L62+Kurwai!L62+LANKIEN!L62+BENTIU!L62+ROM!L62+Pagak!L62+KOCH!L62+JTH!L62+Akobo!L62+Ulang!L62+Kodok!L62+Chuil!L62+Doma!L62+KMH!L62+KCH!L62+'Wau shilluk'!L62+'Koradar idp'!L62</f>
        <v>597</v>
      </c>
      <c r="M62" s="431">
        <f>NARUS!M62+MALAKAL!M62+'Malakal IDP'!M62+JUAIBOR!M62+KEEW!M62+'MELUTpoc '!M62+NASIR!M62+LEER!M62+'OLD FANGAK'!M62+WALGAK!M62+PAGIL!M62+YUAI!M62+'Narus CDOT'!M62+JIECH!M62+ADONG!M62+Renk!M62+Gangyiel!M62+Bunj!M62+JMH!M62+AYOD!M62+Akoka!M62+Kurwai!M62+LANKIEN!M62+BENTIU!M62+ROM!M62+Pagak!M62+KOCH!M62+JTH!M62+Akobo!M62+Ulang!M62+Kodok!M62+Chuil!M62+Doma!M62+KMH!M62+KCH!M62+'Wau shilluk'!M62+'Koradar idp'!M62</f>
        <v>598</v>
      </c>
      <c r="N62" s="431">
        <f>NARUS!N62+MALAKAL!N62+'Malakal IDP'!N62+JUAIBOR!N62+KEEW!N62+'MELUTpoc '!N62+NASIR!N62+LEER!N62+'OLD FANGAK'!N62+WALGAK!N62+PAGIL!N62+YUAI!N62+'Narus CDOT'!N62+JIECH!N62+ADONG!N62+Renk!N62+Gangyiel!N62+Bunj!N62+JMH!N62+AYOD!N62+Akoka!N62+Kurwai!N62+LANKIEN!N62+BENTIU!N62+ROM!N62+Pagak!N62+KOCH!N62+JTH!N62+Akobo!N62+Ulang!N62+Kodok!N62+Chuil!N62+Doma!N62+KMH!N62+KCH!N62+'Wau shilluk'!N62+'Koradar idp'!N62</f>
        <v>599</v>
      </c>
      <c r="O62" s="431">
        <f>NARUS!O62+MALAKAL!O62+'Malakal IDP'!O62+JUAIBOR!O62+KEEW!O62+'MELUTpoc '!O62+NASIR!O62+LEER!O62+'OLD FANGAK'!O62+WALGAK!O62+PAGIL!O62+YUAI!O62+'Narus CDOT'!O62+JIECH!O62+ADONG!O62+Renk!O62+Gangyiel!O62+Bunj!O62+JMH!O62+AYOD!O62+Akoka!O62+Kurwai!O62+LANKIEN!O62+BENTIU!O62+ROM!O62+Pagak!O62+KOCH!O62+JTH!O62+Akobo!O62+Ulang!O62+Kodok!O62+Chuil!O62+Doma!O62+KMH!O62+KCH!O62+'Wau shilluk'!O62+'Koradar idp'!O62</f>
        <v>600</v>
      </c>
      <c r="P62" s="449">
        <f>NARUS!P62+MALAKAL!P62+'Malakal IDP'!P62+JUAIBOR!P62+KEEW!P62+'MELUTpoc '!P62+NASIR!P62+LEER!P62+'OLD FANGAK'!P62+WALGAK!P62+PAGIL!P62+YUAI!P62+'Narus CDOT'!P62+JIECH!P62+ADONG!P62+Renk!P62+Gangyiel!P62+Bunj!P62+JMH!P62+AYOD!P62+Akoka!P62+Kurwai!P62+LANKIEN!P62+BENTIU!P62+ROM!P62+Pagak!P62+KOCH!P62+JTH!P62+Akobo!P62+Ulang!P62+Kodok!P62+Chuil!P62+Doma!P62+KMH!P62+KCH!P62+'Wau shilluk'!P62+'Koradar idp'!P62</f>
        <v>0</v>
      </c>
      <c r="Q62" s="449">
        <f>NARUS!Q62+MALAKAL!Q62+'Malakal IDP'!Q62+JUAIBOR!Q62+KEEW!Q62+'MELUTpoc '!Q62+NASIR!Q62+LEER!Q62+'OLD FANGAK'!Q62+WALGAK!Q62+PAGIL!Q62+YUAI!Q62+'Narus CDOT'!Q62+JIECH!Q62+ADONG!Q62+Renk!Q62+Gangyiel!Q62+Bunj!Q62+JMH!Q62+AYOD!Q62+Akoka!Q62+Kurwai!Q62+LANKIEN!Q62+BENTIU!Q62+ROM!Q62+Pagak!Q62+KOCH!Q62+JTH!Q62+Akobo!Q62+Ulang!Q62+Kodok!Q62+Chuil!Q62+Doma!Q62+KMH!Q62+KCH!Q62+'Wau shilluk'!Q62+'Koradar idp'!Q62</f>
        <v>0</v>
      </c>
      <c r="R62" s="450">
        <f>NARUS!R62+MALAKAL!R62+'Malakal IDP'!R62+JUAIBOR!R62+KEEW!R62+'MELUTpoc '!R62+NASIR!R62+LEER!R62+'OLD FANGAK'!R62+WALGAK!R62+PAGIL!R62+YUAI!R62+'Narus CDOT'!R62+JIECH!R62+ADONG!R62+Renk!R62+Gangyiel!R62+Bunj!R62+JMH!R62+AYOD!R62+Akoka!R62+Kurwai!R62+LANKIEN!R62+BENTIU!R62+ROM!R62+Pagak!R62+KOCH!R62+JTH!R62+Akobo!R62+Ulang!R62+Kodok!R62+Chuil!R62+Doma!R62+KMH!R62+KCH!R62+'Wau shilluk'!R62+'Koradar idp'!R62</f>
        <v>0</v>
      </c>
      <c r="S62" s="450">
        <f>NARUS!S62+MALAKAL!S62+'Malakal IDP'!S62+JUAIBOR!S62+KEEW!S62+'MELUTpoc '!S62+NASIR!S62+LEER!S62+'OLD FANGAK'!S62+WALGAK!S62+PAGIL!S62+YUAI!S62+'Narus CDOT'!S62+JIECH!S62+ADONG!S62+Renk!S62+Gangyiel!S62+Bunj!S62+JMH!S62+AYOD!S62+Akoka!S62+Kurwai!S62+LANKIEN!S62+BENTIU!S62+ROM!S62+Pagak!S62+KOCH!S62+JTH!S62+Akobo!S62+Ulang!S62+Kodok!S62+Chuil!S62+Doma!S62+KMH!S62+KCH!S62+'Wau shilluk'!S62+'Koradar idp'!S62</f>
        <v>0</v>
      </c>
      <c r="T62" s="9"/>
      <c r="U62" s="9"/>
      <c r="V62" s="9"/>
      <c r="W62" s="9"/>
      <c r="X62" s="9"/>
      <c r="Y62" s="9"/>
      <c r="Z62" s="9"/>
    </row>
    <row r="63" spans="1:26" customFormat="1" ht="15.75" x14ac:dyDescent="0.25">
      <c r="A63" s="433">
        <v>43087</v>
      </c>
      <c r="B63" s="438">
        <v>43093</v>
      </c>
      <c r="C63" s="435" t="s">
        <v>127</v>
      </c>
      <c r="D63" s="431">
        <f>NARUS!D63+MALAKAL!D63+'Malakal IDP'!D63+JUAIBOR!D63+KEEW!D63+'MELUTpoc '!D63+NASIR!D63+LEER!D63+'OLD FANGAK'!D63+WALGAK!D63+PAGIL!D63+YUAI!D63+'Narus CDOT'!D63+JIECH!D63+ADONG!D63+Renk!D63+Gangyiel!D63+Bunj!D63+JMH!D63+AYOD!D63+Akoka!D63+Kurwai!D63+LANKIEN!D63+BENTIU!D63+ROM!D63+Pagak!D63+KOCH!D63+JTH!D63+Akobo!D63+Ulang!D63+Kodok!D63+Chuil!D63+Doma!D63+KMH!D63+KCH!D63+'Wau shilluk'!D63+'Koradar idp'!D63</f>
        <v>601</v>
      </c>
      <c r="E63" s="450">
        <f>NARUS!E63+MALAKAL!E63+'Malakal IDP'!E63+JUAIBOR!E63+KEEW!E63+'MELUTpoc '!E63+NASIR!E63+LEER!E63+'OLD FANGAK'!E63+WALGAK!E63+PAGIL!E63+YUAI!E63+'Narus CDOT'!E63+JIECH!E63+ADONG!E63+Renk!E63+Gangyiel!E63+Bunj!E63+JMH!E63+AYOD!E63+Akoka!E63+Kurwai!E63+LANKIEN!E63+BENTIU!E63+ROM!E63+Pagak!E63+KOCH!E63+JTH!E63+Akobo!E63+Ulang!E63+Kodok!E63+Chuil!E63+Doma!E63+KMH!E63+KCH!E63+'Wau shilluk'!E63+'Koradar idp'!E63</f>
        <v>602</v>
      </c>
      <c r="F63" s="450">
        <f>NARUS!F63+MALAKAL!F63+'Malakal IDP'!F63+JUAIBOR!F63+KEEW!F63+'MELUTpoc '!F63+NASIR!F63+LEER!F63+'OLD FANGAK'!F63+WALGAK!F63+PAGIL!F63+YUAI!F63+'Narus CDOT'!F63+JIECH!F63+ADONG!F63+Renk!F63+Gangyiel!F63+Bunj!F63+JMH!F63+AYOD!F63+Akoka!F63+Kurwai!F63+LANKIEN!F63+BENTIU!F63+ROM!F63+Pagak!F63+KOCH!F63+JTH!F63+Akobo!F63+Ulang!F63+Kodok!F63+Chuil!F63+Doma!F63+KMH!F63+KCH!F63+'Wau shilluk'!F63+'Koradar idp'!F63</f>
        <v>603</v>
      </c>
      <c r="G63" s="431">
        <f>NARUS!G63+MALAKAL!G63+'Malakal IDP'!G63+JUAIBOR!G63+KEEW!G63+'MELUTpoc '!G63+NASIR!G63+LEER!G63+'OLD FANGAK'!G63+WALGAK!G63+PAGIL!G63+YUAI!G63+'Narus CDOT'!G63+JIECH!G63+ADONG!G63+Renk!G63+Gangyiel!G63+Bunj!G63+JMH!G63+AYOD!G63+Akoka!G63+Kurwai!G63+LANKIEN!G63+BENTIU!G63+ROM!G63+Pagak!G63+KOCH!G63+JTH!G63+Akobo!G63+Ulang!G63+Kodok!G63+Chuil!G63+Doma!G63+KMH!G63+KCH!G63+'Wau shilluk'!G63+'Koradar idp'!G63</f>
        <v>604</v>
      </c>
      <c r="H63" s="431">
        <f>NARUS!H63+MALAKAL!H63+'Malakal IDP'!H63+JUAIBOR!H63+KEEW!H63+'MELUTpoc '!H63+NASIR!H63+LEER!H63+'OLD FANGAK'!H63+WALGAK!H63+PAGIL!H63+YUAI!H63+'Narus CDOT'!H63+JIECH!H63+ADONG!H63+Renk!H63+Gangyiel!H63+Bunj!H63+JMH!H63+AYOD!H63+Akoka!H63+Kurwai!H63+LANKIEN!H63+BENTIU!H63+ROM!H63+Pagak!H63+KOCH!H63+JTH!H63+Akobo!H63+Ulang!H63+Kodok!H63+Chuil!H63+Doma!H63+KMH!H63+KCH!H63+'Wau shilluk'!H63+'Koradar idp'!H63</f>
        <v>605</v>
      </c>
      <c r="I63" s="431">
        <f>NARUS!I63+MALAKAL!I63+'Malakal IDP'!I63+JUAIBOR!I63+KEEW!I63+'MELUTpoc '!I63+NASIR!I63+LEER!I63+'OLD FANGAK'!I63+WALGAK!I63+PAGIL!I63+YUAI!I63+'Narus CDOT'!I63+JIECH!I63+ADONG!I63+Renk!I63+Gangyiel!I63+Bunj!I63+JMH!I63+AYOD!I63+Akoka!I63+Kurwai!I63+LANKIEN!I63+BENTIU!I63+ROM!I63+Pagak!I63+KOCH!I63+JTH!I63+Akobo!I63+Ulang!I63+Kodok!I63+Chuil!I63+Doma!I63+KMH!I63+KCH!I63+'Wau shilluk'!I63+'Koradar idp'!I63</f>
        <v>606</v>
      </c>
      <c r="J63" s="431">
        <f>NARUS!J63+MALAKAL!J63+'Malakal IDP'!J63+JUAIBOR!J63+KEEW!J63+'MELUTpoc '!J63+NASIR!J63+LEER!J63+'OLD FANGAK'!J63+WALGAK!J63+PAGIL!J63+YUAI!J63+'Narus CDOT'!J63+JIECH!J63+ADONG!J63+Renk!J63+Gangyiel!J63+Bunj!J63+JMH!J63+AYOD!J63+Akoka!J63+Kurwai!J63+LANKIEN!J63+BENTIU!J63+ROM!J63+Pagak!J63+KOCH!J63+JTH!J63+Akobo!J63+Ulang!J63+Kodok!J63+Chuil!J63+Doma!J63+KMH!J63+KCH!J63+'Wau shilluk'!J63+'Koradar idp'!J63</f>
        <v>607</v>
      </c>
      <c r="K63" s="431">
        <f>NARUS!K63+MALAKAL!K63+'Malakal IDP'!K63+JUAIBOR!K63+KEEW!K63+'MELUTpoc '!K63+NASIR!K63+LEER!K63+'OLD FANGAK'!K63+WALGAK!K63+PAGIL!K63+YUAI!K63+'Narus CDOT'!K63+JIECH!K63+ADONG!K63+Renk!K63+Gangyiel!K63+Bunj!K63+JMH!K63+AYOD!K63+Akoka!K63+Kurwai!K63+LANKIEN!K63+BENTIU!K63+ROM!K63+Pagak!K63+KOCH!K63+JTH!K63+Akobo!K63+Ulang!K63+Kodok!K63+Chuil!K63+Doma!K63+KMH!K63+KCH!K63+'Wau shilluk'!K63+'Koradar idp'!K63</f>
        <v>608</v>
      </c>
      <c r="L63" s="431">
        <f>NARUS!L63+MALAKAL!L63+'Malakal IDP'!L63+JUAIBOR!L63+KEEW!L63+'MELUTpoc '!L63+NASIR!L63+LEER!L63+'OLD FANGAK'!L63+WALGAK!L63+PAGIL!L63+YUAI!L63+'Narus CDOT'!L63+JIECH!L63+ADONG!L63+Renk!L63+Gangyiel!L63+Bunj!L63+JMH!L63+AYOD!L63+Akoka!L63+Kurwai!L63+LANKIEN!L63+BENTIU!L63+ROM!L63+Pagak!L63+KOCH!L63+JTH!L63+Akobo!L63+Ulang!L63+Kodok!L63+Chuil!L63+Doma!L63+KMH!L63+KCH!L63+'Wau shilluk'!L63+'Koradar idp'!L63</f>
        <v>609</v>
      </c>
      <c r="M63" s="431">
        <f>NARUS!M63+MALAKAL!M63+'Malakal IDP'!M63+JUAIBOR!M63+KEEW!M63+'MELUTpoc '!M63+NASIR!M63+LEER!M63+'OLD FANGAK'!M63+WALGAK!M63+PAGIL!M63+YUAI!M63+'Narus CDOT'!M63+JIECH!M63+ADONG!M63+Renk!M63+Gangyiel!M63+Bunj!M63+JMH!M63+AYOD!M63+Akoka!M63+Kurwai!M63+LANKIEN!M63+BENTIU!M63+ROM!M63+Pagak!M63+KOCH!M63+JTH!M63+Akobo!M63+Ulang!M63+Kodok!M63+Chuil!M63+Doma!M63+KMH!M63+KCH!M63+'Wau shilluk'!M63+'Koradar idp'!M63</f>
        <v>610</v>
      </c>
      <c r="N63" s="431">
        <f>NARUS!N63+MALAKAL!N63+'Malakal IDP'!N63+JUAIBOR!N63+KEEW!N63+'MELUTpoc '!N63+NASIR!N63+LEER!N63+'OLD FANGAK'!N63+WALGAK!N63+PAGIL!N63+YUAI!N63+'Narus CDOT'!N63+JIECH!N63+ADONG!N63+Renk!N63+Gangyiel!N63+Bunj!N63+JMH!N63+AYOD!N63+Akoka!N63+Kurwai!N63+LANKIEN!N63+BENTIU!N63+ROM!N63+Pagak!N63+KOCH!N63+JTH!N63+Akobo!N63+Ulang!N63+Kodok!N63+Chuil!N63+Doma!N63+KMH!N63+KCH!N63+'Wau shilluk'!N63+'Koradar idp'!N63</f>
        <v>611</v>
      </c>
      <c r="O63" s="431">
        <f>NARUS!O63+MALAKAL!O63+'Malakal IDP'!O63+JUAIBOR!O63+KEEW!O63+'MELUTpoc '!O63+NASIR!O63+LEER!O63+'OLD FANGAK'!O63+WALGAK!O63+PAGIL!O63+YUAI!O63+'Narus CDOT'!O63+JIECH!O63+ADONG!O63+Renk!O63+Gangyiel!O63+Bunj!O63+JMH!O63+AYOD!O63+Akoka!O63+Kurwai!O63+LANKIEN!O63+BENTIU!O63+ROM!O63+Pagak!O63+KOCH!O63+JTH!O63+Akobo!O63+Ulang!O63+Kodok!O63+Chuil!O63+Doma!O63+KMH!O63+KCH!O63+'Wau shilluk'!O63+'Koradar idp'!O63</f>
        <v>612</v>
      </c>
      <c r="P63" s="449">
        <f>NARUS!P63+MALAKAL!P63+'Malakal IDP'!P63+JUAIBOR!P63+KEEW!P63+'MELUTpoc '!P63+NASIR!P63+LEER!P63+'OLD FANGAK'!P63+WALGAK!P63+PAGIL!P63+YUAI!P63+'Narus CDOT'!P63+JIECH!P63+ADONG!P63+Renk!P63+Gangyiel!P63+Bunj!P63+JMH!P63+AYOD!P63+Akoka!P63+Kurwai!P63+LANKIEN!P63+BENTIU!P63+ROM!P63+Pagak!P63+KOCH!P63+JTH!P63+Akobo!P63+Ulang!P63+Kodok!P63+Chuil!P63+Doma!P63+KMH!P63+KCH!P63+'Wau shilluk'!P63+'Koradar idp'!P63</f>
        <v>0</v>
      </c>
      <c r="Q63" s="449">
        <f>NARUS!Q63+MALAKAL!Q63+'Malakal IDP'!Q63+JUAIBOR!Q63+KEEW!Q63+'MELUTpoc '!Q63+NASIR!Q63+LEER!Q63+'OLD FANGAK'!Q63+WALGAK!Q63+PAGIL!Q63+YUAI!Q63+'Narus CDOT'!Q63+JIECH!Q63+ADONG!Q63+Renk!Q63+Gangyiel!Q63+Bunj!Q63+JMH!Q63+AYOD!Q63+Akoka!Q63+Kurwai!Q63+LANKIEN!Q63+BENTIU!Q63+ROM!Q63+Pagak!Q63+KOCH!Q63+JTH!Q63+Akobo!Q63+Ulang!Q63+Kodok!Q63+Chuil!Q63+Doma!Q63+KMH!Q63+KCH!Q63+'Wau shilluk'!Q63+'Koradar idp'!Q63</f>
        <v>0</v>
      </c>
      <c r="R63" s="450">
        <f>NARUS!R63+MALAKAL!R63+'Malakal IDP'!R63+JUAIBOR!R63+KEEW!R63+'MELUTpoc '!R63+NASIR!R63+LEER!R63+'OLD FANGAK'!R63+WALGAK!R63+PAGIL!R63+YUAI!R63+'Narus CDOT'!R63+JIECH!R63+ADONG!R63+Renk!R63+Gangyiel!R63+Bunj!R63+JMH!R63+AYOD!R63+Akoka!R63+Kurwai!R63+LANKIEN!R63+BENTIU!R63+ROM!R63+Pagak!R63+KOCH!R63+JTH!R63+Akobo!R63+Ulang!R63+Kodok!R63+Chuil!R63+Doma!R63+KMH!R63+KCH!R63+'Wau shilluk'!R63+'Koradar idp'!R63</f>
        <v>0</v>
      </c>
      <c r="S63" s="450">
        <f>NARUS!S63+MALAKAL!S63+'Malakal IDP'!S63+JUAIBOR!S63+KEEW!S63+'MELUTpoc '!S63+NASIR!S63+LEER!S63+'OLD FANGAK'!S63+WALGAK!S63+PAGIL!S63+YUAI!S63+'Narus CDOT'!S63+JIECH!S63+ADONG!S63+Renk!S63+Gangyiel!S63+Bunj!S63+JMH!S63+AYOD!S63+Akoka!S63+Kurwai!S63+LANKIEN!S63+BENTIU!S63+ROM!S63+Pagak!S63+KOCH!S63+JTH!S63+Akobo!S63+Ulang!S63+Kodok!S63+Chuil!S63+Doma!S63+KMH!S63+KCH!S63+'Wau shilluk'!S63+'Koradar idp'!S63</f>
        <v>0</v>
      </c>
      <c r="T63" s="9"/>
      <c r="U63" s="9"/>
      <c r="V63" s="9"/>
      <c r="W63" s="9"/>
      <c r="X63" s="9"/>
      <c r="Y63" s="9"/>
      <c r="Z63" s="9"/>
    </row>
    <row r="64" spans="1:26" customFormat="1" ht="15.75" x14ac:dyDescent="0.25">
      <c r="A64" s="433">
        <v>43094</v>
      </c>
      <c r="B64" s="438">
        <v>43100</v>
      </c>
      <c r="C64" s="435" t="s">
        <v>128</v>
      </c>
      <c r="D64" s="431">
        <f>NARUS!D64+MALAKAL!D64+'Malakal IDP'!D64+JUAIBOR!D64+KEEW!D64+'MELUTpoc '!D64+NASIR!D64+LEER!D64+'OLD FANGAK'!D64+WALGAK!D64+PAGIL!D64+YUAI!D64+'Narus CDOT'!D64+JIECH!D64+ADONG!D64+Renk!D64+Gangyiel!D64+Bunj!D64+JMH!D64+AYOD!D64+Akoka!D64+Kurwai!D64+LANKIEN!D64+BENTIU!D64+ROM!D64+Pagak!D64+KOCH!D64+JTH!D64+Akobo!D64+Ulang!D64+Kodok!D64+Chuil!D64+Doma!D64+KMH!D64+KCH!D64+'Wau shilluk'!D64+'Koradar idp'!D64</f>
        <v>613</v>
      </c>
      <c r="E64" s="450">
        <f>NARUS!E64+MALAKAL!E64+'Malakal IDP'!E64+JUAIBOR!E64+KEEW!E64+'MELUTpoc '!E64+NASIR!E64+LEER!E64+'OLD FANGAK'!E64+WALGAK!E64+PAGIL!E64+YUAI!E64+'Narus CDOT'!E64+JIECH!E64+ADONG!E64+Renk!E64+Gangyiel!E64+Bunj!E64+JMH!E64+AYOD!E64+Akoka!E64+Kurwai!E64+LANKIEN!E64+BENTIU!E64+ROM!E64+Pagak!E64+KOCH!E64+JTH!E64+Akobo!E64+Ulang!E64+Kodok!E64+Chuil!E64+Doma!E64+KMH!E64+KCH!E64+'Wau shilluk'!E64+'Koradar idp'!E64</f>
        <v>614</v>
      </c>
      <c r="F64" s="450">
        <f>NARUS!F64+MALAKAL!F64+'Malakal IDP'!F64+JUAIBOR!F64+KEEW!F64+'MELUTpoc '!F64+NASIR!F64+LEER!F64+'OLD FANGAK'!F64+WALGAK!F64+PAGIL!F64+YUAI!F64+'Narus CDOT'!F64+JIECH!F64+ADONG!F64+Renk!F64+Gangyiel!F64+Bunj!F64+JMH!F64+AYOD!F64+Akoka!F64+Kurwai!F64+LANKIEN!F64+BENTIU!F64+ROM!F64+Pagak!F64+KOCH!F64+JTH!F64+Akobo!F64+Ulang!F64+Kodok!F64+Chuil!F64+Doma!F64+KMH!F64+KCH!F64+'Wau shilluk'!F64+'Koradar idp'!F64</f>
        <v>615</v>
      </c>
      <c r="G64" s="431">
        <f>NARUS!G64+MALAKAL!G64+'Malakal IDP'!G64+JUAIBOR!G64+KEEW!G64+'MELUTpoc '!G64+NASIR!G64+LEER!G64+'OLD FANGAK'!G64+WALGAK!G64+PAGIL!G64+YUAI!G64+'Narus CDOT'!G64+JIECH!G64+ADONG!G64+Renk!G64+Gangyiel!G64+Bunj!G64+JMH!G64+AYOD!G64+Akoka!G64+Kurwai!G64+LANKIEN!G64+BENTIU!G64+ROM!G64+Pagak!G64+KOCH!G64+JTH!G64+Akobo!G64+Ulang!G64+Kodok!G64+Chuil!G64+Doma!G64+KMH!G64+KCH!G64+'Wau shilluk'!G64+'Koradar idp'!G64</f>
        <v>616</v>
      </c>
      <c r="H64" s="431">
        <f>NARUS!H64+MALAKAL!H64+'Malakal IDP'!H64+JUAIBOR!H64+KEEW!H64+'MELUTpoc '!H64+NASIR!H64+LEER!H64+'OLD FANGAK'!H64+WALGAK!H64+PAGIL!H64+YUAI!H64+'Narus CDOT'!H64+JIECH!H64+ADONG!H64+Renk!H64+Gangyiel!H64+Bunj!H64+JMH!H64+AYOD!H64+Akoka!H64+Kurwai!H64+LANKIEN!H64+BENTIU!H64+ROM!H64+Pagak!H64+KOCH!H64+JTH!H64+Akobo!H64+Ulang!H64+Kodok!H64+Chuil!H64+Doma!H64+KMH!H64+KCH!H64+'Wau shilluk'!H64+'Koradar idp'!H64</f>
        <v>617</v>
      </c>
      <c r="I64" s="431">
        <f>NARUS!I64+MALAKAL!I64+'Malakal IDP'!I64+JUAIBOR!I64+KEEW!I64+'MELUTpoc '!I64+NASIR!I64+LEER!I64+'OLD FANGAK'!I64+WALGAK!I64+PAGIL!I64+YUAI!I64+'Narus CDOT'!I64+JIECH!I64+ADONG!I64+Renk!I64+Gangyiel!I64+Bunj!I64+JMH!I64+AYOD!I64+Akoka!I64+Kurwai!I64+LANKIEN!I64+BENTIU!I64+ROM!I64+Pagak!I64+KOCH!I64+JTH!I64+Akobo!I64+Ulang!I64+Kodok!I64+Chuil!I64+Doma!I64+KMH!I64+KCH!I64+'Wau shilluk'!I64+'Koradar idp'!I64</f>
        <v>618</v>
      </c>
      <c r="J64" s="431">
        <f>NARUS!J64+MALAKAL!J64+'Malakal IDP'!J64+JUAIBOR!J64+KEEW!J64+'MELUTpoc '!J64+NASIR!J64+LEER!J64+'OLD FANGAK'!J64+WALGAK!J64+PAGIL!J64+YUAI!J64+'Narus CDOT'!J64+JIECH!J64+ADONG!J64+Renk!J64+Gangyiel!J64+Bunj!J64+JMH!J64+AYOD!J64+Akoka!J64+Kurwai!J64+LANKIEN!J64+BENTIU!J64+ROM!J64+Pagak!J64+KOCH!J64+JTH!J64+Akobo!J64+Ulang!J64+Kodok!J64+Chuil!J64+Doma!J64+KMH!J64+KCH!J64+'Wau shilluk'!J64+'Koradar idp'!J64</f>
        <v>619</v>
      </c>
      <c r="K64" s="431">
        <f>NARUS!K64+MALAKAL!K64+'Malakal IDP'!K64+JUAIBOR!K64+KEEW!K64+'MELUTpoc '!K64+NASIR!K64+LEER!K64+'OLD FANGAK'!K64+WALGAK!K64+PAGIL!K64+YUAI!K64+'Narus CDOT'!K64+JIECH!K64+ADONG!K64+Renk!K64+Gangyiel!K64+Bunj!K64+JMH!K64+AYOD!K64+Akoka!K64+Kurwai!K64+LANKIEN!K64+BENTIU!K64+ROM!K64+Pagak!K64+KOCH!K64+JTH!K64+Akobo!K64+Ulang!K64+Kodok!K64+Chuil!K64+Doma!K64+KMH!K64+KCH!K64+'Wau shilluk'!K64+'Koradar idp'!K64</f>
        <v>620</v>
      </c>
      <c r="L64" s="431">
        <f>NARUS!L64+MALAKAL!L64+'Malakal IDP'!L64+JUAIBOR!L64+KEEW!L64+'MELUTpoc '!L64+NASIR!L64+LEER!L64+'OLD FANGAK'!L64+WALGAK!L64+PAGIL!L64+YUAI!L64+'Narus CDOT'!L64+JIECH!L64+ADONG!L64+Renk!L64+Gangyiel!L64+Bunj!L64+JMH!L64+AYOD!L64+Akoka!L64+Kurwai!L64+LANKIEN!L64+BENTIU!L64+ROM!L64+Pagak!L64+KOCH!L64+JTH!L64+Akobo!L64+Ulang!L64+Kodok!L64+Chuil!L64+Doma!L64+KMH!L64+KCH!L64+'Wau shilluk'!L64+'Koradar idp'!L64</f>
        <v>621</v>
      </c>
      <c r="M64" s="431">
        <f>NARUS!M64+MALAKAL!M64+'Malakal IDP'!M64+JUAIBOR!M64+KEEW!M64+'MELUTpoc '!M64+NASIR!M64+LEER!M64+'OLD FANGAK'!M64+WALGAK!M64+PAGIL!M64+YUAI!M64+'Narus CDOT'!M64+JIECH!M64+ADONG!M64+Renk!M64+Gangyiel!M64+Bunj!M64+JMH!M64+AYOD!M64+Akoka!M64+Kurwai!M64+LANKIEN!M64+BENTIU!M64+ROM!M64+Pagak!M64+KOCH!M64+JTH!M64+Akobo!M64+Ulang!M64+Kodok!M64+Chuil!M64+Doma!M64+KMH!M64+KCH!M64+'Wau shilluk'!M64+'Koradar idp'!M64</f>
        <v>622</v>
      </c>
      <c r="N64" s="431">
        <f>NARUS!N64+MALAKAL!N64+'Malakal IDP'!N64+JUAIBOR!N64+KEEW!N64+'MELUTpoc '!N64+NASIR!N64+LEER!N64+'OLD FANGAK'!N64+WALGAK!N64+PAGIL!N64+YUAI!N64+'Narus CDOT'!N64+JIECH!N64+ADONG!N64+Renk!N64+Gangyiel!N64+Bunj!N64+JMH!N64+AYOD!N64+Akoka!N64+Kurwai!N64+LANKIEN!N64+BENTIU!N64+ROM!N64+Pagak!N64+KOCH!N64+JTH!N64+Akobo!N64+Ulang!N64+Kodok!N64+Chuil!N64+Doma!N64+KMH!N64+KCH!N64+'Wau shilluk'!N64+'Koradar idp'!N64</f>
        <v>623</v>
      </c>
      <c r="O64" s="431">
        <f>NARUS!O64+MALAKAL!O64+'Malakal IDP'!O64+JUAIBOR!O64+KEEW!O64+'MELUTpoc '!O64+NASIR!O64+LEER!O64+'OLD FANGAK'!O64+WALGAK!O64+PAGIL!O64+YUAI!O64+'Narus CDOT'!O64+JIECH!O64+ADONG!O64+Renk!O64+Gangyiel!O64+Bunj!O64+JMH!O64+AYOD!O64+Akoka!O64+Kurwai!O64+LANKIEN!O64+BENTIU!O64+ROM!O64+Pagak!O64+KOCH!O64+JTH!O64+Akobo!O64+Ulang!O64+Kodok!O64+Chuil!O64+Doma!O64+KMH!O64+KCH!O64+'Wau shilluk'!O64+'Koradar idp'!O64</f>
        <v>624</v>
      </c>
      <c r="P64" s="449">
        <f>NARUS!P64+MALAKAL!P64+'Malakal IDP'!P64+JUAIBOR!P64+KEEW!P64+'MELUTpoc '!P64+NASIR!P64+LEER!P64+'OLD FANGAK'!P64+WALGAK!P64+PAGIL!P64+YUAI!P64+'Narus CDOT'!P64+JIECH!P64+ADONG!P64+Renk!P64+Gangyiel!P64+Bunj!P64+JMH!P64+AYOD!P64+Akoka!P64+Kurwai!P64+LANKIEN!P64+BENTIU!P64+ROM!P64+Pagak!P64+KOCH!P64+JTH!P64+Akobo!P64+Ulang!P64+Kodok!P64+Chuil!P64+Doma!P64+KMH!P64+KCH!P64+'Wau shilluk'!P64+'Koradar idp'!P64</f>
        <v>0</v>
      </c>
      <c r="Q64" s="449">
        <f>NARUS!Q64+MALAKAL!Q64+'Malakal IDP'!Q64+JUAIBOR!Q64+KEEW!Q64+'MELUTpoc '!Q64+NASIR!Q64+LEER!Q64+'OLD FANGAK'!Q64+WALGAK!Q64+PAGIL!Q64+YUAI!Q64+'Narus CDOT'!Q64+JIECH!Q64+ADONG!Q64+Renk!Q64+Gangyiel!Q64+Bunj!Q64+JMH!Q64+AYOD!Q64+Akoka!Q64+Kurwai!Q64+LANKIEN!Q64+BENTIU!Q64+ROM!Q64+Pagak!Q64+KOCH!Q64+JTH!Q64+Akobo!Q64+Ulang!Q64+Kodok!Q64+Chuil!Q64+Doma!Q64+KMH!Q64+KCH!Q64+'Wau shilluk'!Q64+'Koradar idp'!Q64</f>
        <v>0</v>
      </c>
      <c r="R64" s="450">
        <f>NARUS!R64+MALAKAL!R64+'Malakal IDP'!R64+JUAIBOR!R64+KEEW!R64+'MELUTpoc '!R64+NASIR!R64+LEER!R64+'OLD FANGAK'!R64+WALGAK!R64+PAGIL!R64+YUAI!R64+'Narus CDOT'!R64+JIECH!R64+ADONG!R64+Renk!R64+Gangyiel!R64+Bunj!R64+JMH!R64+AYOD!R64+Akoka!R64+Kurwai!R64+LANKIEN!R64+BENTIU!R64+ROM!R64+Pagak!R64+KOCH!R64+JTH!R64+Akobo!R64+Ulang!R64+Kodok!R64+Chuil!R64+Doma!R64+KMH!R64+KCH!R64+'Wau shilluk'!R64+'Koradar idp'!R64</f>
        <v>0</v>
      </c>
      <c r="S64" s="450">
        <f>NARUS!S64+MALAKAL!S64+'Malakal IDP'!S64+JUAIBOR!S64+KEEW!S64+'MELUTpoc '!S64+NASIR!S64+LEER!S64+'OLD FANGAK'!S64+WALGAK!S64+PAGIL!S64+YUAI!S64+'Narus CDOT'!S64+JIECH!S64+ADONG!S64+Renk!S64+Gangyiel!S64+Bunj!S64+JMH!S64+AYOD!S64+Akoka!S64+Kurwai!S64+LANKIEN!S64+BENTIU!S64+ROM!S64+Pagak!S64+KOCH!S64+JTH!S64+Akobo!S64+Ulang!S64+Kodok!S64+Chuil!S64+Doma!S64+KMH!S64+KCH!S64+'Wau shilluk'!S64+'Koradar idp'!S64</f>
        <v>0</v>
      </c>
      <c r="T64" s="9"/>
      <c r="U64" s="9"/>
      <c r="V64" s="9"/>
      <c r="W64" s="9"/>
      <c r="X64" s="9"/>
      <c r="Y64" s="9"/>
      <c r="Z64" s="9"/>
    </row>
    <row r="65" spans="1:26" ht="18" customHeight="1" thickBot="1" x14ac:dyDescent="0.3">
      <c r="A65" s="434">
        <v>42366</v>
      </c>
      <c r="B65" s="439">
        <v>42372</v>
      </c>
      <c r="C65" s="436" t="s">
        <v>260</v>
      </c>
      <c r="D65" s="431">
        <f>NARUS!D65+MALAKAL!D65+'Malakal IDP'!D65+JUAIBOR!D65+KEEW!D65+'MELUTpoc '!D65+NASIR!D65+LEER!D65+'OLD FANGAK'!D65+WALGAK!D65+PAGIL!D65+YUAI!D65+'Narus CDOT'!D65+JIECH!D65+ADONG!D65+Renk!D65+Gangyiel!D65+Bunj!D65+JMH!D65+AYOD!D65+Akoka!D65+Kurwai!D65+LANKIEN!D65+BENTIU!D65+ROM!D65+Pagak!D65+KOCH!D65+JTH!D65+Akobo!D65+Ulang!D65+Kodok!D65+Chuil!D65+Doma!D65+KMH!D65+KCH!D65+'Wau shilluk'!D65+'Koradar idp'!D65</f>
        <v>0</v>
      </c>
      <c r="E65" s="450">
        <f>NARUS!E65+MALAKAL!E65+'Malakal IDP'!E65+JUAIBOR!E65+KEEW!E65+'MELUTpoc '!E65+NASIR!E65+LEER!E65+'OLD FANGAK'!E65+WALGAK!E65+PAGIL!E65+YUAI!E65+'Narus CDOT'!E65+JIECH!E65+ADONG!E65+Renk!E65+Gangyiel!E65+Bunj!E65+JMH!E65+AYOD!E65+Akoka!E65+Kurwai!E65+LANKIEN!E65+BENTIU!E65+ROM!E65+Pagak!E65+KOCH!E65+JTH!E65+Akobo!E65+Ulang!E65+Kodok!E65+Chuil!E65+Doma!E65+KMH!E65+KCH!E65+'Wau shilluk'!E65+'Koradar idp'!E65</f>
        <v>0</v>
      </c>
      <c r="F65" s="450">
        <f>NARUS!F65+MALAKAL!F65+'Malakal IDP'!F65+JUAIBOR!F65+KEEW!F65+'MELUTpoc '!F65+NASIR!F65+LEER!F65+'OLD FANGAK'!F65+WALGAK!F65+PAGIL!F65+YUAI!F65+'Narus CDOT'!F65+JIECH!F65+ADONG!F65+Renk!F65+Gangyiel!F65+Bunj!F65+JMH!F65+AYOD!F65+Akoka!F65+Kurwai!F65+LANKIEN!F65+BENTIU!F65+ROM!F65+Pagak!F65+KOCH!F65+JTH!F65+Akobo!F65+Ulang!F65+Kodok!F65+Chuil!F65+Doma!F65+KMH!F65+KCH!F65+'Wau shilluk'!F65+'Koradar idp'!F65</f>
        <v>0</v>
      </c>
      <c r="G65" s="431">
        <f>NARUS!G65+MALAKAL!G65+'Malakal IDP'!G65+JUAIBOR!G65+KEEW!G65+'MELUTpoc '!G65+NASIR!G65+LEER!G65+'OLD FANGAK'!G65+WALGAK!G65+PAGIL!G65+YUAI!G65+'Narus CDOT'!G65+JIECH!G65+ADONG!G65+Renk!G65+Gangyiel!G65+Bunj!G65+JMH!G65+AYOD!G65+Akoka!G65+Kurwai!G65+LANKIEN!G65+BENTIU!G65+ROM!G65+Pagak!G65+KOCH!G65+JTH!G65+Akobo!G65+Ulang!G65+Kodok!G65+Chuil!G65+Doma!G65+KMH!G65+KCH!G65+'Wau shilluk'!G65+'Koradar idp'!G65</f>
        <v>0</v>
      </c>
      <c r="H65" s="431">
        <f>NARUS!H65+MALAKAL!H65+'Malakal IDP'!H65+JUAIBOR!H65+KEEW!H65+'MELUTpoc '!H65+NASIR!H65+LEER!H65+'OLD FANGAK'!H65+WALGAK!H65+PAGIL!H65+YUAI!H65+'Narus CDOT'!H65+JIECH!H65+ADONG!H65+Renk!H65+Gangyiel!H65+Bunj!H65+JMH!H65+AYOD!H65+Akoka!H65+Kurwai!H65+LANKIEN!H65+BENTIU!H65+ROM!H65+Pagak!H65+KOCH!H65+JTH!H65+Akobo!H65+Ulang!H65+Kodok!H65+Chuil!H65+Doma!H65+KMH!H65+KCH!H65+'Wau shilluk'!H65+'Koradar idp'!H65</f>
        <v>0</v>
      </c>
      <c r="I65" s="431">
        <f>NARUS!I65+MALAKAL!I65+'Malakal IDP'!I65+JUAIBOR!I65+KEEW!I65+'MELUTpoc '!I65+NASIR!I65+LEER!I65+'OLD FANGAK'!I65+WALGAK!I65+PAGIL!I65+YUAI!I65+'Narus CDOT'!I65+JIECH!I65+ADONG!I65+Renk!I65+Gangyiel!I65+Bunj!I65+JMH!I65+AYOD!I65+Akoka!I65+Kurwai!I65+LANKIEN!I65+BENTIU!I65+ROM!I65+Pagak!I65+KOCH!I65+JTH!I65+Akobo!I65+Ulang!I65+Kodok!I65+Chuil!I65+Doma!I65+KMH!I65+KCH!I65+'Wau shilluk'!I65+'Koradar idp'!I65</f>
        <v>0</v>
      </c>
      <c r="J65" s="431">
        <f>NARUS!J65+MALAKAL!J65+'Malakal IDP'!J65+JUAIBOR!J65+KEEW!J65+'MELUTpoc '!J65+NASIR!J65+LEER!J65+'OLD FANGAK'!J65+WALGAK!J65+PAGIL!J65+YUAI!J65+'Narus CDOT'!J65+JIECH!J65+ADONG!J65+Renk!J65+Gangyiel!J65+Bunj!J65+JMH!J65+AYOD!J65+Akoka!J65+Kurwai!J65+LANKIEN!J65+BENTIU!J65+ROM!J65+Pagak!J65+KOCH!J65+JTH!J65+Akobo!J65+Ulang!J65+Kodok!J65+Chuil!J65+Doma!J65+KMH!J65+KCH!J65+'Wau shilluk'!J65+'Koradar idp'!J65</f>
        <v>0</v>
      </c>
      <c r="K65" s="431">
        <f>NARUS!K65+MALAKAL!K65+'Malakal IDP'!K65+JUAIBOR!K65+KEEW!K65+'MELUTpoc '!K65+NASIR!K65+LEER!K65+'OLD FANGAK'!K65+WALGAK!K65+PAGIL!K65+YUAI!K65+'Narus CDOT'!K65+JIECH!K65+ADONG!K65+Renk!K65+Gangyiel!K65+Bunj!K65+JMH!K65+AYOD!K65+Akoka!K65+Kurwai!K65+LANKIEN!K65+BENTIU!K65+ROM!K65+Pagak!K65+KOCH!K65+JTH!K65+Akobo!K65+Ulang!K65+Kodok!K65+Chuil!K65+Doma!K65+KMH!K65+KCH!K65+'Wau shilluk'!K65+'Koradar idp'!K65</f>
        <v>0</v>
      </c>
      <c r="L65" s="431">
        <f>NARUS!L65+MALAKAL!L65+'Malakal IDP'!L65+JUAIBOR!L65+KEEW!L65+'MELUTpoc '!L65+NASIR!L65+LEER!L65+'OLD FANGAK'!L65+WALGAK!L65+PAGIL!L65+YUAI!L65+'Narus CDOT'!L65+JIECH!L65+ADONG!L65+Renk!L65+Gangyiel!L65+Bunj!L65+JMH!L65+AYOD!L65+Akoka!L65+Kurwai!L65+LANKIEN!L65+BENTIU!L65+ROM!L65+Pagak!L65+KOCH!L65+JTH!L65+Akobo!L65+Ulang!L65+Kodok!L65+Chuil!L65+Doma!L65+KMH!L65+KCH!L65+'Wau shilluk'!L65+'Koradar idp'!L65</f>
        <v>0</v>
      </c>
      <c r="M65" s="431">
        <f>NARUS!M65+MALAKAL!M65+'Malakal IDP'!M65+JUAIBOR!M65+KEEW!M65+'MELUTpoc '!M65+NASIR!M65+LEER!M65+'OLD FANGAK'!M65+WALGAK!M65+PAGIL!M65+YUAI!M65+'Narus CDOT'!M65+JIECH!M65+ADONG!M65+Renk!M65+Gangyiel!M65+Bunj!M65+JMH!M65+AYOD!M65+Akoka!M65+Kurwai!M65+LANKIEN!M65+BENTIU!M65+ROM!M65+Pagak!M65+KOCH!M65+JTH!M65+Akobo!M65+Ulang!M65+Kodok!M65+Chuil!M65+Doma!M65+KMH!M65+KCH!M65+'Wau shilluk'!M65+'Koradar idp'!M65</f>
        <v>0</v>
      </c>
      <c r="N65" s="431">
        <f>NARUS!N65+MALAKAL!N65+'Malakal IDP'!N65+JUAIBOR!N65+KEEW!N65+'MELUTpoc '!N65+NASIR!N65+LEER!N65+'OLD FANGAK'!N65+WALGAK!N65+PAGIL!N65+YUAI!N65+'Narus CDOT'!N65+JIECH!N65+ADONG!N65+Renk!N65+Gangyiel!N65+Bunj!N65+JMH!N65+AYOD!N65+Akoka!N65+Kurwai!N65+LANKIEN!N65+BENTIU!N65+ROM!N65+Pagak!N65+KOCH!N65+JTH!N65+Akobo!N65+Ulang!N65+Kodok!N65+Chuil!N65+Doma!N65+KMH!N65+KCH!N65+'Wau shilluk'!N65+'Koradar idp'!N65</f>
        <v>0</v>
      </c>
      <c r="O65" s="431">
        <f>NARUS!O65+MALAKAL!O65+'Malakal IDP'!O65+JUAIBOR!O65+KEEW!O65+'MELUTpoc '!O65+NASIR!O65+LEER!O65+'OLD FANGAK'!O65+WALGAK!O65+PAGIL!O65+YUAI!O65+'Narus CDOT'!O65+JIECH!O65+ADONG!O65+Renk!O65+Gangyiel!O65+Bunj!O65+JMH!O65+AYOD!O65+Akoka!O65+Kurwai!O65+LANKIEN!O65+BENTIU!O65+ROM!O65+Pagak!O65+KOCH!O65+JTH!O65+Akobo!O65+Ulang!O65+Kodok!O65+Chuil!O65+Doma!O65+KMH!O65+KCH!O65+'Wau shilluk'!O65+'Koradar idp'!O65</f>
        <v>0</v>
      </c>
      <c r="P65" s="449">
        <f>NARUS!P65+MALAKAL!P65+'Malakal IDP'!P65+JUAIBOR!P65+KEEW!P65+'MELUTpoc '!P65+NASIR!P65+LEER!P65+'OLD FANGAK'!P65+WALGAK!P65+PAGIL!P65+YUAI!P65+'Narus CDOT'!P65+JIECH!P65+ADONG!P65+Renk!P65+Gangyiel!P65+Bunj!P65+JMH!P65+AYOD!P65+Akoka!P65+Kurwai!P65+LANKIEN!P65+BENTIU!P65+ROM!P65+Pagak!P65+KOCH!P65+JTH!P65+Akobo!P65+Ulang!P65+Kodok!P65+Chuil!P65+Doma!P65+KMH!P65+KCH!P65+'Wau shilluk'!P65+'Koradar idp'!P65</f>
        <v>0</v>
      </c>
      <c r="Q65" s="449">
        <f>NARUS!Q65+MALAKAL!Q65+'Malakal IDP'!Q65+JUAIBOR!Q65+KEEW!Q65+'MELUTpoc '!Q65+NASIR!Q65+LEER!Q65+'OLD FANGAK'!Q65+WALGAK!Q65+PAGIL!Q65+YUAI!Q65+'Narus CDOT'!Q65+JIECH!Q65+ADONG!Q65+Renk!Q65+Gangyiel!Q65+Bunj!Q65+JMH!Q65+AYOD!Q65+Akoka!Q65+Kurwai!Q65+LANKIEN!Q65+BENTIU!Q65+ROM!Q65+Pagak!Q65+KOCH!Q65+JTH!Q65+Akobo!Q65+Ulang!Q65+Kodok!Q65+Chuil!Q65+Doma!Q65+KMH!Q65+KCH!Q65+'Wau shilluk'!Q65+'Koradar idp'!Q65</f>
        <v>0</v>
      </c>
      <c r="R65" s="450">
        <f>NARUS!R65+MALAKAL!R65+'Malakal IDP'!R65+JUAIBOR!R65+KEEW!R65+'MELUTpoc '!R65+NASIR!R65+LEER!R65+'OLD FANGAK'!R65+WALGAK!R65+PAGIL!R65+YUAI!R65+'Narus CDOT'!R65+JIECH!R65+ADONG!R65+Renk!R65+Gangyiel!R65+Bunj!R65+JMH!R65+AYOD!R65+Akoka!R65+Kurwai!R65+LANKIEN!R65+BENTIU!R65+ROM!R65+Pagak!R65+KOCH!R65+JTH!R65+Akobo!R65+Ulang!R65+Kodok!R65+Chuil!R65+Doma!R65+KMH!R65+KCH!R65+'Wau shilluk'!R65+'Koradar idp'!R65</f>
        <v>0</v>
      </c>
      <c r="S65" s="450">
        <f>NARUS!S65+MALAKAL!S65+'Malakal IDP'!S65+JUAIBOR!S65+KEEW!S65+'MELUTpoc '!S65+NASIR!S65+LEER!S65+'OLD FANGAK'!S65+WALGAK!S65+PAGIL!S65+YUAI!S65+'Narus CDOT'!S65+JIECH!S65+ADONG!S65+Renk!S65+Gangyiel!S65+Bunj!S65+JMH!S65+AYOD!S65+Akoka!S65+Kurwai!S65+LANKIEN!S65+BENTIU!S65+ROM!S65+Pagak!S65+KOCH!S65+JTH!S65+Akobo!S65+Ulang!S65+Kodok!S65+Chuil!S65+Doma!S65+KMH!S65+KCH!S65+'Wau shilluk'!S65+'Koradar idp'!S65</f>
        <v>0</v>
      </c>
    </row>
    <row r="66" spans="1:26" customFormat="1" ht="16.5" thickBot="1" x14ac:dyDescent="0.3">
      <c r="A66" s="835" t="s">
        <v>48</v>
      </c>
      <c r="B66" s="836"/>
      <c r="C66" s="837"/>
      <c r="D66" s="432">
        <f t="shared" ref="D66:S66" si="0">SUM(D13:D65)</f>
        <v>16794</v>
      </c>
      <c r="E66" s="364">
        <f t="shared" si="0"/>
        <v>16077</v>
      </c>
      <c r="F66" s="364">
        <f t="shared" si="0"/>
        <v>16198</v>
      </c>
      <c r="G66" s="364">
        <f t="shared" si="0"/>
        <v>16469</v>
      </c>
      <c r="H66" s="364">
        <f t="shared" si="0"/>
        <v>16468</v>
      </c>
      <c r="I66" s="364">
        <f t="shared" si="0"/>
        <v>16322</v>
      </c>
      <c r="J66" s="364">
        <f t="shared" si="0"/>
        <v>16552</v>
      </c>
      <c r="K66" s="364">
        <f t="shared" si="0"/>
        <v>16598</v>
      </c>
      <c r="L66" s="364">
        <f t="shared" si="0"/>
        <v>16987</v>
      </c>
      <c r="M66" s="364">
        <f t="shared" si="0"/>
        <v>16451</v>
      </c>
      <c r="N66" s="364">
        <f t="shared" si="0"/>
        <v>16493</v>
      </c>
      <c r="O66" s="349">
        <f t="shared" si="0"/>
        <v>16552</v>
      </c>
      <c r="P66" s="365">
        <f t="shared" si="0"/>
        <v>2353</v>
      </c>
      <c r="Q66" s="365">
        <f t="shared" si="0"/>
        <v>640</v>
      </c>
      <c r="R66" s="350">
        <f t="shared" si="0"/>
        <v>655</v>
      </c>
      <c r="S66" s="365">
        <f t="shared" si="0"/>
        <v>2343</v>
      </c>
      <c r="T66" s="375"/>
      <c r="U66" s="9"/>
      <c r="V66" s="9"/>
      <c r="W66" s="9"/>
      <c r="X66" s="9"/>
      <c r="Y66" s="9"/>
      <c r="Z66" s="9"/>
    </row>
    <row r="67" spans="1:26" ht="15.75" customHeight="1" x14ac:dyDescent="0.25"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100"/>
      <c r="R67" s="100"/>
    </row>
    <row r="68" spans="1:26" ht="18" customHeight="1" x14ac:dyDescent="0.25">
      <c r="P68" s="177"/>
    </row>
    <row r="69" spans="1:26" ht="14.25" customHeight="1" x14ac:dyDescent="0.25">
      <c r="F69" s="177"/>
      <c r="G69" s="177"/>
      <c r="H69" s="177"/>
    </row>
    <row r="70" spans="1:26" ht="14.25" customHeight="1" x14ac:dyDescent="0.25"/>
    <row r="73" spans="1:26" ht="18" customHeight="1" x14ac:dyDescent="0.25"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197"/>
      <c r="O73" s="86"/>
      <c r="P73" s="86"/>
      <c r="Q73" s="86"/>
      <c r="R73" s="86"/>
    </row>
  </sheetData>
  <mergeCells count="23">
    <mergeCell ref="D9:D10"/>
    <mergeCell ref="A1:G1"/>
    <mergeCell ref="B9:B10"/>
    <mergeCell ref="A9:A10"/>
    <mergeCell ref="C9:C10"/>
    <mergeCell ref="B6:H6"/>
    <mergeCell ref="H9:H10"/>
    <mergeCell ref="L8:O8"/>
    <mergeCell ref="P8:S8"/>
    <mergeCell ref="E9:F9"/>
    <mergeCell ref="S9:S10"/>
    <mergeCell ref="A66:C66"/>
    <mergeCell ref="R9:R10"/>
    <mergeCell ref="K9:K10"/>
    <mergeCell ref="J9:J10"/>
    <mergeCell ref="I9:I10"/>
    <mergeCell ref="P9:P10"/>
    <mergeCell ref="Q9:Q10"/>
    <mergeCell ref="O9:O10"/>
    <mergeCell ref="N9:N10"/>
    <mergeCell ref="M9:M10"/>
    <mergeCell ref="L9:L10"/>
    <mergeCell ref="G9:G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M46" sqref="M46"/>
    </sheetView>
  </sheetViews>
  <sheetFormatPr defaultRowHeight="15.75" x14ac:dyDescent="0.25"/>
  <cols>
    <col min="1" max="1" width="11.5703125" style="73" customWidth="1"/>
    <col min="2" max="2" width="11.7109375" style="73" customWidth="1"/>
    <col min="3" max="3" width="11.5703125" style="73" customWidth="1"/>
    <col min="4" max="4" width="8.7109375" style="73" customWidth="1"/>
    <col min="5" max="5" width="9.5703125" style="73" customWidth="1"/>
    <col min="6" max="6" width="8.42578125" style="73" customWidth="1"/>
    <col min="7" max="7" width="9.5703125" style="73" customWidth="1"/>
    <col min="8" max="8" width="6.140625" style="73" customWidth="1"/>
    <col min="9" max="9" width="9" style="73" customWidth="1"/>
    <col min="10" max="11" width="9.28515625" style="73" customWidth="1"/>
    <col min="12" max="12" width="9.140625" style="73"/>
    <col min="13" max="13" width="10.28515625" style="73" customWidth="1"/>
    <col min="14" max="15" width="9.140625" style="73"/>
    <col min="16" max="16" width="9.5703125" style="73" customWidth="1"/>
    <col min="17" max="16384" width="9.140625" style="73"/>
  </cols>
  <sheetData>
    <row r="1" spans="1:21" x14ac:dyDescent="0.25">
      <c r="B1" s="842" t="s">
        <v>132</v>
      </c>
      <c r="C1" s="842"/>
      <c r="D1" s="842"/>
      <c r="E1" s="842"/>
      <c r="F1" s="842"/>
      <c r="G1" s="842"/>
    </row>
    <row r="2" spans="1:21" x14ac:dyDescent="0.25">
      <c r="C2" s="74" t="s">
        <v>15</v>
      </c>
    </row>
    <row r="3" spans="1:21" x14ac:dyDescent="0.25">
      <c r="A3" s="105" t="s">
        <v>16</v>
      </c>
      <c r="B3" s="104"/>
      <c r="C3" s="96"/>
      <c r="L3" s="74" t="s">
        <v>17</v>
      </c>
    </row>
    <row r="4" spans="1:21" x14ac:dyDescent="0.25">
      <c r="A4" s="105" t="s">
        <v>19</v>
      </c>
      <c r="B4" s="129" t="s">
        <v>293</v>
      </c>
      <c r="C4" s="106"/>
    </row>
    <row r="5" spans="1:21" x14ac:dyDescent="0.25">
      <c r="A5" s="105" t="s">
        <v>20</v>
      </c>
      <c r="B5" s="105"/>
      <c r="C5" s="106"/>
      <c r="D5" s="72" t="s">
        <v>44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21" x14ac:dyDescent="0.25">
      <c r="A6" s="105" t="s">
        <v>24</v>
      </c>
      <c r="B6" s="107" t="s">
        <v>137</v>
      </c>
      <c r="C6" s="106"/>
      <c r="D6" s="72" t="s">
        <v>25</v>
      </c>
      <c r="E6" s="153" t="s">
        <v>137</v>
      </c>
      <c r="G6" s="72" t="s">
        <v>27</v>
      </c>
      <c r="H6" s="72" t="s">
        <v>28</v>
      </c>
      <c r="I6" s="72"/>
      <c r="J6" s="72"/>
      <c r="K6" s="72" t="s">
        <v>29</v>
      </c>
      <c r="L6" s="72" t="s">
        <v>30</v>
      </c>
    </row>
    <row r="7" spans="1:21" ht="16.5" thickBot="1" x14ac:dyDescent="0.3">
      <c r="A7" s="108"/>
      <c r="B7" s="108"/>
      <c r="C7" s="108"/>
      <c r="D7" s="76"/>
      <c r="E7" s="72"/>
      <c r="F7" s="72"/>
      <c r="G7" s="72"/>
      <c r="H7" s="72"/>
      <c r="I7" s="72"/>
      <c r="J7" s="72"/>
      <c r="K7" s="72"/>
      <c r="L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44">
        <v>26</v>
      </c>
      <c r="E13" s="488">
        <v>2</v>
      </c>
      <c r="F13" s="488">
        <v>1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44">
        <v>30</v>
      </c>
      <c r="E14" s="488">
        <v>4</v>
      </c>
      <c r="F14" s="488">
        <v>5</v>
      </c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44">
        <v>25</v>
      </c>
      <c r="E15" s="488">
        <v>6</v>
      </c>
      <c r="F15" s="488">
        <v>1</v>
      </c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44">
        <v>26</v>
      </c>
      <c r="E16" s="488">
        <v>3</v>
      </c>
      <c r="F16" s="488">
        <v>1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44">
        <v>18</v>
      </c>
      <c r="E17" s="488">
        <v>6</v>
      </c>
      <c r="F17" s="488">
        <v>1</v>
      </c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44">
        <v>12</v>
      </c>
      <c r="E18" s="488">
        <v>2</v>
      </c>
      <c r="F18" s="488">
        <v>3</v>
      </c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44">
        <v>24</v>
      </c>
      <c r="E19" s="488">
        <v>1</v>
      </c>
      <c r="F19" s="488">
        <v>0</v>
      </c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44">
        <v>16</v>
      </c>
      <c r="E20" s="488">
        <v>3</v>
      </c>
      <c r="F20" s="488">
        <v>3</v>
      </c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44">
        <v>22</v>
      </c>
      <c r="E21" s="488">
        <v>0</v>
      </c>
      <c r="F21" s="488">
        <v>0</v>
      </c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44">
        <v>19</v>
      </c>
      <c r="E22" s="488">
        <v>1</v>
      </c>
      <c r="F22" s="488">
        <v>1</v>
      </c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>
        <v>18</v>
      </c>
      <c r="E23" s="451">
        <v>3</v>
      </c>
      <c r="F23" s="451">
        <v>0</v>
      </c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>
        <v>19</v>
      </c>
      <c r="E24" s="451">
        <v>2</v>
      </c>
      <c r="F24" s="451">
        <v>9</v>
      </c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>
        <v>11</v>
      </c>
      <c r="E25" s="451">
        <v>0</v>
      </c>
      <c r="F25" s="451">
        <v>0</v>
      </c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>
        <v>11</v>
      </c>
      <c r="E26" s="451">
        <v>0</v>
      </c>
      <c r="F26" s="451">
        <v>5</v>
      </c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>
        <v>12</v>
      </c>
      <c r="E27" s="451">
        <v>0</v>
      </c>
      <c r="F27" s="451">
        <v>3</v>
      </c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>
        <v>15</v>
      </c>
      <c r="E28" s="451">
        <v>2</v>
      </c>
      <c r="F28" s="451">
        <v>3</v>
      </c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451"/>
      <c r="F29" s="451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451"/>
      <c r="F30" s="451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451"/>
      <c r="F31" s="451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451"/>
      <c r="F32" s="451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451"/>
      <c r="F33" s="451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451"/>
      <c r="F34" s="451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451"/>
      <c r="F35" s="451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478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451"/>
      <c r="F36" s="451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478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451"/>
      <c r="F37" s="451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478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451"/>
      <c r="F38" s="451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478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451"/>
      <c r="F39" s="451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478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451"/>
      <c r="F40" s="451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478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451"/>
      <c r="F41" s="451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478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451"/>
      <c r="F42" s="451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478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451"/>
      <c r="F43" s="451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478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451"/>
      <c r="F44" s="451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478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451"/>
      <c r="F45" s="451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478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451"/>
      <c r="F46" s="451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478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451"/>
      <c r="F47" s="451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478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451"/>
      <c r="F48" s="451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478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451"/>
      <c r="F49" s="451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478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451"/>
      <c r="F50" s="451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478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451"/>
      <c r="F51" s="451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478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451"/>
      <c r="F52" s="451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478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451"/>
      <c r="F53" s="451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478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451"/>
      <c r="F54" s="451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478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451"/>
      <c r="F55" s="451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478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451"/>
      <c r="F56" s="451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478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451"/>
      <c r="F57" s="451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478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451"/>
      <c r="F58" s="451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478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451"/>
      <c r="F59" s="451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478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451"/>
      <c r="F60" s="451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478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451"/>
      <c r="F61" s="451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451"/>
      <c r="F62" s="451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451"/>
      <c r="F63" s="451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451"/>
      <c r="F64" s="451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52"/>
      <c r="F65" s="452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  <c r="T65" s="57"/>
      <c r="U65" s="57"/>
    </row>
    <row r="66" spans="1:21" customFormat="1" ht="16.5" thickBot="1" x14ac:dyDescent="0.3">
      <c r="A66" s="835" t="s">
        <v>48</v>
      </c>
      <c r="B66" s="836"/>
      <c r="C66" s="836"/>
      <c r="D66" s="364">
        <f>SUM(D13:D65)</f>
        <v>304</v>
      </c>
      <c r="E66" s="364">
        <f t="shared" ref="E66:S66" si="0">SUM(E13:E65)</f>
        <v>35</v>
      </c>
      <c r="F66" s="364">
        <f t="shared" si="0"/>
        <v>36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>SUM(Q13:Q65)</f>
        <v>0</v>
      </c>
      <c r="R66" s="364">
        <f t="shared" si="0"/>
        <v>0</v>
      </c>
      <c r="S66" s="365">
        <f t="shared" si="0"/>
        <v>0</v>
      </c>
      <c r="T66" s="375"/>
      <c r="U66" s="375"/>
    </row>
  </sheetData>
  <mergeCells count="22">
    <mergeCell ref="A66:C66"/>
    <mergeCell ref="B1:G1"/>
    <mergeCell ref="A9:A10"/>
    <mergeCell ref="B9:B10"/>
    <mergeCell ref="C9:C10"/>
    <mergeCell ref="D9:D10"/>
    <mergeCell ref="G9:G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H72" sqref="H71:H72"/>
    </sheetView>
  </sheetViews>
  <sheetFormatPr defaultColWidth="9.28515625" defaultRowHeight="12.75" x14ac:dyDescent="0.2"/>
  <cols>
    <col min="1" max="1" width="12.5703125" customWidth="1"/>
    <col min="2" max="2" width="14.42578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6.5" thickBot="1" x14ac:dyDescent="0.3">
      <c r="A4" s="105" t="s">
        <v>19</v>
      </c>
      <c r="B4" s="129" t="s">
        <v>293</v>
      </c>
      <c r="C4" s="106"/>
    </row>
    <row r="5" spans="1:19" ht="16.5" thickBot="1" x14ac:dyDescent="0.3">
      <c r="A5" s="105" t="s">
        <v>20</v>
      </c>
      <c r="B5" s="105"/>
      <c r="C5" s="866" t="s">
        <v>159</v>
      </c>
      <c r="D5" s="867"/>
      <c r="E5" s="868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131</v>
      </c>
      <c r="C6" s="106"/>
      <c r="D6" s="3" t="s">
        <v>25</v>
      </c>
      <c r="E6" s="3"/>
      <c r="G6" s="3" t="s">
        <v>27</v>
      </c>
      <c r="H6" s="3" t="s">
        <v>150</v>
      </c>
      <c r="I6" s="3"/>
      <c r="J6" s="3"/>
      <c r="K6" s="3" t="s">
        <v>29</v>
      </c>
      <c r="L6" s="3" t="s">
        <v>30</v>
      </c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ht="30.75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>
        <v>3</v>
      </c>
      <c r="E13" s="178">
        <v>0</v>
      </c>
      <c r="F13" s="178">
        <v>0</v>
      </c>
      <c r="G13" s="178">
        <v>2</v>
      </c>
      <c r="H13" s="150">
        <v>1</v>
      </c>
      <c r="I13" s="150">
        <v>0</v>
      </c>
      <c r="J13" s="150">
        <v>2</v>
      </c>
      <c r="K13" s="150">
        <v>1</v>
      </c>
      <c r="L13" s="150">
        <v>4</v>
      </c>
      <c r="M13" s="150">
        <v>0</v>
      </c>
      <c r="N13" s="150">
        <v>0</v>
      </c>
      <c r="O13" s="150">
        <v>0</v>
      </c>
      <c r="P13" s="478">
        <v>8</v>
      </c>
      <c r="Q13" s="478">
        <v>3</v>
      </c>
      <c r="R13" s="479">
        <v>4</v>
      </c>
      <c r="S13" s="480">
        <v>7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150">
        <v>3</v>
      </c>
      <c r="E14" s="178">
        <v>0</v>
      </c>
      <c r="F14" s="178">
        <v>0</v>
      </c>
      <c r="G14" s="150">
        <v>1</v>
      </c>
      <c r="H14" s="150">
        <v>2</v>
      </c>
      <c r="I14" s="150">
        <v>0</v>
      </c>
      <c r="J14" s="150">
        <v>1</v>
      </c>
      <c r="K14" s="150">
        <v>2</v>
      </c>
      <c r="L14" s="150">
        <v>2</v>
      </c>
      <c r="M14" s="150">
        <v>0</v>
      </c>
      <c r="N14" s="150">
        <v>0</v>
      </c>
      <c r="O14" s="150">
        <v>2</v>
      </c>
      <c r="P14" s="478">
        <v>7</v>
      </c>
      <c r="Q14" s="478">
        <v>3</v>
      </c>
      <c r="R14" s="479">
        <v>4</v>
      </c>
      <c r="S14" s="480">
        <v>6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150">
        <v>0</v>
      </c>
      <c r="E15" s="178">
        <v>0</v>
      </c>
      <c r="F15" s="178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5</v>
      </c>
      <c r="M15" s="150">
        <v>0</v>
      </c>
      <c r="N15" s="150">
        <v>0</v>
      </c>
      <c r="O15" s="150">
        <v>0</v>
      </c>
      <c r="P15" s="478">
        <v>6</v>
      </c>
      <c r="Q15" s="478">
        <v>0</v>
      </c>
      <c r="R15" s="479">
        <v>5</v>
      </c>
      <c r="S15" s="480">
        <v>1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150">
        <v>4</v>
      </c>
      <c r="E16" s="178">
        <v>0</v>
      </c>
      <c r="F16" s="178">
        <v>0</v>
      </c>
      <c r="G16" s="150">
        <v>0</v>
      </c>
      <c r="H16" s="150">
        <v>4</v>
      </c>
      <c r="I16" s="150">
        <v>1</v>
      </c>
      <c r="J16" s="150">
        <v>2</v>
      </c>
      <c r="K16" s="150">
        <v>1</v>
      </c>
      <c r="L16" s="150">
        <v>1</v>
      </c>
      <c r="M16" s="150">
        <v>0</v>
      </c>
      <c r="N16" s="150">
        <v>0</v>
      </c>
      <c r="O16" s="150">
        <v>1</v>
      </c>
      <c r="P16" s="478">
        <v>1</v>
      </c>
      <c r="Q16" s="478">
        <v>4</v>
      </c>
      <c r="R16" s="479">
        <v>2</v>
      </c>
      <c r="S16" s="480">
        <v>3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150">
        <v>2</v>
      </c>
      <c r="E17" s="178">
        <v>1</v>
      </c>
      <c r="F17" s="178">
        <v>0</v>
      </c>
      <c r="G17" s="150">
        <v>2</v>
      </c>
      <c r="H17" s="150">
        <v>1</v>
      </c>
      <c r="I17" s="150">
        <v>0</v>
      </c>
      <c r="J17" s="150">
        <v>1</v>
      </c>
      <c r="K17" s="150">
        <v>2</v>
      </c>
      <c r="L17" s="150">
        <v>0</v>
      </c>
      <c r="M17" s="150">
        <v>0</v>
      </c>
      <c r="N17" s="150">
        <v>0</v>
      </c>
      <c r="O17" s="150">
        <v>0</v>
      </c>
      <c r="P17" s="478">
        <v>3</v>
      </c>
      <c r="Q17" s="478">
        <v>3</v>
      </c>
      <c r="R17" s="479">
        <v>0</v>
      </c>
      <c r="S17" s="480">
        <v>6</v>
      </c>
    </row>
    <row r="18" spans="1:19" ht="15.75" x14ac:dyDescent="0.25">
      <c r="A18" s="345">
        <v>42772</v>
      </c>
      <c r="B18" s="345">
        <v>42778</v>
      </c>
      <c r="C18" s="346" t="s">
        <v>82</v>
      </c>
      <c r="D18" s="150">
        <v>3</v>
      </c>
      <c r="E18" s="178">
        <v>0</v>
      </c>
      <c r="F18" s="178">
        <v>0</v>
      </c>
      <c r="G18" s="150">
        <v>1</v>
      </c>
      <c r="H18" s="150">
        <v>2</v>
      </c>
      <c r="I18" s="150">
        <v>0</v>
      </c>
      <c r="J18" s="150">
        <v>2</v>
      </c>
      <c r="K18" s="150">
        <v>1</v>
      </c>
      <c r="L18" s="150">
        <v>1</v>
      </c>
      <c r="M18" s="150">
        <v>0</v>
      </c>
      <c r="N18" s="150">
        <v>0</v>
      </c>
      <c r="O18" s="150">
        <v>0</v>
      </c>
      <c r="P18" s="478">
        <v>6</v>
      </c>
      <c r="Q18" s="478">
        <v>3</v>
      </c>
      <c r="R18" s="479">
        <v>1</v>
      </c>
      <c r="S18" s="480">
        <v>8</v>
      </c>
    </row>
    <row r="19" spans="1:19" ht="15.75" x14ac:dyDescent="0.25">
      <c r="A19" s="345">
        <v>42779</v>
      </c>
      <c r="B19" s="345">
        <v>42785</v>
      </c>
      <c r="C19" s="346" t="s">
        <v>83</v>
      </c>
      <c r="D19" s="150">
        <v>6</v>
      </c>
      <c r="E19" s="178">
        <v>0</v>
      </c>
      <c r="F19" s="178">
        <v>0</v>
      </c>
      <c r="G19" s="150">
        <v>5</v>
      </c>
      <c r="H19" s="150">
        <v>1</v>
      </c>
      <c r="I19" s="150">
        <v>2</v>
      </c>
      <c r="J19" s="150">
        <v>1</v>
      </c>
      <c r="K19" s="150">
        <v>3</v>
      </c>
      <c r="L19" s="150">
        <v>2</v>
      </c>
      <c r="M19" s="150">
        <v>0</v>
      </c>
      <c r="N19" s="150">
        <v>0</v>
      </c>
      <c r="O19" s="150">
        <v>0</v>
      </c>
      <c r="P19" s="478">
        <v>8</v>
      </c>
      <c r="Q19" s="478">
        <v>6</v>
      </c>
      <c r="R19" s="479">
        <v>2</v>
      </c>
      <c r="S19" s="480">
        <v>12</v>
      </c>
    </row>
    <row r="20" spans="1:19" ht="15.75" x14ac:dyDescent="0.25">
      <c r="A20" s="345">
        <v>42786</v>
      </c>
      <c r="B20" s="345">
        <v>42792</v>
      </c>
      <c r="C20" s="346" t="s">
        <v>84</v>
      </c>
      <c r="D20" s="150">
        <v>3</v>
      </c>
      <c r="E20" s="178">
        <v>0</v>
      </c>
      <c r="F20" s="178">
        <v>0</v>
      </c>
      <c r="G20" s="150">
        <v>1</v>
      </c>
      <c r="H20" s="150">
        <v>2</v>
      </c>
      <c r="I20" s="150">
        <v>2</v>
      </c>
      <c r="J20" s="150">
        <v>1</v>
      </c>
      <c r="K20" s="150">
        <v>0</v>
      </c>
      <c r="L20" s="150">
        <v>4</v>
      </c>
      <c r="M20" s="150">
        <v>0</v>
      </c>
      <c r="N20" s="150">
        <v>0</v>
      </c>
      <c r="O20" s="150">
        <v>0</v>
      </c>
      <c r="P20" s="478">
        <v>12</v>
      </c>
      <c r="Q20" s="478">
        <v>3</v>
      </c>
      <c r="R20" s="479">
        <v>4</v>
      </c>
      <c r="S20" s="480">
        <v>11</v>
      </c>
    </row>
    <row r="21" spans="1:19" ht="15.75" x14ac:dyDescent="0.25">
      <c r="A21" s="345">
        <v>42793</v>
      </c>
      <c r="B21" s="345">
        <v>42799</v>
      </c>
      <c r="C21" s="346" t="s">
        <v>85</v>
      </c>
      <c r="D21" s="150">
        <v>1</v>
      </c>
      <c r="E21" s="178">
        <v>0</v>
      </c>
      <c r="F21" s="178">
        <v>0</v>
      </c>
      <c r="G21" s="150">
        <v>1</v>
      </c>
      <c r="H21" s="150">
        <v>0</v>
      </c>
      <c r="I21" s="150">
        <v>0</v>
      </c>
      <c r="J21" s="150">
        <v>1</v>
      </c>
      <c r="K21" s="150">
        <v>0</v>
      </c>
      <c r="L21" s="150">
        <v>7</v>
      </c>
      <c r="M21" s="150">
        <v>0</v>
      </c>
      <c r="N21" s="150">
        <v>0</v>
      </c>
      <c r="O21" s="150">
        <v>0</v>
      </c>
      <c r="P21" s="478">
        <v>11</v>
      </c>
      <c r="Q21" s="478">
        <v>1</v>
      </c>
      <c r="R21" s="479">
        <v>7</v>
      </c>
      <c r="S21" s="480">
        <v>5</v>
      </c>
    </row>
    <row r="22" spans="1:19" ht="15.75" x14ac:dyDescent="0.25">
      <c r="A22" s="345">
        <v>42800</v>
      </c>
      <c r="B22" s="345">
        <v>42806</v>
      </c>
      <c r="C22" s="346" t="s">
        <v>86</v>
      </c>
      <c r="D22" s="150">
        <v>5</v>
      </c>
      <c r="E22" s="178">
        <v>0</v>
      </c>
      <c r="F22" s="178">
        <v>0</v>
      </c>
      <c r="G22" s="150">
        <v>2</v>
      </c>
      <c r="H22" s="150">
        <v>3</v>
      </c>
      <c r="I22" s="150">
        <v>1</v>
      </c>
      <c r="J22" s="150">
        <v>2</v>
      </c>
      <c r="K22" s="150">
        <v>2</v>
      </c>
      <c r="L22" s="150">
        <v>3</v>
      </c>
      <c r="M22" s="150">
        <v>0</v>
      </c>
      <c r="N22" s="150">
        <v>0</v>
      </c>
      <c r="O22" s="150">
        <v>0</v>
      </c>
      <c r="P22" s="478">
        <v>5</v>
      </c>
      <c r="Q22" s="478">
        <v>5</v>
      </c>
      <c r="R22" s="479">
        <v>3</v>
      </c>
      <c r="S22" s="480">
        <v>7</v>
      </c>
    </row>
    <row r="23" spans="1:19" ht="15.75" x14ac:dyDescent="0.25">
      <c r="A23" s="345">
        <v>42807</v>
      </c>
      <c r="B23" s="345">
        <v>42813</v>
      </c>
      <c r="C23" s="346" t="s">
        <v>87</v>
      </c>
      <c r="D23" s="150">
        <v>5</v>
      </c>
      <c r="E23" s="178">
        <v>0</v>
      </c>
      <c r="F23" s="178">
        <v>0</v>
      </c>
      <c r="G23" s="150">
        <v>4</v>
      </c>
      <c r="H23" s="150">
        <v>1</v>
      </c>
      <c r="I23" s="150">
        <v>1</v>
      </c>
      <c r="J23" s="150">
        <v>3</v>
      </c>
      <c r="K23" s="150">
        <v>1</v>
      </c>
      <c r="L23" s="150">
        <v>3</v>
      </c>
      <c r="M23" s="150">
        <v>0</v>
      </c>
      <c r="N23" s="150">
        <v>0</v>
      </c>
      <c r="O23" s="150">
        <v>0</v>
      </c>
      <c r="P23" s="478">
        <v>7</v>
      </c>
      <c r="Q23" s="478">
        <v>5</v>
      </c>
      <c r="R23" s="479">
        <v>3</v>
      </c>
      <c r="S23" s="480">
        <v>9</v>
      </c>
    </row>
    <row r="24" spans="1:19" ht="15.75" x14ac:dyDescent="0.25">
      <c r="A24" s="345">
        <v>42814</v>
      </c>
      <c r="B24" s="345">
        <v>42820</v>
      </c>
      <c r="C24" s="346" t="s">
        <v>88</v>
      </c>
      <c r="D24" s="150">
        <v>2</v>
      </c>
      <c r="E24" s="178">
        <v>0</v>
      </c>
      <c r="F24" s="178">
        <v>0</v>
      </c>
      <c r="G24" s="150">
        <v>1</v>
      </c>
      <c r="H24" s="150">
        <v>1</v>
      </c>
      <c r="I24" s="150">
        <v>0</v>
      </c>
      <c r="J24" s="150">
        <v>1</v>
      </c>
      <c r="K24" s="150">
        <v>1</v>
      </c>
      <c r="L24" s="150">
        <v>1</v>
      </c>
      <c r="M24" s="150">
        <v>0</v>
      </c>
      <c r="N24" s="150">
        <v>0</v>
      </c>
      <c r="O24" s="150">
        <v>0</v>
      </c>
      <c r="P24" s="478">
        <v>9</v>
      </c>
      <c r="Q24" s="478">
        <v>2</v>
      </c>
      <c r="R24" s="479">
        <v>1</v>
      </c>
      <c r="S24" s="480">
        <v>10</v>
      </c>
    </row>
    <row r="25" spans="1:19" ht="15.75" x14ac:dyDescent="0.25">
      <c r="A25" s="345">
        <v>42821</v>
      </c>
      <c r="B25" s="345">
        <v>42827</v>
      </c>
      <c r="C25" s="346" t="s">
        <v>89</v>
      </c>
      <c r="D25" s="150">
        <v>2</v>
      </c>
      <c r="E25" s="178">
        <v>0</v>
      </c>
      <c r="F25" s="178">
        <v>0</v>
      </c>
      <c r="G25" s="150">
        <v>1</v>
      </c>
      <c r="H25" s="150">
        <v>1</v>
      </c>
      <c r="I25" s="150">
        <v>0</v>
      </c>
      <c r="J25" s="150">
        <v>0</v>
      </c>
      <c r="K25" s="150">
        <v>2</v>
      </c>
      <c r="L25" s="150">
        <v>5</v>
      </c>
      <c r="M25" s="150">
        <v>0</v>
      </c>
      <c r="N25" s="150">
        <v>0</v>
      </c>
      <c r="O25" s="150">
        <v>0</v>
      </c>
      <c r="P25" s="478">
        <v>10</v>
      </c>
      <c r="Q25" s="478">
        <v>2</v>
      </c>
      <c r="R25" s="479">
        <v>5</v>
      </c>
      <c r="S25" s="480">
        <v>7</v>
      </c>
    </row>
    <row r="26" spans="1:19" ht="15.75" x14ac:dyDescent="0.25">
      <c r="A26" s="345">
        <v>42828</v>
      </c>
      <c r="B26" s="345">
        <v>42834</v>
      </c>
      <c r="C26" s="346" t="s">
        <v>90</v>
      </c>
      <c r="D26" s="150">
        <v>5</v>
      </c>
      <c r="E26" s="178">
        <v>0</v>
      </c>
      <c r="F26" s="178">
        <v>0</v>
      </c>
      <c r="G26" s="150">
        <v>1</v>
      </c>
      <c r="H26" s="150">
        <v>4</v>
      </c>
      <c r="I26" s="150">
        <v>1</v>
      </c>
      <c r="J26" s="150">
        <v>3</v>
      </c>
      <c r="K26" s="150">
        <v>1</v>
      </c>
      <c r="L26" s="150">
        <v>2</v>
      </c>
      <c r="M26" s="150">
        <v>0</v>
      </c>
      <c r="N26" s="150">
        <v>0</v>
      </c>
      <c r="O26" s="150">
        <v>0</v>
      </c>
      <c r="P26" s="478">
        <v>7</v>
      </c>
      <c r="Q26" s="478">
        <v>5</v>
      </c>
      <c r="R26" s="479">
        <v>2</v>
      </c>
      <c r="S26" s="480">
        <v>10</v>
      </c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35" t="s">
        <v>48</v>
      </c>
      <c r="B66" s="836"/>
      <c r="C66" s="836"/>
      <c r="D66" s="364">
        <f>SUM(D13:D65)</f>
        <v>44</v>
      </c>
      <c r="E66" s="364">
        <f t="shared" ref="E66:S66" si="0">SUM(E13:E65)</f>
        <v>1</v>
      </c>
      <c r="F66" s="364">
        <f t="shared" si="0"/>
        <v>0</v>
      </c>
      <c r="G66" s="364">
        <f>SUM(G13:G65)</f>
        <v>22</v>
      </c>
      <c r="H66" s="364">
        <f>SUM(H13:H65)</f>
        <v>23</v>
      </c>
      <c r="I66" s="364">
        <f t="shared" si="0"/>
        <v>8</v>
      </c>
      <c r="J66" s="364">
        <f t="shared" si="0"/>
        <v>20</v>
      </c>
      <c r="K66" s="364">
        <f t="shared" si="0"/>
        <v>17</v>
      </c>
      <c r="L66" s="364">
        <f t="shared" si="0"/>
        <v>40</v>
      </c>
      <c r="M66" s="364">
        <f t="shared" si="0"/>
        <v>0</v>
      </c>
      <c r="N66" s="364">
        <f t="shared" si="0"/>
        <v>0</v>
      </c>
      <c r="O66" s="364">
        <f t="shared" si="0"/>
        <v>3</v>
      </c>
      <c r="P66" s="364">
        <f t="shared" si="0"/>
        <v>100</v>
      </c>
      <c r="Q66" s="364">
        <f t="shared" si="0"/>
        <v>45</v>
      </c>
      <c r="R66" s="364">
        <f t="shared" si="0"/>
        <v>43</v>
      </c>
      <c r="S66" s="365">
        <f t="shared" si="0"/>
        <v>102</v>
      </c>
    </row>
  </sheetData>
  <mergeCells count="23">
    <mergeCell ref="A66:C66"/>
    <mergeCell ref="G9:G10"/>
    <mergeCell ref="K9:K10"/>
    <mergeCell ref="L9:L10"/>
    <mergeCell ref="M9:M10"/>
    <mergeCell ref="A9:A10"/>
    <mergeCell ref="B9:B10"/>
    <mergeCell ref="C9:C10"/>
    <mergeCell ref="L8:O8"/>
    <mergeCell ref="P8:S8"/>
    <mergeCell ref="E9:F9"/>
    <mergeCell ref="S9:S10"/>
    <mergeCell ref="B1:F1"/>
    <mergeCell ref="H9:H10"/>
    <mergeCell ref="I9:I10"/>
    <mergeCell ref="J9:J10"/>
    <mergeCell ref="C5:E5"/>
    <mergeCell ref="D9:D10"/>
    <mergeCell ref="O9:O10"/>
    <mergeCell ref="P9:P10"/>
    <mergeCell ref="Q9:Q10"/>
    <mergeCell ref="R9:R10"/>
    <mergeCell ref="N9:N10"/>
  </mergeCells>
  <phoneticPr fontId="5" type="noConversion"/>
  <conditionalFormatting sqref="F13:F20 G16:G20 G13">
    <cfRule type="expression" dxfId="475" priority="7">
      <formula>SUM(C13+D13)&lt;SUM(E13+F13)</formula>
    </cfRule>
    <cfRule type="expression" dxfId="474" priority="8">
      <formula>SUM(C13+D13)&gt;SUM(E13+F13)</formula>
    </cfRule>
  </conditionalFormatting>
  <conditionalFormatting sqref="H13:H14 H16:H20">
    <cfRule type="expression" dxfId="473" priority="5">
      <formula>SUM(D13+E13)&lt;SUM(H13:J13)</formula>
    </cfRule>
    <cfRule type="expression" dxfId="472" priority="6">
      <formula>SUM(D13+E13)&gt;SUM(H13:J13)</formula>
    </cfRule>
  </conditionalFormatting>
  <conditionalFormatting sqref="F13:F20 G16:G20 G13">
    <cfRule type="expression" dxfId="471" priority="3">
      <formula>SUM(C13+D13)&lt;SUM(E13+F13)</formula>
    </cfRule>
    <cfRule type="expression" dxfId="470" priority="4">
      <formula>SUM(C13+D13)&gt;SUM(E13+F13)</formula>
    </cfRule>
  </conditionalFormatting>
  <conditionalFormatting sqref="H13:H14 H16:H20">
    <cfRule type="expression" dxfId="469" priority="1">
      <formula>SUM(D13+E13)&lt;SUM(H13:J13)</formula>
    </cfRule>
    <cfRule type="expression" dxfId="468" priority="2">
      <formula>SUM(D13+E13)&gt;SUM(H13:J13)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B4" sqref="B4"/>
    </sheetView>
  </sheetViews>
  <sheetFormatPr defaultRowHeight="15.75" x14ac:dyDescent="0.25"/>
  <cols>
    <col min="1" max="1" width="11" style="73" customWidth="1"/>
    <col min="2" max="2" width="11.85546875" style="73" customWidth="1"/>
    <col min="3" max="3" width="10.42578125" style="73" customWidth="1"/>
    <col min="4" max="4" width="9.140625" style="73"/>
    <col min="5" max="5" width="11.85546875" style="73" customWidth="1"/>
    <col min="6" max="6" width="9.42578125" style="73" customWidth="1"/>
    <col min="7" max="7" width="9.5703125" style="73" customWidth="1"/>
    <col min="8" max="8" width="9.140625" style="73"/>
    <col min="9" max="9" width="9" style="73" customWidth="1"/>
    <col min="10" max="11" width="9.28515625" style="73" customWidth="1"/>
    <col min="12" max="12" width="9.140625" style="73"/>
    <col min="13" max="13" width="9.85546875" style="73" customWidth="1"/>
    <col min="14" max="14" width="10.5703125" style="73" customWidth="1"/>
    <col min="15" max="15" width="13.140625" style="73" customWidth="1"/>
    <col min="16" max="16" width="11.28515625" style="73" customWidth="1"/>
    <col min="17" max="16384" width="9.140625" style="73"/>
  </cols>
  <sheetData>
    <row r="1" spans="1:19" ht="16.5" customHeight="1" x14ac:dyDescent="0.25">
      <c r="B1" s="842" t="s">
        <v>132</v>
      </c>
      <c r="C1" s="842"/>
      <c r="D1" s="842"/>
      <c r="E1" s="842"/>
      <c r="F1" s="842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20</v>
      </c>
      <c r="B5" s="129"/>
      <c r="C5" s="72"/>
      <c r="D5" s="72" t="s">
        <v>45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19" x14ac:dyDescent="0.25">
      <c r="A6" s="129" t="s">
        <v>24</v>
      </c>
      <c r="B6" s="135" t="s">
        <v>62</v>
      </c>
      <c r="C6" s="72"/>
      <c r="D6" s="72" t="s">
        <v>25</v>
      </c>
      <c r="E6" s="72"/>
      <c r="G6" s="72" t="s">
        <v>27</v>
      </c>
      <c r="H6" s="72" t="s">
        <v>62</v>
      </c>
      <c r="I6" s="72"/>
      <c r="J6" s="72"/>
      <c r="K6" s="72" t="s">
        <v>29</v>
      </c>
      <c r="L6" s="72" t="s">
        <v>30</v>
      </c>
    </row>
    <row r="7" spans="1:19" ht="16.5" thickBot="1" x14ac:dyDescent="0.3">
      <c r="A7" s="75"/>
      <c r="B7" s="75"/>
      <c r="C7" s="75"/>
      <c r="D7" s="75"/>
      <c r="E7" s="75"/>
      <c r="F7" s="75"/>
      <c r="G7" s="76"/>
      <c r="H7" s="72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customFormat="1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conditionalFormatting sqref="F13:G15">
    <cfRule type="expression" dxfId="467" priority="11">
      <formula>SUM(C13+D13)&lt;SUM(E13+F13)</formula>
    </cfRule>
    <cfRule type="expression" dxfId="466" priority="12">
      <formula>SUM(C13+D13)&gt;SUM(E13+F13)</formula>
    </cfRule>
  </conditionalFormatting>
  <conditionalFormatting sqref="H13:H15">
    <cfRule type="expression" dxfId="465" priority="9">
      <formula>SUM(D13+E13)&lt;SUM(H13:J13)</formula>
    </cfRule>
    <cfRule type="expression" dxfId="464" priority="10">
      <formula>SUM(D13+E13)&gt;SUM(H13:J13)</formula>
    </cfRule>
  </conditionalFormatting>
  <conditionalFormatting sqref="F16:G16">
    <cfRule type="expression" dxfId="463" priority="7">
      <formula>SUM(C16+D16)&lt;SUM(E16+F16)</formula>
    </cfRule>
    <cfRule type="expression" dxfId="462" priority="8">
      <formula>SUM(C16+D16)&gt;SUM(E16+F16)</formula>
    </cfRule>
  </conditionalFormatting>
  <conditionalFormatting sqref="H16">
    <cfRule type="expression" dxfId="461" priority="5">
      <formula>SUM(D16+E16)&lt;SUM(H16:J16)</formula>
    </cfRule>
    <cfRule type="expression" dxfId="460" priority="6">
      <formula>SUM(D16+E16)&gt;SUM(H16:J16)</formula>
    </cfRule>
  </conditionalFormatting>
  <conditionalFormatting sqref="F18:G18">
    <cfRule type="expression" dxfId="459" priority="3">
      <formula>SUM(C18+D18)&lt;SUM(E18+F18)</formula>
    </cfRule>
    <cfRule type="expression" dxfId="458" priority="4">
      <formula>SUM(C18+D18)&gt;SUM(E18+F18)</formula>
    </cfRule>
  </conditionalFormatting>
  <conditionalFormatting sqref="H18">
    <cfRule type="expression" dxfId="457" priority="1">
      <formula>SUM(D18+E18)&lt;SUM(H18:J18)</formula>
    </cfRule>
    <cfRule type="expression" dxfId="456" priority="2">
      <formula>SUM(D18+E18)&gt;SUM(H18:J18)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U22" sqref="U22"/>
    </sheetView>
  </sheetViews>
  <sheetFormatPr defaultRowHeight="12.75" x14ac:dyDescent="0.2"/>
  <cols>
    <col min="1" max="1" width="11.28515625" customWidth="1"/>
    <col min="2" max="3" width="11.42578125" customWidth="1"/>
    <col min="4" max="4" width="8" customWidth="1"/>
    <col min="5" max="5" width="6.42578125" customWidth="1"/>
    <col min="6" max="6" width="7.7109375" customWidth="1"/>
    <col min="7" max="7" width="9.5703125" customWidth="1"/>
    <col min="8" max="8" width="5.42578125" customWidth="1"/>
    <col min="9" max="9" width="7.5703125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  <c r="E4" s="112"/>
    </row>
    <row r="5" spans="1:19" ht="15.75" x14ac:dyDescent="0.25">
      <c r="A5" s="105" t="s">
        <v>20</v>
      </c>
      <c r="B5" s="105"/>
      <c r="C5" s="106"/>
      <c r="D5" s="3" t="s">
        <v>38</v>
      </c>
      <c r="E5" s="11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105" t="s">
        <v>24</v>
      </c>
      <c r="B6" s="153" t="s">
        <v>59</v>
      </c>
      <c r="C6" s="106"/>
      <c r="D6" s="72" t="s">
        <v>25</v>
      </c>
      <c r="E6" s="72" t="s">
        <v>59</v>
      </c>
      <c r="F6" s="73"/>
      <c r="G6" s="72" t="s">
        <v>27</v>
      </c>
      <c r="H6" s="72" t="s">
        <v>157</v>
      </c>
      <c r="I6" s="72"/>
      <c r="J6" s="72"/>
      <c r="K6" s="72" t="s">
        <v>29</v>
      </c>
      <c r="L6" s="72" t="s">
        <v>30</v>
      </c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23"/>
      <c r="I7" s="23"/>
      <c r="J7" s="23"/>
      <c r="K7" s="23"/>
      <c r="L7" s="2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>
        <v>0</v>
      </c>
      <c r="E13" s="178">
        <v>0</v>
      </c>
      <c r="F13" s="178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4</v>
      </c>
      <c r="M13" s="150">
        <v>0</v>
      </c>
      <c r="N13" s="150">
        <v>0</v>
      </c>
      <c r="O13" s="150">
        <v>0</v>
      </c>
      <c r="P13" s="478">
        <v>7</v>
      </c>
      <c r="Q13" s="478">
        <v>0</v>
      </c>
      <c r="R13" s="479">
        <v>4</v>
      </c>
      <c r="S13" s="480">
        <v>3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150">
        <v>2</v>
      </c>
      <c r="E14" s="178">
        <v>0</v>
      </c>
      <c r="F14" s="178">
        <v>0</v>
      </c>
      <c r="G14" s="178">
        <v>0</v>
      </c>
      <c r="H14" s="150">
        <v>2</v>
      </c>
      <c r="I14" s="150">
        <v>0</v>
      </c>
      <c r="J14" s="150">
        <v>2</v>
      </c>
      <c r="K14" s="150">
        <v>0</v>
      </c>
      <c r="L14" s="150">
        <v>2</v>
      </c>
      <c r="M14" s="150">
        <v>0</v>
      </c>
      <c r="N14" s="150">
        <v>0</v>
      </c>
      <c r="O14" s="150">
        <v>0</v>
      </c>
      <c r="P14" s="478">
        <v>3</v>
      </c>
      <c r="Q14" s="478">
        <v>2</v>
      </c>
      <c r="R14" s="479">
        <v>2</v>
      </c>
      <c r="S14" s="480">
        <v>3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150">
        <v>1</v>
      </c>
      <c r="E15" s="178">
        <v>0</v>
      </c>
      <c r="F15" s="178">
        <v>0</v>
      </c>
      <c r="G15" s="150">
        <v>1</v>
      </c>
      <c r="H15" s="150">
        <v>0</v>
      </c>
      <c r="I15" s="150">
        <v>0</v>
      </c>
      <c r="J15" s="150">
        <v>0</v>
      </c>
      <c r="K15" s="150">
        <v>1</v>
      </c>
      <c r="L15" s="150">
        <v>1</v>
      </c>
      <c r="M15" s="150">
        <v>0</v>
      </c>
      <c r="N15" s="150">
        <v>0</v>
      </c>
      <c r="O15" s="150">
        <v>0</v>
      </c>
      <c r="P15" s="478">
        <v>3</v>
      </c>
      <c r="Q15" s="478">
        <v>1</v>
      </c>
      <c r="R15" s="479">
        <v>1</v>
      </c>
      <c r="S15" s="480">
        <v>3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150">
        <v>0</v>
      </c>
      <c r="E16" s="178">
        <v>0</v>
      </c>
      <c r="F16" s="178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1</v>
      </c>
      <c r="M16" s="150">
        <v>0</v>
      </c>
      <c r="N16" s="150">
        <v>0</v>
      </c>
      <c r="O16" s="150">
        <v>0</v>
      </c>
      <c r="P16" s="478">
        <v>3</v>
      </c>
      <c r="Q16" s="478">
        <v>0</v>
      </c>
      <c r="R16" s="479">
        <v>1</v>
      </c>
      <c r="S16" s="480">
        <v>2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35" t="s">
        <v>48</v>
      </c>
      <c r="B66" s="836"/>
      <c r="C66" s="836"/>
      <c r="D66" s="364">
        <f>SUM(D13:D65)</f>
        <v>3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1</v>
      </c>
      <c r="H66" s="364">
        <f t="shared" si="0"/>
        <v>2</v>
      </c>
      <c r="I66" s="364">
        <f t="shared" si="0"/>
        <v>0</v>
      </c>
      <c r="J66" s="364">
        <f t="shared" si="0"/>
        <v>2</v>
      </c>
      <c r="K66" s="364">
        <f t="shared" si="0"/>
        <v>1</v>
      </c>
      <c r="L66" s="364">
        <f t="shared" si="0"/>
        <v>8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16</v>
      </c>
      <c r="Q66" s="364">
        <f>SUM(Q13:Q65)</f>
        <v>3</v>
      </c>
      <c r="R66" s="364">
        <f t="shared" si="0"/>
        <v>8</v>
      </c>
      <c r="S66" s="365">
        <f t="shared" si="0"/>
        <v>11</v>
      </c>
    </row>
  </sheetData>
  <mergeCells count="22">
    <mergeCell ref="A66:C66"/>
    <mergeCell ref="B1:G1"/>
    <mergeCell ref="A9:A10"/>
    <mergeCell ref="B9:B10"/>
    <mergeCell ref="C9:C10"/>
    <mergeCell ref="D9:D10"/>
    <mergeCell ref="G9:G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</mergeCells>
  <phoneticPr fontId="5" type="noConversion"/>
  <conditionalFormatting sqref="F13:F15 F16:G16 G14">
    <cfRule type="expression" dxfId="455" priority="25">
      <formula>SUM(B13+C13)&lt;SUM(D13+F13)</formula>
    </cfRule>
    <cfRule type="expression" dxfId="454" priority="26">
      <formula>SUM(B13+C13)&gt;SUM(D13+F13)</formula>
    </cfRule>
  </conditionalFormatting>
  <conditionalFormatting sqref="G13:G15">
    <cfRule type="expression" dxfId="453" priority="27">
      <formula>SUM(C13+D13)&lt;SUM(F13+G13)</formula>
    </cfRule>
    <cfRule type="expression" dxfId="452" priority="28">
      <formula>SUM(C13+D13)&gt;SUM(F13+G13)</formula>
    </cfRule>
  </conditionalFormatting>
  <conditionalFormatting sqref="H14:H16">
    <cfRule type="expression" dxfId="451" priority="29">
      <formula>SUM(C14+D14)&lt;SUM(H14:J14)</formula>
    </cfRule>
    <cfRule type="expression" dxfId="450" priority="30">
      <formula>SUM(C14+D14)&gt;SUM(H14:J14)</formula>
    </cfRule>
  </conditionalFormatting>
  <conditionalFormatting sqref="E16:E20">
    <cfRule type="expression" dxfId="449" priority="17">
      <formula>SUM(B16+C16)&lt;SUM(D16+E16)</formula>
    </cfRule>
    <cfRule type="expression" dxfId="448" priority="18">
      <formula>SUM(B16+C16)&gt;SUM(D16+E16)</formula>
    </cfRule>
  </conditionalFormatting>
  <conditionalFormatting sqref="E18:F18">
    <cfRule type="expression" dxfId="447" priority="15">
      <formula>SUM(B18+C18)&lt;SUM(D18+E18)</formula>
    </cfRule>
    <cfRule type="expression" dxfId="446" priority="16">
      <formula>SUM(B18+C18)&gt;SUM(D18+E18)</formula>
    </cfRule>
  </conditionalFormatting>
  <conditionalFormatting sqref="G18">
    <cfRule type="expression" dxfId="445" priority="13">
      <formula>SUM(C18+D18)&lt;SUM(G18:I18)</formula>
    </cfRule>
    <cfRule type="expression" dxfId="444" priority="14">
      <formula>SUM(C18+D18)&gt;SUM(G18:I18)</formula>
    </cfRule>
  </conditionalFormatting>
  <conditionalFormatting sqref="E18:F18">
    <cfRule type="expression" dxfId="443" priority="11">
      <formula>SUM(B18+C18)&lt;SUM(D18+E18)</formula>
    </cfRule>
    <cfRule type="expression" dxfId="442" priority="12">
      <formula>SUM(B18+C18)&gt;SUM(D18+E18)</formula>
    </cfRule>
  </conditionalFormatting>
  <conditionalFormatting sqref="G18">
    <cfRule type="expression" dxfId="441" priority="9">
      <formula>SUM(C18+D18)&lt;SUM(G18:I18)</formula>
    </cfRule>
    <cfRule type="expression" dxfId="440" priority="10">
      <formula>SUM(C18+D18)&gt;SUM(G18:I18)</formula>
    </cfRule>
  </conditionalFormatting>
  <conditionalFormatting sqref="F21:G28 F20 F13:G19">
    <cfRule type="expression" dxfId="439" priority="7">
      <formula>SUM(C13+D13)&lt;SUM(E13+F13)</formula>
    </cfRule>
    <cfRule type="expression" dxfId="438" priority="8">
      <formula>SUM(C13+D13)&gt;SUM(E13+F13)</formula>
    </cfRule>
  </conditionalFormatting>
  <conditionalFormatting sqref="H14:H17 H23:H28 G20 H20:H21">
    <cfRule type="expression" dxfId="437" priority="5">
      <formula>SUM(C14+D14)&lt;SUM(G14:I14)</formula>
    </cfRule>
    <cfRule type="expression" dxfId="436" priority="6">
      <formula>SUM(C14+D14)&gt;SUM(G14:I14)</formula>
    </cfRule>
  </conditionalFormatting>
  <conditionalFormatting sqref="F36:G36">
    <cfRule type="expression" dxfId="435" priority="3">
      <formula>SUM(C36+D36)&lt;SUM(E36+F36)</formula>
    </cfRule>
    <cfRule type="expression" dxfId="434" priority="4">
      <formula>SUM(C36+D36)&gt;SUM(E36+F36)</formula>
    </cfRule>
  </conditionalFormatting>
  <conditionalFormatting sqref="H36">
    <cfRule type="expression" dxfId="433" priority="1">
      <formula>SUM(D36+E36)&lt;SUM(H36:J36)</formula>
    </cfRule>
    <cfRule type="expression" dxfId="432" priority="2">
      <formula>SUM(D36+E36)&gt;SUM(H36:J36)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selection activeCell="M6" sqref="M6"/>
    </sheetView>
  </sheetViews>
  <sheetFormatPr defaultRowHeight="12.75" x14ac:dyDescent="0.2"/>
  <cols>
    <col min="1" max="1" width="11.8554687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5" max="15" width="10.42578125" customWidth="1"/>
    <col min="16" max="16" width="9.5703125" customWidth="1"/>
    <col min="17" max="17" width="11.28515625" customWidth="1"/>
  </cols>
  <sheetData>
    <row r="1" spans="1:19" ht="12.75" customHeight="1" x14ac:dyDescent="0.25">
      <c r="A1" s="34"/>
      <c r="B1" s="870" t="s">
        <v>132</v>
      </c>
      <c r="C1" s="870"/>
      <c r="D1" s="870"/>
      <c r="E1" s="870"/>
      <c r="F1" s="870"/>
      <c r="G1" s="34"/>
      <c r="H1" s="34"/>
      <c r="I1" s="34"/>
      <c r="J1" s="34"/>
      <c r="K1" s="34"/>
      <c r="L1" s="34"/>
      <c r="M1" s="34"/>
      <c r="N1" s="34"/>
      <c r="O1" s="34"/>
      <c r="P1" s="9"/>
      <c r="Q1" s="9"/>
      <c r="R1" s="9"/>
    </row>
    <row r="2" spans="1:19" ht="15" x14ac:dyDescent="0.25">
      <c r="A2" s="9"/>
      <c r="B2" s="9"/>
      <c r="C2" s="35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9" ht="15" x14ac:dyDescent="0.25">
      <c r="A3" s="105" t="s">
        <v>16</v>
      </c>
      <c r="B3" s="104"/>
      <c r="C3" s="96"/>
      <c r="D3" s="9"/>
      <c r="E3" s="9"/>
      <c r="F3" s="9"/>
      <c r="G3" s="9"/>
      <c r="H3" s="9"/>
      <c r="I3" s="9"/>
      <c r="J3" s="9"/>
      <c r="K3" s="9"/>
      <c r="L3" s="35" t="s">
        <v>17</v>
      </c>
      <c r="M3" s="9"/>
      <c r="N3" s="9"/>
      <c r="O3" s="9"/>
      <c r="P3" s="9"/>
      <c r="Q3" s="9"/>
      <c r="R3" s="9"/>
    </row>
    <row r="4" spans="1:19" ht="15.75" x14ac:dyDescent="0.25">
      <c r="A4" s="105" t="s">
        <v>19</v>
      </c>
      <c r="B4" s="129" t="s">
        <v>293</v>
      </c>
      <c r="C4" s="106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ht="15" x14ac:dyDescent="0.25">
      <c r="A5" s="105" t="s">
        <v>20</v>
      </c>
      <c r="B5" s="105"/>
      <c r="C5" s="106"/>
      <c r="D5" s="23" t="s">
        <v>36</v>
      </c>
      <c r="E5" s="23"/>
      <c r="F5" s="9"/>
      <c r="G5" s="23"/>
      <c r="H5" s="23"/>
      <c r="I5" s="23"/>
      <c r="J5" s="23"/>
      <c r="K5" s="23" t="s">
        <v>22</v>
      </c>
      <c r="L5" s="23"/>
      <c r="M5" s="23" t="s">
        <v>23</v>
      </c>
      <c r="N5" s="9"/>
      <c r="O5" s="9"/>
      <c r="P5" s="9"/>
      <c r="Q5" s="9"/>
      <c r="R5" s="9"/>
    </row>
    <row r="6" spans="1:19" ht="15" x14ac:dyDescent="0.25">
      <c r="A6" s="105" t="s">
        <v>24</v>
      </c>
      <c r="B6" s="107" t="s">
        <v>58</v>
      </c>
      <c r="C6" s="106"/>
      <c r="D6" s="23" t="s">
        <v>25</v>
      </c>
      <c r="E6" s="23" t="s">
        <v>58</v>
      </c>
      <c r="F6" s="9"/>
      <c r="G6" s="23" t="s">
        <v>27</v>
      </c>
      <c r="H6" s="869" t="s">
        <v>196</v>
      </c>
      <c r="I6" s="869"/>
      <c r="J6" s="23"/>
      <c r="K6" s="23" t="s">
        <v>29</v>
      </c>
      <c r="L6" s="826" t="s">
        <v>197</v>
      </c>
      <c r="M6" s="826"/>
      <c r="N6" s="826"/>
      <c r="O6" s="9"/>
      <c r="P6" s="9"/>
      <c r="Q6" s="9"/>
      <c r="R6" s="9"/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23"/>
      <c r="I7" s="23"/>
      <c r="J7" s="23"/>
      <c r="K7" s="23"/>
      <c r="L7" s="23"/>
      <c r="M7" s="23"/>
      <c r="N7" s="23"/>
      <c r="O7" s="23"/>
      <c r="P7" s="9"/>
      <c r="Q7" s="9"/>
      <c r="R7" s="9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71">
        <v>2016</v>
      </c>
      <c r="B9" s="873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ht="28.5" customHeight="1" thickBot="1" x14ac:dyDescent="0.25">
      <c r="A10" s="872"/>
      <c r="B10" s="874"/>
      <c r="C10" s="875"/>
      <c r="D10" s="834"/>
      <c r="E10" s="497" t="s">
        <v>269</v>
      </c>
      <c r="F10" s="497" t="s">
        <v>270</v>
      </c>
      <c r="G10" s="834"/>
      <c r="H10" s="834"/>
      <c r="I10" s="834"/>
      <c r="J10" s="841"/>
      <c r="K10" s="834"/>
      <c r="L10" s="834"/>
      <c r="M10" s="834"/>
      <c r="N10" s="834"/>
      <c r="O10" s="834"/>
      <c r="P10" s="834"/>
      <c r="Q10" s="834"/>
      <c r="R10" s="834"/>
      <c r="S10" s="834"/>
    </row>
    <row r="11" spans="1:19" ht="16.5" thickBot="1" x14ac:dyDescent="0.3">
      <c r="A11" s="508"/>
      <c r="B11" s="509"/>
      <c r="C11" s="510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2"/>
      <c r="P11" s="513"/>
      <c r="Q11" s="513"/>
      <c r="R11" s="513"/>
      <c r="S11" s="514"/>
    </row>
    <row r="12" spans="1:19" ht="16.5" thickBot="1" x14ac:dyDescent="0.3">
      <c r="A12" s="516"/>
      <c r="B12" s="517"/>
      <c r="C12" s="518"/>
      <c r="D12" s="519"/>
      <c r="E12" s="519"/>
      <c r="F12" s="519"/>
      <c r="G12" s="519"/>
      <c r="H12" s="519"/>
      <c r="I12" s="519"/>
      <c r="J12" s="519"/>
      <c r="K12" s="519"/>
      <c r="L12" s="519"/>
      <c r="M12" s="519"/>
      <c r="N12" s="519"/>
      <c r="O12" s="520"/>
      <c r="P12" s="519"/>
      <c r="Q12" s="519"/>
      <c r="R12" s="519"/>
      <c r="S12" s="521"/>
    </row>
    <row r="13" spans="1:19" ht="15.75" x14ac:dyDescent="0.25">
      <c r="A13" s="437">
        <v>42737</v>
      </c>
      <c r="B13" s="527">
        <v>42743</v>
      </c>
      <c r="C13" s="515" t="s">
        <v>77</v>
      </c>
      <c r="D13" s="522"/>
      <c r="E13" s="523"/>
      <c r="F13" s="523"/>
      <c r="G13" s="524"/>
      <c r="H13" s="524"/>
      <c r="I13" s="524"/>
      <c r="J13" s="524"/>
      <c r="K13" s="524"/>
      <c r="L13" s="524"/>
      <c r="M13" s="524"/>
      <c r="N13" s="524"/>
      <c r="O13" s="530"/>
      <c r="P13" s="533"/>
      <c r="Q13" s="536"/>
      <c r="R13" s="542"/>
      <c r="S13" s="539"/>
    </row>
    <row r="14" spans="1:19" ht="15.75" x14ac:dyDescent="0.25">
      <c r="A14" s="438">
        <v>42744</v>
      </c>
      <c r="B14" s="528">
        <v>42750</v>
      </c>
      <c r="C14" s="346" t="s">
        <v>78</v>
      </c>
      <c r="D14" s="525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531"/>
      <c r="P14" s="534"/>
      <c r="Q14" s="537"/>
      <c r="R14" s="543"/>
      <c r="S14" s="540"/>
    </row>
    <row r="15" spans="1:19" ht="15.75" x14ac:dyDescent="0.25">
      <c r="A15" s="438">
        <v>42751</v>
      </c>
      <c r="B15" s="528">
        <v>42757</v>
      </c>
      <c r="C15" s="346" t="s">
        <v>79</v>
      </c>
      <c r="D15" s="525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531"/>
      <c r="P15" s="534"/>
      <c r="Q15" s="537"/>
      <c r="R15" s="543"/>
      <c r="S15" s="540"/>
    </row>
    <row r="16" spans="1:19" ht="15.75" x14ac:dyDescent="0.25">
      <c r="A16" s="438">
        <v>42758</v>
      </c>
      <c r="B16" s="528">
        <v>42764</v>
      </c>
      <c r="C16" s="346" t="s">
        <v>80</v>
      </c>
      <c r="D16" s="525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531"/>
      <c r="P16" s="534"/>
      <c r="Q16" s="537"/>
      <c r="R16" s="543"/>
      <c r="S16" s="540"/>
    </row>
    <row r="17" spans="1:19" ht="15.75" x14ac:dyDescent="0.25">
      <c r="A17" s="438">
        <v>42765</v>
      </c>
      <c r="B17" s="528">
        <v>42771</v>
      </c>
      <c r="C17" s="346" t="s">
        <v>81</v>
      </c>
      <c r="D17" s="525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531"/>
      <c r="P17" s="534"/>
      <c r="Q17" s="537"/>
      <c r="R17" s="543"/>
      <c r="S17" s="540"/>
    </row>
    <row r="18" spans="1:19" ht="15.75" x14ac:dyDescent="0.25">
      <c r="A18" s="438">
        <v>42772</v>
      </c>
      <c r="B18" s="528">
        <v>42778</v>
      </c>
      <c r="C18" s="346" t="s">
        <v>82</v>
      </c>
      <c r="D18" s="525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531"/>
      <c r="P18" s="534"/>
      <c r="Q18" s="537"/>
      <c r="R18" s="543"/>
      <c r="S18" s="540"/>
    </row>
    <row r="19" spans="1:19" ht="15.75" x14ac:dyDescent="0.25">
      <c r="A19" s="438">
        <v>42779</v>
      </c>
      <c r="B19" s="528">
        <v>42785</v>
      </c>
      <c r="C19" s="346" t="s">
        <v>83</v>
      </c>
      <c r="D19" s="525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531"/>
      <c r="P19" s="534"/>
      <c r="Q19" s="537"/>
      <c r="R19" s="543"/>
      <c r="S19" s="540"/>
    </row>
    <row r="20" spans="1:19" ht="15.75" x14ac:dyDescent="0.25">
      <c r="A20" s="438">
        <v>42786</v>
      </c>
      <c r="B20" s="528">
        <v>42792</v>
      </c>
      <c r="C20" s="346" t="s">
        <v>84</v>
      </c>
      <c r="D20" s="525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531"/>
      <c r="P20" s="534"/>
      <c r="Q20" s="537"/>
      <c r="R20" s="543"/>
      <c r="S20" s="540"/>
    </row>
    <row r="21" spans="1:19" ht="15.75" x14ac:dyDescent="0.25">
      <c r="A21" s="438">
        <v>42793</v>
      </c>
      <c r="B21" s="528">
        <v>42799</v>
      </c>
      <c r="C21" s="346" t="s">
        <v>85</v>
      </c>
      <c r="D21" s="525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531"/>
      <c r="P21" s="534"/>
      <c r="Q21" s="537"/>
      <c r="R21" s="543"/>
      <c r="S21" s="540"/>
    </row>
    <row r="22" spans="1:19" ht="15.75" x14ac:dyDescent="0.25">
      <c r="A22" s="438">
        <v>42800</v>
      </c>
      <c r="B22" s="528">
        <v>42806</v>
      </c>
      <c r="C22" s="346" t="s">
        <v>86</v>
      </c>
      <c r="D22" s="525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531"/>
      <c r="P22" s="534"/>
      <c r="Q22" s="537"/>
      <c r="R22" s="543"/>
      <c r="S22" s="540"/>
    </row>
    <row r="23" spans="1:19" ht="15.75" x14ac:dyDescent="0.25">
      <c r="A23" s="438">
        <v>42807</v>
      </c>
      <c r="B23" s="528">
        <v>42813</v>
      </c>
      <c r="C23" s="346" t="s">
        <v>87</v>
      </c>
      <c r="D23" s="525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531"/>
      <c r="P23" s="534"/>
      <c r="Q23" s="537"/>
      <c r="R23" s="543"/>
      <c r="S23" s="540"/>
    </row>
    <row r="24" spans="1:19" ht="15.75" x14ac:dyDescent="0.25">
      <c r="A24" s="438">
        <v>42814</v>
      </c>
      <c r="B24" s="528">
        <v>42820</v>
      </c>
      <c r="C24" s="346" t="s">
        <v>88</v>
      </c>
      <c r="D24" s="525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531"/>
      <c r="P24" s="534"/>
      <c r="Q24" s="537"/>
      <c r="R24" s="543"/>
      <c r="S24" s="540"/>
    </row>
    <row r="25" spans="1:19" ht="15.75" x14ac:dyDescent="0.25">
      <c r="A25" s="438">
        <v>42821</v>
      </c>
      <c r="B25" s="528">
        <v>42827</v>
      </c>
      <c r="C25" s="346" t="s">
        <v>89</v>
      </c>
      <c r="D25" s="525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531"/>
      <c r="P25" s="534"/>
      <c r="Q25" s="537"/>
      <c r="R25" s="543"/>
      <c r="S25" s="540"/>
    </row>
    <row r="26" spans="1:19" ht="15.75" x14ac:dyDescent="0.25">
      <c r="A26" s="438">
        <v>42828</v>
      </c>
      <c r="B26" s="528">
        <v>42834</v>
      </c>
      <c r="C26" s="346" t="s">
        <v>90</v>
      </c>
      <c r="D26" s="525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531"/>
      <c r="P26" s="534"/>
      <c r="Q26" s="537"/>
      <c r="R26" s="543"/>
      <c r="S26" s="540"/>
    </row>
    <row r="27" spans="1:19" ht="15.75" x14ac:dyDescent="0.25">
      <c r="A27" s="438">
        <v>42835</v>
      </c>
      <c r="B27" s="528">
        <v>42841</v>
      </c>
      <c r="C27" s="346" t="s">
        <v>91</v>
      </c>
      <c r="D27" s="525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531"/>
      <c r="P27" s="534"/>
      <c r="Q27" s="537"/>
      <c r="R27" s="543"/>
      <c r="S27" s="540"/>
    </row>
    <row r="28" spans="1:19" ht="15.75" x14ac:dyDescent="0.25">
      <c r="A28" s="438">
        <v>42842</v>
      </c>
      <c r="B28" s="528">
        <v>42848</v>
      </c>
      <c r="C28" s="346" t="s">
        <v>92</v>
      </c>
      <c r="D28" s="525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531"/>
      <c r="P28" s="534"/>
      <c r="Q28" s="537"/>
      <c r="R28" s="543"/>
      <c r="S28" s="540"/>
    </row>
    <row r="29" spans="1:19" ht="15.75" x14ac:dyDescent="0.25">
      <c r="A29" s="438">
        <v>42849</v>
      </c>
      <c r="B29" s="528">
        <v>42855</v>
      </c>
      <c r="C29" s="346" t="s">
        <v>93</v>
      </c>
      <c r="D29" s="525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531"/>
      <c r="P29" s="534"/>
      <c r="Q29" s="537"/>
      <c r="R29" s="543"/>
      <c r="S29" s="540"/>
    </row>
    <row r="30" spans="1:19" ht="15.75" x14ac:dyDescent="0.25">
      <c r="A30" s="438">
        <v>42856</v>
      </c>
      <c r="B30" s="528">
        <v>42862</v>
      </c>
      <c r="C30" s="346" t="s">
        <v>94</v>
      </c>
      <c r="D30" s="525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531"/>
      <c r="P30" s="534"/>
      <c r="Q30" s="537"/>
      <c r="R30" s="543"/>
      <c r="S30" s="540"/>
    </row>
    <row r="31" spans="1:19" ht="15.75" x14ac:dyDescent="0.25">
      <c r="A31" s="438">
        <v>42863</v>
      </c>
      <c r="B31" s="528">
        <v>42869</v>
      </c>
      <c r="C31" s="346" t="s">
        <v>95</v>
      </c>
      <c r="D31" s="525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531"/>
      <c r="P31" s="534"/>
      <c r="Q31" s="537"/>
      <c r="R31" s="543"/>
      <c r="S31" s="540"/>
    </row>
    <row r="32" spans="1:19" ht="15.75" x14ac:dyDescent="0.25">
      <c r="A32" s="438">
        <v>42870</v>
      </c>
      <c r="B32" s="528">
        <v>42876</v>
      </c>
      <c r="C32" s="346" t="s">
        <v>96</v>
      </c>
      <c r="D32" s="525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531"/>
      <c r="P32" s="534"/>
      <c r="Q32" s="537"/>
      <c r="R32" s="543"/>
      <c r="S32" s="540"/>
    </row>
    <row r="33" spans="1:19" ht="15.75" x14ac:dyDescent="0.25">
      <c r="A33" s="438">
        <v>42877</v>
      </c>
      <c r="B33" s="528">
        <v>42883</v>
      </c>
      <c r="C33" s="346" t="s">
        <v>97</v>
      </c>
      <c r="D33" s="525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531"/>
      <c r="P33" s="534"/>
      <c r="Q33" s="537"/>
      <c r="R33" s="543"/>
      <c r="S33" s="540"/>
    </row>
    <row r="34" spans="1:19" ht="15.75" x14ac:dyDescent="0.25">
      <c r="A34" s="438">
        <v>42884</v>
      </c>
      <c r="B34" s="528">
        <v>42890</v>
      </c>
      <c r="C34" s="346" t="s">
        <v>98</v>
      </c>
      <c r="D34" s="525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531"/>
      <c r="P34" s="534"/>
      <c r="Q34" s="537"/>
      <c r="R34" s="543"/>
      <c r="S34" s="540"/>
    </row>
    <row r="35" spans="1:19" ht="15.75" x14ac:dyDescent="0.25">
      <c r="A35" s="438">
        <v>42891</v>
      </c>
      <c r="B35" s="528">
        <v>42897</v>
      </c>
      <c r="C35" s="346" t="s">
        <v>99</v>
      </c>
      <c r="D35" s="525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531"/>
      <c r="P35" s="534"/>
      <c r="Q35" s="537"/>
      <c r="R35" s="543"/>
      <c r="S35" s="540"/>
    </row>
    <row r="36" spans="1:19" ht="15.75" x14ac:dyDescent="0.25">
      <c r="A36" s="438">
        <v>42898</v>
      </c>
      <c r="B36" s="528">
        <v>42904</v>
      </c>
      <c r="C36" s="346" t="s">
        <v>100</v>
      </c>
      <c r="D36" s="525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531"/>
      <c r="P36" s="534"/>
      <c r="Q36" s="537"/>
      <c r="R36" s="543"/>
      <c r="S36" s="540"/>
    </row>
    <row r="37" spans="1:19" ht="15.75" x14ac:dyDescent="0.25">
      <c r="A37" s="438">
        <v>42905</v>
      </c>
      <c r="B37" s="528">
        <v>42911</v>
      </c>
      <c r="C37" s="346" t="s">
        <v>101</v>
      </c>
      <c r="D37" s="525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531"/>
      <c r="P37" s="534"/>
      <c r="Q37" s="537"/>
      <c r="R37" s="543"/>
      <c r="S37" s="540"/>
    </row>
    <row r="38" spans="1:19" ht="15.75" x14ac:dyDescent="0.25">
      <c r="A38" s="438">
        <v>42912</v>
      </c>
      <c r="B38" s="528">
        <v>42918</v>
      </c>
      <c r="C38" s="346" t="s">
        <v>102</v>
      </c>
      <c r="D38" s="525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531"/>
      <c r="P38" s="534"/>
      <c r="Q38" s="537"/>
      <c r="R38" s="543"/>
      <c r="S38" s="540"/>
    </row>
    <row r="39" spans="1:19" ht="15.75" x14ac:dyDescent="0.25">
      <c r="A39" s="438">
        <v>42919</v>
      </c>
      <c r="B39" s="528">
        <v>42925</v>
      </c>
      <c r="C39" s="346" t="s">
        <v>103</v>
      </c>
      <c r="D39" s="525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531"/>
      <c r="P39" s="534"/>
      <c r="Q39" s="537"/>
      <c r="R39" s="543"/>
      <c r="S39" s="540"/>
    </row>
    <row r="40" spans="1:19" ht="15.75" x14ac:dyDescent="0.25">
      <c r="A40" s="438">
        <v>42926</v>
      </c>
      <c r="B40" s="528">
        <v>42932</v>
      </c>
      <c r="C40" s="346" t="s">
        <v>104</v>
      </c>
      <c r="D40" s="525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531"/>
      <c r="P40" s="534"/>
      <c r="Q40" s="537"/>
      <c r="R40" s="543"/>
      <c r="S40" s="540"/>
    </row>
    <row r="41" spans="1:19" ht="15.75" x14ac:dyDescent="0.25">
      <c r="A41" s="438">
        <v>42933</v>
      </c>
      <c r="B41" s="528">
        <v>42939</v>
      </c>
      <c r="C41" s="346" t="s">
        <v>105</v>
      </c>
      <c r="D41" s="525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531"/>
      <c r="P41" s="534"/>
      <c r="Q41" s="537"/>
      <c r="R41" s="543"/>
      <c r="S41" s="540"/>
    </row>
    <row r="42" spans="1:19" ht="15.75" x14ac:dyDescent="0.25">
      <c r="A42" s="438">
        <v>42940</v>
      </c>
      <c r="B42" s="528">
        <v>42946</v>
      </c>
      <c r="C42" s="346" t="s">
        <v>106</v>
      </c>
      <c r="D42" s="525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531"/>
      <c r="P42" s="534"/>
      <c r="Q42" s="537"/>
      <c r="R42" s="543"/>
      <c r="S42" s="540"/>
    </row>
    <row r="43" spans="1:19" ht="15.75" x14ac:dyDescent="0.25">
      <c r="A43" s="438">
        <v>42947</v>
      </c>
      <c r="B43" s="528">
        <v>42953</v>
      </c>
      <c r="C43" s="346" t="s">
        <v>107</v>
      </c>
      <c r="D43" s="525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531"/>
      <c r="P43" s="534"/>
      <c r="Q43" s="537"/>
      <c r="R43" s="543"/>
      <c r="S43" s="540"/>
    </row>
    <row r="44" spans="1:19" ht="15.75" x14ac:dyDescent="0.25">
      <c r="A44" s="438">
        <v>42954</v>
      </c>
      <c r="B44" s="528">
        <v>42960</v>
      </c>
      <c r="C44" s="346" t="s">
        <v>108</v>
      </c>
      <c r="D44" s="525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531"/>
      <c r="P44" s="534"/>
      <c r="Q44" s="537"/>
      <c r="R44" s="543"/>
      <c r="S44" s="540"/>
    </row>
    <row r="45" spans="1:19" ht="15.75" x14ac:dyDescent="0.25">
      <c r="A45" s="438">
        <v>42961</v>
      </c>
      <c r="B45" s="528">
        <v>42967</v>
      </c>
      <c r="C45" s="346" t="s">
        <v>109</v>
      </c>
      <c r="D45" s="525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531"/>
      <c r="P45" s="534"/>
      <c r="Q45" s="537"/>
      <c r="R45" s="543"/>
      <c r="S45" s="540"/>
    </row>
    <row r="46" spans="1:19" ht="15.75" x14ac:dyDescent="0.25">
      <c r="A46" s="438">
        <v>42968</v>
      </c>
      <c r="B46" s="528">
        <v>42974</v>
      </c>
      <c r="C46" s="346" t="s">
        <v>110</v>
      </c>
      <c r="D46" s="525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531"/>
      <c r="P46" s="534"/>
      <c r="Q46" s="537"/>
      <c r="R46" s="543"/>
      <c r="S46" s="540"/>
    </row>
    <row r="47" spans="1:19" ht="15.75" x14ac:dyDescent="0.25">
      <c r="A47" s="438">
        <v>42975</v>
      </c>
      <c r="B47" s="528">
        <v>42981</v>
      </c>
      <c r="C47" s="346" t="s">
        <v>111</v>
      </c>
      <c r="D47" s="525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531"/>
      <c r="P47" s="534"/>
      <c r="Q47" s="537"/>
      <c r="R47" s="543"/>
      <c r="S47" s="540"/>
    </row>
    <row r="48" spans="1:19" ht="15.75" x14ac:dyDescent="0.25">
      <c r="A48" s="438">
        <v>42982</v>
      </c>
      <c r="B48" s="528">
        <v>42988</v>
      </c>
      <c r="C48" s="346" t="s">
        <v>112</v>
      </c>
      <c r="D48" s="525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531"/>
      <c r="P48" s="534"/>
      <c r="Q48" s="537"/>
      <c r="R48" s="543"/>
      <c r="S48" s="540"/>
    </row>
    <row r="49" spans="1:19" ht="15.75" x14ac:dyDescent="0.25">
      <c r="A49" s="438">
        <v>42989</v>
      </c>
      <c r="B49" s="528">
        <v>42995</v>
      </c>
      <c r="C49" s="346" t="s">
        <v>113</v>
      </c>
      <c r="D49" s="525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531"/>
      <c r="P49" s="534"/>
      <c r="Q49" s="537"/>
      <c r="R49" s="543"/>
      <c r="S49" s="540"/>
    </row>
    <row r="50" spans="1:19" ht="15.75" x14ac:dyDescent="0.25">
      <c r="A50" s="438">
        <v>42996</v>
      </c>
      <c r="B50" s="528">
        <v>43002</v>
      </c>
      <c r="C50" s="346" t="s">
        <v>114</v>
      </c>
      <c r="D50" s="525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531"/>
      <c r="P50" s="534"/>
      <c r="Q50" s="537"/>
      <c r="R50" s="543"/>
      <c r="S50" s="540"/>
    </row>
    <row r="51" spans="1:19" ht="15.75" x14ac:dyDescent="0.25">
      <c r="A51" s="438">
        <v>43003</v>
      </c>
      <c r="B51" s="528">
        <v>43009</v>
      </c>
      <c r="C51" s="346" t="s">
        <v>115</v>
      </c>
      <c r="D51" s="525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531"/>
      <c r="P51" s="534"/>
      <c r="Q51" s="537"/>
      <c r="R51" s="543"/>
      <c r="S51" s="540"/>
    </row>
    <row r="52" spans="1:19" ht="15.75" x14ac:dyDescent="0.25">
      <c r="A52" s="438">
        <v>43010</v>
      </c>
      <c r="B52" s="528">
        <v>43016</v>
      </c>
      <c r="C52" s="346" t="s">
        <v>116</v>
      </c>
      <c r="D52" s="525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531"/>
      <c r="P52" s="534"/>
      <c r="Q52" s="537"/>
      <c r="R52" s="543"/>
      <c r="S52" s="540"/>
    </row>
    <row r="53" spans="1:19" ht="15.75" x14ac:dyDescent="0.25">
      <c r="A53" s="438">
        <v>43017</v>
      </c>
      <c r="B53" s="528">
        <v>43023</v>
      </c>
      <c r="C53" s="346" t="s">
        <v>117</v>
      </c>
      <c r="D53" s="525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531"/>
      <c r="P53" s="534"/>
      <c r="Q53" s="537"/>
      <c r="R53" s="543"/>
      <c r="S53" s="540"/>
    </row>
    <row r="54" spans="1:19" ht="15.75" x14ac:dyDescent="0.25">
      <c r="A54" s="438">
        <v>43024</v>
      </c>
      <c r="B54" s="528">
        <v>43030</v>
      </c>
      <c r="C54" s="346" t="s">
        <v>118</v>
      </c>
      <c r="D54" s="525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531"/>
      <c r="P54" s="534"/>
      <c r="Q54" s="537"/>
      <c r="R54" s="543"/>
      <c r="S54" s="540"/>
    </row>
    <row r="55" spans="1:19" ht="15.75" x14ac:dyDescent="0.25">
      <c r="A55" s="438">
        <v>43031</v>
      </c>
      <c r="B55" s="528">
        <v>43037</v>
      </c>
      <c r="C55" s="346" t="s">
        <v>119</v>
      </c>
      <c r="D55" s="525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531"/>
      <c r="P55" s="534"/>
      <c r="Q55" s="537"/>
      <c r="R55" s="543"/>
      <c r="S55" s="540"/>
    </row>
    <row r="56" spans="1:19" ht="15.75" x14ac:dyDescent="0.25">
      <c r="A56" s="438">
        <v>43038</v>
      </c>
      <c r="B56" s="528">
        <v>43044</v>
      </c>
      <c r="C56" s="346" t="s">
        <v>120</v>
      </c>
      <c r="D56" s="525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531"/>
      <c r="P56" s="534"/>
      <c r="Q56" s="537"/>
      <c r="R56" s="543"/>
      <c r="S56" s="540"/>
    </row>
    <row r="57" spans="1:19" ht="15.75" x14ac:dyDescent="0.25">
      <c r="A57" s="438">
        <v>43045</v>
      </c>
      <c r="B57" s="528">
        <v>43051</v>
      </c>
      <c r="C57" s="346" t="s">
        <v>121</v>
      </c>
      <c r="D57" s="525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531"/>
      <c r="P57" s="534"/>
      <c r="Q57" s="537"/>
      <c r="R57" s="543"/>
      <c r="S57" s="540"/>
    </row>
    <row r="58" spans="1:19" ht="15.75" x14ac:dyDescent="0.25">
      <c r="A58" s="438">
        <v>43052</v>
      </c>
      <c r="B58" s="528">
        <v>43058</v>
      </c>
      <c r="C58" s="346" t="s">
        <v>122</v>
      </c>
      <c r="D58" s="525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531"/>
      <c r="P58" s="534"/>
      <c r="Q58" s="537"/>
      <c r="R58" s="543"/>
      <c r="S58" s="540"/>
    </row>
    <row r="59" spans="1:19" ht="15.75" x14ac:dyDescent="0.25">
      <c r="A59" s="438">
        <v>43059</v>
      </c>
      <c r="B59" s="528">
        <v>43065</v>
      </c>
      <c r="C59" s="346" t="s">
        <v>123</v>
      </c>
      <c r="D59" s="525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531"/>
      <c r="P59" s="534"/>
      <c r="Q59" s="537"/>
      <c r="R59" s="543"/>
      <c r="S59" s="540"/>
    </row>
    <row r="60" spans="1:19" ht="15.75" x14ac:dyDescent="0.25">
      <c r="A60" s="438">
        <v>43066</v>
      </c>
      <c r="B60" s="528">
        <v>43072</v>
      </c>
      <c r="C60" s="346" t="s">
        <v>124</v>
      </c>
      <c r="D60" s="525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531"/>
      <c r="P60" s="534"/>
      <c r="Q60" s="537"/>
      <c r="R60" s="543"/>
      <c r="S60" s="540"/>
    </row>
    <row r="61" spans="1:19" ht="15.75" x14ac:dyDescent="0.25">
      <c r="A61" s="438">
        <v>43073</v>
      </c>
      <c r="B61" s="528">
        <v>43079</v>
      </c>
      <c r="C61" s="346" t="s">
        <v>125</v>
      </c>
      <c r="D61" s="525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531"/>
      <c r="P61" s="534"/>
      <c r="Q61" s="537"/>
      <c r="R61" s="543"/>
      <c r="S61" s="540"/>
    </row>
    <row r="62" spans="1:19" ht="15.75" x14ac:dyDescent="0.25">
      <c r="A62" s="438">
        <v>43080</v>
      </c>
      <c r="B62" s="528">
        <v>43086</v>
      </c>
      <c r="C62" s="346" t="s">
        <v>126</v>
      </c>
      <c r="D62" s="525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531"/>
      <c r="P62" s="534"/>
      <c r="Q62" s="537"/>
      <c r="R62" s="543"/>
      <c r="S62" s="540"/>
    </row>
    <row r="63" spans="1:19" ht="15.75" x14ac:dyDescent="0.25">
      <c r="A63" s="438">
        <v>43087</v>
      </c>
      <c r="B63" s="528">
        <v>43093</v>
      </c>
      <c r="C63" s="346" t="s">
        <v>127</v>
      </c>
      <c r="D63" s="525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531"/>
      <c r="P63" s="534"/>
      <c r="Q63" s="537"/>
      <c r="R63" s="543"/>
      <c r="S63" s="540"/>
    </row>
    <row r="64" spans="1:19" ht="15.75" x14ac:dyDescent="0.25">
      <c r="A64" s="438">
        <v>43094</v>
      </c>
      <c r="B64" s="528">
        <v>43100</v>
      </c>
      <c r="C64" s="346" t="s">
        <v>128</v>
      </c>
      <c r="D64" s="525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531"/>
      <c r="P64" s="534"/>
      <c r="Q64" s="537"/>
      <c r="R64" s="543"/>
      <c r="S64" s="540"/>
    </row>
    <row r="65" spans="1:25" s="73" customFormat="1" ht="18" customHeight="1" thickBot="1" x14ac:dyDescent="0.3">
      <c r="A65" s="439">
        <v>42366</v>
      </c>
      <c r="B65" s="529">
        <v>42372</v>
      </c>
      <c r="C65" s="360" t="s">
        <v>260</v>
      </c>
      <c r="D65" s="5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532"/>
      <c r="P65" s="535"/>
      <c r="Q65" s="538"/>
      <c r="R65" s="544"/>
      <c r="S65" s="541"/>
    </row>
    <row r="66" spans="1:25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49">
        <f t="shared" si="0"/>
        <v>0</v>
      </c>
      <c r="P66" s="349">
        <f t="shared" si="0"/>
        <v>0</v>
      </c>
      <c r="Q66" s="365">
        <f>SUM(Q13:Q65)</f>
        <v>0</v>
      </c>
      <c r="R66" s="365">
        <f t="shared" si="0"/>
        <v>0</v>
      </c>
      <c r="S66" s="498">
        <f t="shared" si="0"/>
        <v>0</v>
      </c>
    </row>
    <row r="67" spans="1:25" x14ac:dyDescent="0.2">
      <c r="S67" s="9"/>
      <c r="T67" s="9"/>
      <c r="U67" s="9"/>
      <c r="V67" s="9"/>
      <c r="W67" s="9"/>
      <c r="X67" s="9"/>
      <c r="Y67" s="9"/>
    </row>
    <row r="68" spans="1:25" x14ac:dyDescent="0.2">
      <c r="S68" s="9"/>
      <c r="T68" s="9"/>
      <c r="U68" s="9"/>
      <c r="V68" s="9"/>
      <c r="W68" s="9"/>
      <c r="X68" s="9"/>
      <c r="Y68" s="9"/>
    </row>
    <row r="69" spans="1:25" x14ac:dyDescent="0.2">
      <c r="S69" s="9"/>
      <c r="T69" s="9"/>
      <c r="U69" s="9"/>
      <c r="V69" s="9"/>
      <c r="W69" s="9"/>
      <c r="X69" s="9"/>
      <c r="Y69" s="9"/>
    </row>
    <row r="70" spans="1:25" x14ac:dyDescent="0.2">
      <c r="S70" s="9"/>
      <c r="T70" s="9"/>
      <c r="U70" s="9"/>
      <c r="V70" s="9"/>
      <c r="W70" s="9"/>
      <c r="X70" s="9"/>
      <c r="Y70" s="9"/>
    </row>
    <row r="71" spans="1:25" x14ac:dyDescent="0.2">
      <c r="S71" s="9"/>
      <c r="T71" s="9"/>
      <c r="U71" s="9"/>
      <c r="V71" s="9"/>
      <c r="W71" s="9"/>
      <c r="X71" s="9"/>
      <c r="Y71" s="9"/>
    </row>
    <row r="72" spans="1:25" x14ac:dyDescent="0.2">
      <c r="S72" s="9"/>
      <c r="T72" s="9"/>
      <c r="U72" s="9"/>
      <c r="V72" s="9"/>
      <c r="W72" s="9"/>
      <c r="X72" s="9"/>
      <c r="Y72" s="9"/>
    </row>
    <row r="73" spans="1:25" x14ac:dyDescent="0.2">
      <c r="S73" s="9"/>
      <c r="T73" s="9"/>
      <c r="U73" s="9"/>
      <c r="V73" s="9"/>
      <c r="W73" s="9"/>
      <c r="X73" s="9"/>
      <c r="Y73" s="9"/>
    </row>
    <row r="74" spans="1:25" x14ac:dyDescent="0.2">
      <c r="S74" s="9"/>
      <c r="T74" s="9"/>
      <c r="U74" s="9"/>
      <c r="V74" s="9"/>
      <c r="W74" s="9"/>
      <c r="X74" s="9"/>
      <c r="Y74" s="9"/>
    </row>
    <row r="75" spans="1:25" x14ac:dyDescent="0.2">
      <c r="T75" s="9"/>
      <c r="U75" s="9"/>
      <c r="V75" s="9"/>
      <c r="W75" s="9"/>
      <c r="X75" s="9"/>
      <c r="Y75" s="9"/>
    </row>
  </sheetData>
  <mergeCells count="23">
    <mergeCell ref="A66:C66"/>
    <mergeCell ref="B1:F1"/>
    <mergeCell ref="A9:A10"/>
    <mergeCell ref="B9:B10"/>
    <mergeCell ref="C9:C10"/>
    <mergeCell ref="E9:F9"/>
    <mergeCell ref="H9:H10"/>
    <mergeCell ref="H6:I6"/>
    <mergeCell ref="O9:O10"/>
    <mergeCell ref="D9:D10"/>
    <mergeCell ref="G9:G10"/>
    <mergeCell ref="K9:K10"/>
    <mergeCell ref="I9:I10"/>
    <mergeCell ref="J9:J10"/>
    <mergeCell ref="P9:P10"/>
    <mergeCell ref="L8:O8"/>
    <mergeCell ref="P8:S8"/>
    <mergeCell ref="S9:S10"/>
    <mergeCell ref="Q9:Q10"/>
    <mergeCell ref="R9:R10"/>
    <mergeCell ref="L9:L10"/>
    <mergeCell ref="M9:M10"/>
    <mergeCell ref="N9:N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zoomScaleNormal="100" workbookViewId="0">
      <selection activeCell="B4" sqref="B4"/>
    </sheetView>
  </sheetViews>
  <sheetFormatPr defaultColWidth="10.42578125" defaultRowHeight="15.75" x14ac:dyDescent="0.25"/>
  <cols>
    <col min="1" max="1" width="11.28515625" style="73" customWidth="1"/>
    <col min="2" max="2" width="11.42578125" style="73" customWidth="1"/>
    <col min="3" max="3" width="14.85546875" style="73" customWidth="1"/>
    <col min="4" max="16384" width="10.42578125" style="73"/>
  </cols>
  <sheetData>
    <row r="1" spans="1:21" x14ac:dyDescent="0.25">
      <c r="B1" s="842" t="s">
        <v>132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05" t="s">
        <v>16</v>
      </c>
      <c r="B3" s="104"/>
      <c r="C3" s="96"/>
      <c r="L3" s="74" t="s">
        <v>17</v>
      </c>
    </row>
    <row r="4" spans="1:21" x14ac:dyDescent="0.25">
      <c r="A4" s="105" t="s">
        <v>19</v>
      </c>
      <c r="B4" s="129" t="s">
        <v>293</v>
      </c>
      <c r="C4" s="106"/>
    </row>
    <row r="5" spans="1:21" x14ac:dyDescent="0.25">
      <c r="A5" s="105" t="s">
        <v>20</v>
      </c>
      <c r="B5" s="105"/>
      <c r="C5" s="106"/>
      <c r="D5" s="72" t="s">
        <v>34</v>
      </c>
      <c r="E5" s="72"/>
      <c r="G5" s="72"/>
      <c r="H5" s="72"/>
      <c r="I5" s="72"/>
      <c r="J5" s="72"/>
      <c r="K5" s="72" t="s">
        <v>22</v>
      </c>
      <c r="L5" s="72"/>
      <c r="M5" s="72" t="s">
        <v>204</v>
      </c>
    </row>
    <row r="6" spans="1:21" x14ac:dyDescent="0.25">
      <c r="A6" s="105" t="s">
        <v>24</v>
      </c>
      <c r="B6" s="107" t="s">
        <v>56</v>
      </c>
      <c r="C6" s="106"/>
      <c r="D6" s="72" t="s">
        <v>25</v>
      </c>
      <c r="E6" s="72"/>
      <c r="G6" s="72" t="s">
        <v>27</v>
      </c>
      <c r="H6" s="72" t="s">
        <v>52</v>
      </c>
      <c r="I6" s="72"/>
      <c r="J6" s="72"/>
      <c r="K6" s="72" t="s">
        <v>29</v>
      </c>
      <c r="L6" s="72" t="s">
        <v>30</v>
      </c>
    </row>
    <row r="7" spans="1:21" ht="16.5" thickBot="1" x14ac:dyDescent="0.3">
      <c r="A7" s="108"/>
      <c r="B7" s="108"/>
      <c r="C7" s="108"/>
      <c r="D7" s="76"/>
      <c r="E7" s="72"/>
      <c r="F7" s="72"/>
      <c r="G7" s="72"/>
      <c r="H7" s="72"/>
      <c r="I7" s="72"/>
      <c r="J7" s="72"/>
      <c r="K7" s="72"/>
      <c r="L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27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479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479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479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479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479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479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479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479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479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479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479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479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479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479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479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479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479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479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479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479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479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5"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1:2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8"/>
      <c r="P69" s="88"/>
      <c r="Q69" s="88"/>
      <c r="R69" s="57"/>
    </row>
    <row r="70" spans="1:21" x14ac:dyDescent="0.25"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21" x14ac:dyDescent="0.25"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21" x14ac:dyDescent="0.25"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21" x14ac:dyDescent="0.25"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21" x14ac:dyDescent="0.25"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21" x14ac:dyDescent="0.25"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21" x14ac:dyDescent="0.25"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21" x14ac:dyDescent="0.25"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21" x14ac:dyDescent="0.25"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21" x14ac:dyDescent="0.25"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21" x14ac:dyDescent="0.25"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4:18" x14ac:dyDescent="0.25"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4:18" x14ac:dyDescent="0.25"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4:18" x14ac:dyDescent="0.25"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4:18" x14ac:dyDescent="0.25"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4:18" x14ac:dyDescent="0.25"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4:18" x14ac:dyDescent="0.25"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4:18" x14ac:dyDescent="0.25"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4:18" x14ac:dyDescent="0.25"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4:18" x14ac:dyDescent="0.25"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4:18" x14ac:dyDescent="0.25"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4:18" x14ac:dyDescent="0.25"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4:18" x14ac:dyDescent="0.25"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4:18" x14ac:dyDescent="0.25"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4:18" x14ac:dyDescent="0.25"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4:18" x14ac:dyDescent="0.25"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4:18" x14ac:dyDescent="0.25"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4:19" x14ac:dyDescent="0.25"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4:19" x14ac:dyDescent="0.25"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</row>
    <row r="99" spans="4:19" x14ac:dyDescent="0.25"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</row>
    <row r="100" spans="4:19" x14ac:dyDescent="0.25"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4:19" x14ac:dyDescent="0.25"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4:19" x14ac:dyDescent="0.25"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4:19" x14ac:dyDescent="0.25"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4:19" x14ac:dyDescent="0.25"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4:19" x14ac:dyDescent="0.25"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4:19" x14ac:dyDescent="0.25"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4:19" x14ac:dyDescent="0.25"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4:19" x14ac:dyDescent="0.25"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4:19" x14ac:dyDescent="0.25"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4:19" x14ac:dyDescent="0.25"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4:19" x14ac:dyDescent="0.25"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4:19" x14ac:dyDescent="0.25"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5:19" x14ac:dyDescent="0.25"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5:19" x14ac:dyDescent="0.25"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5:19" x14ac:dyDescent="0.25"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5:19" x14ac:dyDescent="0.25"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5:19" x14ac:dyDescent="0.25"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5:19" x14ac:dyDescent="0.25"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6"/>
  <sheetViews>
    <sheetView zoomScaleNormal="100" workbookViewId="0">
      <selection activeCell="B4" sqref="B4"/>
    </sheetView>
  </sheetViews>
  <sheetFormatPr defaultRowHeight="12.75" x14ac:dyDescent="0.2"/>
  <cols>
    <col min="1" max="1" width="12.7109375" customWidth="1"/>
    <col min="2" max="3" width="11.42578125" customWidth="1"/>
    <col min="4" max="4" width="8.7109375" customWidth="1"/>
    <col min="5" max="5" width="9.42578125" customWidth="1"/>
    <col min="6" max="6" width="8" customWidth="1"/>
    <col min="7" max="7" width="8.140625" customWidth="1"/>
    <col min="8" max="8" width="6" customWidth="1"/>
    <col min="9" max="9" width="8" customWidth="1"/>
    <col min="10" max="10" width="8.140625" customWidth="1"/>
    <col min="11" max="11" width="9.28515625" customWidth="1"/>
    <col min="12" max="12" width="7.42578125" customWidth="1"/>
    <col min="13" max="13" width="9.85546875" customWidth="1"/>
    <col min="16" max="16" width="9.570312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38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63</v>
      </c>
      <c r="C6" s="106"/>
      <c r="D6" s="3" t="s">
        <v>25</v>
      </c>
      <c r="E6" s="3"/>
      <c r="G6" s="3" t="s">
        <v>27</v>
      </c>
      <c r="H6" s="3"/>
      <c r="I6" s="3"/>
      <c r="J6" s="3"/>
      <c r="K6" s="3" t="s">
        <v>29</v>
      </c>
      <c r="L6" s="3" t="s">
        <v>30</v>
      </c>
    </row>
    <row r="7" spans="1:21" ht="15.75" thickBot="1" x14ac:dyDescent="0.3">
      <c r="A7" s="108"/>
      <c r="B7" s="108"/>
      <c r="C7" s="108"/>
      <c r="D7" s="23"/>
      <c r="E7" s="23"/>
      <c r="F7" s="23"/>
      <c r="G7" s="23"/>
      <c r="H7" s="3"/>
      <c r="I7" s="3"/>
      <c r="J7" s="3"/>
      <c r="K7" s="3"/>
      <c r="L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62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62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62" x14ac:dyDescent="0.2"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spans="1:62" x14ac:dyDescent="0.2"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spans="1:62" x14ac:dyDescent="0.2"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</row>
    <row r="70" spans="1:62" x14ac:dyDescent="0.2"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spans="1:62" x14ac:dyDescent="0.2"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spans="1:62" x14ac:dyDescent="0.2"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spans="1:62" x14ac:dyDescent="0.2"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</row>
    <row r="74" spans="1:62" x14ac:dyDescent="0.2"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</row>
    <row r="75" spans="1:62" x14ac:dyDescent="0.2"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</row>
    <row r="76" spans="1:62" x14ac:dyDescent="0.2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</row>
  </sheetData>
  <mergeCells count="22">
    <mergeCell ref="A66:C66"/>
    <mergeCell ref="H9:H10"/>
    <mergeCell ref="I9:I10"/>
    <mergeCell ref="J9:J10"/>
    <mergeCell ref="B1:G1"/>
    <mergeCell ref="A9:A10"/>
    <mergeCell ref="B9:B10"/>
    <mergeCell ref="C9:C10"/>
    <mergeCell ref="D9:D10"/>
    <mergeCell ref="G9:G10"/>
    <mergeCell ref="K9:K10"/>
    <mergeCell ref="L9:L10"/>
    <mergeCell ref="O9:O10"/>
    <mergeCell ref="P9:P10"/>
    <mergeCell ref="E9:F9"/>
    <mergeCell ref="Q9:Q10"/>
    <mergeCell ref="R9:R10"/>
    <mergeCell ref="M9:M10"/>
    <mergeCell ref="N9:N10"/>
    <mergeCell ref="L8:O8"/>
    <mergeCell ref="P8:S8"/>
    <mergeCell ref="S9:S10"/>
  </mergeCells>
  <phoneticPr fontId="5" type="noConversion"/>
  <conditionalFormatting sqref="F13:G15">
    <cfRule type="expression" dxfId="431" priority="15">
      <formula>SUM(C13+D13)&lt;SUM(E13+F13)</formula>
    </cfRule>
    <cfRule type="expression" dxfId="430" priority="16">
      <formula>SUM(C13+D13)&gt;SUM(E13+F13)</formula>
    </cfRule>
  </conditionalFormatting>
  <conditionalFormatting sqref="H13:H15">
    <cfRule type="expression" dxfId="429" priority="13">
      <formula>SUM(D13+E13)&lt;SUM(H13:J13)</formula>
    </cfRule>
    <cfRule type="expression" dxfId="428" priority="14">
      <formula>SUM(D13+E13)&gt;SUM(H13:J13)</formula>
    </cfRule>
  </conditionalFormatting>
  <conditionalFormatting sqref="F16:G16">
    <cfRule type="expression" dxfId="427" priority="11">
      <formula>SUM(C16+D16)&lt;SUM(E16+F16)</formula>
    </cfRule>
    <cfRule type="expression" dxfId="426" priority="12">
      <formula>SUM(C16+D16)&gt;SUM(E16+F16)</formula>
    </cfRule>
  </conditionalFormatting>
  <conditionalFormatting sqref="H16">
    <cfRule type="expression" dxfId="425" priority="9">
      <formula>SUM(D16+E16)&lt;SUM(H16:J16)</formula>
    </cfRule>
    <cfRule type="expression" dxfId="424" priority="10">
      <formula>SUM(D16+E16)&gt;SUM(H16:J16)</formula>
    </cfRule>
  </conditionalFormatting>
  <conditionalFormatting sqref="F17:G17">
    <cfRule type="expression" dxfId="423" priority="7">
      <formula>SUM(C17+D17)&lt;SUM(E17+F17)</formula>
    </cfRule>
    <cfRule type="expression" dxfId="422" priority="8">
      <formula>SUM(C17+D17)&gt;SUM(E17+F17)</formula>
    </cfRule>
  </conditionalFormatting>
  <conditionalFormatting sqref="H17">
    <cfRule type="expression" dxfId="421" priority="5">
      <formula>SUM(D17+E17)&lt;SUM(H17:J17)</formula>
    </cfRule>
    <cfRule type="expression" dxfId="420" priority="6">
      <formula>SUM(D17+E17)&gt;SUM(H17:J17)</formula>
    </cfRule>
  </conditionalFormatting>
  <conditionalFormatting sqref="F18:G18">
    <cfRule type="expression" dxfId="419" priority="3">
      <formula>SUM(C18+D18)&lt;SUM(E18+F18)</formula>
    </cfRule>
    <cfRule type="expression" dxfId="418" priority="4">
      <formula>SUM(C18+D18)&gt;SUM(E18+F18)</formula>
    </cfRule>
  </conditionalFormatting>
  <conditionalFormatting sqref="H18">
    <cfRule type="expression" dxfId="417" priority="1">
      <formula>SUM(D18+E18)&lt;SUM(H18:J18)</formula>
    </cfRule>
    <cfRule type="expression" dxfId="416" priority="2">
      <formula>SUM(D18+E18)&gt;SUM(H18:J18)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M6" sqref="M6:P6"/>
    </sheetView>
  </sheetViews>
  <sheetFormatPr defaultRowHeight="12.75" x14ac:dyDescent="0.2"/>
  <cols>
    <col min="1" max="2" width="11.42578125" customWidth="1"/>
    <col min="3" max="3" width="11.140625" customWidth="1"/>
    <col min="4" max="4" width="11.85546875" customWidth="1"/>
    <col min="5" max="5" width="9.42578125" customWidth="1"/>
    <col min="6" max="6" width="7.42578125" customWidth="1"/>
    <col min="7" max="7" width="8.7109375" customWidth="1"/>
    <col min="8" max="8" width="7.42578125" customWidth="1"/>
    <col min="9" max="9" width="8.5703125" customWidth="1"/>
    <col min="10" max="10" width="8" customWidth="1"/>
    <col min="11" max="11" width="10.140625" customWidth="1"/>
    <col min="12" max="12" width="9.85546875" customWidth="1"/>
    <col min="15" max="15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3" t="s">
        <v>39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105" t="s">
        <v>24</v>
      </c>
      <c r="B6" s="130" t="s">
        <v>308</v>
      </c>
      <c r="C6" s="130"/>
      <c r="D6" s="876" t="s">
        <v>309</v>
      </c>
      <c r="E6" s="876"/>
      <c r="F6" s="876"/>
      <c r="G6" s="876"/>
      <c r="H6" s="878" t="s">
        <v>310</v>
      </c>
      <c r="I6" s="878"/>
      <c r="J6" s="878"/>
      <c r="K6" s="876" t="s">
        <v>311</v>
      </c>
      <c r="L6" s="876"/>
      <c r="M6" s="876"/>
      <c r="N6" s="876"/>
      <c r="O6" s="876"/>
      <c r="P6" s="876"/>
      <c r="Q6" s="877" t="s">
        <v>312</v>
      </c>
      <c r="R6" s="877"/>
      <c r="S6" s="877"/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23"/>
      <c r="I7" s="23"/>
      <c r="J7" s="23"/>
      <c r="K7" s="23"/>
      <c r="L7" s="23"/>
      <c r="M7" s="2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>
        <v>0</v>
      </c>
      <c r="E16" s="178">
        <v>1</v>
      </c>
      <c r="F16" s="178"/>
      <c r="G16" s="501">
        <v>0</v>
      </c>
      <c r="H16" s="150">
        <v>1</v>
      </c>
      <c r="I16" s="150">
        <v>0</v>
      </c>
      <c r="J16" s="150">
        <v>0</v>
      </c>
      <c r="K16" s="150">
        <v>1</v>
      </c>
      <c r="L16" s="150">
        <v>0</v>
      </c>
      <c r="M16" s="150">
        <v>0</v>
      </c>
      <c r="N16" s="150">
        <v>0</v>
      </c>
      <c r="O16" s="150">
        <v>0</v>
      </c>
      <c r="P16" s="151">
        <v>0</v>
      </c>
      <c r="Q16" s="151">
        <v>1</v>
      </c>
      <c r="R16" s="347">
        <v>0</v>
      </c>
      <c r="S16" s="152">
        <v>0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150">
        <v>0</v>
      </c>
      <c r="E17" s="178">
        <v>0</v>
      </c>
      <c r="F17" s="178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478">
        <v>0</v>
      </c>
      <c r="Q17" s="478">
        <v>0</v>
      </c>
      <c r="R17" s="479">
        <v>0</v>
      </c>
      <c r="S17" s="480">
        <v>0</v>
      </c>
    </row>
    <row r="18" spans="1:19" ht="15.75" x14ac:dyDescent="0.25">
      <c r="A18" s="345">
        <v>42772</v>
      </c>
      <c r="B18" s="345">
        <v>42778</v>
      </c>
      <c r="C18" s="346" t="s">
        <v>82</v>
      </c>
      <c r="D18" s="150">
        <v>0</v>
      </c>
      <c r="E18" s="178">
        <v>0</v>
      </c>
      <c r="F18" s="178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1</v>
      </c>
      <c r="P18" s="151">
        <v>0</v>
      </c>
      <c r="Q18" s="151">
        <v>0</v>
      </c>
      <c r="R18" s="347">
        <v>1</v>
      </c>
      <c r="S18" s="152">
        <v>0</v>
      </c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38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38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1</v>
      </c>
      <c r="F66" s="364">
        <f t="shared" si="0"/>
        <v>0</v>
      </c>
      <c r="G66" s="364">
        <f t="shared" si="0"/>
        <v>0</v>
      </c>
      <c r="H66" s="364">
        <f t="shared" si="0"/>
        <v>1</v>
      </c>
      <c r="I66" s="364">
        <f t="shared" si="0"/>
        <v>0</v>
      </c>
      <c r="J66" s="364">
        <f t="shared" si="0"/>
        <v>0</v>
      </c>
      <c r="K66" s="364">
        <f t="shared" si="0"/>
        <v>1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1</v>
      </c>
      <c r="P66" s="364">
        <f t="shared" si="0"/>
        <v>0</v>
      </c>
      <c r="Q66" s="364">
        <f t="shared" si="0"/>
        <v>1</v>
      </c>
      <c r="R66" s="364">
        <f t="shared" si="0"/>
        <v>1</v>
      </c>
      <c r="S66" s="365">
        <f t="shared" si="0"/>
        <v>0</v>
      </c>
    </row>
    <row r="67" spans="1:38" x14ac:dyDescent="0.2"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x14ac:dyDescent="0.2"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</sheetData>
  <mergeCells count="27">
    <mergeCell ref="K9:K10"/>
    <mergeCell ref="K6:L6"/>
    <mergeCell ref="Q9:Q10"/>
    <mergeCell ref="R9:R10"/>
    <mergeCell ref="A66:C66"/>
    <mergeCell ref="L9:L10"/>
    <mergeCell ref="M6:P6"/>
    <mergeCell ref="Q6:S6"/>
    <mergeCell ref="L8:O8"/>
    <mergeCell ref="P8:S8"/>
    <mergeCell ref="S9:S10"/>
    <mergeCell ref="M9:M10"/>
    <mergeCell ref="N9:N10"/>
    <mergeCell ref="O9:O10"/>
    <mergeCell ref="P9:P10"/>
    <mergeCell ref="H6:J6"/>
    <mergeCell ref="I9:I10"/>
    <mergeCell ref="J9:J10"/>
    <mergeCell ref="B1:G1"/>
    <mergeCell ref="A9:A10"/>
    <mergeCell ref="B9:B10"/>
    <mergeCell ref="C9:C10"/>
    <mergeCell ref="H9:H10"/>
    <mergeCell ref="D6:G6"/>
    <mergeCell ref="E9:F9"/>
    <mergeCell ref="D9:D10"/>
    <mergeCell ref="G9:G10"/>
  </mergeCells>
  <phoneticPr fontId="5" type="noConversion"/>
  <conditionalFormatting sqref="F13:G15 G16">
    <cfRule type="expression" dxfId="415" priority="7">
      <formula>SUM(C13+D13)&lt;SUM(E13+F13)</formula>
    </cfRule>
    <cfRule type="expression" dxfId="414" priority="8">
      <formula>SUM(C13+D13)&gt;SUM(E13+F13)</formula>
    </cfRule>
  </conditionalFormatting>
  <conditionalFormatting sqref="H13:H15">
    <cfRule type="expression" dxfId="413" priority="5">
      <formula>SUM(D13+E13)&lt;SUM(H13:J13)</formula>
    </cfRule>
    <cfRule type="expression" dxfId="412" priority="6">
      <formula>SUM(D13+E13)&gt;SUM(H13:J13)</formula>
    </cfRule>
  </conditionalFormatting>
  <conditionalFormatting sqref="F16">
    <cfRule type="expression" dxfId="411" priority="3">
      <formula>SUM(C16+D16)&lt;SUM(E16+F16)</formula>
    </cfRule>
    <cfRule type="expression" dxfId="410" priority="4">
      <formula>SUM(C16+D16)&gt;SUM(E16+F16)</formula>
    </cfRule>
  </conditionalFormatting>
  <conditionalFormatting sqref="H16">
    <cfRule type="expression" dxfId="409" priority="1">
      <formula>SUM(D16+E16)&lt;SUM(H16:J16)</formula>
    </cfRule>
    <cfRule type="expression" dxfId="408" priority="2">
      <formula>SUM(D16+E16)&gt;SUM(H16:J16)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B4" sqref="B4"/>
    </sheetView>
  </sheetViews>
  <sheetFormatPr defaultRowHeight="12.75" x14ac:dyDescent="0.2"/>
  <cols>
    <col min="1" max="1" width="12.140625" customWidth="1"/>
    <col min="2" max="3" width="11.85546875" customWidth="1"/>
    <col min="5" max="5" width="11.8554687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/>
    </row>
    <row r="4" spans="1:21" ht="15.75" x14ac:dyDescent="0.25">
      <c r="A4" s="105" t="s">
        <v>19</v>
      </c>
      <c r="B4" s="129" t="s">
        <v>293</v>
      </c>
      <c r="C4" s="106"/>
      <c r="P4" t="s">
        <v>18</v>
      </c>
    </row>
    <row r="5" spans="1:21" ht="15" x14ac:dyDescent="0.25">
      <c r="A5" s="105" t="s">
        <v>20</v>
      </c>
      <c r="B5" s="105"/>
      <c r="C5" s="106"/>
      <c r="D5" s="3" t="s">
        <v>303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  <c r="N5" s="3"/>
    </row>
    <row r="6" spans="1:21" ht="15" x14ac:dyDescent="0.25">
      <c r="A6" s="105" t="s">
        <v>24</v>
      </c>
      <c r="B6" s="107" t="s">
        <v>302</v>
      </c>
      <c r="C6" s="106"/>
      <c r="D6" s="3" t="s">
        <v>25</v>
      </c>
      <c r="E6" s="3" t="s">
        <v>302</v>
      </c>
      <c r="F6" s="3"/>
      <c r="G6" s="3" t="s">
        <v>27</v>
      </c>
      <c r="H6" s="3" t="s">
        <v>301</v>
      </c>
      <c r="I6" s="3"/>
      <c r="J6" s="3" t="s">
        <v>29</v>
      </c>
      <c r="K6" s="3" t="s">
        <v>50</v>
      </c>
    </row>
    <row r="7" spans="1:21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  <c r="O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">
      <c r="A68" s="8"/>
      <c r="B68" s="8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21" x14ac:dyDescent="0.2">
      <c r="A69" s="8"/>
      <c r="B69" s="8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21" x14ac:dyDescent="0.2">
      <c r="A70" s="8"/>
      <c r="B70" s="8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21" x14ac:dyDescent="0.2">
      <c r="A71" s="8"/>
      <c r="B71" s="8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21" x14ac:dyDescent="0.2">
      <c r="A72" s="8"/>
      <c r="B72" s="8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21" x14ac:dyDescent="0.2">
      <c r="A73" s="8"/>
      <c r="B73" s="8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21" x14ac:dyDescent="0.2">
      <c r="A74" s="8"/>
      <c r="B74" s="8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21" x14ac:dyDescent="0.2">
      <c r="A75" s="8"/>
      <c r="B75" s="8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21" x14ac:dyDescent="0.2">
      <c r="A76" s="8"/>
      <c r="B76" s="8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21" x14ac:dyDescent="0.2">
      <c r="A77" s="8"/>
      <c r="B77" s="8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21" x14ac:dyDescent="0.2">
      <c r="A78" s="8"/>
      <c r="B78" s="8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21" x14ac:dyDescent="0.2">
      <c r="A79" s="8"/>
      <c r="B79" s="8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21" x14ac:dyDescent="0.2">
      <c r="A80" s="8"/>
      <c r="B80" s="8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8"/>
      <c r="B81" s="8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8"/>
      <c r="B82" s="8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8"/>
      <c r="B83" s="8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8"/>
      <c r="B84" s="8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8"/>
      <c r="B85" s="8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8"/>
      <c r="B86" s="8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8"/>
      <c r="B87" s="8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8"/>
      <c r="B88" s="8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8"/>
      <c r="B89" s="8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8"/>
      <c r="B90" s="8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8"/>
      <c r="B91" s="8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8"/>
      <c r="B92" s="8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8"/>
      <c r="B93" s="8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8"/>
      <c r="B94" s="8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8"/>
      <c r="B95" s="8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8"/>
      <c r="B96" s="8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9" x14ac:dyDescent="0.2">
      <c r="A97" s="8"/>
      <c r="B97" s="8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9" x14ac:dyDescent="0.2">
      <c r="A98" s="8"/>
      <c r="B98" s="8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9" x14ac:dyDescent="0.2">
      <c r="A99" s="8"/>
      <c r="B99" s="8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9" x14ac:dyDescent="0.2">
      <c r="A100" s="8"/>
      <c r="B100" s="8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9" x14ac:dyDescent="0.2">
      <c r="A101" s="8"/>
      <c r="B101" s="8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9" x14ac:dyDescent="0.2">
      <c r="A102" s="8"/>
      <c r="B102" s="8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9" x14ac:dyDescent="0.2">
      <c r="A103" s="8"/>
      <c r="B103" s="8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9" x14ac:dyDescent="0.2">
      <c r="A104" s="8"/>
      <c r="B104" s="8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9" x14ac:dyDescent="0.2">
      <c r="A105" s="8"/>
      <c r="B105" s="8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9" x14ac:dyDescent="0.2">
      <c r="A106" s="8"/>
      <c r="B106" s="8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9" x14ac:dyDescent="0.2">
      <c r="A107" s="8"/>
      <c r="B107" s="8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9" x14ac:dyDescent="0.2">
      <c r="A108" s="8"/>
      <c r="B108" s="8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9" x14ac:dyDescent="0.2">
      <c r="A109" s="8"/>
      <c r="B109" s="8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9" x14ac:dyDescent="0.2">
      <c r="A110" s="8"/>
      <c r="B110" s="8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9" x14ac:dyDescent="0.2">
      <c r="A111" s="8"/>
      <c r="B111" s="8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9" x14ac:dyDescent="0.2">
      <c r="A112" s="7"/>
      <c r="B112" s="8"/>
      <c r="C112" s="8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">
      <c r="A113" s="7"/>
      <c r="B113" s="8"/>
      <c r="C113" s="8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x14ac:dyDescent="0.2">
      <c r="A114" s="7"/>
      <c r="B114" s="8"/>
      <c r="C114" s="8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x14ac:dyDescent="0.2">
      <c r="A115" s="7"/>
      <c r="B115" s="8"/>
      <c r="C115" s="8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">
      <c r="A116" s="7"/>
      <c r="B116" s="8"/>
      <c r="C116" s="8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x14ac:dyDescent="0.2">
      <c r="A117" s="7"/>
      <c r="B117" s="8"/>
      <c r="C117" s="8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workbookViewId="0">
      <selection activeCell="M6" sqref="M6"/>
    </sheetView>
  </sheetViews>
  <sheetFormatPr defaultRowHeight="12.75" x14ac:dyDescent="0.2"/>
  <cols>
    <col min="1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879" t="s">
        <v>300</v>
      </c>
      <c r="E5" s="879"/>
      <c r="F5" s="879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299</v>
      </c>
      <c r="C6" s="106"/>
      <c r="D6" s="3" t="s">
        <v>25</v>
      </c>
      <c r="E6" s="3" t="s">
        <v>155</v>
      </c>
      <c r="G6" s="3" t="s">
        <v>27</v>
      </c>
      <c r="H6" s="3" t="s">
        <v>155</v>
      </c>
      <c r="I6" s="3"/>
      <c r="J6" s="3"/>
      <c r="K6" s="3" t="s">
        <v>29</v>
      </c>
      <c r="L6" s="3" t="s">
        <v>143</v>
      </c>
    </row>
    <row r="7" spans="1:19" ht="15.75" thickBot="1" x14ac:dyDescent="0.3">
      <c r="A7" s="108"/>
      <c r="B7" s="108"/>
      <c r="C7" s="108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>
        <v>1</v>
      </c>
      <c r="E13" s="178">
        <v>0</v>
      </c>
      <c r="F13" s="178">
        <v>0</v>
      </c>
      <c r="G13" s="150">
        <v>1</v>
      </c>
      <c r="H13" s="150">
        <v>0</v>
      </c>
      <c r="I13" s="150">
        <v>0</v>
      </c>
      <c r="J13" s="150">
        <v>0</v>
      </c>
      <c r="K13" s="150">
        <v>1</v>
      </c>
      <c r="L13" s="150">
        <v>3</v>
      </c>
      <c r="M13" s="150">
        <v>0</v>
      </c>
      <c r="N13" s="150">
        <v>0</v>
      </c>
      <c r="O13" s="150">
        <v>0</v>
      </c>
      <c r="P13" s="478">
        <v>10</v>
      </c>
      <c r="Q13" s="478">
        <v>1</v>
      </c>
      <c r="R13" s="479">
        <v>3</v>
      </c>
      <c r="S13" s="479">
        <v>8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150">
        <v>1</v>
      </c>
      <c r="E14" s="178">
        <v>0</v>
      </c>
      <c r="F14" s="178">
        <v>0</v>
      </c>
      <c r="G14" s="150">
        <v>1</v>
      </c>
      <c r="H14" s="150">
        <v>0</v>
      </c>
      <c r="I14" s="150">
        <v>0</v>
      </c>
      <c r="J14" s="150">
        <v>1</v>
      </c>
      <c r="K14" s="150">
        <v>0</v>
      </c>
      <c r="L14" s="150">
        <v>2</v>
      </c>
      <c r="M14" s="150">
        <v>1</v>
      </c>
      <c r="N14" s="150">
        <v>0</v>
      </c>
      <c r="O14" s="150">
        <v>0</v>
      </c>
      <c r="P14" s="478">
        <v>8</v>
      </c>
      <c r="Q14" s="478">
        <v>1</v>
      </c>
      <c r="R14" s="479">
        <v>3</v>
      </c>
      <c r="S14" s="479">
        <v>6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150">
        <v>1</v>
      </c>
      <c r="E15" s="178">
        <v>0</v>
      </c>
      <c r="F15" s="178">
        <v>0</v>
      </c>
      <c r="G15" s="150">
        <v>0</v>
      </c>
      <c r="H15" s="150">
        <v>1</v>
      </c>
      <c r="I15" s="150">
        <v>0</v>
      </c>
      <c r="J15" s="150">
        <v>1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478">
        <v>6</v>
      </c>
      <c r="Q15" s="478">
        <v>1</v>
      </c>
      <c r="R15" s="479">
        <v>0</v>
      </c>
      <c r="S15" s="479">
        <v>7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150">
        <v>0</v>
      </c>
      <c r="E16" s="178">
        <v>0</v>
      </c>
      <c r="F16" s="178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4</v>
      </c>
      <c r="M16" s="150">
        <v>0</v>
      </c>
      <c r="N16" s="150">
        <v>0</v>
      </c>
      <c r="O16" s="150">
        <v>0</v>
      </c>
      <c r="P16" s="478">
        <v>7</v>
      </c>
      <c r="Q16" s="478">
        <v>0</v>
      </c>
      <c r="R16" s="479">
        <v>4</v>
      </c>
      <c r="S16" s="479">
        <v>3</v>
      </c>
    </row>
    <row r="17" spans="1:36" ht="15.75" x14ac:dyDescent="0.25">
      <c r="A17" s="345">
        <v>42765</v>
      </c>
      <c r="B17" s="345">
        <v>42771</v>
      </c>
      <c r="C17" s="346" t="s">
        <v>81</v>
      </c>
      <c r="D17" s="150">
        <v>2</v>
      </c>
      <c r="E17" s="178">
        <v>0</v>
      </c>
      <c r="F17" s="178">
        <v>0</v>
      </c>
      <c r="G17" s="150">
        <v>1</v>
      </c>
      <c r="H17" s="150">
        <v>1</v>
      </c>
      <c r="I17" s="150">
        <v>0</v>
      </c>
      <c r="J17" s="150">
        <v>1</v>
      </c>
      <c r="K17" s="150">
        <v>1</v>
      </c>
      <c r="L17" s="150">
        <v>1</v>
      </c>
      <c r="M17" s="150">
        <v>1</v>
      </c>
      <c r="N17" s="150">
        <v>0</v>
      </c>
      <c r="O17" s="150">
        <v>0</v>
      </c>
      <c r="P17" s="478">
        <v>3</v>
      </c>
      <c r="Q17" s="478">
        <v>2</v>
      </c>
      <c r="R17" s="479">
        <v>2</v>
      </c>
      <c r="S17" s="479">
        <v>3</v>
      </c>
    </row>
    <row r="18" spans="1:36" ht="15.75" x14ac:dyDescent="0.25">
      <c r="A18" s="345">
        <v>42772</v>
      </c>
      <c r="B18" s="345">
        <v>42778</v>
      </c>
      <c r="C18" s="346" t="s">
        <v>82</v>
      </c>
      <c r="D18" s="150">
        <v>1</v>
      </c>
      <c r="E18" s="178">
        <v>0</v>
      </c>
      <c r="F18" s="178">
        <v>0</v>
      </c>
      <c r="G18" s="150">
        <v>0</v>
      </c>
      <c r="H18" s="150">
        <v>1</v>
      </c>
      <c r="I18" s="150">
        <v>0</v>
      </c>
      <c r="J18" s="150">
        <v>1</v>
      </c>
      <c r="K18" s="150">
        <v>0</v>
      </c>
      <c r="L18" s="150">
        <v>1</v>
      </c>
      <c r="M18" s="150">
        <v>0</v>
      </c>
      <c r="N18" s="150">
        <v>0</v>
      </c>
      <c r="O18" s="150">
        <v>0</v>
      </c>
      <c r="P18" s="478">
        <v>3</v>
      </c>
      <c r="Q18" s="478">
        <v>1</v>
      </c>
      <c r="R18" s="479">
        <v>1</v>
      </c>
      <c r="S18" s="479">
        <v>3</v>
      </c>
    </row>
    <row r="19" spans="1:36" ht="15.75" x14ac:dyDescent="0.25">
      <c r="A19" s="345">
        <v>42779</v>
      </c>
      <c r="B19" s="345">
        <v>42785</v>
      </c>
      <c r="C19" s="346" t="s">
        <v>83</v>
      </c>
      <c r="D19" s="150">
        <v>4</v>
      </c>
      <c r="E19" s="178">
        <v>0</v>
      </c>
      <c r="F19" s="178">
        <v>0</v>
      </c>
      <c r="G19" s="150">
        <v>3</v>
      </c>
      <c r="H19" s="150">
        <v>1</v>
      </c>
      <c r="I19" s="150">
        <v>1</v>
      </c>
      <c r="J19" s="150">
        <v>1</v>
      </c>
      <c r="K19" s="150">
        <v>2</v>
      </c>
      <c r="L19" s="150">
        <v>5</v>
      </c>
      <c r="M19" s="150">
        <v>1</v>
      </c>
      <c r="N19" s="150">
        <v>0</v>
      </c>
      <c r="O19" s="150">
        <v>0</v>
      </c>
      <c r="P19" s="478">
        <v>3</v>
      </c>
      <c r="Q19" s="478">
        <v>4</v>
      </c>
      <c r="R19" s="479">
        <v>6</v>
      </c>
      <c r="S19" s="479">
        <v>1</v>
      </c>
    </row>
    <row r="20" spans="1:36" ht="15.75" x14ac:dyDescent="0.25">
      <c r="A20" s="345">
        <v>42786</v>
      </c>
      <c r="B20" s="345">
        <v>42792</v>
      </c>
      <c r="C20" s="346" t="s">
        <v>84</v>
      </c>
      <c r="D20" s="150">
        <v>2</v>
      </c>
      <c r="E20" s="178">
        <v>0</v>
      </c>
      <c r="F20" s="178">
        <v>0</v>
      </c>
      <c r="G20" s="150">
        <v>1</v>
      </c>
      <c r="H20" s="150">
        <v>1</v>
      </c>
      <c r="I20" s="150">
        <v>0</v>
      </c>
      <c r="J20" s="150">
        <v>2</v>
      </c>
      <c r="K20" s="150">
        <v>0</v>
      </c>
      <c r="L20" s="150">
        <v>0</v>
      </c>
      <c r="M20" s="150">
        <v>1</v>
      </c>
      <c r="N20" s="150">
        <v>0</v>
      </c>
      <c r="O20" s="150">
        <v>0</v>
      </c>
      <c r="P20" s="478">
        <v>1</v>
      </c>
      <c r="Q20" s="478">
        <v>2</v>
      </c>
      <c r="R20" s="479">
        <v>1</v>
      </c>
      <c r="S20" s="479">
        <v>2</v>
      </c>
    </row>
    <row r="21" spans="1:36" ht="15.75" x14ac:dyDescent="0.25">
      <c r="A21" s="345">
        <v>42793</v>
      </c>
      <c r="B21" s="345">
        <v>42799</v>
      </c>
      <c r="C21" s="346" t="s">
        <v>85</v>
      </c>
      <c r="D21" s="150">
        <v>1</v>
      </c>
      <c r="E21" s="178">
        <v>0</v>
      </c>
      <c r="F21" s="178">
        <v>0</v>
      </c>
      <c r="G21" s="150">
        <v>1</v>
      </c>
      <c r="H21" s="150">
        <v>0</v>
      </c>
      <c r="I21" s="150">
        <v>0</v>
      </c>
      <c r="J21" s="150">
        <v>0</v>
      </c>
      <c r="K21" s="150">
        <v>1</v>
      </c>
      <c r="L21" s="150">
        <v>0</v>
      </c>
      <c r="M21" s="150">
        <v>0</v>
      </c>
      <c r="N21" s="150">
        <v>0</v>
      </c>
      <c r="O21" s="150">
        <v>0</v>
      </c>
      <c r="P21" s="478">
        <v>2</v>
      </c>
      <c r="Q21" s="478">
        <v>1</v>
      </c>
      <c r="R21" s="479">
        <v>0</v>
      </c>
      <c r="S21" s="479">
        <v>3</v>
      </c>
    </row>
    <row r="22" spans="1:36" ht="15.75" x14ac:dyDescent="0.25">
      <c r="A22" s="345">
        <v>42800</v>
      </c>
      <c r="B22" s="345">
        <v>42806</v>
      </c>
      <c r="C22" s="346" t="s">
        <v>86</v>
      </c>
      <c r="D22" s="150">
        <v>0</v>
      </c>
      <c r="E22" s="178">
        <v>0</v>
      </c>
      <c r="F22" s="178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478">
        <v>3</v>
      </c>
      <c r="Q22" s="478">
        <v>0</v>
      </c>
      <c r="R22" s="479">
        <v>0</v>
      </c>
      <c r="S22" s="479">
        <v>3</v>
      </c>
    </row>
    <row r="23" spans="1:36" ht="15.75" x14ac:dyDescent="0.25">
      <c r="A23" s="345">
        <v>42807</v>
      </c>
      <c r="B23" s="345">
        <v>42813</v>
      </c>
      <c r="C23" s="346" t="s">
        <v>87</v>
      </c>
      <c r="D23" s="150">
        <v>0</v>
      </c>
      <c r="E23" s="178">
        <v>0</v>
      </c>
      <c r="F23" s="178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1</v>
      </c>
      <c r="M23" s="150">
        <v>0</v>
      </c>
      <c r="N23" s="150">
        <v>0</v>
      </c>
      <c r="O23" s="150">
        <v>0</v>
      </c>
      <c r="P23" s="478">
        <v>3</v>
      </c>
      <c r="Q23" s="478">
        <v>0</v>
      </c>
      <c r="R23" s="479">
        <v>1</v>
      </c>
      <c r="S23" s="479">
        <v>2</v>
      </c>
    </row>
    <row r="24" spans="1:36" ht="15.75" x14ac:dyDescent="0.25">
      <c r="A24" s="345">
        <v>42814</v>
      </c>
      <c r="B24" s="345">
        <v>42820</v>
      </c>
      <c r="C24" s="346" t="s">
        <v>88</v>
      </c>
      <c r="D24" s="150">
        <v>1</v>
      </c>
      <c r="E24" s="178">
        <v>0</v>
      </c>
      <c r="F24" s="178">
        <v>0</v>
      </c>
      <c r="G24" s="150">
        <v>1</v>
      </c>
      <c r="H24" s="150">
        <v>0</v>
      </c>
      <c r="I24" s="150">
        <v>0</v>
      </c>
      <c r="J24" s="150">
        <v>1</v>
      </c>
      <c r="K24" s="150">
        <v>0</v>
      </c>
      <c r="L24" s="150">
        <v>1</v>
      </c>
      <c r="M24" s="150">
        <v>0</v>
      </c>
      <c r="N24" s="150">
        <v>0</v>
      </c>
      <c r="O24" s="150">
        <v>0</v>
      </c>
      <c r="P24" s="478">
        <v>2</v>
      </c>
      <c r="Q24" s="478">
        <v>1</v>
      </c>
      <c r="R24" s="479">
        <v>1</v>
      </c>
      <c r="S24" s="479">
        <v>2</v>
      </c>
    </row>
    <row r="25" spans="1:36" ht="15.75" x14ac:dyDescent="0.25">
      <c r="A25" s="345">
        <v>42821</v>
      </c>
      <c r="B25" s="345">
        <v>42827</v>
      </c>
      <c r="C25" s="346" t="s">
        <v>89</v>
      </c>
      <c r="D25" s="150">
        <v>1</v>
      </c>
      <c r="E25" s="178">
        <v>0</v>
      </c>
      <c r="F25" s="178">
        <v>0</v>
      </c>
      <c r="G25" s="150">
        <v>1</v>
      </c>
      <c r="H25" s="150">
        <v>0</v>
      </c>
      <c r="I25" s="150">
        <v>0</v>
      </c>
      <c r="J25" s="150">
        <v>0</v>
      </c>
      <c r="K25" s="150">
        <v>1</v>
      </c>
      <c r="L25" s="150">
        <v>1</v>
      </c>
      <c r="M25" s="150">
        <v>0</v>
      </c>
      <c r="N25" s="150">
        <v>0</v>
      </c>
      <c r="O25" s="150">
        <v>0</v>
      </c>
      <c r="P25" s="478">
        <v>2</v>
      </c>
      <c r="Q25" s="478">
        <v>1</v>
      </c>
      <c r="R25" s="479">
        <v>1</v>
      </c>
      <c r="S25" s="479">
        <v>2</v>
      </c>
    </row>
    <row r="26" spans="1:36" ht="15.75" x14ac:dyDescent="0.25">
      <c r="A26" s="345">
        <v>42828</v>
      </c>
      <c r="B26" s="345">
        <v>42834</v>
      </c>
      <c r="C26" s="346" t="s">
        <v>90</v>
      </c>
      <c r="D26" s="150">
        <v>0</v>
      </c>
      <c r="E26" s="178">
        <v>0</v>
      </c>
      <c r="F26" s="178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0</v>
      </c>
      <c r="M26" s="150">
        <v>0</v>
      </c>
      <c r="N26" s="150">
        <v>1</v>
      </c>
      <c r="O26" s="150">
        <v>0</v>
      </c>
      <c r="P26" s="151">
        <v>2</v>
      </c>
      <c r="Q26" s="151">
        <v>0</v>
      </c>
      <c r="R26" s="347">
        <v>1</v>
      </c>
      <c r="S26" s="479">
        <v>1</v>
      </c>
    </row>
    <row r="27" spans="1:36" ht="15.75" x14ac:dyDescent="0.25">
      <c r="A27" s="345">
        <v>42835</v>
      </c>
      <c r="B27" s="345">
        <v>42841</v>
      </c>
      <c r="C27" s="346" t="s">
        <v>91</v>
      </c>
      <c r="D27" s="150">
        <v>0</v>
      </c>
      <c r="E27" s="178">
        <v>0</v>
      </c>
      <c r="F27" s="178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1</v>
      </c>
      <c r="M27" s="150">
        <v>0</v>
      </c>
      <c r="N27" s="150">
        <v>0</v>
      </c>
      <c r="O27" s="150">
        <v>0</v>
      </c>
      <c r="P27" s="151">
        <v>1</v>
      </c>
      <c r="Q27" s="151">
        <v>0</v>
      </c>
      <c r="R27" s="347">
        <v>1</v>
      </c>
      <c r="S27" s="479">
        <v>0</v>
      </c>
    </row>
    <row r="28" spans="1:36" ht="15.75" x14ac:dyDescent="0.25">
      <c r="A28" s="345">
        <v>42842</v>
      </c>
      <c r="B28" s="345">
        <v>42848</v>
      </c>
      <c r="C28" s="346" t="s">
        <v>92</v>
      </c>
      <c r="D28" s="150">
        <v>3</v>
      </c>
      <c r="E28" s="178">
        <v>0</v>
      </c>
      <c r="F28" s="178">
        <v>0</v>
      </c>
      <c r="G28" s="150">
        <v>3</v>
      </c>
      <c r="H28" s="150">
        <v>0</v>
      </c>
      <c r="I28" s="150">
        <v>0</v>
      </c>
      <c r="J28" s="150">
        <v>1</v>
      </c>
      <c r="K28" s="150">
        <v>2</v>
      </c>
      <c r="L28" s="150">
        <v>0</v>
      </c>
      <c r="M28" s="150">
        <v>0</v>
      </c>
      <c r="N28" s="150">
        <v>0</v>
      </c>
      <c r="O28" s="150">
        <v>0</v>
      </c>
      <c r="P28" s="151">
        <v>0</v>
      </c>
      <c r="Q28" s="151">
        <v>3</v>
      </c>
      <c r="R28" s="347">
        <v>0</v>
      </c>
      <c r="S28" s="479">
        <v>3</v>
      </c>
      <c r="AD28">
        <v>0</v>
      </c>
      <c r="AE28">
        <v>0</v>
      </c>
      <c r="AF28">
        <v>0</v>
      </c>
      <c r="AG28">
        <v>0</v>
      </c>
      <c r="AH28">
        <v>3</v>
      </c>
      <c r="AI28">
        <v>0</v>
      </c>
      <c r="AJ28">
        <v>3</v>
      </c>
    </row>
    <row r="29" spans="1:36" ht="15.75" x14ac:dyDescent="0.25">
      <c r="A29" s="345">
        <v>42849</v>
      </c>
      <c r="B29" s="345">
        <v>42855</v>
      </c>
      <c r="C29" s="346" t="s">
        <v>93</v>
      </c>
      <c r="D29" s="150">
        <v>2</v>
      </c>
      <c r="E29" s="178">
        <v>0</v>
      </c>
      <c r="F29" s="178">
        <v>0</v>
      </c>
      <c r="G29" s="150">
        <v>1</v>
      </c>
      <c r="H29" s="150">
        <v>1</v>
      </c>
      <c r="I29" s="150">
        <v>0</v>
      </c>
      <c r="J29" s="150">
        <v>0</v>
      </c>
      <c r="K29" s="150">
        <v>2</v>
      </c>
      <c r="L29" s="150">
        <v>0</v>
      </c>
      <c r="M29" s="150">
        <v>0</v>
      </c>
      <c r="N29" s="150">
        <v>0</v>
      </c>
      <c r="O29" s="150">
        <v>0</v>
      </c>
      <c r="P29" s="151">
        <v>3</v>
      </c>
      <c r="Q29" s="151">
        <v>2</v>
      </c>
      <c r="R29" s="347">
        <v>0</v>
      </c>
      <c r="S29" s="479">
        <v>5</v>
      </c>
    </row>
    <row r="30" spans="1:36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479"/>
    </row>
    <row r="31" spans="1:36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479"/>
    </row>
    <row r="32" spans="1:36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479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479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479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479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479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479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479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479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479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479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479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479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479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479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479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479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479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479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479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479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479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479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479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479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479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479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479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479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479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479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35" t="s">
        <v>48</v>
      </c>
      <c r="B66" s="836"/>
      <c r="C66" s="836"/>
      <c r="D66" s="364">
        <f>SUM(D13:D65)</f>
        <v>20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14</v>
      </c>
      <c r="H66" s="364">
        <f t="shared" si="0"/>
        <v>6</v>
      </c>
      <c r="I66" s="364">
        <f t="shared" si="0"/>
        <v>1</v>
      </c>
      <c r="J66" s="364">
        <f t="shared" si="0"/>
        <v>9</v>
      </c>
      <c r="K66" s="364">
        <f t="shared" si="0"/>
        <v>10</v>
      </c>
      <c r="L66" s="364">
        <f t="shared" si="0"/>
        <v>20</v>
      </c>
      <c r="M66" s="364">
        <f t="shared" si="0"/>
        <v>4</v>
      </c>
      <c r="N66" s="364">
        <f t="shared" si="0"/>
        <v>1</v>
      </c>
      <c r="O66" s="364">
        <f t="shared" si="0"/>
        <v>0</v>
      </c>
      <c r="P66" s="364">
        <f t="shared" si="0"/>
        <v>59</v>
      </c>
      <c r="Q66" s="364">
        <f t="shared" si="0"/>
        <v>20</v>
      </c>
      <c r="R66" s="364">
        <f t="shared" si="0"/>
        <v>25</v>
      </c>
      <c r="S66" s="365">
        <f t="shared" si="0"/>
        <v>54</v>
      </c>
    </row>
  </sheetData>
  <mergeCells count="23">
    <mergeCell ref="A66:C66"/>
    <mergeCell ref="B1:F1"/>
    <mergeCell ref="A9:A10"/>
    <mergeCell ref="B9:B10"/>
    <mergeCell ref="C9:C10"/>
    <mergeCell ref="D5:F5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workbookViewId="0">
      <selection activeCell="M6" sqref="M6"/>
    </sheetView>
  </sheetViews>
  <sheetFormatPr defaultRowHeight="12.75" x14ac:dyDescent="0.2"/>
  <cols>
    <col min="1" max="1" width="11.7109375" customWidth="1"/>
    <col min="2" max="2" width="11" customWidth="1"/>
    <col min="18" max="18" width="0" hidden="1" customWidth="1"/>
  </cols>
  <sheetData>
    <row r="1" spans="1:19" ht="15" x14ac:dyDescent="0.25">
      <c r="A1" s="138"/>
      <c r="B1" s="139" t="s">
        <v>132</v>
      </c>
      <c r="C1" s="139"/>
      <c r="D1" s="139"/>
      <c r="E1" s="139"/>
      <c r="F1" s="139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</row>
    <row r="2" spans="1:19" ht="15" x14ac:dyDescent="0.25">
      <c r="A2" s="138"/>
      <c r="B2" s="138"/>
      <c r="C2" s="140" t="s">
        <v>15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19" ht="15.75" x14ac:dyDescent="0.25">
      <c r="A3" s="141" t="s">
        <v>16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40"/>
      <c r="M3" s="138"/>
      <c r="N3" s="138"/>
      <c r="O3" s="138"/>
      <c r="P3" s="138"/>
      <c r="Q3" s="138"/>
      <c r="R3" s="138"/>
    </row>
    <row r="4" spans="1:19" ht="15.75" x14ac:dyDescent="0.25">
      <c r="A4" s="142" t="s">
        <v>19</v>
      </c>
      <c r="B4" s="129" t="s">
        <v>293</v>
      </c>
      <c r="C4" s="142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 t="s">
        <v>18</v>
      </c>
      <c r="Q4" s="138"/>
      <c r="R4" s="138"/>
    </row>
    <row r="5" spans="1:19" ht="15.75" x14ac:dyDescent="0.25">
      <c r="A5" s="857" t="s">
        <v>140</v>
      </c>
      <c r="B5" s="857"/>
      <c r="C5" s="857"/>
      <c r="D5" s="142" t="s">
        <v>200</v>
      </c>
      <c r="E5" s="142"/>
      <c r="F5" s="138"/>
      <c r="G5" s="142"/>
      <c r="H5" s="142"/>
      <c r="I5" s="142"/>
      <c r="J5" s="142"/>
      <c r="K5" s="142" t="s">
        <v>22</v>
      </c>
      <c r="L5" s="142"/>
      <c r="M5" s="142" t="s">
        <v>23</v>
      </c>
      <c r="N5" s="142"/>
      <c r="O5" s="138"/>
      <c r="P5" s="138"/>
      <c r="Q5" s="138"/>
      <c r="R5" s="138"/>
    </row>
    <row r="6" spans="1:19" ht="15.75" x14ac:dyDescent="0.25">
      <c r="A6" s="141" t="s">
        <v>24</v>
      </c>
      <c r="B6" s="143" t="s">
        <v>58</v>
      </c>
      <c r="C6" s="143"/>
      <c r="D6" s="142" t="s">
        <v>25</v>
      </c>
      <c r="E6" s="142" t="s">
        <v>35</v>
      </c>
      <c r="F6" s="142"/>
      <c r="G6" s="142" t="s">
        <v>27</v>
      </c>
      <c r="H6" s="142" t="s">
        <v>141</v>
      </c>
      <c r="I6" s="142"/>
      <c r="J6" s="142" t="s">
        <v>29</v>
      </c>
      <c r="K6" s="142" t="s">
        <v>142</v>
      </c>
      <c r="L6" s="138"/>
      <c r="M6" s="138"/>
      <c r="N6" s="138"/>
      <c r="O6" s="138"/>
      <c r="P6" s="138"/>
      <c r="Q6" s="138"/>
      <c r="R6" s="138"/>
    </row>
    <row r="7" spans="1:19" ht="15.75" thickBot="1" x14ac:dyDescent="0.3">
      <c r="A7" s="144"/>
      <c r="B7" s="144"/>
      <c r="C7" s="144"/>
      <c r="D7" s="145"/>
      <c r="E7" s="142"/>
      <c r="F7" s="142"/>
      <c r="G7" s="142"/>
      <c r="H7" s="142"/>
      <c r="I7" s="142"/>
      <c r="J7" s="142"/>
      <c r="K7" s="142"/>
      <c r="L7" s="142"/>
      <c r="M7" s="138"/>
      <c r="N7" s="138"/>
      <c r="O7" s="142"/>
      <c r="P7" s="138"/>
      <c r="Q7" s="138"/>
      <c r="R7" s="138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478"/>
      <c r="R14" s="347"/>
      <c r="S14" s="152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478"/>
      <c r="R15" s="347"/>
      <c r="S15" s="152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478"/>
      <c r="R16" s="347"/>
      <c r="S16" s="152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478"/>
      <c r="R17" s="347"/>
      <c r="S17" s="152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478"/>
      <c r="R18" s="347"/>
      <c r="S18" s="152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478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478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478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478"/>
      <c r="R22" s="347"/>
      <c r="S22" s="152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478"/>
      <c r="R23" s="347"/>
      <c r="S23" s="152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478"/>
      <c r="R24" s="347"/>
      <c r="S24" s="152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478"/>
      <c r="R25" s="347"/>
      <c r="S25" s="152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478"/>
      <c r="R26" s="347"/>
      <c r="S26" s="152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478"/>
      <c r="R27" s="347"/>
      <c r="S27" s="152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478"/>
      <c r="R28" s="347"/>
      <c r="S28" s="152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478"/>
      <c r="R29" s="347"/>
      <c r="S29" s="152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478"/>
      <c r="R30" s="347"/>
      <c r="S30" s="152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478"/>
      <c r="R31" s="347"/>
      <c r="S31" s="152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478"/>
      <c r="R32" s="347"/>
      <c r="S32" s="152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478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478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478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478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478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478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478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478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478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478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478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478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478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478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478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478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478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478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478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478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478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478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478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478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478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8" spans="1:19" x14ac:dyDescent="0.2">
      <c r="A68" s="146"/>
      <c r="B68" s="146"/>
      <c r="C68" s="147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1:19" x14ac:dyDescent="0.2">
      <c r="A69" s="146"/>
      <c r="B69" s="146"/>
      <c r="C69" s="147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 spans="1:19" x14ac:dyDescent="0.2">
      <c r="A70" s="146"/>
      <c r="B70" s="146"/>
      <c r="C70" s="147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 spans="1:19" x14ac:dyDescent="0.2">
      <c r="A71" s="146"/>
      <c r="B71" s="146"/>
      <c r="C71" s="147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 spans="1:19" x14ac:dyDescent="0.2">
      <c r="A72" s="146"/>
      <c r="B72" s="146"/>
      <c r="C72" s="147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 spans="1:19" x14ac:dyDescent="0.2">
      <c r="A73" s="146"/>
      <c r="B73" s="146"/>
      <c r="C73" s="147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1:19" x14ac:dyDescent="0.2">
      <c r="A74" s="146"/>
      <c r="B74" s="146"/>
      <c r="C74" s="147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1:19" x14ac:dyDescent="0.2">
      <c r="A75" s="146"/>
      <c r="B75" s="146"/>
      <c r="C75" s="147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1:19" x14ac:dyDescent="0.2">
      <c r="A76" s="146"/>
      <c r="B76" s="146"/>
      <c r="C76" s="147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1:19" x14ac:dyDescent="0.2">
      <c r="A77" s="146"/>
      <c r="B77" s="146"/>
      <c r="C77" s="147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1:19" x14ac:dyDescent="0.2">
      <c r="A78" s="146"/>
      <c r="B78" s="146"/>
      <c r="C78" s="147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1:19" x14ac:dyDescent="0.2">
      <c r="A79" s="146"/>
      <c r="B79" s="146"/>
      <c r="C79" s="147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1:19" x14ac:dyDescent="0.2">
      <c r="A80" s="146"/>
      <c r="B80" s="146"/>
      <c r="C80" s="147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1:18" x14ac:dyDescent="0.2">
      <c r="A81" s="146"/>
      <c r="B81" s="146"/>
      <c r="C81" s="147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 x14ac:dyDescent="0.2">
      <c r="A82" s="146"/>
      <c r="B82" s="146"/>
      <c r="C82" s="147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 spans="1:18" x14ac:dyDescent="0.2">
      <c r="A83" s="146"/>
      <c r="B83" s="146"/>
      <c r="C83" s="147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1:18" x14ac:dyDescent="0.2">
      <c r="A84" s="146"/>
      <c r="B84" s="146"/>
      <c r="C84" s="147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 spans="1:18" x14ac:dyDescent="0.2">
      <c r="A85" s="146"/>
      <c r="B85" s="146"/>
      <c r="C85" s="147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1:18" x14ac:dyDescent="0.2">
      <c r="A86" s="146"/>
      <c r="B86" s="146"/>
      <c r="C86" s="147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 spans="1:18" x14ac:dyDescent="0.2">
      <c r="A87" s="146"/>
      <c r="B87" s="146"/>
      <c r="C87" s="147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1:18" x14ac:dyDescent="0.2">
      <c r="A88" s="146"/>
      <c r="B88" s="146"/>
      <c r="C88" s="147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 spans="1:18" x14ac:dyDescent="0.2">
      <c r="A89" s="146"/>
      <c r="B89" s="146"/>
      <c r="C89" s="147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1:18" x14ac:dyDescent="0.2">
      <c r="A90" s="146"/>
      <c r="B90" s="146"/>
      <c r="C90" s="147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 spans="1:18" x14ac:dyDescent="0.2">
      <c r="A91" s="146"/>
      <c r="B91" s="146"/>
      <c r="C91" s="147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1:18" x14ac:dyDescent="0.2">
      <c r="A92" s="146"/>
      <c r="B92" s="146"/>
      <c r="C92" s="147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 spans="1:18" x14ac:dyDescent="0.2">
      <c r="A93" s="146"/>
      <c r="B93" s="146"/>
      <c r="C93" s="147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 spans="1:18" x14ac:dyDescent="0.2">
      <c r="A94" s="146"/>
      <c r="B94" s="146"/>
      <c r="C94" s="147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 spans="1:18" x14ac:dyDescent="0.2">
      <c r="A95" s="146"/>
      <c r="B95" s="146"/>
      <c r="C95" s="147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 spans="1:18" x14ac:dyDescent="0.2">
      <c r="A96" s="146"/>
      <c r="B96" s="146"/>
      <c r="C96" s="147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 spans="1:18" x14ac:dyDescent="0.2">
      <c r="A97" s="146"/>
      <c r="B97" s="146"/>
      <c r="C97" s="147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 spans="1:18" x14ac:dyDescent="0.2">
      <c r="A98" s="146"/>
      <c r="B98" s="146"/>
      <c r="C98" s="147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 spans="1:18" x14ac:dyDescent="0.2">
      <c r="A99" s="146"/>
      <c r="B99" s="146"/>
      <c r="C99" s="147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 spans="1:18" x14ac:dyDescent="0.2">
      <c r="A100" s="146"/>
      <c r="B100" s="146"/>
      <c r="C100" s="147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 spans="1:18" x14ac:dyDescent="0.2">
      <c r="A101" s="146"/>
      <c r="B101" s="146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 spans="1:18" x14ac:dyDescent="0.2">
      <c r="A102" s="146"/>
      <c r="B102" s="146"/>
      <c r="C102" s="147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 spans="1:18" x14ac:dyDescent="0.2">
      <c r="A103" s="146"/>
      <c r="B103" s="146"/>
      <c r="C103" s="147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 spans="1:18" x14ac:dyDescent="0.2">
      <c r="A104" s="146"/>
      <c r="B104" s="146"/>
      <c r="C104" s="147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 spans="1:18" x14ac:dyDescent="0.2">
      <c r="A105" s="146"/>
      <c r="B105" s="146"/>
      <c r="C105" s="147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 spans="1:18" x14ac:dyDescent="0.2">
      <c r="A106" s="146"/>
      <c r="B106" s="146"/>
      <c r="C106" s="147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 spans="1:18" x14ac:dyDescent="0.2">
      <c r="A107" s="146"/>
      <c r="B107" s="146"/>
      <c r="C107" s="147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 spans="1:18" x14ac:dyDescent="0.2">
      <c r="A108" s="146"/>
      <c r="B108" s="146"/>
      <c r="C108" s="147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 spans="1:18" x14ac:dyDescent="0.2">
      <c r="A109" s="146"/>
      <c r="B109" s="146"/>
      <c r="C109" s="147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 spans="1:18" x14ac:dyDescent="0.2">
      <c r="A110" s="146"/>
      <c r="B110" s="146"/>
      <c r="C110" s="147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pans="1:18" x14ac:dyDescent="0.2">
      <c r="A111" s="146"/>
      <c r="B111" s="146"/>
      <c r="C111" s="147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 spans="1:18" x14ac:dyDescent="0.2">
      <c r="A112" s="147"/>
      <c r="B112" s="146"/>
      <c r="C112" s="146"/>
      <c r="D112" s="147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 spans="1:18" x14ac:dyDescent="0.2">
      <c r="A113" s="147"/>
      <c r="B113" s="146"/>
      <c r="C113" s="146"/>
      <c r="D113" s="147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 spans="1:18" x14ac:dyDescent="0.2">
      <c r="A114" s="147"/>
      <c r="B114" s="146"/>
      <c r="C114" s="146"/>
      <c r="D114" s="147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 spans="1:18" x14ac:dyDescent="0.2">
      <c r="A115" s="147"/>
      <c r="B115" s="146"/>
      <c r="C115" s="146"/>
      <c r="D115" s="147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 spans="1:18" x14ac:dyDescent="0.2">
      <c r="A116" s="147"/>
      <c r="B116" s="146"/>
      <c r="C116" s="146"/>
      <c r="D116" s="147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 spans="1:18" x14ac:dyDescent="0.2">
      <c r="A117" s="147"/>
      <c r="B117" s="146"/>
      <c r="C117" s="146"/>
      <c r="D117" s="147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</sheetData>
  <mergeCells count="22">
    <mergeCell ref="A5:C5"/>
    <mergeCell ref="H9:H10"/>
    <mergeCell ref="I9:I10"/>
    <mergeCell ref="J9:J10"/>
    <mergeCell ref="B9:B10"/>
    <mergeCell ref="L8:O8"/>
    <mergeCell ref="P8:S8"/>
    <mergeCell ref="E9:F9"/>
    <mergeCell ref="S9:S10"/>
    <mergeCell ref="D9:D10"/>
    <mergeCell ref="N9:N10"/>
    <mergeCell ref="G9:G10"/>
    <mergeCell ref="M9:M10"/>
    <mergeCell ref="O9:O10"/>
    <mergeCell ref="R9:R10"/>
    <mergeCell ref="A66:C66"/>
    <mergeCell ref="Q9:Q10"/>
    <mergeCell ref="P9:P10"/>
    <mergeCell ref="K9:K10"/>
    <mergeCell ref="L9:L10"/>
    <mergeCell ref="C9:C10"/>
    <mergeCell ref="A9:A10"/>
  </mergeCells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1"/>
  <sheetViews>
    <sheetView workbookViewId="0">
      <selection activeCell="N26" sqref="N26"/>
    </sheetView>
  </sheetViews>
  <sheetFormatPr defaultRowHeight="15.75" x14ac:dyDescent="0.25"/>
  <cols>
    <col min="1" max="2" width="11.42578125" style="97" customWidth="1"/>
    <col min="3" max="3" width="9.140625" style="97"/>
    <col min="4" max="4" width="11.85546875" style="97" customWidth="1"/>
    <col min="5" max="5" width="9.42578125" style="97" customWidth="1"/>
    <col min="6" max="6" width="9.5703125" style="97" customWidth="1"/>
    <col min="7" max="7" width="9.140625" style="97"/>
    <col min="8" max="8" width="9" style="97" customWidth="1"/>
    <col min="9" max="10" width="9.28515625" style="97" customWidth="1"/>
    <col min="11" max="11" width="10" style="97" customWidth="1"/>
    <col min="12" max="12" width="9.85546875" style="97" customWidth="1"/>
    <col min="13" max="14" width="9.140625" style="97"/>
    <col min="15" max="15" width="9.5703125" style="97" customWidth="1"/>
    <col min="16" max="17" width="9.140625" style="97"/>
    <col min="18" max="18" width="9.140625" style="103"/>
    <col min="19" max="16384" width="9.140625" style="97"/>
  </cols>
  <sheetData>
    <row r="1" spans="1:19" ht="12.75" customHeight="1" x14ac:dyDescent="0.25">
      <c r="B1" s="880" t="s">
        <v>132</v>
      </c>
      <c r="C1" s="880"/>
      <c r="D1" s="880"/>
      <c r="E1" s="880"/>
      <c r="F1" s="880"/>
      <c r="R1" s="99"/>
    </row>
    <row r="2" spans="1:19" x14ac:dyDescent="0.25">
      <c r="C2" s="98" t="s">
        <v>15</v>
      </c>
      <c r="R2" s="99"/>
    </row>
    <row r="3" spans="1:19" x14ac:dyDescent="0.25">
      <c r="A3" s="105" t="s">
        <v>16</v>
      </c>
      <c r="B3" s="104"/>
      <c r="C3" s="96"/>
      <c r="L3" s="98" t="s">
        <v>17</v>
      </c>
      <c r="R3" s="99"/>
    </row>
    <row r="4" spans="1:19" x14ac:dyDescent="0.25">
      <c r="A4" s="105" t="s">
        <v>19</v>
      </c>
      <c r="B4" s="129" t="s">
        <v>293</v>
      </c>
      <c r="C4" s="106"/>
      <c r="R4" s="99"/>
    </row>
    <row r="5" spans="1:19" x14ac:dyDescent="0.25">
      <c r="A5" s="105" t="s">
        <v>20</v>
      </c>
      <c r="B5" s="105"/>
      <c r="C5" s="881" t="s">
        <v>294</v>
      </c>
      <c r="D5" s="881"/>
      <c r="E5" s="881"/>
      <c r="G5" s="98"/>
      <c r="H5" s="98"/>
      <c r="I5" s="98"/>
      <c r="J5" s="98"/>
      <c r="K5" s="98" t="s">
        <v>22</v>
      </c>
      <c r="L5" s="98"/>
      <c r="M5" s="98" t="s">
        <v>47</v>
      </c>
      <c r="R5" s="99"/>
    </row>
    <row r="6" spans="1:19" x14ac:dyDescent="0.25">
      <c r="A6" s="105" t="s">
        <v>24</v>
      </c>
      <c r="B6" s="107" t="s">
        <v>212</v>
      </c>
      <c r="C6" s="106"/>
      <c r="D6" s="98" t="s">
        <v>25</v>
      </c>
      <c r="E6" s="98" t="s">
        <v>295</v>
      </c>
      <c r="G6" s="98" t="s">
        <v>27</v>
      </c>
      <c r="H6" s="98" t="s">
        <v>296</v>
      </c>
      <c r="I6" s="98"/>
      <c r="J6" s="98"/>
      <c r="K6" s="98" t="s">
        <v>29</v>
      </c>
      <c r="L6" s="98" t="s">
        <v>296</v>
      </c>
      <c r="R6" s="99"/>
    </row>
    <row r="7" spans="1:19" ht="16.5" thickBot="1" x14ac:dyDescent="0.3">
      <c r="A7" s="108"/>
      <c r="B7" s="108"/>
      <c r="C7" s="108"/>
      <c r="D7" s="101"/>
      <c r="E7" s="101"/>
      <c r="F7" s="101"/>
      <c r="G7" s="101"/>
      <c r="H7" s="101"/>
      <c r="I7" s="98"/>
      <c r="J7" s="98"/>
      <c r="K7" s="98"/>
      <c r="L7" s="98"/>
      <c r="M7" s="98"/>
      <c r="N7" s="98"/>
      <c r="O7" s="98"/>
      <c r="R7" s="99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customFormat="1" ht="16.5" thickBot="1" x14ac:dyDescent="0.3">
      <c r="A66" s="835" t="s">
        <v>48</v>
      </c>
      <c r="B66" s="836"/>
      <c r="C66" s="836"/>
      <c r="D66" s="364">
        <f t="shared" ref="D66:S66" si="0">SUM(D56:D65)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7" spans="1:19" x14ac:dyDescent="0.25">
      <c r="R67" s="97"/>
    </row>
    <row r="68" spans="1:19" x14ac:dyDescent="0.25">
      <c r="O68" s="99"/>
      <c r="P68" s="99"/>
      <c r="Q68" s="99"/>
      <c r="R68" s="99"/>
    </row>
    <row r="69" spans="1:19" x14ac:dyDescent="0.25">
      <c r="O69" s="99"/>
      <c r="P69" s="99"/>
      <c r="Q69" s="99"/>
      <c r="R69" s="99"/>
    </row>
    <row r="70" spans="1:19" x14ac:dyDescent="0.25">
      <c r="O70" s="99"/>
      <c r="P70" s="99"/>
      <c r="Q70" s="99"/>
      <c r="R70" s="99"/>
    </row>
    <row r="71" spans="1:19" x14ac:dyDescent="0.25">
      <c r="O71" s="99"/>
      <c r="P71" s="99"/>
      <c r="Q71" s="99"/>
      <c r="R71" s="99"/>
    </row>
    <row r="72" spans="1:19" x14ac:dyDescent="0.25">
      <c r="O72" s="99"/>
      <c r="P72" s="99"/>
      <c r="Q72" s="99"/>
      <c r="R72" s="99"/>
    </row>
    <row r="73" spans="1:19" x14ac:dyDescent="0.25">
      <c r="O73" s="99"/>
      <c r="P73" s="99"/>
      <c r="Q73" s="99"/>
      <c r="R73" s="99"/>
    </row>
    <row r="74" spans="1:19" x14ac:dyDescent="0.25">
      <c r="O74" s="99"/>
      <c r="P74" s="99"/>
      <c r="Q74" s="99"/>
      <c r="R74" s="99"/>
    </row>
    <row r="75" spans="1:19" x14ac:dyDescent="0.25">
      <c r="O75" s="99"/>
      <c r="P75" s="99"/>
      <c r="Q75" s="99"/>
      <c r="R75" s="99"/>
    </row>
    <row r="76" spans="1:19" x14ac:dyDescent="0.25">
      <c r="O76" s="99"/>
      <c r="P76" s="99"/>
      <c r="Q76" s="99"/>
      <c r="R76" s="99"/>
    </row>
    <row r="77" spans="1:19" x14ac:dyDescent="0.25">
      <c r="O77" s="99"/>
      <c r="P77" s="99"/>
      <c r="Q77" s="99"/>
      <c r="R77" s="99"/>
    </row>
    <row r="78" spans="1:19" x14ac:dyDescent="0.25">
      <c r="O78" s="99"/>
      <c r="P78" s="99"/>
      <c r="Q78" s="99"/>
      <c r="R78" s="99"/>
    </row>
    <row r="79" spans="1:19" x14ac:dyDescent="0.25">
      <c r="O79" s="99"/>
      <c r="P79" s="99"/>
      <c r="Q79" s="99"/>
      <c r="R79" s="99"/>
    </row>
    <row r="80" spans="1:19" x14ac:dyDescent="0.25">
      <c r="O80" s="99"/>
      <c r="P80" s="99"/>
      <c r="Q80" s="99"/>
      <c r="R80" s="99"/>
    </row>
    <row r="81" spans="15:18" x14ac:dyDescent="0.25">
      <c r="O81" s="99"/>
      <c r="P81" s="99"/>
      <c r="Q81" s="99"/>
      <c r="R81" s="99"/>
    </row>
    <row r="82" spans="15:18" x14ac:dyDescent="0.25">
      <c r="O82" s="99"/>
      <c r="P82" s="99"/>
      <c r="Q82" s="99"/>
      <c r="R82" s="99"/>
    </row>
    <row r="83" spans="15:18" x14ac:dyDescent="0.25">
      <c r="O83" s="99"/>
      <c r="P83" s="99"/>
      <c r="Q83" s="99"/>
      <c r="R83" s="99"/>
    </row>
    <row r="84" spans="15:18" x14ac:dyDescent="0.25">
      <c r="O84" s="99"/>
      <c r="P84" s="99"/>
      <c r="Q84" s="99"/>
      <c r="R84" s="99"/>
    </row>
    <row r="85" spans="15:18" x14ac:dyDescent="0.25">
      <c r="O85" s="99"/>
      <c r="P85" s="99"/>
      <c r="Q85" s="99"/>
      <c r="R85" s="99"/>
    </row>
    <row r="86" spans="15:18" x14ac:dyDescent="0.25">
      <c r="O86" s="99"/>
      <c r="P86" s="99"/>
      <c r="Q86" s="99"/>
      <c r="R86" s="99"/>
    </row>
    <row r="87" spans="15:18" x14ac:dyDescent="0.25">
      <c r="O87" s="99"/>
      <c r="P87" s="99"/>
      <c r="Q87" s="99"/>
      <c r="R87" s="99"/>
    </row>
    <row r="88" spans="15:18" x14ac:dyDescent="0.25">
      <c r="O88" s="99"/>
      <c r="P88" s="99"/>
      <c r="Q88" s="99"/>
      <c r="R88" s="99"/>
    </row>
    <row r="89" spans="15:18" x14ac:dyDescent="0.25">
      <c r="O89" s="99"/>
      <c r="P89" s="99"/>
      <c r="Q89" s="99"/>
      <c r="R89" s="99"/>
    </row>
    <row r="90" spans="15:18" x14ac:dyDescent="0.25">
      <c r="O90" s="99"/>
      <c r="P90" s="99"/>
      <c r="Q90" s="99"/>
      <c r="R90" s="99"/>
    </row>
    <row r="91" spans="15:18" x14ac:dyDescent="0.25">
      <c r="O91" s="99"/>
      <c r="P91" s="99"/>
      <c r="Q91" s="99"/>
      <c r="R91" s="99"/>
    </row>
    <row r="92" spans="15:18" x14ac:dyDescent="0.25">
      <c r="O92" s="99"/>
      <c r="P92" s="99"/>
      <c r="Q92" s="99"/>
      <c r="R92" s="99"/>
    </row>
    <row r="93" spans="15:18" x14ac:dyDescent="0.25">
      <c r="O93" s="99"/>
      <c r="P93" s="99"/>
      <c r="Q93" s="99"/>
      <c r="R93" s="99"/>
    </row>
    <row r="94" spans="15:18" x14ac:dyDescent="0.25">
      <c r="O94" s="99"/>
      <c r="P94" s="99"/>
      <c r="Q94" s="99"/>
      <c r="R94" s="99"/>
    </row>
    <row r="95" spans="15:18" x14ac:dyDescent="0.25">
      <c r="O95" s="99"/>
      <c r="P95" s="99"/>
      <c r="Q95" s="99"/>
      <c r="R95" s="99"/>
    </row>
    <row r="96" spans="15:18" x14ac:dyDescent="0.25">
      <c r="O96" s="99"/>
      <c r="P96" s="99"/>
      <c r="Q96" s="99"/>
      <c r="R96" s="99"/>
    </row>
    <row r="97" spans="15:18" x14ac:dyDescent="0.25">
      <c r="O97" s="99"/>
      <c r="P97" s="99"/>
      <c r="Q97" s="99"/>
      <c r="R97" s="99"/>
    </row>
    <row r="98" spans="15:18" x14ac:dyDescent="0.25">
      <c r="O98" s="99"/>
      <c r="P98" s="99"/>
      <c r="Q98" s="99"/>
      <c r="R98" s="99"/>
    </row>
    <row r="99" spans="15:18" x14ac:dyDescent="0.25">
      <c r="O99" s="99"/>
      <c r="P99" s="99"/>
      <c r="Q99" s="99"/>
      <c r="R99" s="99"/>
    </row>
    <row r="100" spans="15:18" x14ac:dyDescent="0.25">
      <c r="O100" s="99"/>
      <c r="P100" s="99"/>
      <c r="Q100" s="99"/>
      <c r="R100" s="99"/>
    </row>
    <row r="101" spans="15:18" x14ac:dyDescent="0.25">
      <c r="O101" s="99"/>
      <c r="P101" s="99"/>
      <c r="Q101" s="99"/>
      <c r="R101" s="99"/>
    </row>
    <row r="102" spans="15:18" x14ac:dyDescent="0.25">
      <c r="O102" s="99"/>
      <c r="P102" s="99"/>
      <c r="Q102" s="99"/>
      <c r="R102" s="99"/>
    </row>
    <row r="103" spans="15:18" x14ac:dyDescent="0.25">
      <c r="O103" s="99"/>
      <c r="P103" s="99"/>
      <c r="Q103" s="99"/>
      <c r="R103" s="99"/>
    </row>
    <row r="104" spans="15:18" x14ac:dyDescent="0.25">
      <c r="O104" s="99"/>
      <c r="P104" s="99"/>
      <c r="Q104" s="99"/>
      <c r="R104" s="99"/>
    </row>
    <row r="105" spans="15:18" x14ac:dyDescent="0.25">
      <c r="O105" s="99"/>
      <c r="P105" s="99"/>
      <c r="Q105" s="99"/>
      <c r="R105" s="99"/>
    </row>
    <row r="106" spans="15:18" x14ac:dyDescent="0.25">
      <c r="O106" s="99"/>
      <c r="P106" s="99"/>
      <c r="Q106" s="99"/>
      <c r="R106" s="99"/>
    </row>
    <row r="107" spans="15:18" x14ac:dyDescent="0.25">
      <c r="O107" s="99"/>
      <c r="P107" s="99"/>
      <c r="Q107" s="99"/>
      <c r="R107" s="99"/>
    </row>
    <row r="108" spans="15:18" x14ac:dyDescent="0.25">
      <c r="O108" s="99"/>
      <c r="P108" s="99"/>
      <c r="Q108" s="99"/>
      <c r="R108" s="99"/>
    </row>
    <row r="109" spans="15:18" x14ac:dyDescent="0.25">
      <c r="O109" s="99"/>
      <c r="P109" s="99"/>
      <c r="Q109" s="99"/>
      <c r="R109" s="99"/>
    </row>
    <row r="110" spans="15:18" x14ac:dyDescent="0.25">
      <c r="O110" s="99"/>
      <c r="P110" s="99"/>
      <c r="Q110" s="99"/>
      <c r="R110" s="99"/>
    </row>
    <row r="111" spans="15:18" x14ac:dyDescent="0.25">
      <c r="O111" s="99"/>
      <c r="P111" s="99"/>
      <c r="Q111" s="99"/>
      <c r="R111" s="99"/>
    </row>
    <row r="112" spans="15:18" x14ac:dyDescent="0.25">
      <c r="O112" s="99"/>
      <c r="P112" s="99"/>
      <c r="Q112" s="99"/>
      <c r="R112" s="99"/>
    </row>
    <row r="113" spans="15:18" x14ac:dyDescent="0.25">
      <c r="O113" s="99"/>
      <c r="P113" s="99"/>
      <c r="Q113" s="99"/>
      <c r="R113" s="99"/>
    </row>
    <row r="114" spans="15:18" x14ac:dyDescent="0.25">
      <c r="O114" s="99"/>
      <c r="P114" s="99"/>
      <c r="Q114" s="99"/>
      <c r="R114" s="99"/>
    </row>
    <row r="115" spans="15:18" x14ac:dyDescent="0.25">
      <c r="O115" s="99"/>
      <c r="P115" s="99"/>
      <c r="Q115" s="99"/>
      <c r="R115" s="99"/>
    </row>
    <row r="116" spans="15:18" x14ac:dyDescent="0.25">
      <c r="O116" s="99"/>
      <c r="P116" s="99"/>
      <c r="Q116" s="99"/>
      <c r="R116" s="99"/>
    </row>
    <row r="117" spans="15:18" x14ac:dyDescent="0.25">
      <c r="O117" s="99"/>
      <c r="P117" s="99"/>
      <c r="Q117" s="99"/>
      <c r="R117" s="99"/>
    </row>
    <row r="118" spans="15:18" x14ac:dyDescent="0.25">
      <c r="O118" s="99"/>
      <c r="P118" s="99"/>
      <c r="Q118" s="99"/>
      <c r="R118" s="99"/>
    </row>
    <row r="119" spans="15:18" x14ac:dyDescent="0.25">
      <c r="O119" s="99"/>
      <c r="P119" s="99"/>
      <c r="Q119" s="99"/>
      <c r="R119" s="99"/>
    </row>
    <row r="120" spans="15:18" x14ac:dyDescent="0.25">
      <c r="O120" s="99"/>
      <c r="P120" s="99"/>
      <c r="Q120" s="99"/>
      <c r="R120" s="99"/>
    </row>
    <row r="121" spans="15:18" x14ac:dyDescent="0.25">
      <c r="O121" s="99"/>
      <c r="P121" s="99"/>
      <c r="Q121" s="99"/>
      <c r="R121" s="99"/>
    </row>
    <row r="122" spans="15:18" x14ac:dyDescent="0.25">
      <c r="O122" s="99"/>
      <c r="P122" s="99"/>
      <c r="Q122" s="99"/>
      <c r="R122" s="99"/>
    </row>
    <row r="123" spans="15:18" x14ac:dyDescent="0.25">
      <c r="O123" s="99"/>
      <c r="P123" s="99"/>
      <c r="Q123" s="99"/>
      <c r="R123" s="99"/>
    </row>
    <row r="124" spans="15:18" x14ac:dyDescent="0.25">
      <c r="O124" s="99"/>
      <c r="P124" s="99"/>
      <c r="Q124" s="99"/>
      <c r="R124" s="99"/>
    </row>
    <row r="125" spans="15:18" x14ac:dyDescent="0.25">
      <c r="O125" s="99"/>
      <c r="P125" s="99"/>
      <c r="Q125" s="99"/>
      <c r="R125" s="99"/>
    </row>
    <row r="126" spans="15:18" x14ac:dyDescent="0.25">
      <c r="O126" s="99"/>
      <c r="P126" s="99"/>
      <c r="Q126" s="99"/>
      <c r="R126" s="99"/>
    </row>
    <row r="127" spans="15:18" x14ac:dyDescent="0.25">
      <c r="O127" s="99"/>
      <c r="P127" s="99"/>
      <c r="Q127" s="99"/>
      <c r="R127" s="99"/>
    </row>
    <row r="128" spans="15:18" x14ac:dyDescent="0.25">
      <c r="O128" s="99"/>
      <c r="P128" s="99"/>
      <c r="Q128" s="99"/>
      <c r="R128" s="99"/>
    </row>
    <row r="129" spans="15:18" x14ac:dyDescent="0.25">
      <c r="O129" s="99"/>
      <c r="P129" s="99"/>
      <c r="Q129" s="99"/>
      <c r="R129" s="99"/>
    </row>
    <row r="130" spans="15:18" x14ac:dyDescent="0.25">
      <c r="O130" s="99"/>
      <c r="P130" s="99"/>
      <c r="Q130" s="99"/>
      <c r="R130" s="99"/>
    </row>
    <row r="131" spans="15:18" x14ac:dyDescent="0.25">
      <c r="O131" s="99"/>
      <c r="P131" s="99"/>
      <c r="Q131" s="99"/>
      <c r="R131" s="99"/>
    </row>
    <row r="132" spans="15:18" x14ac:dyDescent="0.25">
      <c r="O132" s="99"/>
      <c r="P132" s="99"/>
      <c r="Q132" s="99"/>
      <c r="R132" s="99"/>
    </row>
    <row r="133" spans="15:18" x14ac:dyDescent="0.25">
      <c r="O133" s="99"/>
      <c r="P133" s="99"/>
      <c r="Q133" s="99"/>
      <c r="R133" s="99"/>
    </row>
    <row r="134" spans="15:18" x14ac:dyDescent="0.25">
      <c r="O134" s="99"/>
      <c r="P134" s="99"/>
      <c r="Q134" s="99"/>
      <c r="R134" s="99"/>
    </row>
    <row r="135" spans="15:18" x14ac:dyDescent="0.25">
      <c r="O135" s="99"/>
      <c r="P135" s="99"/>
      <c r="Q135" s="99"/>
      <c r="R135" s="99"/>
    </row>
    <row r="136" spans="15:18" x14ac:dyDescent="0.25">
      <c r="O136" s="99"/>
      <c r="P136" s="99"/>
      <c r="Q136" s="99"/>
      <c r="R136" s="99"/>
    </row>
    <row r="137" spans="15:18" x14ac:dyDescent="0.25">
      <c r="O137" s="99"/>
      <c r="P137" s="99"/>
      <c r="Q137" s="99"/>
      <c r="R137" s="99"/>
    </row>
    <row r="138" spans="15:18" x14ac:dyDescent="0.25">
      <c r="O138" s="99"/>
      <c r="P138" s="99"/>
      <c r="Q138" s="99"/>
      <c r="R138" s="99"/>
    </row>
    <row r="139" spans="15:18" x14ac:dyDescent="0.25">
      <c r="O139" s="99"/>
      <c r="P139" s="99"/>
      <c r="Q139" s="99"/>
      <c r="R139" s="99"/>
    </row>
    <row r="140" spans="15:18" x14ac:dyDescent="0.25">
      <c r="O140" s="99"/>
      <c r="P140" s="99"/>
      <c r="Q140" s="99"/>
      <c r="R140" s="99"/>
    </row>
    <row r="141" spans="15:18" x14ac:dyDescent="0.25">
      <c r="O141" s="99"/>
      <c r="P141" s="99"/>
      <c r="Q141" s="99"/>
      <c r="R141" s="99"/>
    </row>
    <row r="142" spans="15:18" x14ac:dyDescent="0.25">
      <c r="O142" s="99"/>
      <c r="P142" s="99"/>
      <c r="Q142" s="99"/>
      <c r="R142" s="99"/>
    </row>
    <row r="143" spans="15:18" x14ac:dyDescent="0.25">
      <c r="O143" s="99"/>
      <c r="P143" s="99"/>
      <c r="Q143" s="99"/>
      <c r="R143" s="99"/>
    </row>
    <row r="144" spans="15:18" x14ac:dyDescent="0.25">
      <c r="O144" s="99"/>
      <c r="P144" s="99"/>
      <c r="Q144" s="99"/>
      <c r="R144" s="99"/>
    </row>
    <row r="145" spans="15:18" x14ac:dyDescent="0.25">
      <c r="O145" s="99"/>
      <c r="P145" s="99"/>
      <c r="Q145" s="99"/>
      <c r="R145" s="99"/>
    </row>
    <row r="146" spans="15:18" x14ac:dyDescent="0.25">
      <c r="O146" s="99"/>
      <c r="P146" s="99"/>
      <c r="Q146" s="99"/>
      <c r="R146" s="99"/>
    </row>
    <row r="147" spans="15:18" x14ac:dyDescent="0.25">
      <c r="O147" s="99"/>
      <c r="P147" s="99"/>
      <c r="Q147" s="99"/>
      <c r="R147" s="99"/>
    </row>
    <row r="148" spans="15:18" x14ac:dyDescent="0.25">
      <c r="O148" s="99"/>
      <c r="P148" s="99"/>
      <c r="Q148" s="99"/>
      <c r="R148" s="99"/>
    </row>
    <row r="149" spans="15:18" x14ac:dyDescent="0.25">
      <c r="O149" s="99"/>
      <c r="P149" s="99"/>
      <c r="Q149" s="99"/>
      <c r="R149" s="99"/>
    </row>
    <row r="150" spans="15:18" x14ac:dyDescent="0.25">
      <c r="O150" s="99"/>
      <c r="P150" s="99"/>
      <c r="Q150" s="99"/>
      <c r="R150" s="99"/>
    </row>
    <row r="151" spans="15:18" x14ac:dyDescent="0.25">
      <c r="O151" s="99"/>
      <c r="P151" s="99"/>
      <c r="Q151" s="99"/>
      <c r="R151" s="99"/>
    </row>
    <row r="152" spans="15:18" x14ac:dyDescent="0.25">
      <c r="O152" s="99"/>
      <c r="P152" s="99"/>
      <c r="Q152" s="99"/>
      <c r="R152" s="99"/>
    </row>
    <row r="153" spans="15:18" x14ac:dyDescent="0.25">
      <c r="O153" s="99"/>
      <c r="P153" s="99"/>
      <c r="Q153" s="99"/>
      <c r="R153" s="99"/>
    </row>
    <row r="154" spans="15:18" x14ac:dyDescent="0.25">
      <c r="O154" s="99"/>
      <c r="P154" s="99"/>
      <c r="Q154" s="99"/>
      <c r="R154" s="99"/>
    </row>
    <row r="155" spans="15:18" x14ac:dyDescent="0.25">
      <c r="O155" s="99"/>
      <c r="P155" s="99"/>
      <c r="Q155" s="99"/>
      <c r="R155" s="99"/>
    </row>
    <row r="156" spans="15:18" x14ac:dyDescent="0.25">
      <c r="O156" s="99"/>
      <c r="P156" s="99"/>
      <c r="Q156" s="99"/>
      <c r="R156" s="99"/>
    </row>
    <row r="157" spans="15:18" x14ac:dyDescent="0.25">
      <c r="O157" s="99"/>
      <c r="P157" s="99"/>
      <c r="Q157" s="99"/>
      <c r="R157" s="99"/>
    </row>
    <row r="158" spans="15:18" x14ac:dyDescent="0.25">
      <c r="O158" s="99"/>
      <c r="P158" s="99"/>
      <c r="Q158" s="99"/>
      <c r="R158" s="99"/>
    </row>
    <row r="159" spans="15:18" x14ac:dyDescent="0.25">
      <c r="O159" s="99"/>
      <c r="P159" s="99"/>
      <c r="Q159" s="99"/>
      <c r="R159" s="99"/>
    </row>
    <row r="160" spans="15:18" x14ac:dyDescent="0.25">
      <c r="O160" s="99"/>
      <c r="P160" s="99"/>
      <c r="Q160" s="99"/>
      <c r="R160" s="99"/>
    </row>
    <row r="161" spans="15:18" x14ac:dyDescent="0.25">
      <c r="O161" s="99"/>
      <c r="P161" s="99"/>
      <c r="Q161" s="99"/>
      <c r="R161" s="99"/>
    </row>
    <row r="162" spans="15:18" x14ac:dyDescent="0.25">
      <c r="O162" s="99"/>
      <c r="P162" s="99"/>
      <c r="Q162" s="99"/>
      <c r="R162" s="99"/>
    </row>
    <row r="163" spans="15:18" x14ac:dyDescent="0.25">
      <c r="O163" s="99"/>
      <c r="P163" s="99"/>
      <c r="Q163" s="99"/>
      <c r="R163" s="99"/>
    </row>
    <row r="164" spans="15:18" x14ac:dyDescent="0.25">
      <c r="O164" s="99"/>
      <c r="P164" s="99"/>
      <c r="Q164" s="99"/>
      <c r="R164" s="99"/>
    </row>
    <row r="165" spans="15:18" x14ac:dyDescent="0.25">
      <c r="O165" s="99"/>
      <c r="P165" s="99"/>
      <c r="Q165" s="99"/>
      <c r="R165" s="99"/>
    </row>
    <row r="166" spans="15:18" x14ac:dyDescent="0.25">
      <c r="O166" s="99"/>
      <c r="P166" s="99"/>
      <c r="Q166" s="99"/>
      <c r="R166" s="99"/>
    </row>
    <row r="167" spans="15:18" x14ac:dyDescent="0.25">
      <c r="O167" s="99"/>
      <c r="P167" s="99"/>
      <c r="Q167" s="99"/>
      <c r="R167" s="99"/>
    </row>
    <row r="168" spans="15:18" x14ac:dyDescent="0.25">
      <c r="O168" s="99"/>
      <c r="P168" s="99"/>
      <c r="Q168" s="99"/>
      <c r="R168" s="99"/>
    </row>
    <row r="169" spans="15:18" x14ac:dyDescent="0.25">
      <c r="O169" s="99"/>
      <c r="P169" s="99"/>
      <c r="Q169" s="99"/>
      <c r="R169" s="99"/>
    </row>
    <row r="170" spans="15:18" x14ac:dyDescent="0.25">
      <c r="O170" s="99"/>
      <c r="P170" s="99"/>
      <c r="Q170" s="99"/>
      <c r="R170" s="99"/>
    </row>
    <row r="171" spans="15:18" x14ac:dyDescent="0.25">
      <c r="O171" s="99"/>
      <c r="P171" s="99"/>
      <c r="Q171" s="99"/>
      <c r="R171" s="99"/>
    </row>
    <row r="172" spans="15:18" x14ac:dyDescent="0.25">
      <c r="O172" s="99"/>
      <c r="P172" s="99"/>
      <c r="Q172" s="99"/>
      <c r="R172" s="99"/>
    </row>
    <row r="173" spans="15:18" x14ac:dyDescent="0.25">
      <c r="O173" s="99"/>
      <c r="P173" s="99"/>
      <c r="Q173" s="99"/>
      <c r="R173" s="99"/>
    </row>
    <row r="174" spans="15:18" x14ac:dyDescent="0.25">
      <c r="O174" s="99"/>
      <c r="P174" s="99"/>
      <c r="Q174" s="99"/>
      <c r="R174" s="99"/>
    </row>
    <row r="175" spans="15:18" x14ac:dyDescent="0.25">
      <c r="O175" s="99"/>
      <c r="P175" s="99"/>
      <c r="Q175" s="99"/>
      <c r="R175" s="99"/>
    </row>
    <row r="176" spans="15:18" x14ac:dyDescent="0.25">
      <c r="O176" s="99"/>
      <c r="P176" s="99"/>
      <c r="Q176" s="99"/>
      <c r="R176" s="99"/>
    </row>
    <row r="177" spans="15:18" x14ac:dyDescent="0.25">
      <c r="O177" s="99"/>
      <c r="P177" s="99"/>
      <c r="Q177" s="99"/>
      <c r="R177" s="99"/>
    </row>
    <row r="178" spans="15:18" x14ac:dyDescent="0.25">
      <c r="O178" s="99"/>
      <c r="P178" s="99"/>
      <c r="Q178" s="99"/>
      <c r="R178" s="99"/>
    </row>
    <row r="179" spans="15:18" x14ac:dyDescent="0.25">
      <c r="O179" s="99"/>
      <c r="P179" s="99"/>
      <c r="Q179" s="99"/>
      <c r="R179" s="99"/>
    </row>
    <row r="180" spans="15:18" x14ac:dyDescent="0.25">
      <c r="O180" s="99"/>
      <c r="P180" s="99"/>
      <c r="Q180" s="99"/>
      <c r="R180" s="99"/>
    </row>
    <row r="181" spans="15:18" x14ac:dyDescent="0.25">
      <c r="O181" s="99"/>
      <c r="P181" s="99"/>
      <c r="Q181" s="99"/>
      <c r="R181" s="99"/>
    </row>
    <row r="182" spans="15:18" x14ac:dyDescent="0.25">
      <c r="O182" s="99"/>
      <c r="P182" s="99"/>
      <c r="Q182" s="99"/>
      <c r="R182" s="99"/>
    </row>
    <row r="183" spans="15:18" x14ac:dyDescent="0.25">
      <c r="O183" s="99"/>
      <c r="P183" s="99"/>
      <c r="Q183" s="99"/>
      <c r="R183" s="99"/>
    </row>
    <row r="184" spans="15:18" x14ac:dyDescent="0.25">
      <c r="O184" s="99"/>
      <c r="P184" s="99"/>
      <c r="Q184" s="99"/>
      <c r="R184" s="99"/>
    </row>
    <row r="185" spans="15:18" x14ac:dyDescent="0.25">
      <c r="O185" s="99"/>
      <c r="P185" s="99"/>
      <c r="Q185" s="99"/>
      <c r="R185" s="99"/>
    </row>
    <row r="186" spans="15:18" x14ac:dyDescent="0.25">
      <c r="O186" s="99"/>
      <c r="P186" s="99"/>
      <c r="Q186" s="99"/>
      <c r="R186" s="99"/>
    </row>
    <row r="187" spans="15:18" x14ac:dyDescent="0.25">
      <c r="O187" s="99"/>
      <c r="P187" s="99"/>
      <c r="Q187" s="99"/>
      <c r="R187" s="99"/>
    </row>
    <row r="188" spans="15:18" x14ac:dyDescent="0.25">
      <c r="O188" s="99"/>
      <c r="P188" s="99"/>
      <c r="Q188" s="99"/>
      <c r="R188" s="99"/>
    </row>
    <row r="189" spans="15:18" x14ac:dyDescent="0.25">
      <c r="O189" s="99"/>
      <c r="P189" s="99"/>
      <c r="Q189" s="99"/>
      <c r="R189" s="99"/>
    </row>
    <row r="190" spans="15:18" x14ac:dyDescent="0.25">
      <c r="O190" s="99"/>
      <c r="P190" s="99"/>
      <c r="Q190" s="99"/>
      <c r="R190" s="99"/>
    </row>
    <row r="191" spans="15:18" x14ac:dyDescent="0.25">
      <c r="O191" s="99"/>
      <c r="P191" s="99"/>
      <c r="Q191" s="99"/>
      <c r="R191" s="99"/>
    </row>
    <row r="192" spans="15:18" x14ac:dyDescent="0.25">
      <c r="O192" s="99"/>
      <c r="P192" s="99"/>
      <c r="Q192" s="99"/>
      <c r="R192" s="99"/>
    </row>
    <row r="193" spans="15:18" x14ac:dyDescent="0.25">
      <c r="O193" s="99"/>
      <c r="P193" s="99"/>
      <c r="Q193" s="99"/>
      <c r="R193" s="99"/>
    </row>
    <row r="194" spans="15:18" x14ac:dyDescent="0.25">
      <c r="O194" s="99"/>
      <c r="P194" s="99"/>
      <c r="Q194" s="99"/>
      <c r="R194" s="99"/>
    </row>
    <row r="195" spans="15:18" x14ac:dyDescent="0.25">
      <c r="O195" s="99"/>
      <c r="P195" s="99"/>
      <c r="Q195" s="99"/>
      <c r="R195" s="99"/>
    </row>
    <row r="196" spans="15:18" x14ac:dyDescent="0.25">
      <c r="O196" s="99"/>
      <c r="P196" s="99"/>
      <c r="Q196" s="99"/>
      <c r="R196" s="99"/>
    </row>
    <row r="197" spans="15:18" x14ac:dyDescent="0.25">
      <c r="O197" s="99"/>
      <c r="P197" s="99"/>
      <c r="Q197" s="99"/>
      <c r="R197" s="99"/>
    </row>
    <row r="198" spans="15:18" x14ac:dyDescent="0.25">
      <c r="O198" s="99"/>
      <c r="P198" s="99"/>
      <c r="Q198" s="99"/>
      <c r="R198" s="99"/>
    </row>
    <row r="199" spans="15:18" x14ac:dyDescent="0.25">
      <c r="O199" s="99"/>
      <c r="P199" s="99"/>
      <c r="Q199" s="99"/>
      <c r="R199" s="99"/>
    </row>
    <row r="200" spans="15:18" x14ac:dyDescent="0.25">
      <c r="O200" s="99"/>
      <c r="P200" s="99"/>
      <c r="Q200" s="99"/>
      <c r="R200" s="99"/>
    </row>
    <row r="201" spans="15:18" x14ac:dyDescent="0.25">
      <c r="O201" s="99"/>
      <c r="P201" s="99"/>
      <c r="Q201" s="99"/>
      <c r="R201" s="99"/>
    </row>
    <row r="202" spans="15:18" x14ac:dyDescent="0.25">
      <c r="O202" s="99"/>
      <c r="P202" s="99"/>
      <c r="Q202" s="99"/>
      <c r="R202" s="99"/>
    </row>
    <row r="203" spans="15:18" x14ac:dyDescent="0.25">
      <c r="O203" s="99"/>
      <c r="P203" s="99"/>
      <c r="Q203" s="99"/>
      <c r="R203" s="99"/>
    </row>
    <row r="204" spans="15:18" x14ac:dyDescent="0.25">
      <c r="O204" s="99"/>
      <c r="P204" s="99"/>
      <c r="Q204" s="99"/>
      <c r="R204" s="99"/>
    </row>
    <row r="205" spans="15:18" x14ac:dyDescent="0.25">
      <c r="O205" s="99"/>
      <c r="P205" s="99"/>
      <c r="Q205" s="99"/>
      <c r="R205" s="99"/>
    </row>
    <row r="206" spans="15:18" x14ac:dyDescent="0.25">
      <c r="O206" s="99"/>
      <c r="P206" s="99"/>
      <c r="Q206" s="99"/>
      <c r="R206" s="99"/>
    </row>
    <row r="207" spans="15:18" x14ac:dyDescent="0.25">
      <c r="O207" s="99"/>
      <c r="P207" s="99"/>
      <c r="Q207" s="99"/>
      <c r="R207" s="99"/>
    </row>
    <row r="208" spans="15:18" x14ac:dyDescent="0.25">
      <c r="O208" s="99"/>
      <c r="P208" s="99"/>
      <c r="Q208" s="99"/>
      <c r="R208" s="99"/>
    </row>
    <row r="209" spans="15:18" x14ac:dyDescent="0.25">
      <c r="O209" s="99"/>
      <c r="P209" s="99"/>
      <c r="Q209" s="99"/>
      <c r="R209" s="99"/>
    </row>
    <row r="210" spans="15:18" x14ac:dyDescent="0.25">
      <c r="O210" s="99"/>
      <c r="P210" s="99"/>
      <c r="Q210" s="99"/>
      <c r="R210" s="99"/>
    </row>
    <row r="211" spans="15:18" x14ac:dyDescent="0.25">
      <c r="O211" s="99"/>
      <c r="P211" s="99"/>
      <c r="Q211" s="99"/>
      <c r="R211" s="99"/>
    </row>
    <row r="212" spans="15:18" x14ac:dyDescent="0.25">
      <c r="O212" s="99"/>
      <c r="P212" s="99"/>
      <c r="Q212" s="99"/>
      <c r="R212" s="99"/>
    </row>
    <row r="213" spans="15:18" x14ac:dyDescent="0.25">
      <c r="O213" s="99"/>
      <c r="P213" s="99"/>
      <c r="Q213" s="99"/>
      <c r="R213" s="99"/>
    </row>
    <row r="214" spans="15:18" x14ac:dyDescent="0.25">
      <c r="O214" s="99"/>
      <c r="P214" s="99"/>
      <c r="Q214" s="99"/>
      <c r="R214" s="99"/>
    </row>
    <row r="215" spans="15:18" x14ac:dyDescent="0.25">
      <c r="O215" s="99"/>
      <c r="P215" s="99"/>
      <c r="Q215" s="99"/>
      <c r="R215" s="99"/>
    </row>
    <row r="216" spans="15:18" x14ac:dyDescent="0.25">
      <c r="O216" s="99"/>
      <c r="P216" s="99"/>
      <c r="Q216" s="99"/>
      <c r="R216" s="99"/>
    </row>
    <row r="217" spans="15:18" x14ac:dyDescent="0.25">
      <c r="O217" s="99"/>
      <c r="P217" s="99"/>
      <c r="Q217" s="99"/>
      <c r="R217" s="99"/>
    </row>
    <row r="218" spans="15:18" x14ac:dyDescent="0.25">
      <c r="O218" s="99"/>
      <c r="P218" s="99"/>
      <c r="Q218" s="99"/>
      <c r="R218" s="99"/>
    </row>
    <row r="219" spans="15:18" x14ac:dyDescent="0.25">
      <c r="O219" s="99"/>
      <c r="P219" s="99"/>
      <c r="Q219" s="99"/>
      <c r="R219" s="99"/>
    </row>
    <row r="220" spans="15:18" x14ac:dyDescent="0.25">
      <c r="O220" s="99"/>
      <c r="P220" s="99"/>
      <c r="Q220" s="99"/>
      <c r="R220" s="99"/>
    </row>
    <row r="221" spans="15:18" x14ac:dyDescent="0.25">
      <c r="O221" s="99"/>
      <c r="P221" s="99"/>
      <c r="Q221" s="99"/>
      <c r="R221" s="99"/>
    </row>
    <row r="222" spans="15:18" x14ac:dyDescent="0.25">
      <c r="O222" s="99"/>
      <c r="P222" s="99"/>
      <c r="Q222" s="99"/>
      <c r="R222" s="99"/>
    </row>
    <row r="223" spans="15:18" x14ac:dyDescent="0.25">
      <c r="O223" s="99"/>
      <c r="P223" s="99"/>
      <c r="Q223" s="99"/>
      <c r="R223" s="99"/>
    </row>
    <row r="224" spans="15:18" x14ac:dyDescent="0.25">
      <c r="O224" s="99"/>
      <c r="P224" s="99"/>
      <c r="Q224" s="99"/>
      <c r="R224" s="99"/>
    </row>
    <row r="225" spans="15:18" x14ac:dyDescent="0.25">
      <c r="O225" s="99"/>
      <c r="P225" s="99"/>
      <c r="Q225" s="99"/>
      <c r="R225" s="99"/>
    </row>
    <row r="226" spans="15:18" x14ac:dyDescent="0.25">
      <c r="O226" s="99"/>
      <c r="P226" s="99"/>
      <c r="Q226" s="99"/>
      <c r="R226" s="99"/>
    </row>
    <row r="227" spans="15:18" x14ac:dyDescent="0.25">
      <c r="O227" s="99"/>
      <c r="P227" s="99"/>
      <c r="Q227" s="99"/>
      <c r="R227" s="99"/>
    </row>
    <row r="228" spans="15:18" x14ac:dyDescent="0.25">
      <c r="O228" s="99"/>
      <c r="P228" s="99"/>
      <c r="Q228" s="99"/>
      <c r="R228" s="99"/>
    </row>
    <row r="229" spans="15:18" x14ac:dyDescent="0.25">
      <c r="O229" s="99"/>
      <c r="P229" s="99"/>
      <c r="Q229" s="99"/>
      <c r="R229" s="99"/>
    </row>
    <row r="230" spans="15:18" x14ac:dyDescent="0.25">
      <c r="O230" s="99"/>
      <c r="P230" s="99"/>
      <c r="Q230" s="99"/>
      <c r="R230" s="99"/>
    </row>
    <row r="231" spans="15:18" x14ac:dyDescent="0.25">
      <c r="O231" s="99"/>
      <c r="P231" s="99"/>
      <c r="Q231" s="99"/>
      <c r="R231" s="99"/>
    </row>
    <row r="232" spans="15:18" x14ac:dyDescent="0.25">
      <c r="O232" s="99"/>
      <c r="P232" s="99"/>
      <c r="Q232" s="99"/>
      <c r="R232" s="99"/>
    </row>
    <row r="233" spans="15:18" x14ac:dyDescent="0.25">
      <c r="O233" s="99"/>
      <c r="P233" s="99"/>
      <c r="Q233" s="99"/>
      <c r="R233" s="99"/>
    </row>
    <row r="234" spans="15:18" x14ac:dyDescent="0.25">
      <c r="O234" s="99"/>
      <c r="P234" s="99"/>
      <c r="Q234" s="99"/>
      <c r="R234" s="99"/>
    </row>
    <row r="235" spans="15:18" x14ac:dyDescent="0.25">
      <c r="O235" s="99"/>
      <c r="P235" s="99"/>
      <c r="Q235" s="99"/>
      <c r="R235" s="99"/>
    </row>
    <row r="236" spans="15:18" x14ac:dyDescent="0.25">
      <c r="O236" s="99"/>
      <c r="P236" s="99"/>
      <c r="Q236" s="99"/>
      <c r="R236" s="99"/>
    </row>
    <row r="237" spans="15:18" x14ac:dyDescent="0.25">
      <c r="O237" s="99"/>
      <c r="P237" s="99"/>
      <c r="Q237" s="99"/>
      <c r="R237" s="99"/>
    </row>
    <row r="238" spans="15:18" x14ac:dyDescent="0.25">
      <c r="O238" s="99"/>
      <c r="P238" s="99"/>
      <c r="Q238" s="99"/>
      <c r="R238" s="99"/>
    </row>
    <row r="239" spans="15:18" x14ac:dyDescent="0.25">
      <c r="O239" s="99"/>
      <c r="P239" s="99"/>
      <c r="Q239" s="99"/>
      <c r="R239" s="99"/>
    </row>
    <row r="240" spans="15:18" x14ac:dyDescent="0.25">
      <c r="O240" s="99"/>
      <c r="P240" s="99"/>
      <c r="Q240" s="99"/>
      <c r="R240" s="99"/>
    </row>
    <row r="241" spans="15:18" x14ac:dyDescent="0.25">
      <c r="O241" s="99"/>
      <c r="P241" s="99"/>
      <c r="Q241" s="99"/>
      <c r="R241" s="99"/>
    </row>
    <row r="242" spans="15:18" x14ac:dyDescent="0.25">
      <c r="O242" s="99"/>
      <c r="P242" s="99"/>
      <c r="Q242" s="99"/>
      <c r="R242" s="99"/>
    </row>
    <row r="243" spans="15:18" x14ac:dyDescent="0.25">
      <c r="O243" s="99"/>
      <c r="P243" s="99"/>
      <c r="Q243" s="99"/>
      <c r="R243" s="99"/>
    </row>
    <row r="244" spans="15:18" x14ac:dyDescent="0.25">
      <c r="O244" s="99"/>
      <c r="P244" s="99"/>
      <c r="Q244" s="99"/>
      <c r="R244" s="99"/>
    </row>
    <row r="245" spans="15:18" x14ac:dyDescent="0.25">
      <c r="O245" s="99"/>
      <c r="P245" s="99"/>
      <c r="Q245" s="99"/>
      <c r="R245" s="99"/>
    </row>
    <row r="246" spans="15:18" x14ac:dyDescent="0.25">
      <c r="O246" s="99"/>
      <c r="P246" s="99"/>
      <c r="Q246" s="99"/>
      <c r="R246" s="99"/>
    </row>
    <row r="247" spans="15:18" x14ac:dyDescent="0.25">
      <c r="O247" s="99"/>
      <c r="P247" s="99"/>
      <c r="Q247" s="99"/>
      <c r="R247" s="99"/>
    </row>
    <row r="248" spans="15:18" x14ac:dyDescent="0.25">
      <c r="O248" s="99"/>
      <c r="P248" s="99"/>
      <c r="Q248" s="99"/>
      <c r="R248" s="99"/>
    </row>
    <row r="249" spans="15:18" x14ac:dyDescent="0.25">
      <c r="O249" s="99"/>
      <c r="P249" s="99"/>
      <c r="Q249" s="99"/>
      <c r="R249" s="99"/>
    </row>
    <row r="250" spans="15:18" x14ac:dyDescent="0.25">
      <c r="O250" s="99"/>
      <c r="P250" s="99"/>
      <c r="Q250" s="99"/>
      <c r="R250" s="99"/>
    </row>
    <row r="251" spans="15:18" x14ac:dyDescent="0.25">
      <c r="O251" s="99"/>
      <c r="P251" s="99"/>
      <c r="Q251" s="99"/>
      <c r="R251" s="99"/>
    </row>
    <row r="252" spans="15:18" x14ac:dyDescent="0.25">
      <c r="O252" s="99"/>
      <c r="P252" s="99"/>
      <c r="Q252" s="99"/>
      <c r="R252" s="99"/>
    </row>
    <row r="253" spans="15:18" x14ac:dyDescent="0.25">
      <c r="O253" s="99"/>
      <c r="P253" s="99"/>
      <c r="Q253" s="99"/>
      <c r="R253" s="99"/>
    </row>
    <row r="254" spans="15:18" x14ac:dyDescent="0.25">
      <c r="O254" s="99"/>
      <c r="P254" s="99"/>
      <c r="Q254" s="99"/>
      <c r="R254" s="99"/>
    </row>
    <row r="255" spans="15:18" x14ac:dyDescent="0.25">
      <c r="O255" s="99"/>
      <c r="P255" s="99"/>
      <c r="Q255" s="99"/>
      <c r="R255" s="99"/>
    </row>
    <row r="256" spans="15:18" x14ac:dyDescent="0.25">
      <c r="O256" s="99"/>
      <c r="P256" s="99"/>
      <c r="Q256" s="99"/>
      <c r="R256" s="99"/>
    </row>
    <row r="257" spans="15:18" x14ac:dyDescent="0.25">
      <c r="O257" s="99"/>
      <c r="P257" s="99"/>
      <c r="Q257" s="99"/>
      <c r="R257" s="99"/>
    </row>
    <row r="258" spans="15:18" x14ac:dyDescent="0.25">
      <c r="O258" s="99"/>
      <c r="P258" s="99"/>
      <c r="Q258" s="99"/>
      <c r="R258" s="99"/>
    </row>
    <row r="259" spans="15:18" x14ac:dyDescent="0.25">
      <c r="O259" s="99"/>
      <c r="P259" s="99"/>
      <c r="Q259" s="99"/>
      <c r="R259" s="99"/>
    </row>
    <row r="260" spans="15:18" x14ac:dyDescent="0.25">
      <c r="O260" s="99"/>
      <c r="P260" s="99"/>
      <c r="Q260" s="99"/>
      <c r="R260" s="99"/>
    </row>
    <row r="261" spans="15:18" x14ac:dyDescent="0.25">
      <c r="O261" s="99"/>
      <c r="P261" s="99"/>
      <c r="Q261" s="99"/>
      <c r="R261" s="99"/>
    </row>
    <row r="262" spans="15:18" x14ac:dyDescent="0.25">
      <c r="O262" s="99"/>
      <c r="P262" s="99"/>
      <c r="Q262" s="99"/>
      <c r="R262" s="99"/>
    </row>
    <row r="263" spans="15:18" x14ac:dyDescent="0.25">
      <c r="O263" s="99"/>
      <c r="P263" s="99"/>
      <c r="Q263" s="99"/>
      <c r="R263" s="99"/>
    </row>
    <row r="264" spans="15:18" x14ac:dyDescent="0.25">
      <c r="O264" s="99"/>
      <c r="P264" s="99"/>
      <c r="Q264" s="99"/>
      <c r="R264" s="99"/>
    </row>
    <row r="265" spans="15:18" x14ac:dyDescent="0.25">
      <c r="O265" s="99"/>
      <c r="P265" s="99"/>
      <c r="Q265" s="99"/>
      <c r="R265" s="99"/>
    </row>
    <row r="266" spans="15:18" x14ac:dyDescent="0.25">
      <c r="O266" s="99"/>
      <c r="P266" s="99"/>
      <c r="Q266" s="99"/>
      <c r="R266" s="99"/>
    </row>
    <row r="267" spans="15:18" x14ac:dyDescent="0.25">
      <c r="O267" s="99"/>
      <c r="P267" s="99"/>
      <c r="Q267" s="99"/>
      <c r="R267" s="99"/>
    </row>
    <row r="268" spans="15:18" x14ac:dyDescent="0.25">
      <c r="O268" s="99"/>
      <c r="P268" s="99"/>
      <c r="Q268" s="99"/>
      <c r="R268" s="99"/>
    </row>
    <row r="269" spans="15:18" x14ac:dyDescent="0.25">
      <c r="O269" s="99"/>
      <c r="P269" s="99"/>
      <c r="Q269" s="99"/>
      <c r="R269" s="99"/>
    </row>
    <row r="270" spans="15:18" x14ac:dyDescent="0.25">
      <c r="O270" s="99"/>
      <c r="P270" s="99"/>
      <c r="Q270" s="99"/>
      <c r="R270" s="99"/>
    </row>
    <row r="271" spans="15:18" x14ac:dyDescent="0.25">
      <c r="O271" s="99"/>
      <c r="P271" s="99"/>
      <c r="Q271" s="99"/>
      <c r="R271" s="99"/>
    </row>
    <row r="272" spans="15:18" x14ac:dyDescent="0.25">
      <c r="O272" s="99"/>
      <c r="P272" s="99"/>
      <c r="Q272" s="99"/>
      <c r="R272" s="99"/>
    </row>
    <row r="273" spans="15:18" x14ac:dyDescent="0.25">
      <c r="O273" s="99"/>
      <c r="P273" s="99"/>
      <c r="Q273" s="99"/>
      <c r="R273" s="99"/>
    </row>
    <row r="274" spans="15:18" x14ac:dyDescent="0.25">
      <c r="O274" s="99"/>
      <c r="P274" s="99"/>
      <c r="Q274" s="99"/>
      <c r="R274" s="99"/>
    </row>
    <row r="275" spans="15:18" x14ac:dyDescent="0.25">
      <c r="O275" s="99"/>
      <c r="P275" s="99"/>
      <c r="Q275" s="99"/>
      <c r="R275" s="99"/>
    </row>
    <row r="276" spans="15:18" x14ac:dyDescent="0.25">
      <c r="O276" s="99"/>
      <c r="P276" s="99"/>
      <c r="Q276" s="99"/>
      <c r="R276" s="99"/>
    </row>
    <row r="277" spans="15:18" x14ac:dyDescent="0.25">
      <c r="O277" s="99"/>
      <c r="P277" s="99"/>
      <c r="Q277" s="99"/>
      <c r="R277" s="99"/>
    </row>
    <row r="278" spans="15:18" x14ac:dyDescent="0.25">
      <c r="O278" s="99"/>
      <c r="P278" s="99"/>
      <c r="Q278" s="99"/>
      <c r="R278" s="99"/>
    </row>
    <row r="279" spans="15:18" x14ac:dyDescent="0.25">
      <c r="O279" s="99"/>
      <c r="P279" s="99"/>
      <c r="Q279" s="99"/>
      <c r="R279" s="99"/>
    </row>
    <row r="280" spans="15:18" x14ac:dyDescent="0.25">
      <c r="O280" s="99"/>
      <c r="P280" s="99"/>
      <c r="Q280" s="99"/>
      <c r="R280" s="99"/>
    </row>
    <row r="281" spans="15:18" x14ac:dyDescent="0.25">
      <c r="O281" s="99"/>
      <c r="P281" s="99"/>
      <c r="Q281" s="99"/>
      <c r="R281" s="99"/>
    </row>
    <row r="282" spans="15:18" x14ac:dyDescent="0.25">
      <c r="O282" s="99"/>
      <c r="P282" s="99"/>
      <c r="Q282" s="99"/>
      <c r="R282" s="99"/>
    </row>
    <row r="283" spans="15:18" x14ac:dyDescent="0.25">
      <c r="O283" s="99"/>
      <c r="P283" s="99"/>
      <c r="Q283" s="99"/>
      <c r="R283" s="99"/>
    </row>
    <row r="284" spans="15:18" x14ac:dyDescent="0.25">
      <c r="O284" s="99"/>
      <c r="P284" s="99"/>
      <c r="Q284" s="99"/>
      <c r="R284" s="99"/>
    </row>
    <row r="285" spans="15:18" x14ac:dyDescent="0.25">
      <c r="O285" s="99"/>
      <c r="P285" s="99"/>
      <c r="Q285" s="99"/>
      <c r="R285" s="99"/>
    </row>
    <row r="286" spans="15:18" x14ac:dyDescent="0.25">
      <c r="O286" s="99"/>
      <c r="P286" s="99"/>
      <c r="Q286" s="99"/>
      <c r="R286" s="99"/>
    </row>
    <row r="287" spans="15:18" x14ac:dyDescent="0.25">
      <c r="O287" s="99"/>
      <c r="P287" s="99"/>
      <c r="Q287" s="99"/>
      <c r="R287" s="99"/>
    </row>
    <row r="288" spans="15:18" x14ac:dyDescent="0.25">
      <c r="O288" s="99"/>
      <c r="P288" s="99"/>
      <c r="Q288" s="99"/>
      <c r="R288" s="99"/>
    </row>
    <row r="289" spans="15:18" x14ac:dyDescent="0.25">
      <c r="O289" s="99"/>
      <c r="P289" s="99"/>
      <c r="Q289" s="99"/>
      <c r="R289" s="99"/>
    </row>
    <row r="290" spans="15:18" x14ac:dyDescent="0.25">
      <c r="O290" s="99"/>
      <c r="P290" s="99"/>
      <c r="Q290" s="99"/>
      <c r="R290" s="99"/>
    </row>
    <row r="291" spans="15:18" x14ac:dyDescent="0.25">
      <c r="O291" s="99"/>
      <c r="P291" s="99"/>
      <c r="Q291" s="99"/>
      <c r="R291" s="99"/>
    </row>
    <row r="292" spans="15:18" x14ac:dyDescent="0.25">
      <c r="O292" s="99"/>
      <c r="P292" s="99"/>
      <c r="Q292" s="99"/>
      <c r="R292" s="99"/>
    </row>
    <row r="293" spans="15:18" x14ac:dyDescent="0.25">
      <c r="O293" s="99"/>
      <c r="P293" s="99"/>
      <c r="Q293" s="99"/>
      <c r="R293" s="99"/>
    </row>
    <row r="294" spans="15:18" x14ac:dyDescent="0.25">
      <c r="O294" s="99"/>
      <c r="P294" s="99"/>
      <c r="Q294" s="99"/>
      <c r="R294" s="99"/>
    </row>
    <row r="295" spans="15:18" x14ac:dyDescent="0.25">
      <c r="O295" s="99"/>
      <c r="P295" s="99"/>
      <c r="Q295" s="99"/>
      <c r="R295" s="99"/>
    </row>
    <row r="296" spans="15:18" x14ac:dyDescent="0.25">
      <c r="O296" s="99"/>
      <c r="P296" s="99"/>
      <c r="Q296" s="99"/>
      <c r="R296" s="99"/>
    </row>
    <row r="297" spans="15:18" x14ac:dyDescent="0.25">
      <c r="O297" s="99"/>
      <c r="P297" s="99"/>
      <c r="Q297" s="99"/>
      <c r="R297" s="99"/>
    </row>
    <row r="298" spans="15:18" x14ac:dyDescent="0.25">
      <c r="O298" s="99"/>
      <c r="P298" s="99"/>
      <c r="Q298" s="99"/>
      <c r="R298" s="99"/>
    </row>
    <row r="299" spans="15:18" x14ac:dyDescent="0.25">
      <c r="O299" s="99"/>
      <c r="P299" s="99"/>
      <c r="Q299" s="99"/>
      <c r="R299" s="99"/>
    </row>
    <row r="300" spans="15:18" x14ac:dyDescent="0.25">
      <c r="O300" s="99"/>
      <c r="P300" s="99"/>
      <c r="Q300" s="99"/>
      <c r="R300" s="99"/>
    </row>
    <row r="301" spans="15:18" x14ac:dyDescent="0.25">
      <c r="O301" s="99"/>
      <c r="P301" s="99"/>
      <c r="Q301" s="99"/>
      <c r="R301" s="99"/>
    </row>
    <row r="302" spans="15:18" x14ac:dyDescent="0.25">
      <c r="O302" s="99"/>
      <c r="P302" s="99"/>
      <c r="Q302" s="99"/>
      <c r="R302" s="99"/>
    </row>
    <row r="303" spans="15:18" x14ac:dyDescent="0.25">
      <c r="O303" s="99"/>
      <c r="P303" s="99"/>
      <c r="Q303" s="99"/>
      <c r="R303" s="99"/>
    </row>
    <row r="304" spans="15:18" x14ac:dyDescent="0.25">
      <c r="O304" s="99"/>
      <c r="P304" s="99"/>
      <c r="Q304" s="99"/>
      <c r="R304" s="99"/>
    </row>
    <row r="305" spans="15:18" x14ac:dyDescent="0.25">
      <c r="O305" s="99"/>
      <c r="P305" s="99"/>
      <c r="Q305" s="99"/>
      <c r="R305" s="99"/>
    </row>
    <row r="306" spans="15:18" x14ac:dyDescent="0.25">
      <c r="O306" s="99"/>
      <c r="P306" s="99"/>
      <c r="Q306" s="99"/>
      <c r="R306" s="99"/>
    </row>
    <row r="307" spans="15:18" x14ac:dyDescent="0.25">
      <c r="O307" s="99"/>
      <c r="P307" s="99"/>
      <c r="Q307" s="99"/>
      <c r="R307" s="99"/>
    </row>
    <row r="308" spans="15:18" x14ac:dyDescent="0.25">
      <c r="O308" s="99"/>
      <c r="P308" s="99"/>
      <c r="Q308" s="99"/>
      <c r="R308" s="99"/>
    </row>
    <row r="309" spans="15:18" x14ac:dyDescent="0.25">
      <c r="O309" s="99"/>
      <c r="P309" s="99"/>
      <c r="Q309" s="99"/>
      <c r="R309" s="99"/>
    </row>
    <row r="310" spans="15:18" x14ac:dyDescent="0.25">
      <c r="O310" s="99"/>
      <c r="P310" s="99"/>
      <c r="Q310" s="99"/>
      <c r="R310" s="99"/>
    </row>
    <row r="311" spans="15:18" x14ac:dyDescent="0.25">
      <c r="O311" s="99"/>
      <c r="P311" s="99"/>
      <c r="Q311" s="99"/>
      <c r="R311" s="99"/>
    </row>
    <row r="312" spans="15:18" x14ac:dyDescent="0.25">
      <c r="O312" s="99"/>
      <c r="P312" s="99"/>
      <c r="Q312" s="99"/>
      <c r="R312" s="99"/>
    </row>
    <row r="313" spans="15:18" x14ac:dyDescent="0.25">
      <c r="O313" s="99"/>
      <c r="P313" s="99"/>
      <c r="Q313" s="99"/>
      <c r="R313" s="99"/>
    </row>
    <row r="314" spans="15:18" x14ac:dyDescent="0.25">
      <c r="O314" s="99"/>
      <c r="P314" s="99"/>
      <c r="Q314" s="99"/>
      <c r="R314" s="99"/>
    </row>
    <row r="315" spans="15:18" x14ac:dyDescent="0.25">
      <c r="O315" s="99"/>
      <c r="P315" s="99"/>
      <c r="Q315" s="99"/>
      <c r="R315" s="99"/>
    </row>
    <row r="316" spans="15:18" x14ac:dyDescent="0.25">
      <c r="O316" s="99"/>
      <c r="P316" s="99"/>
      <c r="Q316" s="99"/>
      <c r="R316" s="99"/>
    </row>
    <row r="317" spans="15:18" x14ac:dyDescent="0.25">
      <c r="O317" s="99"/>
      <c r="P317" s="99"/>
      <c r="Q317" s="99"/>
      <c r="R317" s="99"/>
    </row>
    <row r="318" spans="15:18" x14ac:dyDescent="0.25">
      <c r="O318" s="99"/>
      <c r="P318" s="99"/>
      <c r="Q318" s="99"/>
      <c r="R318" s="99"/>
    </row>
    <row r="319" spans="15:18" x14ac:dyDescent="0.25">
      <c r="O319" s="99"/>
      <c r="P319" s="99"/>
      <c r="Q319" s="99"/>
      <c r="R319" s="99"/>
    </row>
    <row r="320" spans="15:18" x14ac:dyDescent="0.25">
      <c r="O320" s="99"/>
      <c r="P320" s="99"/>
      <c r="Q320" s="99"/>
      <c r="R320" s="99"/>
    </row>
    <row r="321" spans="15:18" x14ac:dyDescent="0.25">
      <c r="O321" s="99"/>
      <c r="P321" s="99"/>
      <c r="Q321" s="99"/>
      <c r="R321" s="99"/>
    </row>
    <row r="322" spans="15:18" x14ac:dyDescent="0.25">
      <c r="O322" s="99"/>
      <c r="P322" s="99"/>
      <c r="Q322" s="99"/>
      <c r="R322" s="99"/>
    </row>
    <row r="323" spans="15:18" x14ac:dyDescent="0.25">
      <c r="O323" s="99"/>
      <c r="P323" s="99"/>
      <c r="Q323" s="99"/>
      <c r="R323" s="99"/>
    </row>
    <row r="324" spans="15:18" x14ac:dyDescent="0.25">
      <c r="O324" s="99"/>
      <c r="P324" s="99"/>
      <c r="Q324" s="99"/>
      <c r="R324" s="99"/>
    </row>
    <row r="325" spans="15:18" x14ac:dyDescent="0.25">
      <c r="O325" s="99"/>
      <c r="P325" s="99"/>
      <c r="Q325" s="99"/>
      <c r="R325" s="99"/>
    </row>
    <row r="326" spans="15:18" x14ac:dyDescent="0.25">
      <c r="O326" s="99"/>
      <c r="P326" s="99"/>
      <c r="Q326" s="99"/>
      <c r="R326" s="99"/>
    </row>
    <row r="327" spans="15:18" x14ac:dyDescent="0.25">
      <c r="O327" s="99"/>
      <c r="P327" s="99"/>
      <c r="Q327" s="99"/>
      <c r="R327" s="99"/>
    </row>
    <row r="328" spans="15:18" x14ac:dyDescent="0.25">
      <c r="O328" s="99"/>
      <c r="P328" s="99"/>
      <c r="Q328" s="99"/>
      <c r="R328" s="99"/>
    </row>
    <row r="329" spans="15:18" x14ac:dyDescent="0.25">
      <c r="O329" s="99"/>
      <c r="P329" s="99"/>
      <c r="Q329" s="99"/>
      <c r="R329" s="99"/>
    </row>
    <row r="330" spans="15:18" x14ac:dyDescent="0.25">
      <c r="O330" s="99"/>
      <c r="P330" s="99"/>
      <c r="Q330" s="99"/>
      <c r="R330" s="99"/>
    </row>
    <row r="331" spans="15:18" x14ac:dyDescent="0.25">
      <c r="O331" s="99"/>
      <c r="P331" s="99"/>
      <c r="Q331" s="99"/>
      <c r="R331" s="99"/>
    </row>
    <row r="332" spans="15:18" x14ac:dyDescent="0.25">
      <c r="O332" s="99"/>
      <c r="P332" s="99"/>
      <c r="Q332" s="99"/>
      <c r="R332" s="99"/>
    </row>
    <row r="333" spans="15:18" x14ac:dyDescent="0.25">
      <c r="O333" s="99"/>
      <c r="P333" s="99"/>
      <c r="Q333" s="99"/>
      <c r="R333" s="99"/>
    </row>
    <row r="334" spans="15:18" x14ac:dyDescent="0.25">
      <c r="O334" s="99"/>
      <c r="P334" s="99"/>
      <c r="Q334" s="99"/>
      <c r="R334" s="99"/>
    </row>
    <row r="335" spans="15:18" x14ac:dyDescent="0.25">
      <c r="O335" s="99"/>
      <c r="P335" s="99"/>
      <c r="Q335" s="99"/>
      <c r="R335" s="99"/>
    </row>
    <row r="336" spans="15:18" x14ac:dyDescent="0.25">
      <c r="O336" s="99"/>
      <c r="P336" s="99"/>
      <c r="Q336" s="99"/>
      <c r="R336" s="99"/>
    </row>
    <row r="337" spans="15:18" x14ac:dyDescent="0.25">
      <c r="O337" s="99"/>
      <c r="P337" s="99"/>
      <c r="Q337" s="99"/>
      <c r="R337" s="99"/>
    </row>
    <row r="338" spans="15:18" x14ac:dyDescent="0.25">
      <c r="O338" s="99"/>
      <c r="P338" s="99"/>
      <c r="Q338" s="99"/>
      <c r="R338" s="99"/>
    </row>
    <row r="339" spans="15:18" x14ac:dyDescent="0.25">
      <c r="O339" s="99"/>
      <c r="P339" s="99"/>
      <c r="Q339" s="99"/>
      <c r="R339" s="99"/>
    </row>
    <row r="340" spans="15:18" x14ac:dyDescent="0.25">
      <c r="O340" s="99"/>
      <c r="P340" s="99"/>
      <c r="Q340" s="99"/>
      <c r="R340" s="99"/>
    </row>
    <row r="341" spans="15:18" x14ac:dyDescent="0.25">
      <c r="O341" s="99"/>
      <c r="P341" s="99"/>
      <c r="Q341" s="99"/>
      <c r="R341" s="99"/>
    </row>
    <row r="342" spans="15:18" x14ac:dyDescent="0.25">
      <c r="O342" s="99"/>
      <c r="P342" s="99"/>
      <c r="Q342" s="99"/>
      <c r="R342" s="99"/>
    </row>
    <row r="343" spans="15:18" x14ac:dyDescent="0.25">
      <c r="O343" s="99"/>
      <c r="P343" s="99"/>
      <c r="Q343" s="99"/>
      <c r="R343" s="99"/>
    </row>
    <row r="344" spans="15:18" x14ac:dyDescent="0.25">
      <c r="O344" s="99"/>
      <c r="P344" s="99"/>
      <c r="Q344" s="99"/>
      <c r="R344" s="99"/>
    </row>
    <row r="345" spans="15:18" x14ac:dyDescent="0.25">
      <c r="O345" s="99"/>
      <c r="P345" s="99"/>
      <c r="Q345" s="99"/>
      <c r="R345" s="99"/>
    </row>
    <row r="346" spans="15:18" x14ac:dyDescent="0.25">
      <c r="O346" s="99"/>
      <c r="P346" s="99"/>
      <c r="Q346" s="99"/>
      <c r="R346" s="99"/>
    </row>
    <row r="347" spans="15:18" x14ac:dyDescent="0.25">
      <c r="O347" s="99"/>
      <c r="P347" s="99"/>
      <c r="Q347" s="99"/>
      <c r="R347" s="99"/>
    </row>
    <row r="348" spans="15:18" x14ac:dyDescent="0.25">
      <c r="O348" s="99"/>
      <c r="P348" s="99"/>
      <c r="Q348" s="99"/>
      <c r="R348" s="99"/>
    </row>
    <row r="349" spans="15:18" x14ac:dyDescent="0.25">
      <c r="O349" s="99"/>
      <c r="P349" s="99"/>
      <c r="Q349" s="99"/>
      <c r="R349" s="99"/>
    </row>
    <row r="350" spans="15:18" x14ac:dyDescent="0.25">
      <c r="O350" s="99"/>
      <c r="P350" s="99"/>
      <c r="Q350" s="99"/>
      <c r="R350" s="99"/>
    </row>
    <row r="351" spans="15:18" x14ac:dyDescent="0.25">
      <c r="O351" s="99"/>
      <c r="P351" s="99"/>
      <c r="Q351" s="99"/>
      <c r="R351" s="99"/>
    </row>
    <row r="352" spans="15:18" x14ac:dyDescent="0.25">
      <c r="O352" s="99"/>
      <c r="P352" s="99"/>
      <c r="Q352" s="99"/>
      <c r="R352" s="99"/>
    </row>
    <row r="353" spans="15:18" x14ac:dyDescent="0.25">
      <c r="O353" s="99"/>
      <c r="P353" s="99"/>
      <c r="Q353" s="99"/>
      <c r="R353" s="99"/>
    </row>
    <row r="354" spans="15:18" x14ac:dyDescent="0.25">
      <c r="O354" s="99"/>
      <c r="P354" s="99"/>
      <c r="Q354" s="99"/>
      <c r="R354" s="99"/>
    </row>
    <row r="355" spans="15:18" x14ac:dyDescent="0.25">
      <c r="O355" s="99"/>
      <c r="P355" s="99"/>
      <c r="Q355" s="99"/>
      <c r="R355" s="99"/>
    </row>
    <row r="356" spans="15:18" x14ac:dyDescent="0.25">
      <c r="O356" s="99"/>
      <c r="P356" s="99"/>
      <c r="Q356" s="99"/>
      <c r="R356" s="99"/>
    </row>
    <row r="357" spans="15:18" x14ac:dyDescent="0.25">
      <c r="O357" s="99"/>
      <c r="P357" s="99"/>
      <c r="Q357" s="99"/>
      <c r="R357" s="99"/>
    </row>
    <row r="358" spans="15:18" x14ac:dyDescent="0.25">
      <c r="O358" s="99"/>
      <c r="P358" s="99"/>
      <c r="Q358" s="99"/>
      <c r="R358" s="99"/>
    </row>
    <row r="359" spans="15:18" x14ac:dyDescent="0.25">
      <c r="O359" s="99"/>
      <c r="P359" s="99"/>
      <c r="Q359" s="99"/>
      <c r="R359" s="99"/>
    </row>
    <row r="360" spans="15:18" x14ac:dyDescent="0.25">
      <c r="O360" s="99"/>
      <c r="P360" s="99"/>
      <c r="Q360" s="99"/>
      <c r="R360" s="99"/>
    </row>
    <row r="361" spans="15:18" x14ac:dyDescent="0.25">
      <c r="O361" s="99"/>
      <c r="P361" s="99"/>
      <c r="Q361" s="99"/>
      <c r="R361" s="99"/>
    </row>
    <row r="362" spans="15:18" x14ac:dyDescent="0.25">
      <c r="O362" s="99"/>
      <c r="P362" s="99"/>
      <c r="Q362" s="99"/>
      <c r="R362" s="99"/>
    </row>
    <row r="363" spans="15:18" x14ac:dyDescent="0.25">
      <c r="O363" s="99"/>
      <c r="P363" s="99"/>
      <c r="Q363" s="99"/>
      <c r="R363" s="99"/>
    </row>
    <row r="364" spans="15:18" x14ac:dyDescent="0.25">
      <c r="O364" s="99"/>
      <c r="P364" s="99"/>
      <c r="Q364" s="99"/>
      <c r="R364" s="99"/>
    </row>
    <row r="365" spans="15:18" x14ac:dyDescent="0.25">
      <c r="O365" s="99"/>
      <c r="P365" s="99"/>
      <c r="Q365" s="99"/>
      <c r="R365" s="99"/>
    </row>
    <row r="366" spans="15:18" x14ac:dyDescent="0.25">
      <c r="O366" s="99"/>
      <c r="P366" s="99"/>
      <c r="Q366" s="99"/>
      <c r="R366" s="99"/>
    </row>
    <row r="367" spans="15:18" x14ac:dyDescent="0.25">
      <c r="O367" s="99"/>
      <c r="P367" s="99"/>
      <c r="Q367" s="99"/>
      <c r="R367" s="99"/>
    </row>
    <row r="368" spans="15:18" x14ac:dyDescent="0.25">
      <c r="O368" s="99"/>
      <c r="P368" s="99"/>
      <c r="Q368" s="99"/>
      <c r="R368" s="99"/>
    </row>
    <row r="369" spans="15:18" x14ac:dyDescent="0.25">
      <c r="O369" s="99"/>
      <c r="P369" s="99"/>
      <c r="Q369" s="99"/>
      <c r="R369" s="99"/>
    </row>
    <row r="370" spans="15:18" x14ac:dyDescent="0.25">
      <c r="O370" s="99"/>
      <c r="P370" s="99"/>
      <c r="Q370" s="99"/>
      <c r="R370" s="99"/>
    </row>
    <row r="371" spans="15:18" x14ac:dyDescent="0.25">
      <c r="O371" s="99"/>
      <c r="P371" s="99"/>
      <c r="Q371" s="99"/>
      <c r="R371" s="99"/>
    </row>
    <row r="372" spans="15:18" x14ac:dyDescent="0.25">
      <c r="O372" s="99"/>
      <c r="P372" s="99"/>
      <c r="Q372" s="99"/>
      <c r="R372" s="99"/>
    </row>
    <row r="373" spans="15:18" x14ac:dyDescent="0.25">
      <c r="O373" s="99"/>
      <c r="P373" s="99"/>
      <c r="Q373" s="99"/>
      <c r="R373" s="99"/>
    </row>
    <row r="374" spans="15:18" x14ac:dyDescent="0.25">
      <c r="O374" s="99"/>
      <c r="P374" s="99"/>
      <c r="Q374" s="99"/>
      <c r="R374" s="99"/>
    </row>
    <row r="375" spans="15:18" x14ac:dyDescent="0.25">
      <c r="O375" s="99"/>
      <c r="P375" s="99"/>
      <c r="Q375" s="99"/>
      <c r="R375" s="99"/>
    </row>
    <row r="376" spans="15:18" x14ac:dyDescent="0.25">
      <c r="O376" s="99"/>
      <c r="P376" s="99"/>
      <c r="Q376" s="99"/>
      <c r="R376" s="99"/>
    </row>
    <row r="377" spans="15:18" x14ac:dyDescent="0.25">
      <c r="O377" s="99"/>
      <c r="P377" s="99"/>
      <c r="Q377" s="99"/>
      <c r="R377" s="99"/>
    </row>
    <row r="378" spans="15:18" x14ac:dyDescent="0.25">
      <c r="O378" s="99"/>
      <c r="P378" s="99"/>
      <c r="Q378" s="99"/>
      <c r="R378" s="99"/>
    </row>
    <row r="379" spans="15:18" x14ac:dyDescent="0.25">
      <c r="O379" s="99"/>
      <c r="P379" s="99"/>
      <c r="Q379" s="99"/>
      <c r="R379" s="99"/>
    </row>
    <row r="380" spans="15:18" x14ac:dyDescent="0.25">
      <c r="O380" s="99"/>
      <c r="P380" s="99"/>
      <c r="Q380" s="99"/>
      <c r="R380" s="99"/>
    </row>
    <row r="381" spans="15:18" x14ac:dyDescent="0.25">
      <c r="O381" s="99"/>
      <c r="P381" s="99"/>
      <c r="Q381" s="99"/>
      <c r="R381" s="99"/>
    </row>
    <row r="382" spans="15:18" x14ac:dyDescent="0.25">
      <c r="O382" s="99"/>
      <c r="P382" s="99"/>
      <c r="Q382" s="99"/>
      <c r="R382" s="99"/>
    </row>
    <row r="383" spans="15:18" x14ac:dyDescent="0.25">
      <c r="O383" s="99"/>
      <c r="P383" s="99"/>
      <c r="Q383" s="99"/>
      <c r="R383" s="99"/>
    </row>
    <row r="384" spans="15:18" x14ac:dyDescent="0.25">
      <c r="O384" s="99"/>
      <c r="P384" s="99"/>
      <c r="Q384" s="99"/>
      <c r="R384" s="99"/>
    </row>
    <row r="385" spans="15:18" x14ac:dyDescent="0.25">
      <c r="O385" s="99"/>
      <c r="P385" s="99"/>
      <c r="Q385" s="99"/>
      <c r="R385" s="99"/>
    </row>
    <row r="386" spans="15:18" x14ac:dyDescent="0.25">
      <c r="O386" s="99"/>
      <c r="P386" s="99"/>
      <c r="Q386" s="99"/>
      <c r="R386" s="99"/>
    </row>
    <row r="387" spans="15:18" x14ac:dyDescent="0.25">
      <c r="O387" s="99"/>
      <c r="P387" s="99"/>
      <c r="Q387" s="99"/>
      <c r="R387" s="99"/>
    </row>
    <row r="388" spans="15:18" x14ac:dyDescent="0.25">
      <c r="O388" s="99"/>
      <c r="P388" s="99"/>
      <c r="Q388" s="99"/>
      <c r="R388" s="99"/>
    </row>
    <row r="389" spans="15:18" x14ac:dyDescent="0.25">
      <c r="O389" s="99"/>
      <c r="P389" s="99"/>
      <c r="Q389" s="99"/>
      <c r="R389" s="99"/>
    </row>
    <row r="390" spans="15:18" x14ac:dyDescent="0.25">
      <c r="O390" s="99"/>
      <c r="P390" s="99"/>
      <c r="Q390" s="99"/>
      <c r="R390" s="99"/>
    </row>
    <row r="391" spans="15:18" x14ac:dyDescent="0.25">
      <c r="O391" s="99"/>
      <c r="P391" s="99"/>
      <c r="Q391" s="99"/>
      <c r="R391" s="99"/>
    </row>
    <row r="392" spans="15:18" x14ac:dyDescent="0.25">
      <c r="O392" s="99"/>
      <c r="P392" s="99"/>
      <c r="Q392" s="99"/>
      <c r="R392" s="99"/>
    </row>
    <row r="393" spans="15:18" x14ac:dyDescent="0.25">
      <c r="O393" s="99"/>
      <c r="P393" s="99"/>
      <c r="Q393" s="99"/>
      <c r="R393" s="99"/>
    </row>
    <row r="394" spans="15:18" x14ac:dyDescent="0.25">
      <c r="O394" s="99"/>
      <c r="P394" s="99"/>
      <c r="Q394" s="99"/>
      <c r="R394" s="99"/>
    </row>
    <row r="395" spans="15:18" x14ac:dyDescent="0.25">
      <c r="O395" s="99"/>
      <c r="P395" s="99"/>
      <c r="Q395" s="99"/>
      <c r="R395" s="99"/>
    </row>
    <row r="396" spans="15:18" x14ac:dyDescent="0.25">
      <c r="O396" s="99"/>
      <c r="P396" s="99"/>
      <c r="Q396" s="99"/>
      <c r="R396" s="99"/>
    </row>
    <row r="397" spans="15:18" x14ac:dyDescent="0.25">
      <c r="O397" s="99"/>
      <c r="P397" s="99"/>
      <c r="Q397" s="99"/>
      <c r="R397" s="99"/>
    </row>
    <row r="398" spans="15:18" x14ac:dyDescent="0.25">
      <c r="O398" s="99"/>
      <c r="P398" s="99"/>
      <c r="Q398" s="99"/>
      <c r="R398" s="99"/>
    </row>
    <row r="399" spans="15:18" x14ac:dyDescent="0.25">
      <c r="O399" s="99"/>
      <c r="P399" s="99"/>
      <c r="Q399" s="99"/>
      <c r="R399" s="99"/>
    </row>
    <row r="400" spans="15:18" x14ac:dyDescent="0.25">
      <c r="O400" s="99"/>
      <c r="P400" s="99"/>
      <c r="Q400" s="99"/>
      <c r="R400" s="99"/>
    </row>
    <row r="401" spans="15:18" x14ac:dyDescent="0.25">
      <c r="O401" s="99"/>
      <c r="P401" s="99"/>
      <c r="Q401" s="99"/>
      <c r="R401" s="99"/>
    </row>
    <row r="402" spans="15:18" x14ac:dyDescent="0.25">
      <c r="O402" s="99"/>
      <c r="P402" s="99"/>
      <c r="Q402" s="99"/>
      <c r="R402" s="99"/>
    </row>
    <row r="403" spans="15:18" x14ac:dyDescent="0.25">
      <c r="O403" s="99"/>
      <c r="P403" s="99"/>
      <c r="Q403" s="99"/>
      <c r="R403" s="99"/>
    </row>
    <row r="404" spans="15:18" x14ac:dyDescent="0.25">
      <c r="O404" s="99"/>
      <c r="P404" s="99"/>
      <c r="Q404" s="99"/>
      <c r="R404" s="99"/>
    </row>
    <row r="405" spans="15:18" x14ac:dyDescent="0.25">
      <c r="O405" s="99"/>
      <c r="P405" s="99"/>
      <c r="Q405" s="99"/>
      <c r="R405" s="99"/>
    </row>
    <row r="406" spans="15:18" x14ac:dyDescent="0.25">
      <c r="O406" s="99"/>
      <c r="P406" s="99"/>
      <c r="Q406" s="99"/>
      <c r="R406" s="99"/>
    </row>
    <row r="407" spans="15:18" x14ac:dyDescent="0.25">
      <c r="O407" s="99"/>
      <c r="P407" s="99"/>
      <c r="Q407" s="99"/>
      <c r="R407" s="99"/>
    </row>
    <row r="408" spans="15:18" x14ac:dyDescent="0.25">
      <c r="O408" s="99"/>
      <c r="P408" s="99"/>
      <c r="Q408" s="99"/>
      <c r="R408" s="99"/>
    </row>
    <row r="409" spans="15:18" x14ac:dyDescent="0.25">
      <c r="O409" s="99"/>
      <c r="P409" s="99"/>
      <c r="Q409" s="99"/>
      <c r="R409" s="99"/>
    </row>
    <row r="410" spans="15:18" x14ac:dyDescent="0.25">
      <c r="O410" s="99"/>
      <c r="P410" s="99"/>
      <c r="Q410" s="99"/>
      <c r="R410" s="99"/>
    </row>
    <row r="411" spans="15:18" x14ac:dyDescent="0.25">
      <c r="O411" s="99"/>
      <c r="P411" s="99"/>
      <c r="Q411" s="99"/>
      <c r="R411" s="99"/>
    </row>
    <row r="412" spans="15:18" x14ac:dyDescent="0.25">
      <c r="O412" s="99"/>
      <c r="P412" s="99"/>
      <c r="Q412" s="99"/>
      <c r="R412" s="99"/>
    </row>
    <row r="413" spans="15:18" x14ac:dyDescent="0.25">
      <c r="O413" s="99"/>
      <c r="P413" s="99"/>
      <c r="Q413" s="99"/>
      <c r="R413" s="99"/>
    </row>
    <row r="414" spans="15:18" x14ac:dyDescent="0.25">
      <c r="O414" s="99"/>
      <c r="P414" s="99"/>
      <c r="Q414" s="99"/>
      <c r="R414" s="99"/>
    </row>
    <row r="415" spans="15:18" x14ac:dyDescent="0.25">
      <c r="O415" s="99"/>
      <c r="P415" s="99"/>
      <c r="Q415" s="99"/>
      <c r="R415" s="99"/>
    </row>
    <row r="416" spans="15:18" x14ac:dyDescent="0.25">
      <c r="O416" s="99"/>
      <c r="P416" s="99"/>
      <c r="Q416" s="99"/>
      <c r="R416" s="99"/>
    </row>
    <row r="417" spans="15:18" x14ac:dyDescent="0.25">
      <c r="O417" s="99"/>
      <c r="P417" s="99"/>
      <c r="Q417" s="99"/>
      <c r="R417" s="99"/>
    </row>
    <row r="418" spans="15:18" x14ac:dyDescent="0.25">
      <c r="O418" s="99"/>
      <c r="P418" s="99"/>
      <c r="Q418" s="99"/>
      <c r="R418" s="99"/>
    </row>
    <row r="419" spans="15:18" x14ac:dyDescent="0.25">
      <c r="O419" s="99"/>
      <c r="P419" s="99"/>
      <c r="Q419" s="99"/>
      <c r="R419" s="99"/>
    </row>
    <row r="420" spans="15:18" x14ac:dyDescent="0.25">
      <c r="O420" s="99"/>
      <c r="P420" s="99"/>
      <c r="Q420" s="99"/>
      <c r="R420" s="99"/>
    </row>
    <row r="421" spans="15:18" x14ac:dyDescent="0.25">
      <c r="O421" s="99"/>
      <c r="P421" s="99"/>
      <c r="Q421" s="99"/>
      <c r="R421" s="99"/>
    </row>
    <row r="422" spans="15:18" x14ac:dyDescent="0.25">
      <c r="O422" s="99"/>
      <c r="P422" s="99"/>
      <c r="Q422" s="99"/>
      <c r="R422" s="99"/>
    </row>
    <row r="423" spans="15:18" x14ac:dyDescent="0.25">
      <c r="O423" s="99"/>
      <c r="P423" s="99"/>
      <c r="Q423" s="99"/>
      <c r="R423" s="99"/>
    </row>
    <row r="424" spans="15:18" x14ac:dyDescent="0.25">
      <c r="O424" s="99"/>
      <c r="P424" s="99"/>
      <c r="Q424" s="99"/>
      <c r="R424" s="99"/>
    </row>
    <row r="425" spans="15:18" x14ac:dyDescent="0.25">
      <c r="O425" s="99"/>
      <c r="P425" s="99"/>
      <c r="Q425" s="99"/>
      <c r="R425" s="99"/>
    </row>
    <row r="426" spans="15:18" x14ac:dyDescent="0.25">
      <c r="O426" s="99"/>
      <c r="P426" s="99"/>
      <c r="Q426" s="99"/>
      <c r="R426" s="99"/>
    </row>
    <row r="427" spans="15:18" x14ac:dyDescent="0.25">
      <c r="O427" s="99"/>
      <c r="P427" s="99"/>
      <c r="Q427" s="99"/>
      <c r="R427" s="99"/>
    </row>
    <row r="428" spans="15:18" x14ac:dyDescent="0.25">
      <c r="O428" s="99"/>
      <c r="P428" s="99"/>
      <c r="Q428" s="99"/>
      <c r="R428" s="99"/>
    </row>
    <row r="429" spans="15:18" x14ac:dyDescent="0.25">
      <c r="O429" s="99"/>
      <c r="P429" s="99"/>
      <c r="Q429" s="99"/>
      <c r="R429" s="99"/>
    </row>
    <row r="430" spans="15:18" x14ac:dyDescent="0.25">
      <c r="O430" s="99"/>
      <c r="P430" s="99"/>
      <c r="Q430" s="99"/>
      <c r="R430" s="99"/>
    </row>
    <row r="431" spans="15:18" x14ac:dyDescent="0.25">
      <c r="O431" s="99"/>
      <c r="P431" s="99"/>
      <c r="Q431" s="99"/>
      <c r="R431" s="99"/>
    </row>
    <row r="432" spans="15:18" x14ac:dyDescent="0.25">
      <c r="O432" s="99"/>
      <c r="P432" s="99"/>
      <c r="Q432" s="99"/>
      <c r="R432" s="99"/>
    </row>
    <row r="433" spans="15:18" x14ac:dyDescent="0.25">
      <c r="O433" s="99"/>
      <c r="P433" s="99"/>
      <c r="Q433" s="99"/>
      <c r="R433" s="99"/>
    </row>
    <row r="434" spans="15:18" x14ac:dyDescent="0.25">
      <c r="O434" s="99"/>
      <c r="P434" s="99"/>
      <c r="Q434" s="99"/>
      <c r="R434" s="99"/>
    </row>
    <row r="435" spans="15:18" x14ac:dyDescent="0.25">
      <c r="O435" s="99"/>
      <c r="P435" s="99"/>
      <c r="Q435" s="99"/>
      <c r="R435" s="99"/>
    </row>
    <row r="436" spans="15:18" x14ac:dyDescent="0.25">
      <c r="O436" s="99"/>
      <c r="P436" s="99"/>
      <c r="Q436" s="99"/>
      <c r="R436" s="99"/>
    </row>
    <row r="437" spans="15:18" x14ac:dyDescent="0.25">
      <c r="O437" s="99"/>
      <c r="P437" s="99"/>
      <c r="Q437" s="99"/>
      <c r="R437" s="99"/>
    </row>
    <row r="438" spans="15:18" x14ac:dyDescent="0.25">
      <c r="O438" s="99"/>
      <c r="P438" s="99"/>
      <c r="Q438" s="99"/>
      <c r="R438" s="99"/>
    </row>
    <row r="439" spans="15:18" x14ac:dyDescent="0.25">
      <c r="O439" s="99"/>
      <c r="P439" s="99"/>
      <c r="Q439" s="99"/>
      <c r="R439" s="99"/>
    </row>
    <row r="440" spans="15:18" x14ac:dyDescent="0.25">
      <c r="O440" s="99"/>
      <c r="P440" s="99"/>
      <c r="Q440" s="99"/>
      <c r="R440" s="99"/>
    </row>
    <row r="441" spans="15:18" x14ac:dyDescent="0.25">
      <c r="O441" s="99"/>
      <c r="P441" s="99"/>
      <c r="Q441" s="99"/>
      <c r="R441" s="99"/>
    </row>
    <row r="442" spans="15:18" x14ac:dyDescent="0.25">
      <c r="O442" s="99"/>
      <c r="P442" s="99"/>
      <c r="Q442" s="99"/>
      <c r="R442" s="99"/>
    </row>
    <row r="443" spans="15:18" x14ac:dyDescent="0.25">
      <c r="O443" s="99"/>
      <c r="P443" s="99"/>
      <c r="Q443" s="99"/>
      <c r="R443" s="99"/>
    </row>
    <row r="444" spans="15:18" x14ac:dyDescent="0.25">
      <c r="O444" s="99"/>
      <c r="P444" s="99"/>
      <c r="Q444" s="99"/>
      <c r="R444" s="99"/>
    </row>
    <row r="445" spans="15:18" x14ac:dyDescent="0.25">
      <c r="O445" s="99"/>
      <c r="P445" s="99"/>
      <c r="Q445" s="99"/>
      <c r="R445" s="99"/>
    </row>
    <row r="446" spans="15:18" x14ac:dyDescent="0.25">
      <c r="O446" s="99"/>
      <c r="P446" s="99"/>
      <c r="Q446" s="99"/>
      <c r="R446" s="99"/>
    </row>
    <row r="447" spans="15:18" x14ac:dyDescent="0.25">
      <c r="O447" s="99"/>
      <c r="P447" s="99"/>
      <c r="Q447" s="99"/>
      <c r="R447" s="99"/>
    </row>
    <row r="448" spans="15:18" x14ac:dyDescent="0.25">
      <c r="O448" s="99"/>
      <c r="P448" s="99"/>
      <c r="Q448" s="99"/>
      <c r="R448" s="99"/>
    </row>
    <row r="449" spans="15:18" x14ac:dyDescent="0.25">
      <c r="O449" s="99"/>
      <c r="P449" s="99"/>
      <c r="Q449" s="99"/>
      <c r="R449" s="99"/>
    </row>
    <row r="450" spans="15:18" x14ac:dyDescent="0.25">
      <c r="O450" s="99"/>
      <c r="P450" s="99"/>
      <c r="Q450" s="99"/>
      <c r="R450" s="99"/>
    </row>
    <row r="451" spans="15:18" x14ac:dyDescent="0.25">
      <c r="O451" s="99"/>
      <c r="P451" s="99"/>
      <c r="Q451" s="99"/>
      <c r="R451" s="99"/>
    </row>
    <row r="452" spans="15:18" x14ac:dyDescent="0.25">
      <c r="O452" s="99"/>
      <c r="P452" s="99"/>
      <c r="Q452" s="99"/>
      <c r="R452" s="99"/>
    </row>
    <row r="453" spans="15:18" x14ac:dyDescent="0.25">
      <c r="O453" s="99"/>
      <c r="P453" s="99"/>
      <c r="Q453" s="99"/>
      <c r="R453" s="99"/>
    </row>
    <row r="454" spans="15:18" x14ac:dyDescent="0.25">
      <c r="O454" s="99"/>
      <c r="P454" s="99"/>
      <c r="Q454" s="99"/>
      <c r="R454" s="99"/>
    </row>
    <row r="455" spans="15:18" x14ac:dyDescent="0.25">
      <c r="O455" s="99"/>
      <c r="P455" s="99"/>
      <c r="Q455" s="99"/>
      <c r="R455" s="99"/>
    </row>
    <row r="456" spans="15:18" x14ac:dyDescent="0.25">
      <c r="O456" s="99"/>
      <c r="P456" s="99"/>
      <c r="Q456" s="99"/>
      <c r="R456" s="99"/>
    </row>
    <row r="457" spans="15:18" x14ac:dyDescent="0.25">
      <c r="O457" s="99"/>
      <c r="P457" s="99"/>
      <c r="Q457" s="99"/>
      <c r="R457" s="99"/>
    </row>
    <row r="458" spans="15:18" x14ac:dyDescent="0.25">
      <c r="O458" s="99"/>
      <c r="P458" s="99"/>
      <c r="Q458" s="99"/>
      <c r="R458" s="99"/>
    </row>
    <row r="459" spans="15:18" x14ac:dyDescent="0.25">
      <c r="O459" s="99"/>
      <c r="P459" s="99"/>
      <c r="Q459" s="99"/>
      <c r="R459" s="99"/>
    </row>
    <row r="460" spans="15:18" x14ac:dyDescent="0.25">
      <c r="O460" s="99"/>
      <c r="P460" s="99"/>
      <c r="Q460" s="99"/>
      <c r="R460" s="99"/>
    </row>
    <row r="461" spans="15:18" x14ac:dyDescent="0.25">
      <c r="O461" s="99"/>
      <c r="P461" s="99"/>
      <c r="Q461" s="99"/>
      <c r="R461" s="99"/>
    </row>
    <row r="462" spans="15:18" x14ac:dyDescent="0.25">
      <c r="O462" s="99"/>
      <c r="P462" s="99"/>
      <c r="Q462" s="99"/>
      <c r="R462" s="99"/>
    </row>
    <row r="463" spans="15:18" x14ac:dyDescent="0.25">
      <c r="O463" s="99"/>
      <c r="P463" s="99"/>
      <c r="Q463" s="99"/>
      <c r="R463" s="99"/>
    </row>
    <row r="464" spans="15:18" x14ac:dyDescent="0.25">
      <c r="O464" s="99"/>
      <c r="P464" s="99"/>
      <c r="Q464" s="99"/>
      <c r="R464" s="99"/>
    </row>
    <row r="465" spans="15:18" x14ac:dyDescent="0.25">
      <c r="O465" s="99"/>
      <c r="P465" s="99"/>
      <c r="Q465" s="99"/>
      <c r="R465" s="99"/>
    </row>
    <row r="466" spans="15:18" x14ac:dyDescent="0.25">
      <c r="O466" s="99"/>
      <c r="P466" s="99"/>
      <c r="Q466" s="99"/>
      <c r="R466" s="99"/>
    </row>
    <row r="467" spans="15:18" x14ac:dyDescent="0.25">
      <c r="O467" s="99"/>
      <c r="P467" s="99"/>
      <c r="Q467" s="99"/>
      <c r="R467" s="99"/>
    </row>
    <row r="468" spans="15:18" x14ac:dyDescent="0.25">
      <c r="O468" s="99"/>
      <c r="P468" s="99"/>
      <c r="Q468" s="99"/>
      <c r="R468" s="99"/>
    </row>
    <row r="469" spans="15:18" x14ac:dyDescent="0.25">
      <c r="O469" s="99"/>
      <c r="P469" s="99"/>
      <c r="Q469" s="99"/>
      <c r="R469" s="99"/>
    </row>
    <row r="470" spans="15:18" x14ac:dyDescent="0.25">
      <c r="O470" s="99"/>
      <c r="P470" s="99"/>
      <c r="Q470" s="99"/>
      <c r="R470" s="99"/>
    </row>
    <row r="471" spans="15:18" x14ac:dyDescent="0.25">
      <c r="O471" s="99"/>
      <c r="P471" s="99"/>
      <c r="Q471" s="99"/>
      <c r="R471" s="99"/>
    </row>
    <row r="472" spans="15:18" x14ac:dyDescent="0.25">
      <c r="O472" s="99"/>
      <c r="P472" s="99"/>
      <c r="Q472" s="99"/>
      <c r="R472" s="99"/>
    </row>
    <row r="473" spans="15:18" x14ac:dyDescent="0.25">
      <c r="O473" s="99"/>
      <c r="P473" s="99"/>
      <c r="Q473" s="99"/>
      <c r="R473" s="99"/>
    </row>
    <row r="474" spans="15:18" x14ac:dyDescent="0.25">
      <c r="O474" s="99"/>
      <c r="P474" s="99"/>
      <c r="Q474" s="99"/>
      <c r="R474" s="99"/>
    </row>
    <row r="475" spans="15:18" x14ac:dyDescent="0.25">
      <c r="O475" s="99"/>
      <c r="P475" s="99"/>
      <c r="Q475" s="99"/>
      <c r="R475" s="99"/>
    </row>
    <row r="476" spans="15:18" x14ac:dyDescent="0.25">
      <c r="O476" s="99"/>
      <c r="P476" s="99"/>
      <c r="Q476" s="99"/>
      <c r="R476" s="99"/>
    </row>
    <row r="477" spans="15:18" x14ac:dyDescent="0.25">
      <c r="O477" s="99"/>
      <c r="P477" s="99"/>
      <c r="Q477" s="99"/>
      <c r="R477" s="99"/>
    </row>
    <row r="478" spans="15:18" x14ac:dyDescent="0.25">
      <c r="O478" s="99"/>
      <c r="P478" s="99"/>
      <c r="Q478" s="99"/>
      <c r="R478" s="99"/>
    </row>
    <row r="479" spans="15:18" x14ac:dyDescent="0.25">
      <c r="O479" s="99"/>
      <c r="P479" s="99"/>
      <c r="Q479" s="99"/>
      <c r="R479" s="99"/>
    </row>
    <row r="480" spans="15:18" x14ac:dyDescent="0.25">
      <c r="O480" s="99"/>
      <c r="P480" s="99"/>
      <c r="Q480" s="99"/>
      <c r="R480" s="99"/>
    </row>
    <row r="481" spans="15:18" x14ac:dyDescent="0.25">
      <c r="O481" s="99"/>
      <c r="P481" s="99"/>
      <c r="Q481" s="99"/>
      <c r="R481" s="99"/>
    </row>
    <row r="482" spans="15:18" x14ac:dyDescent="0.25">
      <c r="O482" s="99"/>
      <c r="P482" s="99"/>
      <c r="Q482" s="99"/>
      <c r="R482" s="99"/>
    </row>
    <row r="483" spans="15:18" x14ac:dyDescent="0.25">
      <c r="O483" s="99"/>
      <c r="P483" s="99"/>
      <c r="Q483" s="99"/>
      <c r="R483" s="99"/>
    </row>
    <row r="484" spans="15:18" x14ac:dyDescent="0.25">
      <c r="O484" s="99"/>
      <c r="P484" s="99"/>
      <c r="Q484" s="99"/>
      <c r="R484" s="99"/>
    </row>
    <row r="485" spans="15:18" x14ac:dyDescent="0.25">
      <c r="O485" s="99"/>
      <c r="P485" s="99"/>
      <c r="Q485" s="99"/>
      <c r="R485" s="99"/>
    </row>
    <row r="486" spans="15:18" x14ac:dyDescent="0.25">
      <c r="O486" s="99"/>
      <c r="P486" s="99"/>
      <c r="Q486" s="99"/>
      <c r="R486" s="99"/>
    </row>
    <row r="487" spans="15:18" x14ac:dyDescent="0.25">
      <c r="O487" s="99"/>
      <c r="P487" s="99"/>
      <c r="Q487" s="99"/>
      <c r="R487" s="99"/>
    </row>
    <row r="488" spans="15:18" x14ac:dyDescent="0.25">
      <c r="O488" s="99"/>
      <c r="P488" s="99"/>
      <c r="Q488" s="99"/>
      <c r="R488" s="99"/>
    </row>
    <row r="489" spans="15:18" x14ac:dyDescent="0.25">
      <c r="O489" s="99"/>
      <c r="P489" s="99"/>
      <c r="Q489" s="99"/>
      <c r="R489" s="99"/>
    </row>
    <row r="490" spans="15:18" x14ac:dyDescent="0.25">
      <c r="O490" s="99"/>
      <c r="P490" s="99"/>
      <c r="Q490" s="99"/>
      <c r="R490" s="99"/>
    </row>
    <row r="491" spans="15:18" x14ac:dyDescent="0.25">
      <c r="O491" s="99"/>
      <c r="P491" s="99"/>
      <c r="Q491" s="99"/>
      <c r="R491" s="99"/>
    </row>
    <row r="492" spans="15:18" x14ac:dyDescent="0.25">
      <c r="O492" s="99"/>
      <c r="P492" s="99"/>
      <c r="Q492" s="99"/>
      <c r="R492" s="99"/>
    </row>
    <row r="493" spans="15:18" x14ac:dyDescent="0.25">
      <c r="O493" s="99"/>
      <c r="P493" s="99"/>
      <c r="Q493" s="99"/>
      <c r="R493" s="99"/>
    </row>
    <row r="494" spans="15:18" x14ac:dyDescent="0.25">
      <c r="O494" s="99"/>
      <c r="P494" s="99"/>
      <c r="Q494" s="99"/>
      <c r="R494" s="99"/>
    </row>
    <row r="495" spans="15:18" x14ac:dyDescent="0.25">
      <c r="O495" s="99"/>
      <c r="P495" s="99"/>
      <c r="Q495" s="99"/>
      <c r="R495" s="99"/>
    </row>
    <row r="496" spans="15:18" x14ac:dyDescent="0.25">
      <c r="O496" s="99"/>
      <c r="P496" s="99"/>
      <c r="Q496" s="99"/>
      <c r="R496" s="99"/>
    </row>
    <row r="497" spans="15:18" x14ac:dyDescent="0.25">
      <c r="O497" s="99"/>
      <c r="P497" s="99"/>
      <c r="Q497" s="99"/>
      <c r="R497" s="99"/>
    </row>
    <row r="498" spans="15:18" x14ac:dyDescent="0.25">
      <c r="O498" s="99"/>
      <c r="P498" s="99"/>
      <c r="Q498" s="99"/>
      <c r="R498" s="99"/>
    </row>
    <row r="499" spans="15:18" x14ac:dyDescent="0.25">
      <c r="O499" s="99"/>
      <c r="P499" s="99"/>
      <c r="Q499" s="99"/>
      <c r="R499" s="99"/>
    </row>
    <row r="500" spans="15:18" x14ac:dyDescent="0.25">
      <c r="O500" s="99"/>
      <c r="P500" s="99"/>
      <c r="Q500" s="99"/>
      <c r="R500" s="99"/>
    </row>
    <row r="501" spans="15:18" x14ac:dyDescent="0.25">
      <c r="O501" s="99"/>
      <c r="P501" s="99"/>
      <c r="Q501" s="99"/>
      <c r="R501" s="99"/>
    </row>
    <row r="502" spans="15:18" x14ac:dyDescent="0.25">
      <c r="O502" s="99"/>
      <c r="P502" s="99"/>
      <c r="Q502" s="99"/>
      <c r="R502" s="99"/>
    </row>
    <row r="503" spans="15:18" x14ac:dyDescent="0.25">
      <c r="O503" s="99"/>
      <c r="P503" s="99"/>
      <c r="Q503" s="99"/>
      <c r="R503" s="99"/>
    </row>
    <row r="504" spans="15:18" x14ac:dyDescent="0.25">
      <c r="O504" s="99"/>
      <c r="P504" s="99"/>
      <c r="Q504" s="99"/>
      <c r="R504" s="99"/>
    </row>
    <row r="505" spans="15:18" x14ac:dyDescent="0.25">
      <c r="O505" s="99"/>
      <c r="P505" s="99"/>
      <c r="Q505" s="99"/>
      <c r="R505" s="99"/>
    </row>
    <row r="506" spans="15:18" x14ac:dyDescent="0.25">
      <c r="O506" s="99"/>
      <c r="P506" s="99"/>
      <c r="Q506" s="99"/>
      <c r="R506" s="99"/>
    </row>
    <row r="507" spans="15:18" x14ac:dyDescent="0.25">
      <c r="O507" s="99"/>
      <c r="P507" s="99"/>
      <c r="Q507" s="99"/>
      <c r="R507" s="99"/>
    </row>
    <row r="508" spans="15:18" x14ac:dyDescent="0.25">
      <c r="O508" s="99"/>
      <c r="P508" s="99"/>
      <c r="Q508" s="99"/>
      <c r="R508" s="99"/>
    </row>
    <row r="509" spans="15:18" x14ac:dyDescent="0.25">
      <c r="O509" s="99"/>
      <c r="P509" s="99"/>
      <c r="Q509" s="99"/>
      <c r="R509" s="99"/>
    </row>
    <row r="510" spans="15:18" x14ac:dyDescent="0.25">
      <c r="O510" s="99"/>
      <c r="P510" s="99"/>
      <c r="Q510" s="99"/>
      <c r="R510" s="99"/>
    </row>
    <row r="511" spans="15:18" x14ac:dyDescent="0.25">
      <c r="O511" s="99"/>
      <c r="P511" s="99"/>
      <c r="Q511" s="99"/>
      <c r="R511" s="99"/>
    </row>
  </sheetData>
  <mergeCells count="23">
    <mergeCell ref="A66:C66"/>
    <mergeCell ref="B1:F1"/>
    <mergeCell ref="A9:A10"/>
    <mergeCell ref="B9:B10"/>
    <mergeCell ref="C9:C10"/>
    <mergeCell ref="C5:E5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A4" workbookViewId="0">
      <selection activeCell="B4" sqref="B4"/>
    </sheetView>
  </sheetViews>
  <sheetFormatPr defaultRowHeight="12.75" x14ac:dyDescent="0.2"/>
  <cols>
    <col min="1" max="1" width="11" customWidth="1"/>
    <col min="2" max="3" width="11.42578125" customWidth="1"/>
    <col min="5" max="5" width="10.140625" customWidth="1"/>
    <col min="6" max="6" width="9.42578125" customWidth="1"/>
    <col min="7" max="7" width="8" customWidth="1"/>
    <col min="8" max="8" width="7.5703125" customWidth="1"/>
    <col min="9" max="9" width="8.140625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.75" x14ac:dyDescent="0.25">
      <c r="A3" s="2" t="s">
        <v>16</v>
      </c>
      <c r="L3" s="1" t="s">
        <v>17</v>
      </c>
    </row>
    <row r="4" spans="1:19" ht="15.75" x14ac:dyDescent="0.25">
      <c r="A4" s="3" t="s">
        <v>19</v>
      </c>
      <c r="B4" s="129" t="s">
        <v>293</v>
      </c>
      <c r="C4" s="3"/>
      <c r="R4" s="4"/>
    </row>
    <row r="5" spans="1:19" ht="15.75" x14ac:dyDescent="0.25">
      <c r="A5" s="2" t="s">
        <v>20</v>
      </c>
      <c r="B5" s="3"/>
      <c r="C5" s="3"/>
      <c r="D5" s="3" t="s">
        <v>45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2" t="s">
        <v>24</v>
      </c>
      <c r="B6" s="5" t="s">
        <v>203</v>
      </c>
      <c r="C6" s="3"/>
      <c r="D6" s="3" t="s">
        <v>25</v>
      </c>
      <c r="E6" s="37" t="s">
        <v>33</v>
      </c>
      <c r="G6" s="3" t="s">
        <v>27</v>
      </c>
      <c r="H6" s="37" t="s">
        <v>33</v>
      </c>
      <c r="I6" s="3"/>
      <c r="J6" s="3"/>
      <c r="K6" s="3" t="s">
        <v>29</v>
      </c>
      <c r="L6" s="3" t="s">
        <v>30</v>
      </c>
    </row>
    <row r="7" spans="1:19" ht="15.75" thickBot="1" x14ac:dyDescent="0.3">
      <c r="A7" s="9"/>
      <c r="B7" s="9"/>
      <c r="C7" s="9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9" ht="16.5" thickBot="1" x14ac:dyDescent="0.3">
      <c r="A66" s="835" t="s">
        <v>48</v>
      </c>
      <c r="B66" s="836"/>
      <c r="C66" s="836"/>
      <c r="D66" s="364">
        <f t="shared" ref="D66:R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>SUM(D66:R66)</f>
        <v>0</v>
      </c>
    </row>
    <row r="67" spans="1:29" x14ac:dyDescent="0.2"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"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"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"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"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"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"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"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9:29" x14ac:dyDescent="0.2"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9:29" x14ac:dyDescent="0.2"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9:29" x14ac:dyDescent="0.2"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9:29" x14ac:dyDescent="0.2"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9:29" x14ac:dyDescent="0.2"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9:29" x14ac:dyDescent="0.2"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9:29" x14ac:dyDescent="0.2"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9:29" x14ac:dyDescent="0.2"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9:29" x14ac:dyDescent="0.2"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9:29" x14ac:dyDescent="0.2"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9:29" x14ac:dyDescent="0.2"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9:29" x14ac:dyDescent="0.2"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9:29" x14ac:dyDescent="0.2"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</sheetData>
  <mergeCells count="22">
    <mergeCell ref="P8:S8"/>
    <mergeCell ref="S9:S10"/>
    <mergeCell ref="M9:M10"/>
    <mergeCell ref="L8:O8"/>
    <mergeCell ref="O9:O10"/>
    <mergeCell ref="N9:N10"/>
    <mergeCell ref="K9:K10"/>
    <mergeCell ref="Q9:Q10"/>
    <mergeCell ref="R9:R10"/>
    <mergeCell ref="L9:L10"/>
    <mergeCell ref="P9:P10"/>
    <mergeCell ref="A66:C66"/>
    <mergeCell ref="B1:F1"/>
    <mergeCell ref="H9:H10"/>
    <mergeCell ref="I9:I10"/>
    <mergeCell ref="J9:J10"/>
    <mergeCell ref="G9:G10"/>
    <mergeCell ref="E9:F9"/>
    <mergeCell ref="A9:A10"/>
    <mergeCell ref="B9:B10"/>
    <mergeCell ref="C9:C10"/>
    <mergeCell ref="D9:D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B4" sqref="B4"/>
    </sheetView>
  </sheetViews>
  <sheetFormatPr defaultRowHeight="12.75" x14ac:dyDescent="0.2"/>
  <cols>
    <col min="1" max="1" width="11.14062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2" max="13" width="9.85546875" customWidth="1"/>
    <col min="16" max="16" width="9.5703125" customWidth="1"/>
  </cols>
  <sheetData>
    <row r="1" spans="1:21" ht="12.75" customHeight="1" x14ac:dyDescent="0.25">
      <c r="B1" s="861" t="s">
        <v>133</v>
      </c>
      <c r="C1" s="861"/>
      <c r="D1" s="861"/>
      <c r="E1" s="861"/>
      <c r="F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298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162</v>
      </c>
      <c r="C6" s="106"/>
      <c r="D6" s="3" t="s">
        <v>25</v>
      </c>
      <c r="E6" s="3" t="s">
        <v>162</v>
      </c>
      <c r="G6" s="3" t="s">
        <v>27</v>
      </c>
      <c r="H6" s="3" t="s">
        <v>162</v>
      </c>
      <c r="I6" s="3"/>
      <c r="J6" s="3"/>
      <c r="K6" s="3" t="s">
        <v>29</v>
      </c>
      <c r="L6" s="3" t="s">
        <v>143</v>
      </c>
    </row>
    <row r="7" spans="1:21" ht="12.75" customHeight="1" thickBot="1" x14ac:dyDescent="0.3">
      <c r="A7" s="108"/>
      <c r="B7" s="108"/>
      <c r="C7" s="108"/>
      <c r="D7" s="51"/>
      <c r="E7" s="51"/>
      <c r="F7" s="51"/>
      <c r="G7" s="23"/>
      <c r="H7" s="23"/>
      <c r="I7" s="3"/>
      <c r="J7" s="3"/>
      <c r="K7" s="3"/>
      <c r="L7" s="3"/>
      <c r="M7" s="3"/>
      <c r="N7" s="3"/>
      <c r="O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35" t="s">
        <v>48</v>
      </c>
      <c r="B66" s="836"/>
      <c r="C66" s="836"/>
      <c r="D66" s="364">
        <f t="shared" ref="D66:R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>SUM(D66:R66)</f>
        <v>0</v>
      </c>
      <c r="T66" s="351"/>
      <c r="U66" s="351"/>
    </row>
    <row r="67" spans="1:87" x14ac:dyDescent="0.2">
      <c r="S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</row>
    <row r="68" spans="1:87" ht="15" x14ac:dyDescent="0.2"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8"/>
      <c r="S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</row>
    <row r="69" spans="1:87" ht="15" x14ac:dyDescent="0.2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8"/>
      <c r="S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ht="15" x14ac:dyDescent="0.2"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8"/>
      <c r="S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ht="15" x14ac:dyDescent="0.2"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8"/>
      <c r="S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ht="15" x14ac:dyDescent="0.2"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8"/>
      <c r="S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ht="15" x14ac:dyDescent="0.2"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8"/>
      <c r="S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</row>
    <row r="74" spans="1:87" ht="15" x14ac:dyDescent="0.2"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8"/>
      <c r="S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</row>
    <row r="75" spans="1:87" ht="15" x14ac:dyDescent="0.2"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8"/>
      <c r="S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</row>
    <row r="76" spans="1:87" ht="15" x14ac:dyDescent="0.2"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8"/>
      <c r="S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</row>
    <row r="77" spans="1:87" ht="15" x14ac:dyDescent="0.2"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8"/>
      <c r="S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</row>
    <row r="78" spans="1:87" ht="15" x14ac:dyDescent="0.2"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8"/>
      <c r="S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</row>
    <row r="79" spans="1:87" ht="15" x14ac:dyDescent="0.2"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8"/>
      <c r="S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</row>
    <row r="80" spans="1:87" ht="15" x14ac:dyDescent="0.2"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8"/>
      <c r="S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4:87" ht="15" x14ac:dyDescent="0.2"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8"/>
      <c r="S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4:87" ht="15" x14ac:dyDescent="0.2"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8"/>
      <c r="S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4:87" x14ac:dyDescent="0.2">
      <c r="R83" s="19"/>
      <c r="S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4:87" x14ac:dyDescent="0.2">
      <c r="R84" s="19"/>
      <c r="S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4:87" x14ac:dyDescent="0.2">
      <c r="R85" s="19"/>
      <c r="S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4:87" x14ac:dyDescent="0.2">
      <c r="R86" s="19"/>
      <c r="S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4:87" x14ac:dyDescent="0.2">
      <c r="R87" s="19"/>
      <c r="S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4:87" x14ac:dyDescent="0.2">
      <c r="R88" s="19"/>
      <c r="S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4:87" x14ac:dyDescent="0.2">
      <c r="R89" s="19"/>
      <c r="S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4:87" x14ac:dyDescent="0.2">
      <c r="R90" s="19"/>
      <c r="S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4:87" x14ac:dyDescent="0.2">
      <c r="R91" s="19"/>
      <c r="S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4:87" x14ac:dyDescent="0.2">
      <c r="R92" s="19"/>
      <c r="S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</row>
    <row r="93" spans="4:87" x14ac:dyDescent="0.2">
      <c r="R93" s="19"/>
      <c r="S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</row>
    <row r="94" spans="4:87" x14ac:dyDescent="0.2">
      <c r="R94" s="19"/>
      <c r="S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</row>
    <row r="95" spans="4:87" x14ac:dyDescent="0.2">
      <c r="R95" s="19"/>
      <c r="S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</row>
    <row r="96" spans="4:87" x14ac:dyDescent="0.2">
      <c r="R96" s="19"/>
      <c r="S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</row>
    <row r="97" spans="18:87" x14ac:dyDescent="0.2">
      <c r="R97" s="19"/>
      <c r="S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8:87" x14ac:dyDescent="0.2">
      <c r="R98" s="19"/>
      <c r="S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</row>
    <row r="99" spans="18:87" x14ac:dyDescent="0.2">
      <c r="R99" s="19"/>
      <c r="S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</row>
    <row r="100" spans="18:87" x14ac:dyDescent="0.2">
      <c r="R100" s="19"/>
      <c r="S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</row>
    <row r="101" spans="18:87" x14ac:dyDescent="0.2">
      <c r="R101" s="19"/>
      <c r="S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</row>
    <row r="102" spans="18:87" x14ac:dyDescent="0.2">
      <c r="R102" s="19"/>
      <c r="S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</row>
    <row r="103" spans="18:87" x14ac:dyDescent="0.2">
      <c r="R103" s="19"/>
      <c r="S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</row>
    <row r="104" spans="18:87" x14ac:dyDescent="0.2">
      <c r="R104" s="19"/>
      <c r="S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</row>
    <row r="105" spans="18:87" x14ac:dyDescent="0.2">
      <c r="R105" s="19"/>
      <c r="S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</row>
    <row r="106" spans="18:87" x14ac:dyDescent="0.2">
      <c r="R106" s="19"/>
      <c r="S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</row>
    <row r="107" spans="18:87" x14ac:dyDescent="0.2">
      <c r="R107" s="19"/>
      <c r="S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</row>
    <row r="108" spans="18:87" x14ac:dyDescent="0.2">
      <c r="R108" s="19"/>
      <c r="S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</row>
    <row r="109" spans="18:87" x14ac:dyDescent="0.2">
      <c r="R109" s="19"/>
      <c r="S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</row>
    <row r="110" spans="18:87" x14ac:dyDescent="0.2">
      <c r="R110" s="19"/>
      <c r="S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</row>
    <row r="111" spans="18:87" x14ac:dyDescent="0.2">
      <c r="R111" s="19"/>
      <c r="S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</row>
    <row r="112" spans="18:87" x14ac:dyDescent="0.2">
      <c r="R112" s="19"/>
      <c r="S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</row>
    <row r="113" spans="18:87" x14ac:dyDescent="0.2">
      <c r="R113" s="19"/>
      <c r="S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</row>
    <row r="114" spans="18:87" x14ac:dyDescent="0.2">
      <c r="R114" s="19"/>
      <c r="S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</row>
    <row r="115" spans="18:87" x14ac:dyDescent="0.2">
      <c r="R115" s="19"/>
      <c r="S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</row>
    <row r="116" spans="18:87" x14ac:dyDescent="0.2">
      <c r="R116" s="19"/>
      <c r="S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</row>
    <row r="117" spans="18:87" x14ac:dyDescent="0.2">
      <c r="R117" s="19"/>
      <c r="S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</row>
    <row r="118" spans="18:87" x14ac:dyDescent="0.2">
      <c r="R118" s="19"/>
      <c r="S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</row>
    <row r="119" spans="18:87" x14ac:dyDescent="0.2">
      <c r="R119" s="19"/>
      <c r="S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</row>
    <row r="120" spans="18:87" x14ac:dyDescent="0.2">
      <c r="R120" s="19"/>
      <c r="S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</row>
    <row r="121" spans="18:87" x14ac:dyDescent="0.2">
      <c r="R121" s="19"/>
      <c r="S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</row>
    <row r="122" spans="18:87" x14ac:dyDescent="0.2">
      <c r="R122" s="19"/>
      <c r="S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</row>
    <row r="123" spans="18:87" x14ac:dyDescent="0.2">
      <c r="R123" s="19"/>
      <c r="S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</row>
    <row r="124" spans="18:87" x14ac:dyDescent="0.2">
      <c r="R124" s="19"/>
      <c r="S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</row>
    <row r="125" spans="18:87" x14ac:dyDescent="0.2">
      <c r="R125" s="19"/>
      <c r="S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</row>
    <row r="126" spans="18:87" x14ac:dyDescent="0.2">
      <c r="R126" s="19"/>
      <c r="S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</row>
    <row r="127" spans="18:87" x14ac:dyDescent="0.2">
      <c r="R127" s="19"/>
      <c r="S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</row>
    <row r="128" spans="18:87" x14ac:dyDescent="0.2">
      <c r="R128" s="19"/>
      <c r="S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</row>
    <row r="129" spans="18:87" x14ac:dyDescent="0.2">
      <c r="R129" s="19"/>
      <c r="S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</row>
    <row r="130" spans="18:87" x14ac:dyDescent="0.2">
      <c r="R130" s="19"/>
      <c r="S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8:87" x14ac:dyDescent="0.2">
      <c r="R131" s="19"/>
      <c r="S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</row>
    <row r="132" spans="18:87" x14ac:dyDescent="0.2">
      <c r="R132" s="19"/>
      <c r="S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</row>
    <row r="133" spans="18:87" x14ac:dyDescent="0.2">
      <c r="R133" s="19"/>
      <c r="S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</row>
    <row r="134" spans="18:87" x14ac:dyDescent="0.2">
      <c r="R134" s="19"/>
      <c r="S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</row>
    <row r="135" spans="18:87" x14ac:dyDescent="0.2">
      <c r="R135" s="19"/>
      <c r="S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</row>
    <row r="136" spans="18:87" x14ac:dyDescent="0.2">
      <c r="R136" s="19"/>
      <c r="S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</row>
    <row r="137" spans="18:87" x14ac:dyDescent="0.2">
      <c r="R137" s="19"/>
      <c r="S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</row>
    <row r="138" spans="18:87" x14ac:dyDescent="0.2">
      <c r="R138" s="19"/>
      <c r="S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</row>
    <row r="139" spans="18:87" x14ac:dyDescent="0.2">
      <c r="R139" s="19"/>
      <c r="S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</row>
    <row r="140" spans="18:87" x14ac:dyDescent="0.2">
      <c r="R140" s="19"/>
      <c r="S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</row>
    <row r="141" spans="18:87" x14ac:dyDescent="0.2">
      <c r="R141" s="19"/>
      <c r="S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</row>
    <row r="142" spans="18:87" x14ac:dyDescent="0.2">
      <c r="R142" s="19"/>
      <c r="S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</row>
    <row r="143" spans="18:87" x14ac:dyDescent="0.2">
      <c r="R143" s="19"/>
      <c r="S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</row>
    <row r="144" spans="18:87" x14ac:dyDescent="0.2">
      <c r="R144" s="19"/>
      <c r="S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</row>
    <row r="145" spans="18:87" x14ac:dyDescent="0.2">
      <c r="R145" s="19"/>
      <c r="S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</row>
    <row r="146" spans="18:87" x14ac:dyDescent="0.2">
      <c r="R146" s="19"/>
      <c r="S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</row>
    <row r="147" spans="18:87" x14ac:dyDescent="0.2">
      <c r="R147" s="19"/>
      <c r="S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</row>
    <row r="148" spans="18:87" x14ac:dyDescent="0.2">
      <c r="R148" s="19"/>
      <c r="S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</row>
    <row r="149" spans="18:87" x14ac:dyDescent="0.2">
      <c r="R149" s="19"/>
      <c r="S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</row>
    <row r="150" spans="18:87" x14ac:dyDescent="0.2">
      <c r="R150" s="19"/>
      <c r="S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</row>
    <row r="151" spans="18:87" x14ac:dyDescent="0.2">
      <c r="R151" s="19"/>
      <c r="S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</row>
    <row r="152" spans="18:87" x14ac:dyDescent="0.2">
      <c r="R152" s="19"/>
      <c r="S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</row>
    <row r="153" spans="18:87" x14ac:dyDescent="0.2">
      <c r="R153" s="19"/>
      <c r="S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</row>
    <row r="154" spans="18:87" x14ac:dyDescent="0.2">
      <c r="R154" s="19"/>
      <c r="S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</row>
    <row r="155" spans="18:87" x14ac:dyDescent="0.2">
      <c r="R155" s="19"/>
      <c r="S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</row>
    <row r="156" spans="18:87" x14ac:dyDescent="0.2">
      <c r="R156" s="19"/>
      <c r="S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</row>
    <row r="157" spans="18:87" x14ac:dyDescent="0.2">
      <c r="R157" s="19"/>
      <c r="S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</row>
    <row r="158" spans="18:87" x14ac:dyDescent="0.2">
      <c r="R158" s="19"/>
      <c r="S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</row>
    <row r="159" spans="18:87" x14ac:dyDescent="0.2">
      <c r="R159" s="19"/>
      <c r="S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</row>
    <row r="160" spans="18:87" x14ac:dyDescent="0.2">
      <c r="R160" s="19"/>
      <c r="S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</row>
    <row r="161" spans="18:87" x14ac:dyDescent="0.2">
      <c r="R161" s="19"/>
      <c r="S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</row>
    <row r="162" spans="18:87" x14ac:dyDescent="0.2">
      <c r="R162" s="19"/>
      <c r="S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</row>
    <row r="163" spans="18:87" x14ac:dyDescent="0.2">
      <c r="R163" s="19"/>
      <c r="S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</row>
    <row r="164" spans="18:87" x14ac:dyDescent="0.2">
      <c r="R164" s="19"/>
      <c r="S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</row>
    <row r="165" spans="18:87" x14ac:dyDescent="0.2">
      <c r="R165" s="19"/>
      <c r="S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</row>
    <row r="166" spans="18:87" x14ac:dyDescent="0.2">
      <c r="R166" s="19"/>
      <c r="S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</row>
    <row r="167" spans="18:87" x14ac:dyDescent="0.2">
      <c r="R167" s="19"/>
      <c r="S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</row>
    <row r="168" spans="18:87" x14ac:dyDescent="0.2">
      <c r="R168" s="19"/>
      <c r="S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</row>
    <row r="169" spans="18:87" x14ac:dyDescent="0.2">
      <c r="R169" s="19"/>
      <c r="S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</row>
    <row r="170" spans="18:87" x14ac:dyDescent="0.2">
      <c r="R170" s="19"/>
      <c r="S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</row>
    <row r="171" spans="18:87" x14ac:dyDescent="0.2">
      <c r="R171" s="19"/>
      <c r="S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</row>
    <row r="172" spans="18:87" x14ac:dyDescent="0.2">
      <c r="R172" s="19"/>
      <c r="S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</row>
    <row r="173" spans="18:87" x14ac:dyDescent="0.2">
      <c r="R173" s="19"/>
      <c r="S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</row>
    <row r="174" spans="18:87" x14ac:dyDescent="0.2">
      <c r="R174" s="19"/>
      <c r="S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</row>
    <row r="175" spans="18:87" x14ac:dyDescent="0.2">
      <c r="R175" s="19"/>
      <c r="S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</row>
    <row r="176" spans="18:87" x14ac:dyDescent="0.2">
      <c r="R176" s="19"/>
      <c r="S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</row>
    <row r="177" spans="18:87" x14ac:dyDescent="0.2">
      <c r="R177" s="19"/>
      <c r="S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</row>
    <row r="178" spans="18:87" x14ac:dyDescent="0.2">
      <c r="R178" s="19"/>
      <c r="S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</row>
    <row r="179" spans="18:87" x14ac:dyDescent="0.2">
      <c r="R179" s="19"/>
      <c r="S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</row>
    <row r="180" spans="18:87" x14ac:dyDescent="0.2">
      <c r="R180" s="19"/>
      <c r="S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</row>
    <row r="181" spans="18:87" x14ac:dyDescent="0.2">
      <c r="R181" s="19"/>
      <c r="S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</row>
    <row r="182" spans="18:87" x14ac:dyDescent="0.2">
      <c r="R182" s="19"/>
      <c r="S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</row>
    <row r="183" spans="18:87" x14ac:dyDescent="0.2">
      <c r="R183" s="19"/>
      <c r="S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</row>
    <row r="184" spans="18:87" x14ac:dyDescent="0.2">
      <c r="R184" s="19"/>
      <c r="S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</row>
    <row r="185" spans="18:87" x14ac:dyDescent="0.2">
      <c r="R185" s="19"/>
      <c r="S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</row>
    <row r="186" spans="18:87" x14ac:dyDescent="0.2">
      <c r="R186" s="19"/>
      <c r="S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</row>
    <row r="187" spans="18:87" x14ac:dyDescent="0.2">
      <c r="R187" s="19"/>
      <c r="S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</row>
    <row r="188" spans="18:87" x14ac:dyDescent="0.2">
      <c r="R188" s="19"/>
      <c r="S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</row>
    <row r="189" spans="18:87" x14ac:dyDescent="0.2">
      <c r="R189" s="19"/>
      <c r="S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</row>
    <row r="190" spans="18:87" x14ac:dyDescent="0.2">
      <c r="R190" s="19"/>
      <c r="S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</row>
    <row r="191" spans="18:87" x14ac:dyDescent="0.2">
      <c r="R191" s="19"/>
      <c r="S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</row>
    <row r="192" spans="18:87" x14ac:dyDescent="0.2">
      <c r="R192" s="19"/>
      <c r="S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</row>
    <row r="193" spans="19:87" x14ac:dyDescent="0.2">
      <c r="S193" s="1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</row>
    <row r="194" spans="19:87" x14ac:dyDescent="0.2">
      <c r="S194" s="1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</row>
    <row r="195" spans="19:87" x14ac:dyDescent="0.2">
      <c r="S195" s="1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</row>
    <row r="196" spans="19:87" x14ac:dyDescent="0.2">
      <c r="S196" s="1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</row>
    <row r="197" spans="19:87" x14ac:dyDescent="0.2">
      <c r="S197" s="1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</row>
    <row r="198" spans="19:87" x14ac:dyDescent="0.2">
      <c r="S198" s="1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</row>
    <row r="199" spans="19:87" x14ac:dyDescent="0.2">
      <c r="S199" s="1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</row>
    <row r="200" spans="19:87" x14ac:dyDescent="0.2">
      <c r="S200" s="1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</row>
    <row r="201" spans="19:87" x14ac:dyDescent="0.2">
      <c r="S201" s="1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</row>
    <row r="202" spans="19:87" x14ac:dyDescent="0.2">
      <c r="S202" s="1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</row>
    <row r="203" spans="19:87" x14ac:dyDescent="0.2">
      <c r="S203" s="1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</row>
    <row r="204" spans="19:87" x14ac:dyDescent="0.2">
      <c r="S204" s="1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</row>
    <row r="205" spans="19:87" x14ac:dyDescent="0.2">
      <c r="S205" s="1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</row>
    <row r="206" spans="19:87" x14ac:dyDescent="0.2">
      <c r="S206" s="1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</row>
    <row r="207" spans="19:87" x14ac:dyDescent="0.2">
      <c r="S207" s="1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</row>
    <row r="208" spans="19:87" x14ac:dyDescent="0.2">
      <c r="S208" s="1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</row>
    <row r="209" spans="19:87" x14ac:dyDescent="0.2">
      <c r="S209" s="1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</row>
    <row r="210" spans="19:87" x14ac:dyDescent="0.2">
      <c r="S210" s="1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</row>
    <row r="211" spans="19:87" x14ac:dyDescent="0.2">
      <c r="S211" s="1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</row>
    <row r="212" spans="19:87" x14ac:dyDescent="0.2">
      <c r="S212" s="1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</row>
    <row r="213" spans="19:87" x14ac:dyDescent="0.2">
      <c r="S213" s="1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</row>
    <row r="214" spans="19:87" x14ac:dyDescent="0.2">
      <c r="S214" s="1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</row>
    <row r="215" spans="19:87" x14ac:dyDescent="0.2">
      <c r="S215" s="1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</row>
    <row r="216" spans="19:87" x14ac:dyDescent="0.2">
      <c r="S216" s="1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</row>
    <row r="217" spans="19:87" x14ac:dyDescent="0.2">
      <c r="S217" s="1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</row>
    <row r="218" spans="19:87" x14ac:dyDescent="0.2">
      <c r="S218" s="1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</row>
    <row r="219" spans="19:87" x14ac:dyDescent="0.2">
      <c r="S219" s="1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</row>
    <row r="220" spans="19:87" x14ac:dyDescent="0.2">
      <c r="S220" s="1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</row>
    <row r="221" spans="19:87" x14ac:dyDescent="0.2">
      <c r="S221" s="1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</row>
    <row r="222" spans="19:87" x14ac:dyDescent="0.2">
      <c r="S222" s="1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</row>
    <row r="223" spans="19:87" x14ac:dyDescent="0.2">
      <c r="S223" s="1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</row>
    <row r="224" spans="19:87" x14ac:dyDescent="0.2">
      <c r="S224" s="1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</row>
    <row r="225" spans="19:87" x14ac:dyDescent="0.2">
      <c r="S225" s="1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</row>
    <row r="226" spans="19:87" x14ac:dyDescent="0.2">
      <c r="S226" s="1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</row>
    <row r="227" spans="19:87" x14ac:dyDescent="0.2">
      <c r="S227" s="1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</row>
    <row r="228" spans="19:87" x14ac:dyDescent="0.2">
      <c r="S228" s="1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</row>
    <row r="229" spans="19:87" x14ac:dyDescent="0.2">
      <c r="S229" s="1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</row>
    <row r="230" spans="19:87" x14ac:dyDescent="0.2">
      <c r="S230" s="1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</row>
    <row r="231" spans="19:87" x14ac:dyDescent="0.2">
      <c r="S231" s="1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</row>
    <row r="232" spans="19:87" x14ac:dyDescent="0.2">
      <c r="S232" s="1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</row>
    <row r="233" spans="19:87" x14ac:dyDescent="0.2">
      <c r="S233" s="1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</row>
    <row r="234" spans="19:87" x14ac:dyDescent="0.2">
      <c r="S234" s="1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</row>
    <row r="235" spans="19:87" x14ac:dyDescent="0.2">
      <c r="S235" s="1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</row>
    <row r="236" spans="19:87" x14ac:dyDescent="0.2">
      <c r="S236" s="1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</row>
    <row r="237" spans="19:87" x14ac:dyDescent="0.2">
      <c r="S237" s="1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</row>
    <row r="238" spans="19:87" x14ac:dyDescent="0.2">
      <c r="S238" s="1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</row>
    <row r="239" spans="19:87" x14ac:dyDescent="0.2">
      <c r="S239" s="1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</row>
    <row r="240" spans="19:87" x14ac:dyDescent="0.2">
      <c r="S240" s="1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</row>
    <row r="241" spans="19:87" x14ac:dyDescent="0.2">
      <c r="S241" s="1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</row>
    <row r="242" spans="19:87" x14ac:dyDescent="0.2">
      <c r="S242" s="1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</row>
    <row r="243" spans="19:87" x14ac:dyDescent="0.2">
      <c r="S243" s="1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</row>
    <row r="244" spans="19:87" x14ac:dyDescent="0.2">
      <c r="S244" s="1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</row>
    <row r="245" spans="19:87" x14ac:dyDescent="0.2">
      <c r="S245" s="1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</row>
    <row r="246" spans="19:87" x14ac:dyDescent="0.2">
      <c r="S246" s="1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</row>
    <row r="247" spans="19:87" x14ac:dyDescent="0.2">
      <c r="S247" s="1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</row>
    <row r="248" spans="19:87" x14ac:dyDescent="0.2">
      <c r="S248" s="1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</row>
    <row r="249" spans="19:87" x14ac:dyDescent="0.2">
      <c r="S249" s="1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</row>
    <row r="250" spans="19:87" x14ac:dyDescent="0.2">
      <c r="S250" s="1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</row>
    <row r="251" spans="19:87" x14ac:dyDescent="0.2">
      <c r="S251" s="1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</row>
    <row r="252" spans="19:87" x14ac:dyDescent="0.2">
      <c r="S252" s="19"/>
    </row>
    <row r="253" spans="19:87" x14ac:dyDescent="0.2">
      <c r="S253" s="19"/>
    </row>
    <row r="254" spans="19:87" x14ac:dyDescent="0.2">
      <c r="S254" s="19"/>
    </row>
    <row r="255" spans="19:87" x14ac:dyDescent="0.2">
      <c r="S255" s="19"/>
    </row>
    <row r="256" spans="19:87" x14ac:dyDescent="0.2">
      <c r="S256" s="19"/>
    </row>
    <row r="257" spans="19:19" x14ac:dyDescent="0.2">
      <c r="S257" s="19"/>
    </row>
    <row r="258" spans="19:19" x14ac:dyDescent="0.2">
      <c r="S258" s="19"/>
    </row>
    <row r="259" spans="19:19" x14ac:dyDescent="0.2">
      <c r="S259" s="19"/>
    </row>
    <row r="260" spans="19:19" x14ac:dyDescent="0.2">
      <c r="S260" s="19"/>
    </row>
    <row r="261" spans="19:19" x14ac:dyDescent="0.2">
      <c r="S261" s="19"/>
    </row>
    <row r="262" spans="19:19" x14ac:dyDescent="0.2">
      <c r="S262" s="19"/>
    </row>
    <row r="263" spans="19:19" x14ac:dyDescent="0.2">
      <c r="S263" s="19"/>
    </row>
    <row r="264" spans="19:19" x14ac:dyDescent="0.2">
      <c r="S264" s="19"/>
    </row>
    <row r="265" spans="19:19" x14ac:dyDescent="0.2">
      <c r="S265" s="19"/>
    </row>
    <row r="266" spans="19:19" x14ac:dyDescent="0.2">
      <c r="S266" s="19"/>
    </row>
    <row r="267" spans="19:19" x14ac:dyDescent="0.2">
      <c r="S267" s="19"/>
    </row>
    <row r="268" spans="19:19" x14ac:dyDescent="0.2">
      <c r="S268" s="19"/>
    </row>
    <row r="269" spans="19:19" x14ac:dyDescent="0.2">
      <c r="S269" s="19"/>
    </row>
    <row r="270" spans="19:19" x14ac:dyDescent="0.2">
      <c r="S270" s="19"/>
    </row>
    <row r="271" spans="19:19" x14ac:dyDescent="0.2">
      <c r="S271" s="19"/>
    </row>
    <row r="272" spans="19:19" x14ac:dyDescent="0.2">
      <c r="S272" s="19"/>
    </row>
    <row r="273" spans="19:19" x14ac:dyDescent="0.2">
      <c r="S273" s="19"/>
    </row>
    <row r="274" spans="19:19" x14ac:dyDescent="0.2">
      <c r="S274" s="19"/>
    </row>
    <row r="275" spans="19:19" x14ac:dyDescent="0.2">
      <c r="S275" s="19"/>
    </row>
    <row r="276" spans="19:19" x14ac:dyDescent="0.2">
      <c r="S276" s="19"/>
    </row>
    <row r="277" spans="19:19" x14ac:dyDescent="0.2">
      <c r="S277" s="19"/>
    </row>
    <row r="278" spans="19:19" x14ac:dyDescent="0.2">
      <c r="S278" s="19"/>
    </row>
    <row r="279" spans="19:19" x14ac:dyDescent="0.2">
      <c r="S279" s="19"/>
    </row>
    <row r="280" spans="19:19" x14ac:dyDescent="0.2">
      <c r="S280" s="19"/>
    </row>
    <row r="281" spans="19:19" x14ac:dyDescent="0.2">
      <c r="S281" s="19"/>
    </row>
    <row r="282" spans="19:19" x14ac:dyDescent="0.2">
      <c r="S282" s="19"/>
    </row>
    <row r="283" spans="19:19" x14ac:dyDescent="0.2">
      <c r="S283" s="19"/>
    </row>
    <row r="284" spans="19:19" x14ac:dyDescent="0.2">
      <c r="S284" s="19"/>
    </row>
    <row r="285" spans="19:19" x14ac:dyDescent="0.2">
      <c r="S285" s="19"/>
    </row>
    <row r="286" spans="19:19" x14ac:dyDescent="0.2">
      <c r="S286" s="19"/>
    </row>
    <row r="287" spans="19:19" x14ac:dyDescent="0.2">
      <c r="S287" s="19"/>
    </row>
    <row r="288" spans="19:19" x14ac:dyDescent="0.2">
      <c r="S288" s="19"/>
    </row>
    <row r="289" spans="19:19" x14ac:dyDescent="0.2">
      <c r="S289" s="19"/>
    </row>
    <row r="290" spans="19:19" x14ac:dyDescent="0.2">
      <c r="S290" s="19"/>
    </row>
    <row r="291" spans="19:19" x14ac:dyDescent="0.2">
      <c r="S291" s="19"/>
    </row>
    <row r="292" spans="19:19" x14ac:dyDescent="0.2">
      <c r="S292" s="19"/>
    </row>
    <row r="293" spans="19:19" x14ac:dyDescent="0.2">
      <c r="S293" s="19"/>
    </row>
    <row r="294" spans="19:19" x14ac:dyDescent="0.2">
      <c r="S294" s="19"/>
    </row>
    <row r="295" spans="19:19" x14ac:dyDescent="0.2">
      <c r="S295" s="19"/>
    </row>
    <row r="296" spans="19:19" x14ac:dyDescent="0.2">
      <c r="S296" s="19"/>
    </row>
    <row r="297" spans="19:19" x14ac:dyDescent="0.2">
      <c r="S297" s="19"/>
    </row>
    <row r="298" spans="19:19" x14ac:dyDescent="0.2">
      <c r="S298" s="19"/>
    </row>
    <row r="299" spans="19:19" x14ac:dyDescent="0.2">
      <c r="S299" s="19"/>
    </row>
    <row r="300" spans="19:19" x14ac:dyDescent="0.2">
      <c r="S300" s="19"/>
    </row>
    <row r="301" spans="19:19" x14ac:dyDescent="0.2">
      <c r="S301" s="19"/>
    </row>
    <row r="302" spans="19:19" x14ac:dyDescent="0.2">
      <c r="S302" s="19"/>
    </row>
    <row r="303" spans="19:19" x14ac:dyDescent="0.2">
      <c r="S303" s="19"/>
    </row>
    <row r="304" spans="19:19" x14ac:dyDescent="0.2">
      <c r="S304" s="19"/>
    </row>
    <row r="305" spans="19:19" x14ac:dyDescent="0.2">
      <c r="S305" s="19"/>
    </row>
    <row r="306" spans="19:19" x14ac:dyDescent="0.2">
      <c r="S306" s="19"/>
    </row>
    <row r="307" spans="19:19" x14ac:dyDescent="0.2">
      <c r="S307" s="19"/>
    </row>
    <row r="308" spans="19:19" x14ac:dyDescent="0.2">
      <c r="S308" s="19"/>
    </row>
    <row r="309" spans="19:19" x14ac:dyDescent="0.2">
      <c r="S309" s="19"/>
    </row>
    <row r="310" spans="19:19" x14ac:dyDescent="0.2">
      <c r="S310" s="19"/>
    </row>
    <row r="311" spans="19:19" x14ac:dyDescent="0.2">
      <c r="S311" s="19"/>
    </row>
    <row r="312" spans="19:19" x14ac:dyDescent="0.2">
      <c r="S312" s="19"/>
    </row>
    <row r="313" spans="19:19" x14ac:dyDescent="0.2">
      <c r="S313" s="19"/>
    </row>
    <row r="314" spans="19:19" x14ac:dyDescent="0.2">
      <c r="S314" s="19"/>
    </row>
    <row r="315" spans="19:19" x14ac:dyDescent="0.2">
      <c r="S315" s="19"/>
    </row>
    <row r="316" spans="19:19" x14ac:dyDescent="0.2">
      <c r="S316" s="19"/>
    </row>
    <row r="317" spans="19:19" x14ac:dyDescent="0.2">
      <c r="S317" s="19"/>
    </row>
    <row r="318" spans="19:19" x14ac:dyDescent="0.2">
      <c r="S318" s="19"/>
    </row>
    <row r="319" spans="19:19" x14ac:dyDescent="0.2">
      <c r="S319" s="19"/>
    </row>
    <row r="320" spans="19:19" x14ac:dyDescent="0.2">
      <c r="S320" s="19"/>
    </row>
    <row r="321" spans="19:19" x14ac:dyDescent="0.2">
      <c r="S321" s="19"/>
    </row>
    <row r="322" spans="19:19" x14ac:dyDescent="0.2">
      <c r="S322" s="19"/>
    </row>
    <row r="323" spans="19:19" x14ac:dyDescent="0.2">
      <c r="S323" s="19"/>
    </row>
    <row r="324" spans="19:19" x14ac:dyDescent="0.2">
      <c r="S324" s="19"/>
    </row>
    <row r="325" spans="19:19" x14ac:dyDescent="0.2">
      <c r="S325" s="19"/>
    </row>
    <row r="326" spans="19:19" x14ac:dyDescent="0.2">
      <c r="S326" s="19"/>
    </row>
    <row r="327" spans="19:19" x14ac:dyDescent="0.2">
      <c r="S327" s="19"/>
    </row>
    <row r="328" spans="19:19" x14ac:dyDescent="0.2">
      <c r="S328" s="19"/>
    </row>
    <row r="329" spans="19:19" x14ac:dyDescent="0.2">
      <c r="S329" s="19"/>
    </row>
    <row r="330" spans="19:19" x14ac:dyDescent="0.2">
      <c r="S330" s="19"/>
    </row>
    <row r="331" spans="19:19" x14ac:dyDescent="0.2">
      <c r="S331" s="19"/>
    </row>
    <row r="332" spans="19:19" x14ac:dyDescent="0.2">
      <c r="S332" s="19"/>
    </row>
    <row r="333" spans="19:19" x14ac:dyDescent="0.2">
      <c r="S333" s="19"/>
    </row>
    <row r="334" spans="19:19" x14ac:dyDescent="0.2">
      <c r="S334" s="19"/>
    </row>
    <row r="335" spans="19:19" x14ac:dyDescent="0.2">
      <c r="S335" s="19"/>
    </row>
    <row r="336" spans="19:19" x14ac:dyDescent="0.2">
      <c r="S336" s="19"/>
    </row>
    <row r="337" spans="19:19" x14ac:dyDescent="0.2">
      <c r="S337" s="19"/>
    </row>
    <row r="338" spans="19:19" x14ac:dyDescent="0.2">
      <c r="S338" s="19"/>
    </row>
    <row r="339" spans="19:19" x14ac:dyDescent="0.2">
      <c r="S339" s="19"/>
    </row>
    <row r="340" spans="19:19" x14ac:dyDescent="0.2">
      <c r="S340" s="19"/>
    </row>
    <row r="341" spans="19:19" x14ac:dyDescent="0.2">
      <c r="S341" s="19"/>
    </row>
    <row r="342" spans="19:19" x14ac:dyDescent="0.2">
      <c r="S342" s="19"/>
    </row>
    <row r="343" spans="19:19" x14ac:dyDescent="0.2">
      <c r="S343" s="19"/>
    </row>
    <row r="344" spans="19:19" x14ac:dyDescent="0.2">
      <c r="S344" s="19"/>
    </row>
    <row r="345" spans="19:19" x14ac:dyDescent="0.2">
      <c r="S345" s="19"/>
    </row>
    <row r="346" spans="19:19" x14ac:dyDescent="0.2">
      <c r="S346" s="19"/>
    </row>
    <row r="347" spans="19:19" x14ac:dyDescent="0.2">
      <c r="S347" s="19"/>
    </row>
    <row r="348" spans="19:19" x14ac:dyDescent="0.2">
      <c r="S348" s="19"/>
    </row>
    <row r="349" spans="19:19" x14ac:dyDescent="0.2">
      <c r="S349" s="19"/>
    </row>
    <row r="350" spans="19:19" x14ac:dyDescent="0.2">
      <c r="S350" s="19"/>
    </row>
    <row r="351" spans="19:19" x14ac:dyDescent="0.2">
      <c r="S351" s="19"/>
    </row>
    <row r="352" spans="19:19" x14ac:dyDescent="0.2">
      <c r="S352" s="19"/>
    </row>
    <row r="353" spans="19:19" x14ac:dyDescent="0.2">
      <c r="S353" s="19"/>
    </row>
    <row r="354" spans="19:19" x14ac:dyDescent="0.2">
      <c r="S354" s="19"/>
    </row>
    <row r="355" spans="19:19" x14ac:dyDescent="0.2">
      <c r="S355" s="19"/>
    </row>
    <row r="356" spans="19:19" x14ac:dyDescent="0.2">
      <c r="S356" s="19"/>
    </row>
    <row r="357" spans="19:19" x14ac:dyDescent="0.2">
      <c r="S357" s="19"/>
    </row>
    <row r="358" spans="19:19" x14ac:dyDescent="0.2">
      <c r="S358" s="19"/>
    </row>
    <row r="359" spans="19:19" x14ac:dyDescent="0.2">
      <c r="S359" s="19"/>
    </row>
    <row r="360" spans="19:19" x14ac:dyDescent="0.2">
      <c r="S360" s="19"/>
    </row>
    <row r="361" spans="19:19" x14ac:dyDescent="0.2">
      <c r="S361" s="19"/>
    </row>
    <row r="362" spans="19:19" x14ac:dyDescent="0.2">
      <c r="S362" s="19"/>
    </row>
    <row r="363" spans="19:19" x14ac:dyDescent="0.2">
      <c r="S363" s="19"/>
    </row>
    <row r="364" spans="19:19" x14ac:dyDescent="0.2">
      <c r="S364" s="19"/>
    </row>
    <row r="365" spans="19:19" x14ac:dyDescent="0.2">
      <c r="S365" s="19"/>
    </row>
    <row r="366" spans="19:19" x14ac:dyDescent="0.2">
      <c r="S366" s="19"/>
    </row>
    <row r="367" spans="19:19" x14ac:dyDescent="0.2">
      <c r="S367" s="19"/>
    </row>
    <row r="368" spans="19:19" x14ac:dyDescent="0.2">
      <c r="S368" s="19"/>
    </row>
    <row r="369" spans="19:19" x14ac:dyDescent="0.2">
      <c r="S369" s="19"/>
    </row>
    <row r="370" spans="19:19" x14ac:dyDescent="0.2">
      <c r="S370" s="19"/>
    </row>
    <row r="371" spans="19:19" x14ac:dyDescent="0.2">
      <c r="S371" s="19"/>
    </row>
    <row r="372" spans="19:19" x14ac:dyDescent="0.2">
      <c r="S372" s="19"/>
    </row>
    <row r="373" spans="19:19" x14ac:dyDescent="0.2">
      <c r="S373" s="19"/>
    </row>
    <row r="374" spans="19:19" x14ac:dyDescent="0.2">
      <c r="S374" s="19"/>
    </row>
    <row r="375" spans="19:19" x14ac:dyDescent="0.2">
      <c r="S375" s="19"/>
    </row>
    <row r="376" spans="19:19" x14ac:dyDescent="0.2">
      <c r="S376" s="19"/>
    </row>
    <row r="377" spans="19:19" x14ac:dyDescent="0.2">
      <c r="S377" s="19"/>
    </row>
    <row r="378" spans="19:19" x14ac:dyDescent="0.2">
      <c r="S378" s="19"/>
    </row>
    <row r="379" spans="19:19" x14ac:dyDescent="0.2">
      <c r="S379" s="19"/>
    </row>
    <row r="380" spans="19:19" x14ac:dyDescent="0.2">
      <c r="S380" s="19"/>
    </row>
    <row r="381" spans="19:19" x14ac:dyDescent="0.2">
      <c r="S381" s="19"/>
    </row>
    <row r="382" spans="19:19" x14ac:dyDescent="0.2">
      <c r="S382" s="19"/>
    </row>
    <row r="383" spans="19:19" x14ac:dyDescent="0.2">
      <c r="S383" s="19"/>
    </row>
    <row r="384" spans="19:19" x14ac:dyDescent="0.2">
      <c r="S384" s="19"/>
    </row>
    <row r="385" spans="19:19" x14ac:dyDescent="0.2">
      <c r="S385" s="19"/>
    </row>
    <row r="386" spans="19:19" x14ac:dyDescent="0.2">
      <c r="S386" s="19"/>
    </row>
    <row r="387" spans="19:19" x14ac:dyDescent="0.2">
      <c r="S387" s="19"/>
    </row>
    <row r="388" spans="19:19" x14ac:dyDescent="0.2">
      <c r="S388" s="1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"/>
  <sheetViews>
    <sheetView workbookViewId="0">
      <selection activeCell="A26" sqref="A26:IV26"/>
    </sheetView>
  </sheetViews>
  <sheetFormatPr defaultRowHeight="12.75" x14ac:dyDescent="0.2"/>
  <cols>
    <col min="1" max="1" width="11.2851562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  <col min="20" max="20" width="9.7109375" customWidth="1"/>
    <col min="21" max="21" width="9.285156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 t="s">
        <v>159</v>
      </c>
      <c r="D5" s="3"/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279</v>
      </c>
      <c r="C6" s="106"/>
      <c r="D6" s="3" t="s">
        <v>25</v>
      </c>
      <c r="E6" s="3" t="s">
        <v>279</v>
      </c>
      <c r="G6" s="3" t="s">
        <v>27</v>
      </c>
      <c r="H6" s="3" t="s">
        <v>280</v>
      </c>
      <c r="I6" s="3"/>
      <c r="J6" s="3"/>
      <c r="K6" s="3" t="s">
        <v>29</v>
      </c>
      <c r="L6" s="3" t="s">
        <v>42</v>
      </c>
    </row>
    <row r="7" spans="1:19" ht="15.75" thickBot="1" x14ac:dyDescent="0.3">
      <c r="A7" s="108"/>
      <c r="B7" s="108"/>
      <c r="C7" s="108"/>
      <c r="D7" s="23"/>
      <c r="E7" s="23"/>
      <c r="F7" s="23"/>
      <c r="G7" s="23"/>
      <c r="H7" s="3"/>
      <c r="I7" s="3"/>
      <c r="J7" s="3"/>
      <c r="K7" s="3"/>
      <c r="L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44">
        <v>9</v>
      </c>
      <c r="E13" s="488">
        <v>0</v>
      </c>
      <c r="F13" s="488">
        <v>0</v>
      </c>
      <c r="G13" s="44">
        <v>2</v>
      </c>
      <c r="H13" s="44">
        <v>7</v>
      </c>
      <c r="I13" s="44">
        <v>1</v>
      </c>
      <c r="J13" s="44">
        <v>6</v>
      </c>
      <c r="K13" s="44">
        <v>2</v>
      </c>
      <c r="L13" s="44">
        <v>13</v>
      </c>
      <c r="M13" s="44">
        <v>0</v>
      </c>
      <c r="N13" s="44">
        <v>0</v>
      </c>
      <c r="O13" s="44">
        <v>0</v>
      </c>
      <c r="P13" s="489">
        <v>38</v>
      </c>
      <c r="Q13" s="489">
        <v>9</v>
      </c>
      <c r="R13" s="490">
        <v>13</v>
      </c>
      <c r="S13" s="491">
        <v>34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44">
        <v>11</v>
      </c>
      <c r="E14" s="488">
        <v>0</v>
      </c>
      <c r="F14" s="488">
        <v>0</v>
      </c>
      <c r="G14" s="44">
        <v>5</v>
      </c>
      <c r="H14" s="44">
        <v>6</v>
      </c>
      <c r="I14" s="44">
        <v>6</v>
      </c>
      <c r="J14" s="44">
        <v>2</v>
      </c>
      <c r="K14" s="44">
        <v>3</v>
      </c>
      <c r="L14" s="44">
        <v>6</v>
      </c>
      <c r="M14" s="44">
        <v>0</v>
      </c>
      <c r="N14" s="44">
        <v>0</v>
      </c>
      <c r="O14" s="44">
        <v>2</v>
      </c>
      <c r="P14" s="489">
        <v>34</v>
      </c>
      <c r="Q14" s="489">
        <v>10</v>
      </c>
      <c r="R14" s="490">
        <v>8</v>
      </c>
      <c r="S14" s="491">
        <v>37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150">
        <v>8</v>
      </c>
      <c r="E15" s="488">
        <v>3</v>
      </c>
      <c r="F15" s="488">
        <v>0</v>
      </c>
      <c r="G15" s="178">
        <v>3</v>
      </c>
      <c r="H15" s="178">
        <v>8</v>
      </c>
      <c r="I15" s="150">
        <v>2</v>
      </c>
      <c r="J15" s="150">
        <v>9</v>
      </c>
      <c r="K15" s="150">
        <v>0</v>
      </c>
      <c r="L15" s="150">
        <v>16</v>
      </c>
      <c r="M15" s="150">
        <v>0</v>
      </c>
      <c r="N15" s="150">
        <v>0</v>
      </c>
      <c r="O15" s="150">
        <v>0</v>
      </c>
      <c r="P15" s="478">
        <v>37</v>
      </c>
      <c r="Q15" s="478">
        <v>11</v>
      </c>
      <c r="R15" s="479">
        <v>16</v>
      </c>
      <c r="S15" s="480">
        <v>32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150">
        <v>8</v>
      </c>
      <c r="E16" s="488">
        <v>2</v>
      </c>
      <c r="F16" s="488">
        <v>1</v>
      </c>
      <c r="G16" s="178">
        <v>3</v>
      </c>
      <c r="H16" s="178">
        <v>8</v>
      </c>
      <c r="I16" s="150">
        <v>7</v>
      </c>
      <c r="J16" s="150">
        <v>2</v>
      </c>
      <c r="K16" s="150">
        <v>2</v>
      </c>
      <c r="L16" s="150">
        <v>9</v>
      </c>
      <c r="M16" s="150">
        <v>0</v>
      </c>
      <c r="N16" s="150">
        <v>0</v>
      </c>
      <c r="O16" s="150">
        <v>1</v>
      </c>
      <c r="P16" s="151">
        <v>32</v>
      </c>
      <c r="Q16" s="151">
        <v>10</v>
      </c>
      <c r="R16" s="347">
        <v>10</v>
      </c>
      <c r="S16" s="152">
        <v>32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150">
        <v>7</v>
      </c>
      <c r="E17" s="488">
        <v>1</v>
      </c>
      <c r="F17" s="488">
        <v>0</v>
      </c>
      <c r="G17" s="178">
        <v>5</v>
      </c>
      <c r="H17" s="178">
        <v>3</v>
      </c>
      <c r="I17" s="150">
        <v>3</v>
      </c>
      <c r="J17" s="150">
        <v>5</v>
      </c>
      <c r="K17" s="150">
        <v>0</v>
      </c>
      <c r="L17" s="150">
        <v>4</v>
      </c>
      <c r="M17" s="150">
        <v>0</v>
      </c>
      <c r="N17" s="150">
        <v>0</v>
      </c>
      <c r="O17" s="150">
        <v>1</v>
      </c>
      <c r="P17" s="151">
        <v>32</v>
      </c>
      <c r="Q17" s="151">
        <v>8</v>
      </c>
      <c r="R17" s="347">
        <v>5</v>
      </c>
      <c r="S17" s="152">
        <v>35</v>
      </c>
    </row>
    <row r="18" spans="1:19" ht="15.75" x14ac:dyDescent="0.25">
      <c r="A18" s="345">
        <v>42772</v>
      </c>
      <c r="B18" s="345">
        <v>42778</v>
      </c>
      <c r="C18" s="346" t="s">
        <v>82</v>
      </c>
      <c r="D18" s="150">
        <v>8</v>
      </c>
      <c r="E18" s="488">
        <v>4</v>
      </c>
      <c r="F18" s="488">
        <v>0</v>
      </c>
      <c r="G18" s="178">
        <v>4</v>
      </c>
      <c r="H18" s="178">
        <v>8</v>
      </c>
      <c r="I18" s="150">
        <v>5</v>
      </c>
      <c r="J18" s="150">
        <v>7</v>
      </c>
      <c r="K18" s="150">
        <v>0</v>
      </c>
      <c r="L18" s="150">
        <v>7</v>
      </c>
      <c r="M18" s="150">
        <v>1</v>
      </c>
      <c r="N18" s="150">
        <v>0</v>
      </c>
      <c r="O18" s="150">
        <v>0</v>
      </c>
      <c r="P18" s="151">
        <v>35</v>
      </c>
      <c r="Q18" s="151">
        <v>12</v>
      </c>
      <c r="R18" s="347">
        <v>8</v>
      </c>
      <c r="S18" s="152">
        <v>39</v>
      </c>
    </row>
    <row r="19" spans="1:19" ht="15.75" x14ac:dyDescent="0.25">
      <c r="A19" s="345">
        <v>42779</v>
      </c>
      <c r="B19" s="345">
        <v>42785</v>
      </c>
      <c r="C19" s="346" t="s">
        <v>83</v>
      </c>
      <c r="D19" s="150">
        <v>2</v>
      </c>
      <c r="E19" s="488">
        <v>0</v>
      </c>
      <c r="F19" s="488">
        <v>0</v>
      </c>
      <c r="G19" s="150">
        <v>2</v>
      </c>
      <c r="H19" s="150">
        <v>0</v>
      </c>
      <c r="I19" s="150">
        <v>0</v>
      </c>
      <c r="J19" s="150">
        <v>1</v>
      </c>
      <c r="K19" s="150">
        <v>1</v>
      </c>
      <c r="L19" s="150">
        <v>4</v>
      </c>
      <c r="M19" s="150">
        <v>1</v>
      </c>
      <c r="N19" s="150">
        <v>0</v>
      </c>
      <c r="O19" s="150">
        <v>0</v>
      </c>
      <c r="P19" s="151">
        <v>39</v>
      </c>
      <c r="Q19" s="151">
        <v>4</v>
      </c>
      <c r="R19" s="347">
        <v>5</v>
      </c>
      <c r="S19" s="152">
        <v>38</v>
      </c>
    </row>
    <row r="20" spans="1:19" ht="15.75" x14ac:dyDescent="0.25">
      <c r="A20" s="345">
        <v>42786</v>
      </c>
      <c r="B20" s="345">
        <v>42792</v>
      </c>
      <c r="C20" s="346" t="s">
        <v>84</v>
      </c>
      <c r="D20" s="150">
        <v>6</v>
      </c>
      <c r="E20" s="488">
        <v>1</v>
      </c>
      <c r="F20" s="488">
        <v>0</v>
      </c>
      <c r="G20" s="150">
        <v>2</v>
      </c>
      <c r="H20" s="150">
        <v>5</v>
      </c>
      <c r="I20" s="150">
        <v>3</v>
      </c>
      <c r="J20" s="150">
        <v>4</v>
      </c>
      <c r="K20" s="150">
        <v>0</v>
      </c>
      <c r="L20" s="150">
        <v>7</v>
      </c>
      <c r="M20" s="150">
        <v>0</v>
      </c>
      <c r="N20" s="150">
        <v>0</v>
      </c>
      <c r="O20" s="150">
        <v>0</v>
      </c>
      <c r="P20" s="151">
        <v>38</v>
      </c>
      <c r="Q20" s="151">
        <v>7</v>
      </c>
      <c r="R20" s="347">
        <v>7</v>
      </c>
      <c r="S20" s="152">
        <v>38</v>
      </c>
    </row>
    <row r="21" spans="1:19" ht="15.75" x14ac:dyDescent="0.25">
      <c r="A21" s="345">
        <v>42793</v>
      </c>
      <c r="B21" s="345">
        <v>42799</v>
      </c>
      <c r="C21" s="346" t="s">
        <v>85</v>
      </c>
      <c r="D21" s="150">
        <v>8</v>
      </c>
      <c r="E21" s="488">
        <v>0</v>
      </c>
      <c r="F21" s="488">
        <v>0</v>
      </c>
      <c r="G21" s="150">
        <v>4</v>
      </c>
      <c r="H21" s="150">
        <v>4</v>
      </c>
      <c r="I21" s="150">
        <v>2</v>
      </c>
      <c r="J21" s="150">
        <v>5</v>
      </c>
      <c r="K21" s="150">
        <v>1</v>
      </c>
      <c r="L21" s="150">
        <v>10</v>
      </c>
      <c r="M21" s="150">
        <v>0</v>
      </c>
      <c r="N21" s="150">
        <v>0</v>
      </c>
      <c r="O21" s="150">
        <v>0</v>
      </c>
      <c r="P21" s="151">
        <v>38</v>
      </c>
      <c r="Q21" s="151">
        <v>8</v>
      </c>
      <c r="R21" s="347">
        <v>10</v>
      </c>
      <c r="S21" s="152">
        <v>36</v>
      </c>
    </row>
    <row r="22" spans="1:19" ht="15.75" x14ac:dyDescent="0.25">
      <c r="A22" s="345">
        <v>42800</v>
      </c>
      <c r="B22" s="345">
        <v>42806</v>
      </c>
      <c r="C22" s="346" t="s">
        <v>86</v>
      </c>
      <c r="D22" s="150">
        <v>4</v>
      </c>
      <c r="E22" s="488">
        <v>0</v>
      </c>
      <c r="F22" s="488">
        <v>0</v>
      </c>
      <c r="G22" s="150">
        <v>1</v>
      </c>
      <c r="H22" s="150">
        <v>3</v>
      </c>
      <c r="I22" s="150">
        <v>4</v>
      </c>
      <c r="J22" s="150">
        <v>0</v>
      </c>
      <c r="K22" s="150">
        <v>0</v>
      </c>
      <c r="L22" s="150">
        <v>5</v>
      </c>
      <c r="M22" s="150">
        <v>0</v>
      </c>
      <c r="N22" s="150">
        <v>0</v>
      </c>
      <c r="O22" s="150">
        <v>0</v>
      </c>
      <c r="P22" s="478">
        <v>36</v>
      </c>
      <c r="Q22" s="478">
        <v>4</v>
      </c>
      <c r="R22" s="479">
        <v>5</v>
      </c>
      <c r="S22" s="480">
        <v>35</v>
      </c>
    </row>
    <row r="23" spans="1:19" ht="15.75" x14ac:dyDescent="0.25">
      <c r="A23" s="345">
        <v>42807</v>
      </c>
      <c r="B23" s="345">
        <v>42813</v>
      </c>
      <c r="C23" s="346" t="s">
        <v>87</v>
      </c>
      <c r="D23" s="150">
        <v>1</v>
      </c>
      <c r="E23" s="488">
        <v>1</v>
      </c>
      <c r="F23" s="488">
        <v>1</v>
      </c>
      <c r="G23" s="150">
        <v>1</v>
      </c>
      <c r="H23" s="150">
        <v>2</v>
      </c>
      <c r="I23" s="150">
        <v>0</v>
      </c>
      <c r="J23" s="150">
        <v>2</v>
      </c>
      <c r="K23" s="150">
        <v>1</v>
      </c>
      <c r="L23" s="150">
        <v>11</v>
      </c>
      <c r="M23" s="150">
        <v>0</v>
      </c>
      <c r="N23" s="150">
        <v>0</v>
      </c>
      <c r="O23" s="150">
        <v>1</v>
      </c>
      <c r="P23" s="478">
        <v>35</v>
      </c>
      <c r="Q23" s="478">
        <v>2</v>
      </c>
      <c r="R23" s="479">
        <v>12</v>
      </c>
      <c r="S23" s="480">
        <v>24</v>
      </c>
    </row>
    <row r="24" spans="1:19" ht="15.75" x14ac:dyDescent="0.25">
      <c r="A24" s="345">
        <v>42814</v>
      </c>
      <c r="B24" s="345">
        <v>42820</v>
      </c>
      <c r="C24" s="346" t="s">
        <v>88</v>
      </c>
      <c r="D24" s="150">
        <v>5</v>
      </c>
      <c r="E24" s="488">
        <v>2</v>
      </c>
      <c r="F24" s="488">
        <v>1</v>
      </c>
      <c r="G24" s="150">
        <v>1</v>
      </c>
      <c r="H24" s="150">
        <v>7</v>
      </c>
      <c r="I24" s="150">
        <v>1</v>
      </c>
      <c r="J24" s="150">
        <v>7</v>
      </c>
      <c r="K24" s="150">
        <v>0</v>
      </c>
      <c r="L24" s="150">
        <v>2</v>
      </c>
      <c r="M24" s="150">
        <v>0</v>
      </c>
      <c r="N24" s="150">
        <v>0</v>
      </c>
      <c r="O24" s="150">
        <v>1</v>
      </c>
      <c r="P24" s="478">
        <v>24</v>
      </c>
      <c r="Q24" s="478">
        <v>7</v>
      </c>
      <c r="R24" s="479">
        <v>3</v>
      </c>
      <c r="S24" s="480">
        <v>29</v>
      </c>
    </row>
    <row r="25" spans="1:19" ht="15.75" x14ac:dyDescent="0.25">
      <c r="A25" s="345">
        <v>42821</v>
      </c>
      <c r="B25" s="345">
        <v>42827</v>
      </c>
      <c r="C25" s="346" t="s">
        <v>89</v>
      </c>
      <c r="D25" s="150">
        <v>1</v>
      </c>
      <c r="E25" s="488">
        <v>0</v>
      </c>
      <c r="F25" s="488">
        <v>0</v>
      </c>
      <c r="G25" s="150">
        <v>0</v>
      </c>
      <c r="H25" s="150">
        <v>1</v>
      </c>
      <c r="I25" s="150">
        <v>1</v>
      </c>
      <c r="J25" s="150">
        <v>0</v>
      </c>
      <c r="K25" s="150">
        <v>0</v>
      </c>
      <c r="L25" s="150">
        <v>8</v>
      </c>
      <c r="M25" s="150">
        <v>0</v>
      </c>
      <c r="N25" s="150">
        <v>3</v>
      </c>
      <c r="O25" s="150">
        <v>0</v>
      </c>
      <c r="P25" s="478">
        <v>29</v>
      </c>
      <c r="Q25" s="478">
        <v>1</v>
      </c>
      <c r="R25" s="479">
        <v>11</v>
      </c>
      <c r="S25" s="480">
        <v>19</v>
      </c>
    </row>
    <row r="26" spans="1:19" ht="15.75" x14ac:dyDescent="0.25">
      <c r="A26" s="345">
        <v>42828</v>
      </c>
      <c r="B26" s="345">
        <v>42834</v>
      </c>
      <c r="C26" s="346" t="s">
        <v>90</v>
      </c>
      <c r="D26" s="150">
        <v>4</v>
      </c>
      <c r="E26" s="488">
        <v>1</v>
      </c>
      <c r="F26" s="488">
        <v>1</v>
      </c>
      <c r="G26" s="150">
        <v>2</v>
      </c>
      <c r="H26" s="150">
        <v>4</v>
      </c>
      <c r="I26" s="150">
        <v>4</v>
      </c>
      <c r="J26" s="150">
        <v>2</v>
      </c>
      <c r="K26" s="150">
        <v>0</v>
      </c>
      <c r="L26" s="150">
        <v>8</v>
      </c>
      <c r="M26" s="150">
        <v>0</v>
      </c>
      <c r="N26" s="150">
        <v>2</v>
      </c>
      <c r="O26" s="150">
        <v>1</v>
      </c>
      <c r="P26" s="478">
        <v>19</v>
      </c>
      <c r="Q26" s="478">
        <v>5</v>
      </c>
      <c r="R26" s="479">
        <v>11</v>
      </c>
      <c r="S26" s="480">
        <v>13</v>
      </c>
    </row>
    <row r="27" spans="1:19" ht="15.75" x14ac:dyDescent="0.25">
      <c r="A27" s="345">
        <v>42835</v>
      </c>
      <c r="B27" s="345">
        <v>42841</v>
      </c>
      <c r="C27" s="346" t="s">
        <v>91</v>
      </c>
      <c r="D27" s="150">
        <v>2</v>
      </c>
      <c r="E27" s="488">
        <v>0</v>
      </c>
      <c r="F27" s="488">
        <v>2</v>
      </c>
      <c r="G27" s="150">
        <v>2</v>
      </c>
      <c r="H27" s="150">
        <v>2</v>
      </c>
      <c r="I27" s="150">
        <v>2</v>
      </c>
      <c r="J27" s="150">
        <v>2</v>
      </c>
      <c r="K27" s="150">
        <v>0</v>
      </c>
      <c r="L27" s="150">
        <v>2</v>
      </c>
      <c r="M27" s="150">
        <v>0</v>
      </c>
      <c r="N27" s="150">
        <v>0</v>
      </c>
      <c r="O27" s="150">
        <v>2</v>
      </c>
      <c r="P27" s="478">
        <v>13</v>
      </c>
      <c r="Q27" s="478">
        <v>2</v>
      </c>
      <c r="R27" s="479">
        <v>2</v>
      </c>
      <c r="S27" s="480">
        <v>13</v>
      </c>
    </row>
    <row r="28" spans="1:19" ht="15.75" x14ac:dyDescent="0.25">
      <c r="A28" s="345">
        <v>42842</v>
      </c>
      <c r="B28" s="345">
        <v>42848</v>
      </c>
      <c r="C28" s="346" t="s">
        <v>92</v>
      </c>
      <c r="D28" s="150">
        <v>3</v>
      </c>
      <c r="E28" s="488">
        <v>2</v>
      </c>
      <c r="F28" s="488">
        <v>0</v>
      </c>
      <c r="G28" s="150">
        <v>3</v>
      </c>
      <c r="H28" s="150">
        <v>2</v>
      </c>
      <c r="I28" s="150">
        <v>2</v>
      </c>
      <c r="J28" s="150">
        <v>1</v>
      </c>
      <c r="K28" s="150">
        <v>2</v>
      </c>
      <c r="L28" s="150">
        <v>2</v>
      </c>
      <c r="M28" s="150">
        <v>0</v>
      </c>
      <c r="N28" s="150">
        <v>0</v>
      </c>
      <c r="O28" s="150">
        <v>0</v>
      </c>
      <c r="P28" s="478">
        <v>13</v>
      </c>
      <c r="Q28" s="478">
        <v>5</v>
      </c>
      <c r="R28" s="479">
        <v>2</v>
      </c>
      <c r="S28" s="480">
        <v>16</v>
      </c>
    </row>
    <row r="29" spans="1:19" ht="15.75" x14ac:dyDescent="0.25">
      <c r="A29" s="345">
        <v>42849</v>
      </c>
      <c r="B29" s="345">
        <v>42855</v>
      </c>
      <c r="C29" s="346" t="s">
        <v>93</v>
      </c>
      <c r="D29" s="150">
        <v>2</v>
      </c>
      <c r="E29" s="488">
        <v>1</v>
      </c>
      <c r="F29" s="488">
        <v>1</v>
      </c>
      <c r="G29" s="150">
        <v>3</v>
      </c>
      <c r="H29" s="150">
        <v>1</v>
      </c>
      <c r="I29" s="150">
        <v>1</v>
      </c>
      <c r="J29" s="150">
        <v>0</v>
      </c>
      <c r="K29" s="150">
        <v>3</v>
      </c>
      <c r="L29" s="150">
        <v>4</v>
      </c>
      <c r="M29" s="150">
        <v>0</v>
      </c>
      <c r="N29" s="150">
        <v>2</v>
      </c>
      <c r="O29" s="150">
        <v>1</v>
      </c>
      <c r="P29" s="478">
        <v>16</v>
      </c>
      <c r="Q29" s="478">
        <v>3</v>
      </c>
      <c r="R29" s="479">
        <v>7</v>
      </c>
      <c r="S29" s="480">
        <v>12</v>
      </c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44"/>
      <c r="E31" s="488"/>
      <c r="F31" s="488"/>
      <c r="G31" s="44"/>
      <c r="H31" s="44"/>
      <c r="I31" s="44"/>
      <c r="J31" s="44"/>
      <c r="K31" s="44"/>
      <c r="L31" s="44"/>
      <c r="M31" s="44"/>
      <c r="N31" s="44"/>
      <c r="O31" s="44"/>
      <c r="P31" s="457"/>
      <c r="Q31" s="457"/>
      <c r="R31" s="458"/>
      <c r="S31" s="459"/>
    </row>
    <row r="32" spans="1:19" ht="15.75" x14ac:dyDescent="0.25">
      <c r="A32" s="345">
        <v>42870</v>
      </c>
      <c r="B32" s="345">
        <v>42876</v>
      </c>
      <c r="C32" s="346" t="s">
        <v>96</v>
      </c>
      <c r="D32" s="44"/>
      <c r="E32" s="488"/>
      <c r="F32" s="488"/>
      <c r="G32" s="44"/>
      <c r="H32" s="44"/>
      <c r="I32" s="44"/>
      <c r="J32" s="44"/>
      <c r="K32" s="44"/>
      <c r="L32" s="44"/>
      <c r="M32" s="44"/>
      <c r="N32" s="44"/>
      <c r="O32" s="44"/>
      <c r="P32" s="457"/>
      <c r="Q32" s="457"/>
      <c r="R32" s="458"/>
      <c r="S32" s="459"/>
    </row>
    <row r="33" spans="1:19" ht="15.75" x14ac:dyDescent="0.25">
      <c r="A33" s="345">
        <v>42877</v>
      </c>
      <c r="B33" s="345">
        <v>42883</v>
      </c>
      <c r="C33" s="346" t="s">
        <v>97</v>
      </c>
      <c r="D33" s="44"/>
      <c r="E33" s="488"/>
      <c r="F33" s="488"/>
      <c r="G33" s="44"/>
      <c r="H33" s="44"/>
      <c r="I33" s="44"/>
      <c r="J33" s="44"/>
      <c r="K33" s="44"/>
      <c r="L33" s="44"/>
      <c r="M33" s="44"/>
      <c r="N33" s="44"/>
      <c r="O33" s="44"/>
      <c r="P33" s="457"/>
      <c r="Q33" s="457"/>
      <c r="R33" s="458"/>
      <c r="S33" s="459"/>
    </row>
    <row r="34" spans="1:19" ht="15.75" x14ac:dyDescent="0.25">
      <c r="A34" s="345">
        <v>42884</v>
      </c>
      <c r="B34" s="345">
        <v>42890</v>
      </c>
      <c r="C34" s="346" t="s">
        <v>98</v>
      </c>
      <c r="D34" s="44"/>
      <c r="E34" s="488"/>
      <c r="F34" s="488"/>
      <c r="G34" s="44"/>
      <c r="H34" s="44"/>
      <c r="I34" s="44"/>
      <c r="J34" s="44"/>
      <c r="K34" s="44"/>
      <c r="L34" s="44"/>
      <c r="M34" s="44"/>
      <c r="N34" s="44"/>
      <c r="O34" s="44"/>
      <c r="P34" s="457"/>
      <c r="Q34" s="457"/>
      <c r="R34" s="458"/>
      <c r="S34" s="459"/>
    </row>
    <row r="35" spans="1:19" ht="15.75" x14ac:dyDescent="0.25">
      <c r="A35" s="345">
        <v>42891</v>
      </c>
      <c r="B35" s="345">
        <v>42897</v>
      </c>
      <c r="C35" s="346" t="s">
        <v>99</v>
      </c>
      <c r="D35" s="44"/>
      <c r="E35" s="488"/>
      <c r="F35" s="488"/>
      <c r="G35" s="44"/>
      <c r="H35" s="44"/>
      <c r="I35" s="44"/>
      <c r="J35" s="44"/>
      <c r="K35" s="44"/>
      <c r="L35" s="44"/>
      <c r="M35" s="44"/>
      <c r="N35" s="44"/>
      <c r="O35" s="44"/>
      <c r="P35" s="457"/>
      <c r="Q35" s="457"/>
      <c r="R35" s="458"/>
      <c r="S35" s="459"/>
    </row>
    <row r="36" spans="1:19" ht="15.75" x14ac:dyDescent="0.25">
      <c r="A36" s="345">
        <v>42898</v>
      </c>
      <c r="B36" s="345">
        <v>42904</v>
      </c>
      <c r="C36" s="346" t="s">
        <v>100</v>
      </c>
      <c r="D36" s="44"/>
      <c r="E36" s="488"/>
      <c r="F36" s="488"/>
      <c r="G36" s="44"/>
      <c r="H36" s="44"/>
      <c r="I36" s="44"/>
      <c r="J36" s="44"/>
      <c r="K36" s="44"/>
      <c r="L36" s="44"/>
      <c r="M36" s="44"/>
      <c r="N36" s="44"/>
      <c r="O36" s="44"/>
      <c r="P36" s="457"/>
      <c r="Q36" s="457"/>
      <c r="R36" s="458"/>
      <c r="S36" s="459"/>
    </row>
    <row r="37" spans="1:19" ht="15.75" x14ac:dyDescent="0.25">
      <c r="A37" s="345">
        <v>42905</v>
      </c>
      <c r="B37" s="345">
        <v>42911</v>
      </c>
      <c r="C37" s="346" t="s">
        <v>101</v>
      </c>
      <c r="D37" s="44"/>
      <c r="E37" s="488"/>
      <c r="F37" s="488"/>
      <c r="G37" s="44"/>
      <c r="H37" s="44"/>
      <c r="I37" s="44"/>
      <c r="J37" s="44"/>
      <c r="K37" s="44"/>
      <c r="L37" s="44"/>
      <c r="M37" s="44"/>
      <c r="N37" s="44"/>
      <c r="O37" s="44"/>
      <c r="P37" s="457"/>
      <c r="Q37" s="457"/>
      <c r="R37" s="458"/>
      <c r="S37" s="459"/>
    </row>
    <row r="38" spans="1:19" ht="15.75" x14ac:dyDescent="0.25">
      <c r="A38" s="345">
        <v>42912</v>
      </c>
      <c r="B38" s="345">
        <v>42918</v>
      </c>
      <c r="C38" s="346" t="s">
        <v>102</v>
      </c>
      <c r="D38" s="44"/>
      <c r="E38" s="488"/>
      <c r="F38" s="488"/>
      <c r="G38" s="44"/>
      <c r="H38" s="44"/>
      <c r="I38" s="44"/>
      <c r="J38" s="44"/>
      <c r="K38" s="44"/>
      <c r="L38" s="44"/>
      <c r="M38" s="44"/>
      <c r="N38" s="44"/>
      <c r="O38" s="44"/>
      <c r="P38" s="457"/>
      <c r="Q38" s="457"/>
      <c r="R38" s="458"/>
      <c r="S38" s="459"/>
    </row>
    <row r="39" spans="1:19" ht="15.75" x14ac:dyDescent="0.25">
      <c r="A39" s="345">
        <v>42919</v>
      </c>
      <c r="B39" s="345">
        <v>42925</v>
      </c>
      <c r="C39" s="346" t="s">
        <v>103</v>
      </c>
      <c r="D39" s="44"/>
      <c r="E39" s="488"/>
      <c r="F39" s="488"/>
      <c r="G39" s="44"/>
      <c r="H39" s="44"/>
      <c r="I39" s="44"/>
      <c r="J39" s="44"/>
      <c r="K39" s="44"/>
      <c r="L39" s="44"/>
      <c r="M39" s="44"/>
      <c r="N39" s="44"/>
      <c r="O39" s="44"/>
      <c r="P39" s="457"/>
      <c r="Q39" s="457"/>
      <c r="R39" s="458"/>
      <c r="S39" s="459"/>
    </row>
    <row r="40" spans="1:19" ht="15.75" x14ac:dyDescent="0.25">
      <c r="A40" s="345">
        <v>42926</v>
      </c>
      <c r="B40" s="345">
        <v>42932</v>
      </c>
      <c r="C40" s="346" t="s">
        <v>104</v>
      </c>
      <c r="D40" s="44"/>
      <c r="E40" s="488"/>
      <c r="F40" s="488"/>
      <c r="G40" s="44"/>
      <c r="H40" s="44"/>
      <c r="I40" s="44"/>
      <c r="J40" s="44"/>
      <c r="K40" s="44"/>
      <c r="L40" s="44"/>
      <c r="M40" s="44"/>
      <c r="N40" s="44"/>
      <c r="O40" s="44"/>
      <c r="P40" s="457"/>
      <c r="Q40" s="457"/>
      <c r="R40" s="458"/>
      <c r="S40" s="459"/>
    </row>
    <row r="41" spans="1:19" ht="15.75" x14ac:dyDescent="0.25">
      <c r="A41" s="345">
        <v>42933</v>
      </c>
      <c r="B41" s="345">
        <v>42939</v>
      </c>
      <c r="C41" s="346" t="s">
        <v>105</v>
      </c>
      <c r="D41" s="44"/>
      <c r="E41" s="488"/>
      <c r="F41" s="488"/>
      <c r="G41" s="44"/>
      <c r="H41" s="44"/>
      <c r="I41" s="44"/>
      <c r="J41" s="44"/>
      <c r="K41" s="44"/>
      <c r="L41" s="44"/>
      <c r="M41" s="44"/>
      <c r="N41" s="44"/>
      <c r="O41" s="44"/>
      <c r="P41" s="457"/>
      <c r="Q41" s="457"/>
      <c r="R41" s="458"/>
      <c r="S41" s="459"/>
    </row>
    <row r="42" spans="1:19" ht="15.75" x14ac:dyDescent="0.25">
      <c r="A42" s="345">
        <v>42940</v>
      </c>
      <c r="B42" s="345">
        <v>42946</v>
      </c>
      <c r="C42" s="346" t="s">
        <v>106</v>
      </c>
      <c r="D42" s="44"/>
      <c r="E42" s="488"/>
      <c r="F42" s="488"/>
      <c r="G42" s="44"/>
      <c r="H42" s="44"/>
      <c r="I42" s="44"/>
      <c r="J42" s="44"/>
      <c r="K42" s="44"/>
      <c r="L42" s="44"/>
      <c r="M42" s="44"/>
      <c r="N42" s="44"/>
      <c r="O42" s="44"/>
      <c r="P42" s="457"/>
      <c r="Q42" s="457"/>
      <c r="R42" s="458"/>
      <c r="S42" s="459"/>
    </row>
    <row r="43" spans="1:19" ht="15.75" x14ac:dyDescent="0.25">
      <c r="A43" s="345">
        <v>42947</v>
      </c>
      <c r="B43" s="345">
        <v>42953</v>
      </c>
      <c r="C43" s="346" t="s">
        <v>107</v>
      </c>
      <c r="D43" s="44"/>
      <c r="E43" s="488"/>
      <c r="F43" s="488"/>
      <c r="G43" s="44"/>
      <c r="H43" s="44"/>
      <c r="I43" s="44"/>
      <c r="J43" s="44"/>
      <c r="K43" s="44"/>
      <c r="L43" s="44"/>
      <c r="M43" s="44"/>
      <c r="N43" s="44"/>
      <c r="O43" s="44"/>
      <c r="P43" s="457"/>
      <c r="Q43" s="457"/>
      <c r="R43" s="458"/>
      <c r="S43" s="459"/>
    </row>
    <row r="44" spans="1:19" ht="15.75" x14ac:dyDescent="0.25">
      <c r="A44" s="345">
        <v>42954</v>
      </c>
      <c r="B44" s="345">
        <v>42960</v>
      </c>
      <c r="C44" s="346" t="s">
        <v>108</v>
      </c>
      <c r="D44" s="44"/>
      <c r="E44" s="488"/>
      <c r="F44" s="488"/>
      <c r="G44" s="44"/>
      <c r="H44" s="44"/>
      <c r="I44" s="44"/>
      <c r="J44" s="44"/>
      <c r="K44" s="44"/>
      <c r="L44" s="44"/>
      <c r="M44" s="44"/>
      <c r="N44" s="44"/>
      <c r="O44" s="44"/>
      <c r="P44" s="457"/>
      <c r="Q44" s="457"/>
      <c r="R44" s="458"/>
      <c r="S44" s="459"/>
    </row>
    <row r="45" spans="1:19" ht="15.75" x14ac:dyDescent="0.25">
      <c r="A45" s="345">
        <v>42961</v>
      </c>
      <c r="B45" s="345">
        <v>42967</v>
      </c>
      <c r="C45" s="346" t="s">
        <v>109</v>
      </c>
      <c r="D45" s="44"/>
      <c r="E45" s="488"/>
      <c r="F45" s="488"/>
      <c r="G45" s="44"/>
      <c r="H45" s="44"/>
      <c r="I45" s="44"/>
      <c r="J45" s="44"/>
      <c r="K45" s="44"/>
      <c r="L45" s="44"/>
      <c r="M45" s="44"/>
      <c r="N45" s="44"/>
      <c r="O45" s="44"/>
      <c r="P45" s="457"/>
      <c r="Q45" s="457"/>
      <c r="R45" s="458"/>
      <c r="S45" s="459"/>
    </row>
    <row r="46" spans="1:19" ht="15.75" x14ac:dyDescent="0.25">
      <c r="A46" s="345">
        <v>42968</v>
      </c>
      <c r="B46" s="345">
        <v>42974</v>
      </c>
      <c r="C46" s="346" t="s">
        <v>110</v>
      </c>
      <c r="D46" s="44"/>
      <c r="E46" s="488"/>
      <c r="F46" s="488"/>
      <c r="G46" s="44"/>
      <c r="H46" s="44"/>
      <c r="I46" s="44"/>
      <c r="J46" s="44"/>
      <c r="K46" s="44"/>
      <c r="L46" s="44"/>
      <c r="M46" s="44"/>
      <c r="N46" s="44"/>
      <c r="O46" s="44"/>
      <c r="P46" s="457"/>
      <c r="Q46" s="457"/>
      <c r="R46" s="458"/>
      <c r="S46" s="459"/>
    </row>
    <row r="47" spans="1:19" ht="15.75" x14ac:dyDescent="0.25">
      <c r="A47" s="345">
        <v>42975</v>
      </c>
      <c r="B47" s="345">
        <v>42981</v>
      </c>
      <c r="C47" s="346" t="s">
        <v>111</v>
      </c>
      <c r="D47" s="44"/>
      <c r="E47" s="488"/>
      <c r="F47" s="488"/>
      <c r="G47" s="44"/>
      <c r="H47" s="44"/>
      <c r="I47" s="44"/>
      <c r="J47" s="44"/>
      <c r="K47" s="44"/>
      <c r="L47" s="44"/>
      <c r="M47" s="44"/>
      <c r="N47" s="44"/>
      <c r="O47" s="44"/>
      <c r="P47" s="457"/>
      <c r="Q47" s="457"/>
      <c r="R47" s="458"/>
      <c r="S47" s="459"/>
    </row>
    <row r="48" spans="1:19" ht="15.75" x14ac:dyDescent="0.25">
      <c r="A48" s="345">
        <v>42982</v>
      </c>
      <c r="B48" s="345">
        <v>42988</v>
      </c>
      <c r="C48" s="346" t="s">
        <v>112</v>
      </c>
      <c r="D48" s="44"/>
      <c r="E48" s="488"/>
      <c r="F48" s="488"/>
      <c r="G48" s="44"/>
      <c r="H48" s="44"/>
      <c r="I48" s="44"/>
      <c r="J48" s="44"/>
      <c r="K48" s="44"/>
      <c r="L48" s="44"/>
      <c r="M48" s="44"/>
      <c r="N48" s="44"/>
      <c r="O48" s="44"/>
      <c r="P48" s="457"/>
      <c r="Q48" s="457"/>
      <c r="R48" s="458"/>
      <c r="S48" s="459"/>
    </row>
    <row r="49" spans="1:19" ht="15.75" x14ac:dyDescent="0.25">
      <c r="A49" s="345">
        <v>42989</v>
      </c>
      <c r="B49" s="345">
        <v>42995</v>
      </c>
      <c r="C49" s="346" t="s">
        <v>113</v>
      </c>
      <c r="D49" s="44"/>
      <c r="E49" s="488"/>
      <c r="F49" s="488"/>
      <c r="G49" s="44"/>
      <c r="H49" s="44"/>
      <c r="I49" s="44"/>
      <c r="J49" s="44"/>
      <c r="K49" s="44"/>
      <c r="L49" s="44"/>
      <c r="M49" s="44"/>
      <c r="N49" s="44"/>
      <c r="O49" s="44"/>
      <c r="P49" s="457"/>
      <c r="Q49" s="457"/>
      <c r="R49" s="458"/>
      <c r="S49" s="459"/>
    </row>
    <row r="50" spans="1:19" ht="15.75" x14ac:dyDescent="0.25">
      <c r="A50" s="345">
        <v>42996</v>
      </c>
      <c r="B50" s="345">
        <v>43002</v>
      </c>
      <c r="C50" s="346" t="s">
        <v>114</v>
      </c>
      <c r="D50" s="44"/>
      <c r="E50" s="488"/>
      <c r="F50" s="488"/>
      <c r="G50" s="44"/>
      <c r="H50" s="44"/>
      <c r="I50" s="44"/>
      <c r="J50" s="44"/>
      <c r="K50" s="44"/>
      <c r="L50" s="44"/>
      <c r="M50" s="44"/>
      <c r="N50" s="44"/>
      <c r="O50" s="44"/>
      <c r="P50" s="457"/>
      <c r="Q50" s="457"/>
      <c r="R50" s="458"/>
      <c r="S50" s="459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2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2" ht="16.5" thickBot="1" x14ac:dyDescent="0.3">
      <c r="A66" s="835" t="s">
        <v>48</v>
      </c>
      <c r="B66" s="836"/>
      <c r="C66" s="836"/>
      <c r="D66" s="364">
        <f>SUM(D13:D65)</f>
        <v>89</v>
      </c>
      <c r="E66" s="364">
        <f t="shared" ref="E66:S66" si="0">SUM(E13:E65)</f>
        <v>18</v>
      </c>
      <c r="F66" s="364">
        <f t="shared" si="0"/>
        <v>7</v>
      </c>
      <c r="G66" s="364">
        <f t="shared" si="0"/>
        <v>43</v>
      </c>
      <c r="H66" s="364">
        <f t="shared" si="0"/>
        <v>71</v>
      </c>
      <c r="I66" s="364">
        <f t="shared" si="0"/>
        <v>44</v>
      </c>
      <c r="J66" s="364">
        <f t="shared" si="0"/>
        <v>55</v>
      </c>
      <c r="K66" s="364">
        <f t="shared" si="0"/>
        <v>15</v>
      </c>
      <c r="L66" s="364">
        <f t="shared" si="0"/>
        <v>118</v>
      </c>
      <c r="M66" s="364">
        <f t="shared" si="0"/>
        <v>2</v>
      </c>
      <c r="N66" s="364">
        <f t="shared" si="0"/>
        <v>7</v>
      </c>
      <c r="O66" s="364">
        <f t="shared" si="0"/>
        <v>10</v>
      </c>
      <c r="P66" s="364">
        <f t="shared" si="0"/>
        <v>508</v>
      </c>
      <c r="Q66" s="364">
        <f t="shared" si="0"/>
        <v>108</v>
      </c>
      <c r="R66" s="364">
        <f t="shared" si="0"/>
        <v>135</v>
      </c>
      <c r="S66" s="365">
        <f t="shared" si="0"/>
        <v>482</v>
      </c>
    </row>
    <row r="67" spans="1:22" x14ac:dyDescent="0.2">
      <c r="T67" s="9"/>
      <c r="U67" s="9"/>
      <c r="V67" s="9"/>
    </row>
    <row r="68" spans="1:22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T68" s="9"/>
      <c r="U68" s="9"/>
      <c r="V68" s="9"/>
    </row>
    <row r="69" spans="1:22" x14ac:dyDescent="0.2"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T69" s="9"/>
      <c r="U69" s="9"/>
      <c r="V69" s="9"/>
    </row>
    <row r="70" spans="1:22" x14ac:dyDescent="0.2">
      <c r="T70" s="9"/>
      <c r="U70" s="9"/>
      <c r="V70" s="9"/>
    </row>
    <row r="71" spans="1:22" x14ac:dyDescent="0.2">
      <c r="T71" s="9"/>
      <c r="U71" s="9"/>
      <c r="V71" s="9"/>
    </row>
    <row r="72" spans="1:22" x14ac:dyDescent="0.2">
      <c r="T72" s="9"/>
      <c r="U72" s="9"/>
      <c r="V72" s="9"/>
    </row>
    <row r="73" spans="1:22" x14ac:dyDescent="0.2">
      <c r="T73" s="9"/>
      <c r="U73" s="9"/>
      <c r="V73" s="9"/>
    </row>
    <row r="74" spans="1:22" x14ac:dyDescent="0.2">
      <c r="T74" s="9"/>
      <c r="U74" s="9"/>
      <c r="V74" s="9"/>
    </row>
    <row r="75" spans="1:22" x14ac:dyDescent="0.2">
      <c r="T75" s="9"/>
      <c r="U75" s="9"/>
      <c r="V75" s="9"/>
    </row>
    <row r="76" spans="1:22" x14ac:dyDescent="0.2">
      <c r="T76" s="9"/>
      <c r="U76" s="9"/>
      <c r="V76" s="9"/>
    </row>
    <row r="77" spans="1:22" x14ac:dyDescent="0.2">
      <c r="T77" s="9"/>
      <c r="U77" s="9"/>
      <c r="V77" s="9"/>
    </row>
    <row r="78" spans="1:22" x14ac:dyDescent="0.2">
      <c r="T78" s="9"/>
      <c r="U78" s="9"/>
      <c r="V78" s="9"/>
    </row>
    <row r="79" spans="1:22" x14ac:dyDescent="0.2">
      <c r="T79" s="9"/>
      <c r="U79" s="9"/>
      <c r="V79" s="9"/>
    </row>
    <row r="80" spans="1:22" x14ac:dyDescent="0.2">
      <c r="T80" s="9"/>
      <c r="U80" s="9"/>
      <c r="V80" s="9"/>
    </row>
    <row r="81" spans="20:22" x14ac:dyDescent="0.2">
      <c r="T81" s="9"/>
      <c r="U81" s="9"/>
      <c r="V81" s="9"/>
    </row>
    <row r="82" spans="20:22" x14ac:dyDescent="0.2">
      <c r="T82" s="9"/>
      <c r="U82" s="9"/>
      <c r="V82" s="9"/>
    </row>
    <row r="83" spans="20:22" x14ac:dyDescent="0.2">
      <c r="T83" s="9"/>
      <c r="U83" s="9"/>
      <c r="V83" s="9"/>
    </row>
    <row r="84" spans="20:22" x14ac:dyDescent="0.2">
      <c r="T84" s="9"/>
      <c r="U84" s="9"/>
      <c r="V84" s="9"/>
    </row>
    <row r="85" spans="20:22" x14ac:dyDescent="0.2">
      <c r="T85" s="9"/>
      <c r="U85" s="9"/>
      <c r="V85" s="9"/>
    </row>
    <row r="86" spans="20:22" x14ac:dyDescent="0.2">
      <c r="T86" s="9"/>
      <c r="U86" s="9"/>
      <c r="V86" s="9"/>
    </row>
    <row r="87" spans="20:22" x14ac:dyDescent="0.2">
      <c r="T87" s="9"/>
      <c r="U87" s="9"/>
      <c r="V87" s="9"/>
    </row>
    <row r="88" spans="20:22" x14ac:dyDescent="0.2">
      <c r="T88" s="9"/>
      <c r="U88" s="9"/>
      <c r="V88" s="9"/>
    </row>
    <row r="89" spans="20:22" x14ac:dyDescent="0.2">
      <c r="T89" s="9"/>
      <c r="U89" s="9"/>
      <c r="V89" s="9"/>
    </row>
    <row r="90" spans="20:22" x14ac:dyDescent="0.2">
      <c r="T90" s="9"/>
      <c r="U90" s="9"/>
      <c r="V90" s="9"/>
    </row>
    <row r="91" spans="20:22" x14ac:dyDescent="0.2">
      <c r="T91" s="9"/>
      <c r="U91" s="9"/>
      <c r="V91" s="9"/>
    </row>
    <row r="92" spans="20:22" x14ac:dyDescent="0.2">
      <c r="T92" s="9"/>
      <c r="U92" s="9"/>
      <c r="V92" s="9"/>
    </row>
    <row r="93" spans="20:22" x14ac:dyDescent="0.2">
      <c r="T93" s="9"/>
      <c r="U93" s="9"/>
      <c r="V93" s="9"/>
    </row>
    <row r="94" spans="20:22" x14ac:dyDescent="0.2">
      <c r="T94" s="9"/>
      <c r="U94" s="9"/>
      <c r="V94" s="9"/>
    </row>
    <row r="95" spans="20:22" x14ac:dyDescent="0.2">
      <c r="T95" s="9"/>
      <c r="U95" s="9"/>
      <c r="V95" s="9"/>
    </row>
    <row r="96" spans="20:22" x14ac:dyDescent="0.2">
      <c r="T96" s="9"/>
      <c r="U96" s="9"/>
      <c r="V96" s="9"/>
    </row>
    <row r="97" spans="20:22" x14ac:dyDescent="0.2">
      <c r="T97" s="9"/>
      <c r="U97" s="9"/>
      <c r="V97" s="9"/>
    </row>
    <row r="98" spans="20:22" x14ac:dyDescent="0.2">
      <c r="T98" s="9"/>
      <c r="U98" s="9"/>
      <c r="V98" s="9"/>
    </row>
    <row r="99" spans="20:22" x14ac:dyDescent="0.2">
      <c r="T99" s="9"/>
      <c r="U99" s="9"/>
      <c r="V99" s="9"/>
    </row>
    <row r="100" spans="20:22" x14ac:dyDescent="0.2">
      <c r="T100" s="9"/>
      <c r="U100" s="9"/>
      <c r="V100" s="9"/>
    </row>
    <row r="101" spans="20:22" x14ac:dyDescent="0.2">
      <c r="T101" s="9"/>
      <c r="U101" s="9"/>
      <c r="V101" s="9"/>
    </row>
    <row r="102" spans="20:22" x14ac:dyDescent="0.2">
      <c r="T102" s="9"/>
      <c r="U102" s="9"/>
      <c r="V102" s="9"/>
    </row>
    <row r="103" spans="20:22" x14ac:dyDescent="0.2">
      <c r="T103" s="9"/>
      <c r="U103" s="9"/>
      <c r="V103" s="9"/>
    </row>
    <row r="104" spans="20:22" x14ac:dyDescent="0.2">
      <c r="T104" s="9"/>
      <c r="U104" s="9"/>
      <c r="V104" s="9"/>
    </row>
    <row r="105" spans="20:22" x14ac:dyDescent="0.2">
      <c r="T105" s="9"/>
      <c r="U105" s="9"/>
      <c r="V105" s="9"/>
    </row>
    <row r="106" spans="20:22" x14ac:dyDescent="0.2">
      <c r="T106" s="9"/>
      <c r="U106" s="9"/>
      <c r="V106" s="9"/>
    </row>
    <row r="107" spans="20:22" x14ac:dyDescent="0.2">
      <c r="T107" s="9"/>
      <c r="U107" s="9"/>
      <c r="V107" s="9"/>
    </row>
    <row r="108" spans="20:22" x14ac:dyDescent="0.2">
      <c r="T108" s="9"/>
      <c r="U108" s="9"/>
      <c r="V108" s="9"/>
    </row>
    <row r="109" spans="20:22" x14ac:dyDescent="0.2">
      <c r="T109" s="9"/>
      <c r="U109" s="9"/>
      <c r="V109" s="9"/>
    </row>
    <row r="110" spans="20:22" x14ac:dyDescent="0.2">
      <c r="T110" s="9"/>
      <c r="U110" s="9"/>
      <c r="V110" s="9"/>
    </row>
    <row r="111" spans="20:22" x14ac:dyDescent="0.2">
      <c r="T111" s="9"/>
      <c r="U111" s="9"/>
      <c r="V111" s="9"/>
    </row>
    <row r="112" spans="20:22" x14ac:dyDescent="0.2">
      <c r="T112" s="9"/>
      <c r="U112" s="9"/>
      <c r="V112" s="9"/>
    </row>
    <row r="113" spans="20:22" x14ac:dyDescent="0.2">
      <c r="T113" s="9"/>
      <c r="U113" s="9"/>
      <c r="V113" s="9"/>
    </row>
    <row r="114" spans="20:22" x14ac:dyDescent="0.2">
      <c r="T114" s="9"/>
      <c r="U114" s="9"/>
      <c r="V114" s="9"/>
    </row>
    <row r="115" spans="20:22" x14ac:dyDescent="0.2">
      <c r="T115" s="9"/>
      <c r="U115" s="9"/>
      <c r="V115" s="9"/>
    </row>
    <row r="116" spans="20:22" x14ac:dyDescent="0.2">
      <c r="T116" s="9"/>
      <c r="U116" s="9"/>
      <c r="V116" s="9"/>
    </row>
    <row r="117" spans="20:22" x14ac:dyDescent="0.2">
      <c r="T117" s="9"/>
      <c r="U117" s="9"/>
      <c r="V117" s="9"/>
    </row>
    <row r="118" spans="20:22" x14ac:dyDescent="0.2">
      <c r="T118" s="9"/>
      <c r="U118" s="9"/>
      <c r="V118" s="9"/>
    </row>
    <row r="119" spans="20:22" x14ac:dyDescent="0.2">
      <c r="T119" s="9"/>
      <c r="U119" s="9"/>
      <c r="V119" s="9"/>
    </row>
    <row r="120" spans="20:22" x14ac:dyDescent="0.2">
      <c r="T120" s="9"/>
      <c r="U120" s="9"/>
      <c r="V120" s="9"/>
    </row>
    <row r="121" spans="20:22" x14ac:dyDescent="0.2">
      <c r="T121" s="9"/>
      <c r="U121" s="9"/>
      <c r="V121" s="9"/>
    </row>
    <row r="122" spans="20:22" x14ac:dyDescent="0.2">
      <c r="T122" s="9"/>
      <c r="U122" s="9"/>
      <c r="V122" s="9"/>
    </row>
    <row r="123" spans="20:22" x14ac:dyDescent="0.2">
      <c r="T123" s="9"/>
      <c r="U123" s="9"/>
      <c r="V123" s="9"/>
    </row>
    <row r="124" spans="20:22" x14ac:dyDescent="0.2">
      <c r="T124" s="9"/>
      <c r="U124" s="9"/>
      <c r="V124" s="9"/>
    </row>
    <row r="125" spans="20:22" x14ac:dyDescent="0.2">
      <c r="T125" s="9"/>
      <c r="U125" s="9"/>
      <c r="V125" s="9"/>
    </row>
    <row r="126" spans="20:22" x14ac:dyDescent="0.2">
      <c r="T126" s="9"/>
      <c r="U126" s="9"/>
      <c r="V126" s="9"/>
    </row>
    <row r="127" spans="20:22" x14ac:dyDescent="0.2">
      <c r="T127" s="9"/>
      <c r="U127" s="9"/>
      <c r="V127" s="9"/>
    </row>
    <row r="128" spans="20:22" x14ac:dyDescent="0.2">
      <c r="T128" s="9"/>
      <c r="U128" s="9"/>
      <c r="V128" s="9"/>
    </row>
    <row r="129" spans="20:22" x14ac:dyDescent="0.2">
      <c r="T129" s="9"/>
      <c r="U129" s="9"/>
      <c r="V129" s="9"/>
    </row>
    <row r="130" spans="20:22" x14ac:dyDescent="0.2">
      <c r="T130" s="9"/>
      <c r="U130" s="9"/>
      <c r="V130" s="9"/>
    </row>
    <row r="131" spans="20:22" x14ac:dyDescent="0.2">
      <c r="T131" s="9"/>
      <c r="U131" s="9"/>
      <c r="V131" s="9"/>
    </row>
    <row r="132" spans="20:22" x14ac:dyDescent="0.2">
      <c r="T132" s="9"/>
      <c r="U132" s="9"/>
      <c r="V132" s="9"/>
    </row>
    <row r="133" spans="20:22" x14ac:dyDescent="0.2">
      <c r="T133" s="9"/>
      <c r="U133" s="9"/>
      <c r="V133" s="9"/>
    </row>
    <row r="134" spans="20:22" x14ac:dyDescent="0.2">
      <c r="T134" s="9"/>
      <c r="U134" s="9"/>
      <c r="V134" s="9"/>
    </row>
    <row r="135" spans="20:22" x14ac:dyDescent="0.2">
      <c r="T135" s="9"/>
      <c r="U135" s="9"/>
      <c r="V135" s="9"/>
    </row>
    <row r="136" spans="20:22" x14ac:dyDescent="0.2">
      <c r="T136" s="9"/>
      <c r="U136" s="9"/>
      <c r="V136" s="9"/>
    </row>
    <row r="137" spans="20:22" x14ac:dyDescent="0.2">
      <c r="T137" s="9"/>
      <c r="U137" s="9"/>
      <c r="V137" s="9"/>
    </row>
    <row r="138" spans="20:22" x14ac:dyDescent="0.2">
      <c r="T138" s="9"/>
      <c r="U138" s="9"/>
      <c r="V138" s="9"/>
    </row>
    <row r="139" spans="20:22" x14ac:dyDescent="0.2">
      <c r="T139" s="9"/>
      <c r="U139" s="9"/>
      <c r="V139" s="9"/>
    </row>
    <row r="140" spans="20:22" x14ac:dyDescent="0.2">
      <c r="T140" s="9"/>
      <c r="U140" s="9"/>
      <c r="V140" s="9"/>
    </row>
    <row r="141" spans="20:22" x14ac:dyDescent="0.2">
      <c r="T141" s="9"/>
      <c r="U141" s="9"/>
      <c r="V141" s="9"/>
    </row>
    <row r="142" spans="20:22" x14ac:dyDescent="0.2">
      <c r="T142" s="9"/>
      <c r="U142" s="9"/>
      <c r="V142" s="9"/>
    </row>
    <row r="143" spans="20:22" x14ac:dyDescent="0.2">
      <c r="T143" s="9"/>
      <c r="U143" s="9"/>
      <c r="V143" s="9"/>
    </row>
    <row r="144" spans="20:22" x14ac:dyDescent="0.2">
      <c r="T144" s="9"/>
      <c r="U144" s="9"/>
      <c r="V144" s="9"/>
    </row>
    <row r="145" spans="20:22" x14ac:dyDescent="0.2">
      <c r="T145" s="9"/>
      <c r="U145" s="9"/>
      <c r="V145" s="9"/>
    </row>
    <row r="146" spans="20:22" x14ac:dyDescent="0.2">
      <c r="T146" s="9"/>
      <c r="U146" s="9"/>
      <c r="V146" s="9"/>
    </row>
    <row r="147" spans="20:22" x14ac:dyDescent="0.2">
      <c r="T147" s="9"/>
      <c r="U147" s="9"/>
      <c r="V147" s="9"/>
    </row>
    <row r="148" spans="20:22" x14ac:dyDescent="0.2">
      <c r="T148" s="9"/>
      <c r="U148" s="9"/>
      <c r="V148" s="9"/>
    </row>
    <row r="149" spans="20:22" x14ac:dyDescent="0.2">
      <c r="T149" s="9"/>
      <c r="U149" s="9"/>
      <c r="V149" s="9"/>
    </row>
    <row r="150" spans="20:22" x14ac:dyDescent="0.2">
      <c r="T150" s="9"/>
      <c r="U150" s="9"/>
      <c r="V150" s="9"/>
    </row>
    <row r="151" spans="20:22" x14ac:dyDescent="0.2">
      <c r="T151" s="9"/>
      <c r="U151" s="9"/>
      <c r="V151" s="9"/>
    </row>
    <row r="152" spans="20:22" x14ac:dyDescent="0.2">
      <c r="T152" s="9"/>
      <c r="U152" s="9"/>
      <c r="V152" s="9"/>
    </row>
    <row r="153" spans="20:22" x14ac:dyDescent="0.2">
      <c r="T153" s="9"/>
      <c r="U153" s="9"/>
      <c r="V153" s="9"/>
    </row>
    <row r="154" spans="20:22" x14ac:dyDescent="0.2">
      <c r="T154" s="9"/>
      <c r="U154" s="9"/>
      <c r="V154" s="9"/>
    </row>
    <row r="155" spans="20:22" x14ac:dyDescent="0.2">
      <c r="T155" s="9"/>
      <c r="U155" s="9"/>
      <c r="V155" s="9"/>
    </row>
    <row r="156" spans="20:22" x14ac:dyDescent="0.2">
      <c r="T156" s="9"/>
      <c r="U156" s="9"/>
      <c r="V156" s="9"/>
    </row>
    <row r="157" spans="20:22" x14ac:dyDescent="0.2">
      <c r="T157" s="9"/>
      <c r="U157" s="9"/>
      <c r="V157" s="9"/>
    </row>
    <row r="158" spans="20:22" x14ac:dyDescent="0.2">
      <c r="T158" s="9"/>
      <c r="U158" s="9"/>
      <c r="V158" s="9"/>
    </row>
    <row r="159" spans="20:22" x14ac:dyDescent="0.2">
      <c r="T159" s="9"/>
      <c r="U159" s="9"/>
      <c r="V159" s="9"/>
    </row>
    <row r="160" spans="20:22" x14ac:dyDescent="0.2">
      <c r="T160" s="9"/>
      <c r="U160" s="9"/>
      <c r="V160" s="9"/>
    </row>
    <row r="161" spans="20:22" x14ac:dyDescent="0.2">
      <c r="T161" s="9"/>
      <c r="U161" s="9"/>
      <c r="V161" s="9"/>
    </row>
    <row r="162" spans="20:22" x14ac:dyDescent="0.2">
      <c r="T162" s="9"/>
      <c r="U162" s="9"/>
      <c r="V162" s="9"/>
    </row>
    <row r="163" spans="20:22" x14ac:dyDescent="0.2">
      <c r="T163" s="9"/>
      <c r="U163" s="9"/>
      <c r="V163" s="9"/>
    </row>
    <row r="164" spans="20:22" x14ac:dyDescent="0.2">
      <c r="T164" s="9"/>
      <c r="U164" s="9"/>
      <c r="V164" s="9"/>
    </row>
    <row r="165" spans="20:22" x14ac:dyDescent="0.2">
      <c r="T165" s="9"/>
      <c r="U165" s="9"/>
      <c r="V165" s="9"/>
    </row>
    <row r="166" spans="20:22" x14ac:dyDescent="0.2">
      <c r="T166" s="9"/>
      <c r="U166" s="9"/>
      <c r="V166" s="9"/>
    </row>
    <row r="167" spans="20:22" x14ac:dyDescent="0.2">
      <c r="T167" s="9"/>
      <c r="U167" s="9"/>
      <c r="V167" s="9"/>
    </row>
    <row r="168" spans="20:22" x14ac:dyDescent="0.2">
      <c r="T168" s="9"/>
      <c r="U168" s="9"/>
      <c r="V168" s="9"/>
    </row>
    <row r="169" spans="20:22" x14ac:dyDescent="0.2">
      <c r="T169" s="9"/>
      <c r="U169" s="9"/>
      <c r="V169" s="9"/>
    </row>
    <row r="170" spans="20:22" x14ac:dyDescent="0.2">
      <c r="T170" s="9"/>
      <c r="U170" s="9"/>
      <c r="V170" s="9"/>
    </row>
    <row r="171" spans="20:22" x14ac:dyDescent="0.2">
      <c r="T171" s="9"/>
      <c r="U171" s="9"/>
      <c r="V171" s="9"/>
    </row>
    <row r="172" spans="20:22" x14ac:dyDescent="0.2">
      <c r="T172" s="9"/>
      <c r="U172" s="9"/>
      <c r="V172" s="9"/>
    </row>
    <row r="173" spans="20:22" x14ac:dyDescent="0.2">
      <c r="T173" s="9"/>
      <c r="U173" s="9"/>
      <c r="V173" s="9"/>
    </row>
    <row r="174" spans="20:22" x14ac:dyDescent="0.2">
      <c r="T174" s="9"/>
      <c r="U174" s="9"/>
      <c r="V174" s="9"/>
    </row>
    <row r="175" spans="20:22" x14ac:dyDescent="0.2">
      <c r="T175" s="9"/>
      <c r="U175" s="9"/>
      <c r="V175" s="9"/>
    </row>
    <row r="176" spans="20:22" x14ac:dyDescent="0.2">
      <c r="T176" s="9"/>
      <c r="U176" s="9"/>
      <c r="V176" s="9"/>
    </row>
    <row r="177" spans="20:22" x14ac:dyDescent="0.2">
      <c r="T177" s="9"/>
      <c r="U177" s="9"/>
      <c r="V177" s="9"/>
    </row>
    <row r="178" spans="20:22" x14ac:dyDescent="0.2">
      <c r="T178" s="9"/>
      <c r="U178" s="9"/>
      <c r="V178" s="9"/>
    </row>
    <row r="179" spans="20:22" x14ac:dyDescent="0.2">
      <c r="T179" s="9"/>
      <c r="U179" s="9"/>
      <c r="V179" s="9"/>
    </row>
    <row r="180" spans="20:22" x14ac:dyDescent="0.2">
      <c r="T180" s="9"/>
      <c r="U180" s="9"/>
      <c r="V180" s="9"/>
    </row>
    <row r="181" spans="20:22" x14ac:dyDescent="0.2">
      <c r="T181" s="9"/>
      <c r="U181" s="9"/>
      <c r="V181" s="9"/>
    </row>
    <row r="182" spans="20:22" x14ac:dyDescent="0.2">
      <c r="T182" s="9"/>
      <c r="U182" s="9"/>
      <c r="V182" s="9"/>
    </row>
    <row r="183" spans="20:22" x14ac:dyDescent="0.2">
      <c r="T183" s="9"/>
      <c r="U183" s="9"/>
      <c r="V183" s="9"/>
    </row>
    <row r="184" spans="20:22" x14ac:dyDescent="0.2">
      <c r="T184" s="9"/>
      <c r="U184" s="9"/>
      <c r="V184" s="9"/>
    </row>
    <row r="185" spans="20:22" x14ac:dyDescent="0.2">
      <c r="T185" s="9"/>
      <c r="U185" s="9"/>
      <c r="V185" s="9"/>
    </row>
    <row r="186" spans="20:22" x14ac:dyDescent="0.2">
      <c r="T186" s="9"/>
      <c r="U186" s="9"/>
      <c r="V186" s="9"/>
    </row>
    <row r="187" spans="20:22" x14ac:dyDescent="0.2">
      <c r="T187" s="9"/>
      <c r="U187" s="9"/>
      <c r="V187" s="9"/>
    </row>
    <row r="188" spans="20:22" x14ac:dyDescent="0.2">
      <c r="T188" s="9"/>
      <c r="U188" s="9"/>
      <c r="V188" s="9"/>
    </row>
    <row r="189" spans="20:22" x14ac:dyDescent="0.2">
      <c r="T189" s="9"/>
      <c r="U189" s="9"/>
      <c r="V189" s="9"/>
    </row>
    <row r="190" spans="20:22" x14ac:dyDescent="0.2">
      <c r="T190" s="9"/>
      <c r="U190" s="9"/>
      <c r="V190" s="9"/>
    </row>
    <row r="191" spans="20:22" x14ac:dyDescent="0.2">
      <c r="T191" s="9"/>
      <c r="U191" s="9"/>
      <c r="V191" s="9"/>
    </row>
    <row r="192" spans="20:22" x14ac:dyDescent="0.2">
      <c r="T192" s="9"/>
      <c r="U192" s="9"/>
      <c r="V192" s="9"/>
    </row>
    <row r="193" spans="20:22" x14ac:dyDescent="0.2">
      <c r="T193" s="9"/>
      <c r="U193" s="9"/>
      <c r="V193" s="9"/>
    </row>
    <row r="194" spans="20:22" x14ac:dyDescent="0.2">
      <c r="T194" s="9"/>
      <c r="U194" s="9"/>
      <c r="V194" s="9"/>
    </row>
    <row r="195" spans="20:22" x14ac:dyDescent="0.2">
      <c r="T195" s="9"/>
      <c r="U195" s="9"/>
      <c r="V195" s="9"/>
    </row>
    <row r="196" spans="20:22" x14ac:dyDescent="0.2">
      <c r="T196" s="9"/>
      <c r="U196" s="9"/>
      <c r="V196" s="9"/>
    </row>
    <row r="197" spans="20:22" x14ac:dyDescent="0.2">
      <c r="T197" s="9"/>
      <c r="U197" s="9"/>
      <c r="V197" s="9"/>
    </row>
    <row r="198" spans="20:22" x14ac:dyDescent="0.2">
      <c r="T198" s="9"/>
      <c r="U198" s="9"/>
      <c r="V198" s="9"/>
    </row>
    <row r="199" spans="20:22" x14ac:dyDescent="0.2">
      <c r="T199" s="9"/>
      <c r="U199" s="9"/>
      <c r="V199" s="9"/>
    </row>
    <row r="200" spans="20:22" x14ac:dyDescent="0.2">
      <c r="T200" s="9"/>
      <c r="U200" s="9"/>
      <c r="V200" s="9"/>
    </row>
    <row r="201" spans="20:22" x14ac:dyDescent="0.2">
      <c r="T201" s="9"/>
      <c r="U201" s="9"/>
      <c r="V201" s="9"/>
    </row>
    <row r="202" spans="20:22" x14ac:dyDescent="0.2">
      <c r="T202" s="9"/>
      <c r="U202" s="9"/>
      <c r="V202" s="9"/>
    </row>
    <row r="203" spans="20:22" x14ac:dyDescent="0.2">
      <c r="T203" s="9"/>
      <c r="U203" s="9"/>
      <c r="V203" s="9"/>
    </row>
    <row r="204" spans="20:22" x14ac:dyDescent="0.2">
      <c r="T204" s="9"/>
      <c r="U204" s="9"/>
      <c r="V204" s="9"/>
    </row>
    <row r="205" spans="20:22" x14ac:dyDescent="0.2">
      <c r="T205" s="9"/>
      <c r="U205" s="9"/>
      <c r="V205" s="9"/>
    </row>
    <row r="206" spans="20:22" x14ac:dyDescent="0.2">
      <c r="T206" s="9"/>
      <c r="U206" s="9"/>
      <c r="V206" s="9"/>
    </row>
    <row r="207" spans="20:22" x14ac:dyDescent="0.2">
      <c r="T207" s="9"/>
      <c r="U207" s="9"/>
      <c r="V207" s="9"/>
    </row>
    <row r="208" spans="20:22" x14ac:dyDescent="0.2">
      <c r="T208" s="9"/>
      <c r="U208" s="9"/>
      <c r="V208" s="9"/>
    </row>
    <row r="209" spans="20:22" x14ac:dyDescent="0.2">
      <c r="T209" s="9"/>
      <c r="U209" s="9"/>
      <c r="V209" s="9"/>
    </row>
    <row r="210" spans="20:22" x14ac:dyDescent="0.2">
      <c r="T210" s="9"/>
      <c r="U210" s="9"/>
      <c r="V210" s="9"/>
    </row>
    <row r="211" spans="20:22" x14ac:dyDescent="0.2">
      <c r="T211" s="9"/>
      <c r="U211" s="9"/>
      <c r="V211" s="9"/>
    </row>
    <row r="212" spans="20:22" x14ac:dyDescent="0.2">
      <c r="T212" s="9"/>
      <c r="U212" s="9"/>
      <c r="V212" s="9"/>
    </row>
    <row r="213" spans="20:22" x14ac:dyDescent="0.2">
      <c r="T213" s="9"/>
      <c r="U213" s="9"/>
      <c r="V213" s="9"/>
    </row>
    <row r="214" spans="20:22" x14ac:dyDescent="0.2">
      <c r="T214" s="9"/>
      <c r="U214" s="9"/>
      <c r="V214" s="9"/>
    </row>
    <row r="215" spans="20:22" x14ac:dyDescent="0.2">
      <c r="T215" s="9"/>
      <c r="U215" s="9"/>
      <c r="V215" s="9"/>
    </row>
    <row r="216" spans="20:22" x14ac:dyDescent="0.2">
      <c r="T216" s="9"/>
      <c r="U216" s="9"/>
      <c r="V216" s="9"/>
    </row>
    <row r="217" spans="20:22" x14ac:dyDescent="0.2">
      <c r="T217" s="9"/>
      <c r="U217" s="9"/>
      <c r="V217" s="9"/>
    </row>
    <row r="218" spans="20:22" x14ac:dyDescent="0.2">
      <c r="T218" s="9"/>
      <c r="U218" s="9"/>
      <c r="V218" s="9"/>
    </row>
    <row r="219" spans="20:22" x14ac:dyDescent="0.2">
      <c r="T219" s="9"/>
      <c r="U219" s="9"/>
      <c r="V219" s="9"/>
    </row>
    <row r="220" spans="20:22" x14ac:dyDescent="0.2">
      <c r="T220" s="9"/>
      <c r="U220" s="9"/>
      <c r="V220" s="9"/>
    </row>
    <row r="221" spans="20:22" x14ac:dyDescent="0.2">
      <c r="T221" s="9"/>
      <c r="U221" s="9"/>
      <c r="V221" s="9"/>
    </row>
    <row r="222" spans="20:22" x14ac:dyDescent="0.2">
      <c r="T222" s="9"/>
      <c r="U222" s="9"/>
      <c r="V222" s="9"/>
    </row>
    <row r="223" spans="20:22" x14ac:dyDescent="0.2">
      <c r="T223" s="9"/>
      <c r="U223" s="9"/>
      <c r="V223" s="9"/>
    </row>
    <row r="224" spans="20:22" x14ac:dyDescent="0.2">
      <c r="T224" s="9"/>
      <c r="U224" s="9"/>
      <c r="V224" s="9"/>
    </row>
    <row r="225" spans="20:22" x14ac:dyDescent="0.2">
      <c r="T225" s="9"/>
      <c r="U225" s="9"/>
      <c r="V225" s="9"/>
    </row>
    <row r="226" spans="20:22" x14ac:dyDescent="0.2">
      <c r="T226" s="9"/>
      <c r="U226" s="9"/>
      <c r="V226" s="9"/>
    </row>
    <row r="227" spans="20:22" x14ac:dyDescent="0.2">
      <c r="T227" s="9"/>
      <c r="U227" s="9"/>
      <c r="V227" s="9"/>
    </row>
    <row r="228" spans="20:22" x14ac:dyDescent="0.2">
      <c r="T228" s="9"/>
      <c r="U228" s="9"/>
      <c r="V228" s="9"/>
    </row>
    <row r="229" spans="20:22" x14ac:dyDescent="0.2">
      <c r="T229" s="9"/>
      <c r="U229" s="9"/>
      <c r="V229" s="9"/>
    </row>
    <row r="230" spans="20:22" x14ac:dyDescent="0.2">
      <c r="T230" s="9"/>
      <c r="U230" s="9"/>
      <c r="V230" s="9"/>
    </row>
    <row r="231" spans="20:22" x14ac:dyDescent="0.2">
      <c r="T231" s="9"/>
      <c r="U231" s="9"/>
      <c r="V231" s="9"/>
    </row>
    <row r="232" spans="20:22" x14ac:dyDescent="0.2">
      <c r="T232" s="9"/>
      <c r="U232" s="9"/>
      <c r="V232" s="9"/>
    </row>
    <row r="233" spans="20:22" x14ac:dyDescent="0.2">
      <c r="T233" s="9"/>
      <c r="U233" s="9"/>
      <c r="V233" s="9"/>
    </row>
    <row r="234" spans="20:22" x14ac:dyDescent="0.2">
      <c r="T234" s="9"/>
      <c r="U234" s="9"/>
      <c r="V234" s="9"/>
    </row>
    <row r="235" spans="20:22" x14ac:dyDescent="0.2">
      <c r="T235" s="9"/>
      <c r="U235" s="9"/>
      <c r="V235" s="9"/>
    </row>
    <row r="236" spans="20:22" x14ac:dyDescent="0.2">
      <c r="T236" s="9"/>
      <c r="U236" s="9"/>
      <c r="V236" s="9"/>
    </row>
    <row r="237" spans="20:22" x14ac:dyDescent="0.2">
      <c r="T237" s="9"/>
      <c r="U237" s="9"/>
      <c r="V237" s="9"/>
    </row>
    <row r="238" spans="20:22" x14ac:dyDescent="0.2">
      <c r="T238" s="9"/>
      <c r="U238" s="9"/>
      <c r="V238" s="9"/>
    </row>
    <row r="239" spans="20:22" x14ac:dyDescent="0.2">
      <c r="T239" s="9"/>
      <c r="U239" s="9"/>
      <c r="V239" s="9"/>
    </row>
    <row r="240" spans="20:22" x14ac:dyDescent="0.2">
      <c r="T240" s="9"/>
      <c r="U240" s="9"/>
      <c r="V240" s="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conditionalFormatting sqref="G15">
    <cfRule type="expression" dxfId="407" priority="15">
      <formula>SUM(D15+E15)&lt;SUM(F15+G15)</formula>
    </cfRule>
    <cfRule type="expression" dxfId="406" priority="16">
      <formula>SUM(D15+E15)&gt;SUM(F15+G15)</formula>
    </cfRule>
  </conditionalFormatting>
  <conditionalFormatting sqref="H15">
    <cfRule type="expression" dxfId="405" priority="13">
      <formula>SUM(D15+E15)&lt;SUM(H15:J15)</formula>
    </cfRule>
    <cfRule type="expression" dxfId="404" priority="14">
      <formula>SUM(D15+E15)&gt;SUM(H15:J15)</formula>
    </cfRule>
  </conditionalFormatting>
  <conditionalFormatting sqref="G16">
    <cfRule type="expression" dxfId="403" priority="11">
      <formula>SUM(D16+E16)&lt;SUM(F16+G16)</formula>
    </cfRule>
    <cfRule type="expression" dxfId="402" priority="12">
      <formula>SUM(D16+E16)&gt;SUM(F16+G16)</formula>
    </cfRule>
  </conditionalFormatting>
  <conditionalFormatting sqref="H16">
    <cfRule type="expression" dxfId="401" priority="9">
      <formula>SUM(D16+E16)&lt;SUM(H16:J16)</formula>
    </cfRule>
    <cfRule type="expression" dxfId="400" priority="10">
      <formula>SUM(D16+E16)&gt;SUM(H16:J16)</formula>
    </cfRule>
  </conditionalFormatting>
  <conditionalFormatting sqref="G17">
    <cfRule type="expression" dxfId="399" priority="7">
      <formula>SUM(D17+E17)&lt;SUM(F17+G17)</formula>
    </cfRule>
    <cfRule type="expression" dxfId="398" priority="8">
      <formula>SUM(D17+E17)&gt;SUM(F17+G17)</formula>
    </cfRule>
  </conditionalFormatting>
  <conditionalFormatting sqref="H17">
    <cfRule type="expression" dxfId="397" priority="5">
      <formula>SUM(D17+E17)&lt;SUM(H17:J17)</formula>
    </cfRule>
    <cfRule type="expression" dxfId="396" priority="6">
      <formula>SUM(D17+E17)&gt;SUM(H17:J17)</formula>
    </cfRule>
  </conditionalFormatting>
  <conditionalFormatting sqref="G18">
    <cfRule type="expression" dxfId="395" priority="3">
      <formula>SUM(D18+E18)&lt;SUM(F18+G18)</formula>
    </cfRule>
    <cfRule type="expression" dxfId="394" priority="4">
      <formula>SUM(D18+E18)&gt;SUM(F18+G18)</formula>
    </cfRule>
  </conditionalFormatting>
  <conditionalFormatting sqref="H18">
    <cfRule type="expression" dxfId="393" priority="1">
      <formula>SUM(D18+E18)&lt;SUM(H18:J18)</formula>
    </cfRule>
    <cfRule type="expression" dxfId="392" priority="2">
      <formula>SUM(D18+E18)&gt;SUM(H18:J18)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2"/>
  <sheetViews>
    <sheetView workbookViewId="0">
      <selection activeCell="A26" sqref="A26:IV26"/>
    </sheetView>
  </sheetViews>
  <sheetFormatPr defaultRowHeight="12.75" x14ac:dyDescent="0.2"/>
  <cols>
    <col min="1" max="1" width="11.5703125" customWidth="1"/>
    <col min="2" max="3" width="11.425781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5" max="15" width="9.85546875" bestFit="1" customWidth="1"/>
    <col min="16" max="16" width="9.5703125" customWidth="1"/>
    <col min="18" max="18" width="9.85546875" bestFit="1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3" t="s">
        <v>38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.75" x14ac:dyDescent="0.25">
      <c r="A6" s="105" t="s">
        <v>24</v>
      </c>
      <c r="B6" s="107" t="s">
        <v>57</v>
      </c>
      <c r="C6" s="106"/>
      <c r="D6" s="3" t="s">
        <v>25</v>
      </c>
      <c r="E6" s="3"/>
      <c r="G6" s="3" t="s">
        <v>27</v>
      </c>
      <c r="H6" s="72" t="s">
        <v>152</v>
      </c>
      <c r="I6" s="3"/>
      <c r="J6" s="3"/>
      <c r="K6" s="3" t="s">
        <v>29</v>
      </c>
      <c r="L6" s="3" t="s">
        <v>42</v>
      </c>
    </row>
    <row r="7" spans="1:19" ht="15.75" thickBot="1" x14ac:dyDescent="0.3">
      <c r="A7" s="108"/>
      <c r="B7" s="108"/>
      <c r="C7" s="108"/>
      <c r="D7" s="23"/>
      <c r="E7" s="23"/>
      <c r="F7" s="23"/>
      <c r="G7" s="3"/>
      <c r="H7" s="3"/>
      <c r="I7" s="3"/>
      <c r="J7" s="3"/>
      <c r="K7" s="3"/>
      <c r="L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ht="24.75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>
        <v>31</v>
      </c>
      <c r="E13" s="453">
        <v>1</v>
      </c>
      <c r="F13" s="453">
        <v>7</v>
      </c>
      <c r="G13" s="150">
        <v>18</v>
      </c>
      <c r="H13" s="150">
        <v>21</v>
      </c>
      <c r="I13" s="150">
        <v>2</v>
      </c>
      <c r="J13" s="150">
        <v>16</v>
      </c>
      <c r="K13" s="150">
        <v>21</v>
      </c>
      <c r="L13" s="150">
        <v>26</v>
      </c>
      <c r="M13" s="150">
        <v>1</v>
      </c>
      <c r="N13" s="150">
        <v>0</v>
      </c>
      <c r="O13" s="150">
        <v>0</v>
      </c>
      <c r="P13" s="478">
        <v>83</v>
      </c>
      <c r="Q13" s="478">
        <v>39</v>
      </c>
      <c r="R13" s="479">
        <v>27</v>
      </c>
      <c r="S13" s="480">
        <v>95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150">
        <v>20</v>
      </c>
      <c r="E14" s="453">
        <v>0</v>
      </c>
      <c r="F14" s="453">
        <v>12</v>
      </c>
      <c r="G14" s="150">
        <v>13</v>
      </c>
      <c r="H14" s="150">
        <v>19</v>
      </c>
      <c r="I14" s="150">
        <v>7</v>
      </c>
      <c r="J14" s="150">
        <v>9</v>
      </c>
      <c r="K14" s="150">
        <v>16</v>
      </c>
      <c r="L14" s="150">
        <v>25</v>
      </c>
      <c r="M14" s="150">
        <v>0</v>
      </c>
      <c r="N14" s="150">
        <v>0</v>
      </c>
      <c r="O14" s="150">
        <v>0</v>
      </c>
      <c r="P14" s="478">
        <v>95</v>
      </c>
      <c r="Q14" s="478">
        <v>32</v>
      </c>
      <c r="R14" s="479">
        <v>25</v>
      </c>
      <c r="S14" s="480">
        <v>102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150">
        <v>26</v>
      </c>
      <c r="E15" s="453">
        <v>0</v>
      </c>
      <c r="F15" s="453">
        <v>0</v>
      </c>
      <c r="G15" s="150">
        <v>13</v>
      </c>
      <c r="H15" s="150">
        <v>13</v>
      </c>
      <c r="I15" s="150">
        <v>2</v>
      </c>
      <c r="J15" s="150">
        <v>6</v>
      </c>
      <c r="K15" s="150">
        <v>18</v>
      </c>
      <c r="L15" s="150">
        <v>25</v>
      </c>
      <c r="M15" s="150">
        <v>2</v>
      </c>
      <c r="N15" s="150">
        <v>1</v>
      </c>
      <c r="O15" s="150">
        <v>0</v>
      </c>
      <c r="P15" s="478">
        <v>102</v>
      </c>
      <c r="Q15" s="478">
        <v>26</v>
      </c>
      <c r="R15" s="479">
        <v>28</v>
      </c>
      <c r="S15" s="480">
        <v>100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150">
        <v>19</v>
      </c>
      <c r="E16" s="453">
        <v>0</v>
      </c>
      <c r="F16" s="453">
        <v>7</v>
      </c>
      <c r="G16" s="150">
        <v>13</v>
      </c>
      <c r="H16" s="150">
        <v>13</v>
      </c>
      <c r="I16" s="150">
        <v>2</v>
      </c>
      <c r="J16" s="150">
        <v>7</v>
      </c>
      <c r="K16" s="150">
        <v>17</v>
      </c>
      <c r="L16" s="150">
        <v>33</v>
      </c>
      <c r="M16" s="150">
        <v>1</v>
      </c>
      <c r="N16" s="150">
        <v>0</v>
      </c>
      <c r="O16" s="150">
        <v>0</v>
      </c>
      <c r="P16" s="478">
        <v>100</v>
      </c>
      <c r="Q16" s="478">
        <v>26</v>
      </c>
      <c r="R16" s="479">
        <v>34</v>
      </c>
      <c r="S16" s="480">
        <v>92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150">
        <v>15</v>
      </c>
      <c r="E17" s="453">
        <v>0</v>
      </c>
      <c r="F17" s="453">
        <v>7</v>
      </c>
      <c r="G17" s="150">
        <v>13</v>
      </c>
      <c r="H17" s="150">
        <v>9</v>
      </c>
      <c r="I17" s="150">
        <v>2</v>
      </c>
      <c r="J17" s="150">
        <v>11</v>
      </c>
      <c r="K17" s="150">
        <v>9</v>
      </c>
      <c r="L17" s="150">
        <v>24</v>
      </c>
      <c r="M17" s="150">
        <v>0</v>
      </c>
      <c r="N17" s="150">
        <v>0</v>
      </c>
      <c r="O17" s="150">
        <v>0</v>
      </c>
      <c r="P17" s="478">
        <v>92</v>
      </c>
      <c r="Q17" s="478">
        <v>22</v>
      </c>
      <c r="R17" s="479">
        <v>24</v>
      </c>
      <c r="S17" s="480">
        <v>90</v>
      </c>
    </row>
    <row r="18" spans="1:19" ht="15.75" x14ac:dyDescent="0.25">
      <c r="A18" s="345">
        <v>42772</v>
      </c>
      <c r="B18" s="345">
        <v>42778</v>
      </c>
      <c r="C18" s="346" t="s">
        <v>82</v>
      </c>
      <c r="D18" s="150">
        <v>19</v>
      </c>
      <c r="E18" s="453">
        <v>0</v>
      </c>
      <c r="F18" s="453">
        <v>4</v>
      </c>
      <c r="G18" s="150">
        <v>16</v>
      </c>
      <c r="H18" s="150">
        <v>7</v>
      </c>
      <c r="I18" s="150">
        <v>3</v>
      </c>
      <c r="J18" s="150">
        <v>9</v>
      </c>
      <c r="K18" s="150">
        <v>11</v>
      </c>
      <c r="L18" s="150">
        <v>31</v>
      </c>
      <c r="M18" s="150">
        <v>0</v>
      </c>
      <c r="N18" s="150">
        <v>0</v>
      </c>
      <c r="O18" s="150">
        <v>0</v>
      </c>
      <c r="P18" s="478">
        <v>90</v>
      </c>
      <c r="Q18" s="478">
        <v>23</v>
      </c>
      <c r="R18" s="479">
        <v>31</v>
      </c>
      <c r="S18" s="480">
        <v>82</v>
      </c>
    </row>
    <row r="19" spans="1:19" ht="15.75" x14ac:dyDescent="0.25">
      <c r="A19" s="345">
        <v>42779</v>
      </c>
      <c r="B19" s="345">
        <v>42785</v>
      </c>
      <c r="C19" s="346" t="s">
        <v>83</v>
      </c>
      <c r="D19" s="150">
        <v>23</v>
      </c>
      <c r="E19" s="453">
        <v>0</v>
      </c>
      <c r="F19" s="453">
        <v>4</v>
      </c>
      <c r="G19" s="150">
        <v>17</v>
      </c>
      <c r="H19" s="150">
        <v>10</v>
      </c>
      <c r="I19" s="150">
        <v>3</v>
      </c>
      <c r="J19" s="150">
        <v>19</v>
      </c>
      <c r="K19" s="150">
        <v>5</v>
      </c>
      <c r="L19" s="150">
        <v>24</v>
      </c>
      <c r="M19" s="150">
        <v>0</v>
      </c>
      <c r="N19" s="150">
        <v>0</v>
      </c>
      <c r="O19" s="150">
        <v>1</v>
      </c>
      <c r="P19" s="478">
        <v>82</v>
      </c>
      <c r="Q19" s="478">
        <v>27</v>
      </c>
      <c r="R19" s="479">
        <v>25</v>
      </c>
      <c r="S19" s="480">
        <v>84</v>
      </c>
    </row>
    <row r="20" spans="1:19" ht="15.75" x14ac:dyDescent="0.25">
      <c r="A20" s="345">
        <v>42786</v>
      </c>
      <c r="B20" s="345">
        <v>42792</v>
      </c>
      <c r="C20" s="346" t="s">
        <v>84</v>
      </c>
      <c r="D20" s="150">
        <v>15</v>
      </c>
      <c r="E20" s="453">
        <v>0</v>
      </c>
      <c r="F20" s="453">
        <v>3</v>
      </c>
      <c r="G20" s="150">
        <v>12</v>
      </c>
      <c r="H20" s="150">
        <v>6</v>
      </c>
      <c r="I20" s="150">
        <v>4</v>
      </c>
      <c r="J20" s="150">
        <v>8</v>
      </c>
      <c r="K20" s="150">
        <v>6</v>
      </c>
      <c r="L20" s="150">
        <v>12</v>
      </c>
      <c r="M20" s="150">
        <v>0</v>
      </c>
      <c r="N20" s="150">
        <v>0</v>
      </c>
      <c r="O20" s="150">
        <v>0</v>
      </c>
      <c r="P20" s="478">
        <v>84</v>
      </c>
      <c r="Q20" s="478">
        <v>18</v>
      </c>
      <c r="R20" s="479">
        <v>12</v>
      </c>
      <c r="S20" s="480">
        <v>90</v>
      </c>
    </row>
    <row r="21" spans="1:19" ht="15.75" x14ac:dyDescent="0.25">
      <c r="A21" s="345">
        <v>42793</v>
      </c>
      <c r="B21" s="345">
        <v>42799</v>
      </c>
      <c r="C21" s="346" t="s">
        <v>85</v>
      </c>
      <c r="D21" s="150">
        <v>17</v>
      </c>
      <c r="E21" s="453">
        <v>1</v>
      </c>
      <c r="F21" s="453">
        <v>1</v>
      </c>
      <c r="G21" s="150">
        <v>13</v>
      </c>
      <c r="H21" s="150">
        <v>6</v>
      </c>
      <c r="I21" s="150">
        <v>1</v>
      </c>
      <c r="J21" s="150">
        <v>7</v>
      </c>
      <c r="K21" s="150">
        <v>11</v>
      </c>
      <c r="L21" s="150">
        <v>32</v>
      </c>
      <c r="M21" s="150">
        <v>0</v>
      </c>
      <c r="N21" s="150">
        <v>0</v>
      </c>
      <c r="O21" s="150">
        <v>1</v>
      </c>
      <c r="P21" s="478">
        <v>90</v>
      </c>
      <c r="Q21" s="478">
        <v>19</v>
      </c>
      <c r="R21" s="479">
        <v>33</v>
      </c>
      <c r="S21" s="480">
        <v>76</v>
      </c>
    </row>
    <row r="22" spans="1:19" ht="15.75" x14ac:dyDescent="0.25">
      <c r="A22" s="345">
        <v>42800</v>
      </c>
      <c r="B22" s="345">
        <v>42806</v>
      </c>
      <c r="C22" s="346" t="s">
        <v>86</v>
      </c>
      <c r="D22" s="150">
        <v>11</v>
      </c>
      <c r="E22" s="453">
        <v>0</v>
      </c>
      <c r="F22" s="453">
        <v>5</v>
      </c>
      <c r="G22" s="150">
        <v>8</v>
      </c>
      <c r="H22" s="150">
        <v>8</v>
      </c>
      <c r="I22" s="150">
        <v>0</v>
      </c>
      <c r="J22" s="150">
        <v>10</v>
      </c>
      <c r="K22" s="150">
        <v>6</v>
      </c>
      <c r="L22" s="150">
        <v>24</v>
      </c>
      <c r="M22" s="150">
        <v>0</v>
      </c>
      <c r="N22" s="150">
        <v>0</v>
      </c>
      <c r="O22" s="150">
        <v>0</v>
      </c>
      <c r="P22" s="478">
        <v>76</v>
      </c>
      <c r="Q22" s="478">
        <v>16</v>
      </c>
      <c r="R22" s="479">
        <v>24</v>
      </c>
      <c r="S22" s="480">
        <v>68</v>
      </c>
    </row>
    <row r="23" spans="1:19" ht="15.75" x14ac:dyDescent="0.25">
      <c r="A23" s="345">
        <v>42807</v>
      </c>
      <c r="B23" s="345">
        <v>42813</v>
      </c>
      <c r="C23" s="346" t="s">
        <v>87</v>
      </c>
      <c r="D23" s="150">
        <v>19</v>
      </c>
      <c r="E23" s="453">
        <v>1</v>
      </c>
      <c r="F23" s="453">
        <v>8</v>
      </c>
      <c r="G23" s="150">
        <v>15</v>
      </c>
      <c r="H23" s="150">
        <v>13</v>
      </c>
      <c r="I23" s="150">
        <v>2</v>
      </c>
      <c r="J23" s="150">
        <v>17</v>
      </c>
      <c r="K23" s="150">
        <v>9</v>
      </c>
      <c r="L23" s="150">
        <v>23</v>
      </c>
      <c r="M23" s="150">
        <v>0</v>
      </c>
      <c r="N23" s="150">
        <v>0</v>
      </c>
      <c r="O23" s="150">
        <v>0</v>
      </c>
      <c r="P23" s="478">
        <v>68</v>
      </c>
      <c r="Q23" s="478">
        <v>28</v>
      </c>
      <c r="R23" s="479">
        <v>23</v>
      </c>
      <c r="S23" s="480">
        <v>73</v>
      </c>
    </row>
    <row r="24" spans="1:19" ht="15.75" x14ac:dyDescent="0.25">
      <c r="A24" s="345">
        <v>42814</v>
      </c>
      <c r="B24" s="345">
        <v>42820</v>
      </c>
      <c r="C24" s="346" t="s">
        <v>88</v>
      </c>
      <c r="D24" s="150">
        <v>11</v>
      </c>
      <c r="E24" s="453">
        <v>2</v>
      </c>
      <c r="F24" s="453">
        <v>8</v>
      </c>
      <c r="G24" s="150">
        <v>9</v>
      </c>
      <c r="H24" s="150">
        <v>12</v>
      </c>
      <c r="I24" s="150">
        <v>4</v>
      </c>
      <c r="J24" s="150">
        <v>10</v>
      </c>
      <c r="K24" s="150">
        <v>7</v>
      </c>
      <c r="L24" s="150">
        <v>21</v>
      </c>
      <c r="M24" s="150">
        <v>0</v>
      </c>
      <c r="N24" s="150">
        <v>0</v>
      </c>
      <c r="O24" s="150">
        <v>0</v>
      </c>
      <c r="P24" s="478">
        <v>73</v>
      </c>
      <c r="Q24" s="478">
        <v>21</v>
      </c>
      <c r="R24" s="479">
        <v>21</v>
      </c>
      <c r="S24" s="480">
        <v>73</v>
      </c>
    </row>
    <row r="25" spans="1:19" ht="15.75" x14ac:dyDescent="0.25">
      <c r="A25" s="345">
        <v>42821</v>
      </c>
      <c r="B25" s="345">
        <v>42827</v>
      </c>
      <c r="C25" s="346" t="s">
        <v>89</v>
      </c>
      <c r="D25" s="150">
        <v>13</v>
      </c>
      <c r="E25" s="453">
        <v>0</v>
      </c>
      <c r="F25" s="453">
        <v>6</v>
      </c>
      <c r="G25" s="150">
        <v>9</v>
      </c>
      <c r="H25" s="150">
        <v>10</v>
      </c>
      <c r="I25" s="150">
        <v>1</v>
      </c>
      <c r="J25" s="150">
        <v>9</v>
      </c>
      <c r="K25" s="150">
        <v>9</v>
      </c>
      <c r="L25" s="150">
        <v>11</v>
      </c>
      <c r="M25" s="150">
        <v>1</v>
      </c>
      <c r="N25" s="150">
        <v>0</v>
      </c>
      <c r="O25" s="150">
        <v>0</v>
      </c>
      <c r="P25" s="478">
        <v>73</v>
      </c>
      <c r="Q25" s="478">
        <v>19</v>
      </c>
      <c r="R25" s="479">
        <v>12</v>
      </c>
      <c r="S25" s="480">
        <v>80</v>
      </c>
    </row>
    <row r="26" spans="1:19" ht="15.75" x14ac:dyDescent="0.25">
      <c r="A26" s="345">
        <v>42828</v>
      </c>
      <c r="B26" s="345">
        <v>42834</v>
      </c>
      <c r="C26" s="346" t="s">
        <v>90</v>
      </c>
      <c r="D26" s="150">
        <v>9</v>
      </c>
      <c r="E26" s="453">
        <v>0</v>
      </c>
      <c r="F26" s="453">
        <v>7</v>
      </c>
      <c r="G26" s="150">
        <v>12</v>
      </c>
      <c r="H26" s="150">
        <v>4</v>
      </c>
      <c r="I26" s="150">
        <v>2</v>
      </c>
      <c r="J26" s="150">
        <v>5</v>
      </c>
      <c r="K26" s="150">
        <v>9</v>
      </c>
      <c r="L26" s="150">
        <v>18</v>
      </c>
      <c r="M26" s="150">
        <v>1</v>
      </c>
      <c r="N26" s="150">
        <v>0</v>
      </c>
      <c r="O26" s="150">
        <v>0</v>
      </c>
      <c r="P26" s="478">
        <v>80</v>
      </c>
      <c r="Q26" s="478">
        <v>16</v>
      </c>
      <c r="R26" s="479">
        <v>19</v>
      </c>
      <c r="S26" s="480">
        <v>77</v>
      </c>
    </row>
    <row r="27" spans="1:19" ht="15.75" x14ac:dyDescent="0.25">
      <c r="A27" s="345">
        <v>42835</v>
      </c>
      <c r="B27" s="345">
        <v>42841</v>
      </c>
      <c r="C27" s="346" t="s">
        <v>91</v>
      </c>
      <c r="D27" s="150">
        <v>7</v>
      </c>
      <c r="E27" s="453">
        <v>0</v>
      </c>
      <c r="F27" s="453">
        <v>7</v>
      </c>
      <c r="G27" s="150">
        <v>9</v>
      </c>
      <c r="H27" s="150">
        <v>5</v>
      </c>
      <c r="I27" s="150">
        <v>0</v>
      </c>
      <c r="J27" s="150">
        <v>6</v>
      </c>
      <c r="K27" s="150">
        <v>8</v>
      </c>
      <c r="L27" s="150">
        <v>15</v>
      </c>
      <c r="M27" s="150">
        <v>0</v>
      </c>
      <c r="N27" s="150">
        <v>0</v>
      </c>
      <c r="O27" s="150">
        <v>0</v>
      </c>
      <c r="P27" s="478">
        <v>77</v>
      </c>
      <c r="Q27" s="478">
        <v>14</v>
      </c>
      <c r="R27" s="479">
        <v>15</v>
      </c>
      <c r="S27" s="480">
        <v>76</v>
      </c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453"/>
      <c r="F28" s="453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453"/>
      <c r="F29" s="453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453"/>
      <c r="F30" s="453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453"/>
      <c r="F31" s="453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453"/>
      <c r="F32" s="453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453"/>
      <c r="F33" s="453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453"/>
      <c r="F34" s="453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453"/>
      <c r="F35" s="453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453"/>
      <c r="F36" s="453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453"/>
      <c r="F37" s="453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453"/>
      <c r="F38" s="453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453"/>
      <c r="F39" s="453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453"/>
      <c r="F40" s="453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453"/>
      <c r="F41" s="453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453"/>
      <c r="F42" s="453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453"/>
      <c r="F43" s="453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453"/>
      <c r="F44" s="453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453"/>
      <c r="F45" s="453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453"/>
      <c r="F46" s="453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453"/>
      <c r="F47" s="453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453"/>
      <c r="F48" s="453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453"/>
      <c r="F49" s="453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453"/>
      <c r="F50" s="453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453"/>
      <c r="F51" s="453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453"/>
      <c r="F52" s="453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453"/>
      <c r="F53" s="453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453"/>
      <c r="F54" s="453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453"/>
      <c r="F55" s="453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453"/>
      <c r="F56" s="453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453"/>
      <c r="F57" s="453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453"/>
      <c r="F58" s="453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453"/>
      <c r="F59" s="453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453"/>
      <c r="F60" s="453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453"/>
      <c r="F61" s="453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453"/>
      <c r="F62" s="453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453"/>
      <c r="F63" s="453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453"/>
      <c r="F64" s="453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53"/>
      <c r="F65" s="453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35" t="s">
        <v>48</v>
      </c>
      <c r="B66" s="836"/>
      <c r="C66" s="836"/>
      <c r="D66" s="364">
        <f>SUM(D13:D65)</f>
        <v>255</v>
      </c>
      <c r="E66" s="364">
        <f>SUM(E13:E65)</f>
        <v>5</v>
      </c>
      <c r="F66" s="364">
        <f>SUM(F13:F65)</f>
        <v>86</v>
      </c>
      <c r="G66" s="364">
        <f t="shared" ref="G66:S66" si="0">SUM(G13:G65)</f>
        <v>190</v>
      </c>
      <c r="H66" s="364">
        <f t="shared" si="0"/>
        <v>156</v>
      </c>
      <c r="I66" s="364">
        <f t="shared" si="0"/>
        <v>35</v>
      </c>
      <c r="J66" s="364">
        <f t="shared" si="0"/>
        <v>149</v>
      </c>
      <c r="K66" s="364">
        <f t="shared" si="0"/>
        <v>162</v>
      </c>
      <c r="L66" s="364">
        <f t="shared" si="0"/>
        <v>344</v>
      </c>
      <c r="M66" s="364">
        <f t="shared" si="0"/>
        <v>6</v>
      </c>
      <c r="N66" s="364">
        <f t="shared" si="0"/>
        <v>1</v>
      </c>
      <c r="O66" s="364">
        <f t="shared" si="0"/>
        <v>2</v>
      </c>
      <c r="P66" s="364">
        <f t="shared" si="0"/>
        <v>1265</v>
      </c>
      <c r="Q66" s="364">
        <f t="shared" si="0"/>
        <v>346</v>
      </c>
      <c r="R66" s="364">
        <f t="shared" si="0"/>
        <v>353</v>
      </c>
      <c r="S66" s="364">
        <f t="shared" si="0"/>
        <v>1258</v>
      </c>
    </row>
    <row r="67" spans="1:19" s="9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9" s="9" customFormat="1" x14ac:dyDescent="0.2">
      <c r="R68" s="22"/>
    </row>
    <row r="69" spans="1:19" s="9" customFormat="1" x14ac:dyDescent="0.2">
      <c r="R69" s="22"/>
    </row>
    <row r="70" spans="1:19" s="9" customFormat="1" x14ac:dyDescent="0.2">
      <c r="R70" s="22"/>
    </row>
    <row r="71" spans="1:19" s="9" customFormat="1" x14ac:dyDescent="0.2">
      <c r="R71" s="22"/>
    </row>
    <row r="72" spans="1:19" s="9" customFormat="1" x14ac:dyDescent="0.2"/>
    <row r="73" spans="1:19" s="9" customFormat="1" x14ac:dyDescent="0.2"/>
    <row r="74" spans="1:19" s="9" customFormat="1" x14ac:dyDescent="0.2">
      <c r="I74" s="7"/>
    </row>
    <row r="75" spans="1:19" s="9" customFormat="1" x14ac:dyDescent="0.2">
      <c r="I75" s="7"/>
    </row>
    <row r="76" spans="1:19" s="9" customFormat="1" x14ac:dyDescent="0.2">
      <c r="I76" s="7"/>
    </row>
    <row r="77" spans="1:19" s="9" customFormat="1" x14ac:dyDescent="0.2">
      <c r="I77" s="7"/>
    </row>
    <row r="78" spans="1:19" s="9" customFormat="1" x14ac:dyDescent="0.2">
      <c r="I78" s="7"/>
    </row>
    <row r="79" spans="1:19" s="9" customFormat="1" x14ac:dyDescent="0.2">
      <c r="I79" s="7"/>
    </row>
    <row r="80" spans="1:19" s="9" customFormat="1" x14ac:dyDescent="0.2">
      <c r="I80" s="7"/>
    </row>
    <row r="81" spans="9:9" s="9" customFormat="1" x14ac:dyDescent="0.2">
      <c r="I81" s="7"/>
    </row>
    <row r="82" spans="9:9" s="9" customFormat="1" x14ac:dyDescent="0.2">
      <c r="I82" s="7"/>
    </row>
    <row r="83" spans="9:9" s="9" customFormat="1" x14ac:dyDescent="0.2">
      <c r="I83" s="7"/>
    </row>
    <row r="84" spans="9:9" s="9" customFormat="1" x14ac:dyDescent="0.2">
      <c r="I84" s="7"/>
    </row>
    <row r="85" spans="9:9" s="9" customFormat="1" x14ac:dyDescent="0.2">
      <c r="I85" s="7"/>
    </row>
    <row r="86" spans="9:9" s="9" customFormat="1" x14ac:dyDescent="0.2">
      <c r="I86" s="7"/>
    </row>
    <row r="87" spans="9:9" s="9" customFormat="1" x14ac:dyDescent="0.2">
      <c r="I87" s="7"/>
    </row>
    <row r="88" spans="9:9" s="9" customFormat="1" x14ac:dyDescent="0.2">
      <c r="I88" s="7"/>
    </row>
    <row r="89" spans="9:9" s="9" customFormat="1" x14ac:dyDescent="0.2">
      <c r="I89" s="7"/>
    </row>
    <row r="90" spans="9:9" s="9" customFormat="1" x14ac:dyDescent="0.2">
      <c r="I90" s="7"/>
    </row>
    <row r="91" spans="9:9" s="9" customFormat="1" x14ac:dyDescent="0.2">
      <c r="I91" s="7"/>
    </row>
    <row r="92" spans="9:9" s="9" customFormat="1" x14ac:dyDescent="0.2">
      <c r="I92" s="7"/>
    </row>
    <row r="93" spans="9:9" s="9" customFormat="1" x14ac:dyDescent="0.2">
      <c r="I93" s="7"/>
    </row>
    <row r="94" spans="9:9" s="9" customFormat="1" x14ac:dyDescent="0.2">
      <c r="I94" s="7"/>
    </row>
    <row r="95" spans="9:9" s="9" customFormat="1" x14ac:dyDescent="0.2">
      <c r="I95" s="7"/>
    </row>
    <row r="96" spans="9:9" s="9" customFormat="1" x14ac:dyDescent="0.2">
      <c r="I96" s="7"/>
    </row>
    <row r="97" spans="9:9" s="9" customFormat="1" x14ac:dyDescent="0.2">
      <c r="I97" s="7"/>
    </row>
    <row r="98" spans="9:9" s="9" customFormat="1" x14ac:dyDescent="0.2">
      <c r="I98" s="7"/>
    </row>
    <row r="99" spans="9:9" s="9" customFormat="1" x14ac:dyDescent="0.2">
      <c r="I99" s="7"/>
    </row>
    <row r="100" spans="9:9" s="9" customFormat="1" x14ac:dyDescent="0.2">
      <c r="I100" s="7"/>
    </row>
    <row r="101" spans="9:9" s="9" customFormat="1" x14ac:dyDescent="0.2">
      <c r="I101" s="7"/>
    </row>
    <row r="102" spans="9:9" s="9" customFormat="1" x14ac:dyDescent="0.2">
      <c r="I102" s="7"/>
    </row>
    <row r="103" spans="9:9" s="9" customFormat="1" x14ac:dyDescent="0.2">
      <c r="I103" s="7"/>
    </row>
    <row r="104" spans="9:9" s="9" customFormat="1" x14ac:dyDescent="0.2">
      <c r="I104" s="7"/>
    </row>
    <row r="105" spans="9:9" s="9" customFormat="1" x14ac:dyDescent="0.2">
      <c r="I105" s="7"/>
    </row>
    <row r="106" spans="9:9" s="9" customFormat="1" x14ac:dyDescent="0.2">
      <c r="I106" s="7"/>
    </row>
    <row r="107" spans="9:9" s="9" customFormat="1" x14ac:dyDescent="0.2">
      <c r="I107" s="7"/>
    </row>
    <row r="108" spans="9:9" s="9" customFormat="1" x14ac:dyDescent="0.2">
      <c r="I108" s="7"/>
    </row>
    <row r="109" spans="9:9" s="9" customFormat="1" x14ac:dyDescent="0.2">
      <c r="I109" s="7"/>
    </row>
    <row r="110" spans="9:9" s="9" customFormat="1" x14ac:dyDescent="0.2">
      <c r="I110" s="7"/>
    </row>
    <row r="111" spans="9:9" s="9" customFormat="1" x14ac:dyDescent="0.2">
      <c r="I111" s="7"/>
    </row>
    <row r="112" spans="9:9" s="9" customFormat="1" x14ac:dyDescent="0.2">
      <c r="I112" s="7"/>
    </row>
    <row r="113" spans="9:9" s="9" customFormat="1" x14ac:dyDescent="0.2">
      <c r="I113" s="7"/>
    </row>
    <row r="114" spans="9:9" s="9" customFormat="1" x14ac:dyDescent="0.2"/>
    <row r="115" spans="9:9" s="9" customFormat="1" x14ac:dyDescent="0.2"/>
    <row r="116" spans="9:9" s="9" customFormat="1" x14ac:dyDescent="0.2"/>
    <row r="117" spans="9:9" s="9" customFormat="1" x14ac:dyDescent="0.2"/>
    <row r="118" spans="9:9" s="9" customFormat="1" x14ac:dyDescent="0.2"/>
    <row r="119" spans="9:9" s="9" customFormat="1" x14ac:dyDescent="0.2"/>
    <row r="120" spans="9:9" s="9" customFormat="1" x14ac:dyDescent="0.2"/>
    <row r="121" spans="9:9" s="9" customFormat="1" x14ac:dyDescent="0.2"/>
    <row r="122" spans="9:9" s="9" customFormat="1" x14ac:dyDescent="0.2"/>
    <row r="123" spans="9:9" s="9" customFormat="1" x14ac:dyDescent="0.2"/>
    <row r="124" spans="9:9" s="9" customFormat="1" x14ac:dyDescent="0.2"/>
    <row r="125" spans="9:9" s="9" customFormat="1" x14ac:dyDescent="0.2"/>
    <row r="126" spans="9:9" s="9" customFormat="1" x14ac:dyDescent="0.2"/>
    <row r="127" spans="9:9" s="9" customFormat="1" x14ac:dyDescent="0.2"/>
    <row r="128" spans="9:9" s="9" customFormat="1" x14ac:dyDescent="0.2"/>
    <row r="129" s="9" customFormat="1" x14ac:dyDescent="0.2"/>
    <row r="130" s="9" customFormat="1" x14ac:dyDescent="0.2"/>
    <row r="131" s="9" customFormat="1" x14ac:dyDescent="0.2"/>
    <row r="132" s="9" customFormat="1" x14ac:dyDescent="0.2"/>
    <row r="133" s="9" customFormat="1" x14ac:dyDescent="0.2"/>
    <row r="134" s="9" customFormat="1" x14ac:dyDescent="0.2"/>
    <row r="135" s="9" customFormat="1" x14ac:dyDescent="0.2"/>
    <row r="136" s="9" customFormat="1" x14ac:dyDescent="0.2"/>
    <row r="137" s="9" customFormat="1" x14ac:dyDescent="0.2"/>
    <row r="138" s="9" customFormat="1" x14ac:dyDescent="0.2"/>
    <row r="139" s="9" customFormat="1" x14ac:dyDescent="0.2"/>
    <row r="140" s="9" customFormat="1" x14ac:dyDescent="0.2"/>
    <row r="141" s="9" customFormat="1" x14ac:dyDescent="0.2"/>
    <row r="142" s="9" customFormat="1" x14ac:dyDescent="0.2"/>
    <row r="143" s="9" customFormat="1" x14ac:dyDescent="0.2"/>
    <row r="144" s="9" customFormat="1" x14ac:dyDescent="0.2"/>
    <row r="145" s="9" customFormat="1" x14ac:dyDescent="0.2"/>
    <row r="146" s="9" customFormat="1" x14ac:dyDescent="0.2"/>
    <row r="147" s="9" customFormat="1" x14ac:dyDescent="0.2"/>
    <row r="148" s="9" customFormat="1" x14ac:dyDescent="0.2"/>
    <row r="149" s="9" customFormat="1" x14ac:dyDescent="0.2"/>
    <row r="150" s="9" customFormat="1" x14ac:dyDescent="0.2"/>
    <row r="151" s="9" customFormat="1" x14ac:dyDescent="0.2"/>
    <row r="152" s="9" customFormat="1" x14ac:dyDescent="0.2"/>
    <row r="153" s="9" customFormat="1" x14ac:dyDescent="0.2"/>
    <row r="154" s="9" customFormat="1" x14ac:dyDescent="0.2"/>
    <row r="155" s="9" customFormat="1" x14ac:dyDescent="0.2"/>
    <row r="156" s="9" customFormat="1" x14ac:dyDescent="0.2"/>
    <row r="157" s="9" customFormat="1" x14ac:dyDescent="0.2"/>
    <row r="158" s="9" customFormat="1" x14ac:dyDescent="0.2"/>
    <row r="159" s="9" customFormat="1" x14ac:dyDescent="0.2"/>
    <row r="160" s="9" customFormat="1" x14ac:dyDescent="0.2"/>
    <row r="161" spans="5:53" s="9" customFormat="1" x14ac:dyDescent="0.2"/>
    <row r="162" spans="5:53" s="9" customFormat="1" x14ac:dyDescent="0.2"/>
    <row r="163" spans="5:53" s="9" customFormat="1" x14ac:dyDescent="0.2"/>
    <row r="164" spans="5:53" s="9" customFormat="1" x14ac:dyDescent="0.2"/>
    <row r="165" spans="5:53" s="9" customFormat="1" x14ac:dyDescent="0.2"/>
    <row r="166" spans="5:53" s="9" customFormat="1" x14ac:dyDescent="0.2"/>
    <row r="167" spans="5:53" s="9" customFormat="1" x14ac:dyDescent="0.2"/>
    <row r="168" spans="5:53" s="9" customFormat="1" x14ac:dyDescent="0.2"/>
    <row r="169" spans="5:53" s="9" customFormat="1" x14ac:dyDescent="0.2"/>
    <row r="170" spans="5:53" s="9" customFormat="1" x14ac:dyDescent="0.2"/>
    <row r="171" spans="5:53" s="9" customFormat="1" x14ac:dyDescent="0.2"/>
    <row r="172" spans="5:53" s="9" customFormat="1" x14ac:dyDescent="0.2"/>
    <row r="173" spans="5:53" s="9" customFormat="1" x14ac:dyDescent="0.2"/>
    <row r="174" spans="5:53" s="9" customFormat="1" x14ac:dyDescent="0.2"/>
    <row r="175" spans="5:53" s="9" customFormat="1" x14ac:dyDescent="0.2"/>
    <row r="176" spans="5:53" x14ac:dyDescent="0.2"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5:53" x14ac:dyDescent="0.2"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5:53" x14ac:dyDescent="0.2"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5:53" x14ac:dyDescent="0.2"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5:53" x14ac:dyDescent="0.2"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5:53" x14ac:dyDescent="0.2"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5:53" x14ac:dyDescent="0.2"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0"/>
  <sheetViews>
    <sheetView workbookViewId="0">
      <selection activeCell="D25" sqref="D25"/>
    </sheetView>
  </sheetViews>
  <sheetFormatPr defaultRowHeight="12.75" x14ac:dyDescent="0.2"/>
  <cols>
    <col min="1" max="1" width="11" customWidth="1"/>
    <col min="2" max="2" width="12.42578125" customWidth="1"/>
    <col min="3" max="3" width="12" style="13" customWidth="1"/>
    <col min="4" max="4" width="7.5703125" customWidth="1"/>
    <col min="5" max="5" width="6.7109375" customWidth="1"/>
    <col min="6" max="6" width="7" customWidth="1"/>
    <col min="7" max="7" width="7.7109375" customWidth="1"/>
    <col min="8" max="8" width="6.140625" customWidth="1"/>
    <col min="9" max="9" width="7.42578125" customWidth="1"/>
    <col min="10" max="10" width="7.28515625" customWidth="1"/>
    <col min="12" max="12" width="10.285156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  <c r="R4" s="4"/>
    </row>
    <row r="5" spans="1:19" ht="15" x14ac:dyDescent="0.25">
      <c r="A5" s="105" t="s">
        <v>20</v>
      </c>
      <c r="B5" s="105"/>
      <c r="C5" s="106" t="s">
        <v>38</v>
      </c>
      <c r="D5" s="3"/>
      <c r="E5" s="3"/>
      <c r="G5" s="3"/>
      <c r="H5" s="3"/>
      <c r="I5" s="3"/>
      <c r="J5" s="3"/>
      <c r="K5" s="3" t="s">
        <v>22</v>
      </c>
      <c r="L5" s="3"/>
      <c r="M5" s="3" t="s">
        <v>47</v>
      </c>
    </row>
    <row r="6" spans="1:19" ht="15" x14ac:dyDescent="0.25">
      <c r="A6" s="105" t="s">
        <v>24</v>
      </c>
      <c r="B6" s="107" t="s">
        <v>46</v>
      </c>
      <c r="C6" s="106"/>
      <c r="D6" s="3" t="s">
        <v>25</v>
      </c>
      <c r="E6" s="3" t="s">
        <v>46</v>
      </c>
      <c r="G6" s="3" t="s">
        <v>27</v>
      </c>
      <c r="H6" s="3" t="s">
        <v>160</v>
      </c>
      <c r="I6" s="3"/>
      <c r="J6" s="3"/>
      <c r="K6" s="3" t="s">
        <v>29</v>
      </c>
      <c r="L6" s="3" t="s">
        <v>50</v>
      </c>
    </row>
    <row r="7" spans="1:19" ht="13.5" thickBot="1" x14ac:dyDescent="0.25"/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customHeight="1" thickBot="1" x14ac:dyDescent="0.25">
      <c r="A9" s="884">
        <v>2016</v>
      </c>
      <c r="B9" s="882"/>
      <c r="C9" s="853" t="s">
        <v>2</v>
      </c>
      <c r="D9" s="366" t="s">
        <v>3</v>
      </c>
      <c r="E9" s="370" t="s">
        <v>267</v>
      </c>
      <c r="F9" s="371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ht="24" customHeight="1" x14ac:dyDescent="0.2">
      <c r="A10" s="885"/>
      <c r="B10" s="883"/>
      <c r="C10" s="854"/>
      <c r="D10" s="3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426">
        <v>2</v>
      </c>
      <c r="E13" s="178">
        <v>0</v>
      </c>
      <c r="F13" s="178">
        <v>0</v>
      </c>
      <c r="G13" s="426">
        <v>1</v>
      </c>
      <c r="H13" s="426">
        <v>1</v>
      </c>
      <c r="I13" s="426">
        <v>0</v>
      </c>
      <c r="J13" s="426">
        <v>0</v>
      </c>
      <c r="K13" s="426">
        <v>2</v>
      </c>
      <c r="L13" s="426">
        <v>1</v>
      </c>
      <c r="M13" s="426">
        <v>0</v>
      </c>
      <c r="N13" s="426">
        <v>0</v>
      </c>
      <c r="O13" s="426">
        <v>0</v>
      </c>
      <c r="P13" s="428">
        <v>1</v>
      </c>
      <c r="Q13" s="428">
        <v>2</v>
      </c>
      <c r="R13" s="429">
        <v>1</v>
      </c>
      <c r="S13" s="430">
        <v>2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426">
        <v>1</v>
      </c>
      <c r="E14" s="178">
        <v>0</v>
      </c>
      <c r="F14" s="178">
        <v>0</v>
      </c>
      <c r="G14" s="426">
        <v>0</v>
      </c>
      <c r="H14" s="426">
        <v>1</v>
      </c>
      <c r="I14" s="426">
        <v>0</v>
      </c>
      <c r="J14" s="426">
        <v>1</v>
      </c>
      <c r="K14" s="426">
        <v>0</v>
      </c>
      <c r="L14" s="426">
        <v>0</v>
      </c>
      <c r="M14" s="426">
        <v>0</v>
      </c>
      <c r="N14" s="426">
        <v>0</v>
      </c>
      <c r="O14" s="426">
        <v>0</v>
      </c>
      <c r="P14" s="428">
        <v>2</v>
      </c>
      <c r="Q14" s="428">
        <v>1</v>
      </c>
      <c r="R14" s="429">
        <v>0</v>
      </c>
      <c r="S14" s="430">
        <v>3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426">
        <v>1</v>
      </c>
      <c r="E15" s="178">
        <v>0</v>
      </c>
      <c r="F15" s="178">
        <v>0</v>
      </c>
      <c r="G15" s="426">
        <v>0</v>
      </c>
      <c r="H15" s="426">
        <v>1</v>
      </c>
      <c r="I15" s="426">
        <v>0</v>
      </c>
      <c r="J15" s="426">
        <v>1</v>
      </c>
      <c r="K15" s="426">
        <v>0</v>
      </c>
      <c r="L15" s="426">
        <v>0</v>
      </c>
      <c r="M15" s="426">
        <v>0</v>
      </c>
      <c r="N15" s="426">
        <v>0</v>
      </c>
      <c r="O15" s="426">
        <v>0</v>
      </c>
      <c r="P15" s="428">
        <v>3</v>
      </c>
      <c r="Q15" s="428">
        <v>1</v>
      </c>
      <c r="R15" s="429">
        <v>0</v>
      </c>
      <c r="S15" s="430">
        <v>4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426">
        <v>0</v>
      </c>
      <c r="E16" s="178">
        <v>0</v>
      </c>
      <c r="F16" s="178">
        <v>0</v>
      </c>
      <c r="G16" s="426">
        <v>0</v>
      </c>
      <c r="H16" s="426">
        <v>0</v>
      </c>
      <c r="I16" s="426">
        <v>0</v>
      </c>
      <c r="J16" s="426">
        <v>0</v>
      </c>
      <c r="K16" s="426">
        <v>0</v>
      </c>
      <c r="L16" s="426">
        <v>2</v>
      </c>
      <c r="M16" s="426">
        <v>0</v>
      </c>
      <c r="N16" s="426">
        <v>0</v>
      </c>
      <c r="O16" s="426">
        <v>0</v>
      </c>
      <c r="P16" s="428">
        <v>4</v>
      </c>
      <c r="Q16" s="428">
        <v>0</v>
      </c>
      <c r="R16" s="429">
        <v>2</v>
      </c>
      <c r="S16" s="430">
        <v>2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150">
        <v>0</v>
      </c>
      <c r="E17" s="178">
        <v>0</v>
      </c>
      <c r="F17" s="178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1</v>
      </c>
      <c r="M17" s="150">
        <v>0</v>
      </c>
      <c r="N17" s="150">
        <v>0</v>
      </c>
      <c r="O17" s="150">
        <v>0</v>
      </c>
      <c r="P17" s="478">
        <v>2</v>
      </c>
      <c r="Q17" s="478">
        <v>0</v>
      </c>
      <c r="R17" s="479">
        <v>1</v>
      </c>
      <c r="S17" s="480">
        <v>1</v>
      </c>
    </row>
    <row r="18" spans="1:19" ht="15.75" x14ac:dyDescent="0.25">
      <c r="A18" s="345">
        <v>42772</v>
      </c>
      <c r="B18" s="345">
        <v>42778</v>
      </c>
      <c r="C18" s="346" t="s">
        <v>82</v>
      </c>
      <c r="D18" s="150">
        <v>2</v>
      </c>
      <c r="E18" s="178">
        <v>0</v>
      </c>
      <c r="F18" s="178">
        <v>0</v>
      </c>
      <c r="G18" s="150">
        <v>1</v>
      </c>
      <c r="H18" s="150">
        <v>1</v>
      </c>
      <c r="I18" s="150">
        <v>0</v>
      </c>
      <c r="J18" s="150">
        <v>0</v>
      </c>
      <c r="K18" s="150">
        <v>2</v>
      </c>
      <c r="L18" s="150">
        <v>1</v>
      </c>
      <c r="M18" s="150">
        <v>0</v>
      </c>
      <c r="N18" s="150">
        <v>0</v>
      </c>
      <c r="O18" s="150">
        <v>0</v>
      </c>
      <c r="P18" s="478">
        <v>1</v>
      </c>
      <c r="Q18" s="478">
        <v>2</v>
      </c>
      <c r="R18" s="479">
        <v>1</v>
      </c>
      <c r="S18" s="480">
        <v>2</v>
      </c>
    </row>
    <row r="19" spans="1:19" ht="15.75" x14ac:dyDescent="0.25">
      <c r="A19" s="345">
        <v>42779</v>
      </c>
      <c r="B19" s="345">
        <v>42785</v>
      </c>
      <c r="C19" s="346" t="s">
        <v>83</v>
      </c>
      <c r="D19" s="150">
        <v>1</v>
      </c>
      <c r="E19" s="178">
        <v>0</v>
      </c>
      <c r="F19" s="178">
        <v>0</v>
      </c>
      <c r="G19" s="150">
        <v>0</v>
      </c>
      <c r="H19" s="150">
        <v>1</v>
      </c>
      <c r="I19" s="150">
        <v>0</v>
      </c>
      <c r="J19" s="150">
        <v>0</v>
      </c>
      <c r="K19" s="150">
        <v>1</v>
      </c>
      <c r="L19" s="150">
        <v>1</v>
      </c>
      <c r="M19" s="150">
        <v>0</v>
      </c>
      <c r="N19" s="150">
        <v>0</v>
      </c>
      <c r="O19" s="150">
        <v>0</v>
      </c>
      <c r="P19" s="478">
        <v>2</v>
      </c>
      <c r="Q19" s="478">
        <v>1</v>
      </c>
      <c r="R19" s="479">
        <v>1</v>
      </c>
      <c r="S19" s="480">
        <v>2</v>
      </c>
    </row>
    <row r="20" spans="1:19" ht="15.75" x14ac:dyDescent="0.25">
      <c r="A20" s="345">
        <v>42786</v>
      </c>
      <c r="B20" s="345">
        <v>42792</v>
      </c>
      <c r="C20" s="346" t="s">
        <v>84</v>
      </c>
      <c r="D20" s="150">
        <v>2</v>
      </c>
      <c r="E20" s="178">
        <v>0</v>
      </c>
      <c r="F20" s="178">
        <v>0</v>
      </c>
      <c r="G20" s="150">
        <v>1</v>
      </c>
      <c r="H20" s="150">
        <v>1</v>
      </c>
      <c r="I20" s="150">
        <v>0</v>
      </c>
      <c r="J20" s="150">
        <v>1</v>
      </c>
      <c r="K20" s="150">
        <v>1</v>
      </c>
      <c r="L20" s="150">
        <v>2</v>
      </c>
      <c r="M20" s="150">
        <v>0</v>
      </c>
      <c r="N20" s="150">
        <v>0</v>
      </c>
      <c r="O20" s="150">
        <v>0</v>
      </c>
      <c r="P20" s="478">
        <v>2</v>
      </c>
      <c r="Q20" s="478">
        <v>2</v>
      </c>
      <c r="R20" s="479">
        <v>2</v>
      </c>
      <c r="S20" s="480">
        <v>2</v>
      </c>
    </row>
    <row r="21" spans="1:19" ht="15.75" x14ac:dyDescent="0.25">
      <c r="A21" s="345">
        <v>42793</v>
      </c>
      <c r="B21" s="345">
        <v>42799</v>
      </c>
      <c r="C21" s="346" t="s">
        <v>85</v>
      </c>
      <c r="D21" s="150">
        <v>1</v>
      </c>
      <c r="E21" s="178">
        <v>0</v>
      </c>
      <c r="F21" s="178">
        <v>0</v>
      </c>
      <c r="G21" s="150">
        <v>1</v>
      </c>
      <c r="H21" s="150">
        <v>0</v>
      </c>
      <c r="I21" s="150">
        <v>0</v>
      </c>
      <c r="J21" s="150">
        <v>0</v>
      </c>
      <c r="K21" s="150">
        <v>1</v>
      </c>
      <c r="L21" s="150">
        <v>1</v>
      </c>
      <c r="M21" s="150">
        <v>0</v>
      </c>
      <c r="N21" s="150">
        <v>0</v>
      </c>
      <c r="O21" s="150">
        <v>0</v>
      </c>
      <c r="P21" s="478">
        <v>2</v>
      </c>
      <c r="Q21" s="478">
        <v>1</v>
      </c>
      <c r="R21" s="479">
        <v>1</v>
      </c>
      <c r="S21" s="480">
        <v>2</v>
      </c>
    </row>
    <row r="22" spans="1:19" ht="15.75" x14ac:dyDescent="0.25">
      <c r="A22" s="345">
        <v>42800</v>
      </c>
      <c r="B22" s="345">
        <v>42806</v>
      </c>
      <c r="C22" s="346" t="s">
        <v>86</v>
      </c>
      <c r="D22" s="150">
        <v>1</v>
      </c>
      <c r="E22" s="178">
        <v>0</v>
      </c>
      <c r="F22" s="178">
        <v>0</v>
      </c>
      <c r="G22" s="150">
        <v>1</v>
      </c>
      <c r="H22" s="150">
        <v>0</v>
      </c>
      <c r="I22" s="150">
        <v>0</v>
      </c>
      <c r="J22" s="150">
        <v>0</v>
      </c>
      <c r="K22" s="150">
        <v>1</v>
      </c>
      <c r="L22" s="150">
        <v>1</v>
      </c>
      <c r="M22" s="150">
        <v>0</v>
      </c>
      <c r="N22" s="150">
        <v>0</v>
      </c>
      <c r="O22" s="150">
        <v>0</v>
      </c>
      <c r="P22" s="478">
        <v>2</v>
      </c>
      <c r="Q22" s="478">
        <v>1</v>
      </c>
      <c r="R22" s="479">
        <v>1</v>
      </c>
      <c r="S22" s="480">
        <v>2</v>
      </c>
    </row>
    <row r="23" spans="1:19" ht="15.75" x14ac:dyDescent="0.25">
      <c r="A23" s="345">
        <v>42807</v>
      </c>
      <c r="B23" s="345">
        <v>42813</v>
      </c>
      <c r="C23" s="346" t="s">
        <v>87</v>
      </c>
      <c r="D23" s="150">
        <v>0</v>
      </c>
      <c r="E23" s="178">
        <v>0</v>
      </c>
      <c r="F23" s="178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1</v>
      </c>
      <c r="M23" s="150">
        <v>0</v>
      </c>
      <c r="N23" s="150">
        <v>0</v>
      </c>
      <c r="O23" s="150">
        <v>0</v>
      </c>
      <c r="P23" s="478">
        <v>2</v>
      </c>
      <c r="Q23" s="478">
        <v>0</v>
      </c>
      <c r="R23" s="479">
        <v>1</v>
      </c>
      <c r="S23" s="480">
        <v>1</v>
      </c>
    </row>
    <row r="24" spans="1:19" ht="15.75" x14ac:dyDescent="0.25">
      <c r="A24" s="345">
        <v>42814</v>
      </c>
      <c r="B24" s="345">
        <v>42820</v>
      </c>
      <c r="C24" s="346" t="s">
        <v>88</v>
      </c>
      <c r="D24" s="150">
        <v>1</v>
      </c>
      <c r="E24" s="178">
        <v>0</v>
      </c>
      <c r="F24" s="178">
        <v>0</v>
      </c>
      <c r="G24" s="150">
        <v>1</v>
      </c>
      <c r="H24" s="150">
        <v>0</v>
      </c>
      <c r="I24" s="150">
        <v>0</v>
      </c>
      <c r="J24" s="150">
        <v>0</v>
      </c>
      <c r="K24" s="150">
        <v>1</v>
      </c>
      <c r="L24" s="150">
        <v>1</v>
      </c>
      <c r="M24" s="150">
        <v>1</v>
      </c>
      <c r="N24" s="150">
        <v>0</v>
      </c>
      <c r="O24" s="150">
        <v>0</v>
      </c>
      <c r="P24" s="478">
        <v>1</v>
      </c>
      <c r="Q24" s="478">
        <v>1</v>
      </c>
      <c r="R24" s="479">
        <v>2</v>
      </c>
      <c r="S24" s="480">
        <v>0</v>
      </c>
    </row>
    <row r="25" spans="1:19" ht="15.75" x14ac:dyDescent="0.25">
      <c r="A25" s="345">
        <v>42821</v>
      </c>
      <c r="B25" s="345">
        <v>42827</v>
      </c>
      <c r="C25" s="346" t="s">
        <v>89</v>
      </c>
      <c r="D25" s="150">
        <v>1</v>
      </c>
      <c r="E25" s="178">
        <v>0</v>
      </c>
      <c r="F25" s="178">
        <v>0</v>
      </c>
      <c r="G25" s="150">
        <v>1</v>
      </c>
      <c r="H25" s="150">
        <v>0</v>
      </c>
      <c r="I25" s="150">
        <v>0</v>
      </c>
      <c r="J25" s="150">
        <v>0</v>
      </c>
      <c r="K25" s="150">
        <v>1</v>
      </c>
      <c r="L25" s="150">
        <v>0</v>
      </c>
      <c r="M25" s="150">
        <v>1</v>
      </c>
      <c r="N25" s="150">
        <v>0</v>
      </c>
      <c r="O25" s="150">
        <v>0</v>
      </c>
      <c r="P25" s="478">
        <v>0</v>
      </c>
      <c r="Q25" s="478">
        <v>1</v>
      </c>
      <c r="R25" s="479">
        <v>1</v>
      </c>
      <c r="S25" s="480">
        <v>0</v>
      </c>
    </row>
    <row r="26" spans="1:19" ht="15.75" x14ac:dyDescent="0.25">
      <c r="A26" s="345">
        <v>42828</v>
      </c>
      <c r="B26" s="345">
        <v>42834</v>
      </c>
      <c r="C26" s="346" t="s">
        <v>90</v>
      </c>
      <c r="D26" s="150">
        <v>1</v>
      </c>
      <c r="E26" s="178">
        <v>0</v>
      </c>
      <c r="F26" s="178">
        <v>0</v>
      </c>
      <c r="G26" s="150">
        <v>1</v>
      </c>
      <c r="H26" s="150">
        <v>0</v>
      </c>
      <c r="I26" s="150">
        <v>0</v>
      </c>
      <c r="J26" s="150">
        <v>0</v>
      </c>
      <c r="K26" s="150">
        <v>1</v>
      </c>
      <c r="L26" s="150">
        <v>0</v>
      </c>
      <c r="M26" s="150">
        <v>0</v>
      </c>
      <c r="N26" s="150">
        <v>0</v>
      </c>
      <c r="O26" s="150">
        <v>0</v>
      </c>
      <c r="P26" s="478">
        <v>0</v>
      </c>
      <c r="Q26" s="478">
        <v>1</v>
      </c>
      <c r="R26" s="479">
        <v>0</v>
      </c>
      <c r="S26" s="480">
        <v>1</v>
      </c>
    </row>
    <row r="27" spans="1:19" ht="15.75" x14ac:dyDescent="0.25">
      <c r="A27" s="345">
        <v>42835</v>
      </c>
      <c r="B27" s="345">
        <v>42841</v>
      </c>
      <c r="C27" s="346" t="s">
        <v>91</v>
      </c>
      <c r="D27" s="150">
        <v>0</v>
      </c>
      <c r="E27" s="178">
        <v>0</v>
      </c>
      <c r="F27" s="178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478">
        <v>1</v>
      </c>
      <c r="Q27" s="478">
        <v>0</v>
      </c>
      <c r="R27" s="479">
        <v>0</v>
      </c>
      <c r="S27" s="480">
        <v>1</v>
      </c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349" t="s">
        <v>48</v>
      </c>
      <c r="B66" s="350"/>
      <c r="C66" s="350"/>
      <c r="D66" s="364">
        <f t="shared" ref="D66:S66" si="0">SUM(D13:D65)</f>
        <v>14</v>
      </c>
      <c r="E66" s="364">
        <f t="shared" si="0"/>
        <v>0</v>
      </c>
      <c r="F66" s="364">
        <f t="shared" si="0"/>
        <v>0</v>
      </c>
      <c r="G66" s="364">
        <f t="shared" si="0"/>
        <v>8</v>
      </c>
      <c r="H66" s="364">
        <f t="shared" si="0"/>
        <v>6</v>
      </c>
      <c r="I66" s="364">
        <f t="shared" si="0"/>
        <v>0</v>
      </c>
      <c r="J66" s="364">
        <f t="shared" si="0"/>
        <v>3</v>
      </c>
      <c r="K66" s="364">
        <f t="shared" si="0"/>
        <v>11</v>
      </c>
      <c r="L66" s="364">
        <f t="shared" si="0"/>
        <v>12</v>
      </c>
      <c r="M66" s="364">
        <f t="shared" si="0"/>
        <v>2</v>
      </c>
      <c r="N66" s="364">
        <f t="shared" si="0"/>
        <v>0</v>
      </c>
      <c r="O66" s="364">
        <f t="shared" si="0"/>
        <v>0</v>
      </c>
      <c r="P66" s="364">
        <f t="shared" si="0"/>
        <v>25</v>
      </c>
      <c r="Q66" s="364">
        <f t="shared" si="0"/>
        <v>14</v>
      </c>
      <c r="R66" s="364">
        <f t="shared" si="0"/>
        <v>14</v>
      </c>
      <c r="S66" s="365">
        <f t="shared" si="0"/>
        <v>25</v>
      </c>
    </row>
    <row r="67" spans="1:19" x14ac:dyDescent="0.2">
      <c r="B67" s="36"/>
      <c r="C67"/>
    </row>
    <row r="68" spans="1:19" x14ac:dyDescent="0.2">
      <c r="B68" s="36"/>
      <c r="C68"/>
    </row>
    <row r="69" spans="1:19" x14ac:dyDescent="0.2">
      <c r="B69" s="36"/>
      <c r="C69"/>
    </row>
    <row r="70" spans="1:19" x14ac:dyDescent="0.2">
      <c r="B70" s="36"/>
      <c r="C70"/>
    </row>
    <row r="71" spans="1:19" x14ac:dyDescent="0.2">
      <c r="B71" s="36"/>
      <c r="C71"/>
    </row>
    <row r="72" spans="1:19" x14ac:dyDescent="0.2">
      <c r="B72" s="36"/>
      <c r="C72"/>
    </row>
    <row r="73" spans="1:19" x14ac:dyDescent="0.2">
      <c r="B73" s="36"/>
      <c r="C73"/>
    </row>
    <row r="74" spans="1:19" x14ac:dyDescent="0.2">
      <c r="B74" s="10"/>
      <c r="C74"/>
    </row>
    <row r="75" spans="1:19" x14ac:dyDescent="0.2">
      <c r="B75" s="10"/>
      <c r="C75"/>
    </row>
    <row r="76" spans="1:19" x14ac:dyDescent="0.2">
      <c r="B76" s="10"/>
      <c r="C76"/>
    </row>
    <row r="77" spans="1:19" x14ac:dyDescent="0.2">
      <c r="B77" s="10"/>
      <c r="C77"/>
    </row>
    <row r="78" spans="1:19" x14ac:dyDescent="0.2">
      <c r="B78" s="10"/>
      <c r="C78"/>
    </row>
    <row r="79" spans="1:19" x14ac:dyDescent="0.2">
      <c r="B79" s="10"/>
      <c r="C79"/>
    </row>
    <row r="80" spans="1:19" x14ac:dyDescent="0.2">
      <c r="B80" s="10"/>
      <c r="C80"/>
    </row>
    <row r="81" spans="2:3" x14ac:dyDescent="0.2">
      <c r="B81" s="10"/>
      <c r="C81"/>
    </row>
    <row r="82" spans="2:3" x14ac:dyDescent="0.2">
      <c r="B82" s="10"/>
      <c r="C82"/>
    </row>
    <row r="83" spans="2:3" x14ac:dyDescent="0.2">
      <c r="B83" s="10"/>
      <c r="C83"/>
    </row>
    <row r="84" spans="2:3" x14ac:dyDescent="0.2">
      <c r="B84" s="10"/>
      <c r="C84"/>
    </row>
    <row r="85" spans="2:3" x14ac:dyDescent="0.2">
      <c r="B85" s="10"/>
      <c r="C85"/>
    </row>
    <row r="86" spans="2:3" x14ac:dyDescent="0.2">
      <c r="B86" s="10"/>
      <c r="C86"/>
    </row>
    <row r="87" spans="2:3" x14ac:dyDescent="0.2">
      <c r="B87" s="10"/>
      <c r="C87"/>
    </row>
    <row r="88" spans="2:3" x14ac:dyDescent="0.2">
      <c r="B88" s="10"/>
      <c r="C88"/>
    </row>
    <row r="89" spans="2:3" x14ac:dyDescent="0.2">
      <c r="B89" s="10"/>
      <c r="C89"/>
    </row>
    <row r="90" spans="2:3" x14ac:dyDescent="0.2">
      <c r="B90" s="10"/>
      <c r="C90"/>
    </row>
    <row r="91" spans="2:3" x14ac:dyDescent="0.2">
      <c r="B91" s="10"/>
      <c r="C91"/>
    </row>
    <row r="92" spans="2:3" x14ac:dyDescent="0.2">
      <c r="B92" s="10"/>
      <c r="C92"/>
    </row>
    <row r="93" spans="2:3" x14ac:dyDescent="0.2">
      <c r="B93" s="10"/>
      <c r="C93"/>
    </row>
    <row r="94" spans="2:3" x14ac:dyDescent="0.2">
      <c r="B94" s="10"/>
      <c r="C94"/>
    </row>
    <row r="95" spans="2:3" x14ac:dyDescent="0.2">
      <c r="B95" s="10"/>
      <c r="C95"/>
    </row>
    <row r="96" spans="2:3" x14ac:dyDescent="0.2">
      <c r="B96" s="10"/>
      <c r="C96"/>
    </row>
    <row r="97" spans="2:3" x14ac:dyDescent="0.2">
      <c r="B97" s="10"/>
      <c r="C97"/>
    </row>
    <row r="98" spans="2:3" x14ac:dyDescent="0.2">
      <c r="B98" s="10"/>
      <c r="C98"/>
    </row>
    <row r="99" spans="2:3" x14ac:dyDescent="0.2">
      <c r="B99" s="10"/>
      <c r="C99"/>
    </row>
    <row r="100" spans="2:3" x14ac:dyDescent="0.2">
      <c r="B100" s="10"/>
      <c r="C100"/>
    </row>
    <row r="101" spans="2:3" x14ac:dyDescent="0.2">
      <c r="B101" s="10"/>
      <c r="C101"/>
    </row>
    <row r="102" spans="2:3" x14ac:dyDescent="0.2">
      <c r="B102" s="10"/>
      <c r="C102"/>
    </row>
    <row r="103" spans="2:3" x14ac:dyDescent="0.2">
      <c r="B103" s="10"/>
      <c r="C103"/>
    </row>
    <row r="104" spans="2:3" x14ac:dyDescent="0.2">
      <c r="B104" s="10"/>
      <c r="C104"/>
    </row>
    <row r="105" spans="2:3" x14ac:dyDescent="0.2">
      <c r="B105" s="10"/>
      <c r="C105"/>
    </row>
    <row r="106" spans="2:3" x14ac:dyDescent="0.2">
      <c r="B106" s="10"/>
      <c r="C106"/>
    </row>
    <row r="107" spans="2:3" x14ac:dyDescent="0.2">
      <c r="B107" s="10"/>
      <c r="C107"/>
    </row>
    <row r="108" spans="2:3" x14ac:dyDescent="0.2">
      <c r="B108" s="10"/>
      <c r="C108"/>
    </row>
    <row r="109" spans="2:3" x14ac:dyDescent="0.2">
      <c r="B109" s="10"/>
      <c r="C109"/>
    </row>
    <row r="110" spans="2:3" x14ac:dyDescent="0.2">
      <c r="B110" s="10"/>
      <c r="C110"/>
    </row>
    <row r="111" spans="2:3" x14ac:dyDescent="0.2">
      <c r="B111" s="10"/>
      <c r="C111"/>
    </row>
    <row r="112" spans="2:3" x14ac:dyDescent="0.2">
      <c r="B112" s="10"/>
      <c r="C112"/>
    </row>
    <row r="113" spans="2:3" x14ac:dyDescent="0.2">
      <c r="B113" s="10"/>
      <c r="C113"/>
    </row>
    <row r="114" spans="2:3" x14ac:dyDescent="0.2">
      <c r="B114" s="10"/>
      <c r="C114"/>
    </row>
    <row r="115" spans="2:3" x14ac:dyDescent="0.2">
      <c r="B115" s="10"/>
      <c r="C115"/>
    </row>
    <row r="116" spans="2:3" x14ac:dyDescent="0.2">
      <c r="B116" s="10"/>
      <c r="C116"/>
    </row>
    <row r="117" spans="2:3" x14ac:dyDescent="0.2">
      <c r="B117" s="10"/>
      <c r="C117"/>
    </row>
    <row r="118" spans="2:3" x14ac:dyDescent="0.2">
      <c r="B118" s="10"/>
      <c r="C118"/>
    </row>
    <row r="119" spans="2:3" x14ac:dyDescent="0.2">
      <c r="B119" s="10"/>
      <c r="C119"/>
    </row>
    <row r="120" spans="2:3" x14ac:dyDescent="0.2">
      <c r="B120" s="10"/>
      <c r="C120"/>
    </row>
    <row r="121" spans="2:3" x14ac:dyDescent="0.2">
      <c r="B121" s="10"/>
      <c r="C121"/>
    </row>
    <row r="122" spans="2:3" x14ac:dyDescent="0.2">
      <c r="B122" s="10"/>
      <c r="C122"/>
    </row>
    <row r="123" spans="2:3" x14ac:dyDescent="0.2">
      <c r="B123" s="10"/>
      <c r="C123"/>
    </row>
    <row r="124" spans="2:3" x14ac:dyDescent="0.2">
      <c r="B124" s="10"/>
      <c r="C124"/>
    </row>
    <row r="125" spans="2:3" x14ac:dyDescent="0.2">
      <c r="B125" s="10"/>
      <c r="C125"/>
    </row>
    <row r="126" spans="2:3" x14ac:dyDescent="0.2">
      <c r="B126" s="10"/>
      <c r="C126"/>
    </row>
    <row r="127" spans="2:3" x14ac:dyDescent="0.2">
      <c r="B127" s="10"/>
      <c r="C127"/>
    </row>
    <row r="128" spans="2:3" x14ac:dyDescent="0.2">
      <c r="B128" s="10"/>
      <c r="C128"/>
    </row>
    <row r="129" spans="2:3" x14ac:dyDescent="0.2">
      <c r="B129" s="10"/>
      <c r="C129"/>
    </row>
    <row r="130" spans="2:3" x14ac:dyDescent="0.2">
      <c r="B130" s="10"/>
      <c r="C130"/>
    </row>
    <row r="131" spans="2:3" x14ac:dyDescent="0.2">
      <c r="B131" s="10"/>
      <c r="C131"/>
    </row>
    <row r="132" spans="2:3" x14ac:dyDescent="0.2">
      <c r="B132" s="10"/>
      <c r="C132"/>
    </row>
    <row r="133" spans="2:3" x14ac:dyDescent="0.2">
      <c r="B133" s="10"/>
      <c r="C133"/>
    </row>
    <row r="134" spans="2:3" x14ac:dyDescent="0.2">
      <c r="B134" s="10"/>
      <c r="C134"/>
    </row>
    <row r="135" spans="2:3" x14ac:dyDescent="0.2">
      <c r="B135" s="10"/>
      <c r="C135"/>
    </row>
    <row r="136" spans="2:3" x14ac:dyDescent="0.2">
      <c r="B136" s="10"/>
      <c r="C136"/>
    </row>
    <row r="137" spans="2:3" x14ac:dyDescent="0.2">
      <c r="B137" s="10"/>
      <c r="C137"/>
    </row>
    <row r="138" spans="2:3" x14ac:dyDescent="0.2">
      <c r="B138" s="10"/>
      <c r="C138"/>
    </row>
    <row r="139" spans="2:3" x14ac:dyDescent="0.2">
      <c r="B139" s="10"/>
      <c r="C139"/>
    </row>
    <row r="140" spans="2:3" x14ac:dyDescent="0.2">
      <c r="B140" s="10"/>
      <c r="C140"/>
    </row>
    <row r="141" spans="2:3" x14ac:dyDescent="0.2">
      <c r="B141" s="10"/>
      <c r="C141"/>
    </row>
    <row r="142" spans="2:3" x14ac:dyDescent="0.2">
      <c r="B142" s="10"/>
      <c r="C142"/>
    </row>
    <row r="143" spans="2:3" x14ac:dyDescent="0.2">
      <c r="B143" s="10"/>
      <c r="C143"/>
    </row>
    <row r="144" spans="2:3" x14ac:dyDescent="0.2">
      <c r="B144" s="10"/>
      <c r="C144"/>
    </row>
    <row r="145" spans="2:3" x14ac:dyDescent="0.2">
      <c r="B145" s="10"/>
      <c r="C145"/>
    </row>
    <row r="146" spans="2:3" x14ac:dyDescent="0.2">
      <c r="B146" s="10"/>
      <c r="C146"/>
    </row>
    <row r="147" spans="2:3" x14ac:dyDescent="0.2">
      <c r="B147" s="10"/>
      <c r="C147"/>
    </row>
    <row r="148" spans="2:3" x14ac:dyDescent="0.2">
      <c r="B148" s="10"/>
      <c r="C148"/>
    </row>
    <row r="149" spans="2:3" x14ac:dyDescent="0.2">
      <c r="B149" s="10"/>
      <c r="C149"/>
    </row>
    <row r="150" spans="2:3" x14ac:dyDescent="0.2">
      <c r="B150" s="10"/>
      <c r="C150"/>
    </row>
    <row r="151" spans="2:3" x14ac:dyDescent="0.2">
      <c r="B151" s="10"/>
      <c r="C151"/>
    </row>
    <row r="152" spans="2:3" x14ac:dyDescent="0.2">
      <c r="B152" s="10"/>
      <c r="C152"/>
    </row>
    <row r="153" spans="2:3" x14ac:dyDescent="0.2">
      <c r="B153" s="10"/>
      <c r="C153"/>
    </row>
    <row r="154" spans="2:3" x14ac:dyDescent="0.2">
      <c r="B154" s="10"/>
      <c r="C154"/>
    </row>
    <row r="155" spans="2:3" x14ac:dyDescent="0.2">
      <c r="B155" s="10"/>
      <c r="C155"/>
    </row>
    <row r="156" spans="2:3" x14ac:dyDescent="0.2">
      <c r="B156" s="10"/>
      <c r="C156"/>
    </row>
    <row r="157" spans="2:3" x14ac:dyDescent="0.2">
      <c r="B157" s="10"/>
      <c r="C157"/>
    </row>
    <row r="158" spans="2:3" x14ac:dyDescent="0.2">
      <c r="B158" s="10"/>
      <c r="C158"/>
    </row>
    <row r="159" spans="2:3" x14ac:dyDescent="0.2">
      <c r="B159" s="10"/>
      <c r="C159"/>
    </row>
    <row r="160" spans="2:3" x14ac:dyDescent="0.2">
      <c r="B160" s="10"/>
      <c r="C160"/>
    </row>
    <row r="161" spans="2:3" x14ac:dyDescent="0.2">
      <c r="B161" s="10"/>
      <c r="C161"/>
    </row>
    <row r="162" spans="2:3" x14ac:dyDescent="0.2">
      <c r="B162" s="10"/>
      <c r="C162"/>
    </row>
    <row r="163" spans="2:3" x14ac:dyDescent="0.2">
      <c r="B163" s="10"/>
      <c r="C163"/>
    </row>
    <row r="164" spans="2:3" x14ac:dyDescent="0.2">
      <c r="B164" s="10"/>
      <c r="C164"/>
    </row>
    <row r="165" spans="2:3" x14ac:dyDescent="0.2">
      <c r="B165" s="10"/>
      <c r="C165"/>
    </row>
    <row r="166" spans="2:3" x14ac:dyDescent="0.2">
      <c r="B166" s="10"/>
      <c r="C166"/>
    </row>
    <row r="167" spans="2:3" x14ac:dyDescent="0.2">
      <c r="B167" s="10"/>
      <c r="C167"/>
    </row>
    <row r="168" spans="2:3" x14ac:dyDescent="0.2">
      <c r="B168" s="10"/>
      <c r="C168"/>
    </row>
    <row r="169" spans="2:3" x14ac:dyDescent="0.2">
      <c r="B169" s="10"/>
      <c r="C169"/>
    </row>
    <row r="170" spans="2:3" x14ac:dyDescent="0.2">
      <c r="B170" s="10"/>
      <c r="C170"/>
    </row>
    <row r="171" spans="2:3" x14ac:dyDescent="0.2">
      <c r="B171" s="10"/>
      <c r="C171"/>
    </row>
    <row r="172" spans="2:3" x14ac:dyDescent="0.2">
      <c r="B172" s="10"/>
      <c r="C172"/>
    </row>
    <row r="173" spans="2:3" x14ac:dyDescent="0.2">
      <c r="C173" s="10"/>
    </row>
    <row r="174" spans="2:3" x14ac:dyDescent="0.2">
      <c r="C174" s="10"/>
    </row>
    <row r="175" spans="2:3" x14ac:dyDescent="0.2">
      <c r="C175" s="10"/>
    </row>
    <row r="176" spans="2:3" x14ac:dyDescent="0.2">
      <c r="C176" s="10"/>
    </row>
    <row r="177" spans="3:3" x14ac:dyDescent="0.2">
      <c r="C177" s="10"/>
    </row>
    <row r="178" spans="3:3" x14ac:dyDescent="0.2">
      <c r="C178" s="10"/>
    </row>
    <row r="179" spans="3:3" x14ac:dyDescent="0.2">
      <c r="C179" s="10"/>
    </row>
    <row r="180" spans="3:3" x14ac:dyDescent="0.2">
      <c r="C180" s="10"/>
    </row>
    <row r="181" spans="3:3" x14ac:dyDescent="0.2">
      <c r="C181" s="10"/>
    </row>
    <row r="182" spans="3:3" x14ac:dyDescent="0.2">
      <c r="C182" s="10"/>
    </row>
    <row r="183" spans="3:3" x14ac:dyDescent="0.2">
      <c r="C183" s="10"/>
    </row>
    <row r="184" spans="3:3" x14ac:dyDescent="0.2">
      <c r="C184" s="10"/>
    </row>
    <row r="185" spans="3:3" x14ac:dyDescent="0.2">
      <c r="C185" s="10"/>
    </row>
    <row r="186" spans="3:3" x14ac:dyDescent="0.2">
      <c r="C186" s="10"/>
    </row>
    <row r="187" spans="3:3" x14ac:dyDescent="0.2">
      <c r="C187" s="10"/>
    </row>
    <row r="188" spans="3:3" x14ac:dyDescent="0.2">
      <c r="C188" s="10"/>
    </row>
    <row r="189" spans="3:3" x14ac:dyDescent="0.2">
      <c r="C189" s="10"/>
    </row>
    <row r="190" spans="3:3" x14ac:dyDescent="0.2">
      <c r="C190" s="10"/>
    </row>
    <row r="191" spans="3:3" x14ac:dyDescent="0.2">
      <c r="C191" s="10"/>
    </row>
    <row r="192" spans="3:3" x14ac:dyDescent="0.2">
      <c r="C192" s="10"/>
    </row>
    <row r="193" spans="3:3" x14ac:dyDescent="0.2">
      <c r="C193" s="10"/>
    </row>
    <row r="194" spans="3:3" x14ac:dyDescent="0.2">
      <c r="C194" s="10"/>
    </row>
    <row r="195" spans="3:3" x14ac:dyDescent="0.2">
      <c r="C195" s="10"/>
    </row>
    <row r="196" spans="3:3" x14ac:dyDescent="0.2">
      <c r="C196" s="10"/>
    </row>
    <row r="197" spans="3:3" x14ac:dyDescent="0.2">
      <c r="C197" s="10"/>
    </row>
    <row r="198" spans="3:3" x14ac:dyDescent="0.2">
      <c r="C198" s="10"/>
    </row>
    <row r="199" spans="3:3" x14ac:dyDescent="0.2">
      <c r="C199" s="10"/>
    </row>
    <row r="200" spans="3:3" x14ac:dyDescent="0.2">
      <c r="C200" s="10"/>
    </row>
    <row r="201" spans="3:3" x14ac:dyDescent="0.2">
      <c r="C201" s="10"/>
    </row>
    <row r="202" spans="3:3" x14ac:dyDescent="0.2">
      <c r="C202" s="10"/>
    </row>
    <row r="203" spans="3:3" x14ac:dyDescent="0.2">
      <c r="C203" s="10"/>
    </row>
    <row r="204" spans="3:3" x14ac:dyDescent="0.2">
      <c r="C204" s="10"/>
    </row>
    <row r="205" spans="3:3" x14ac:dyDescent="0.2">
      <c r="C205" s="10"/>
    </row>
    <row r="206" spans="3:3" x14ac:dyDescent="0.2">
      <c r="C206" s="10"/>
    </row>
    <row r="207" spans="3:3" x14ac:dyDescent="0.2">
      <c r="C207" s="10"/>
    </row>
    <row r="208" spans="3:3" x14ac:dyDescent="0.2">
      <c r="C208" s="10"/>
    </row>
    <row r="209" spans="3:3" x14ac:dyDescent="0.2">
      <c r="C209" s="10"/>
    </row>
    <row r="210" spans="3:3" x14ac:dyDescent="0.2">
      <c r="C210" s="10"/>
    </row>
    <row r="211" spans="3:3" x14ac:dyDescent="0.2">
      <c r="C211" s="10"/>
    </row>
    <row r="212" spans="3:3" x14ac:dyDescent="0.2">
      <c r="C212" s="10"/>
    </row>
    <row r="213" spans="3:3" x14ac:dyDescent="0.2">
      <c r="C213" s="10"/>
    </row>
    <row r="214" spans="3:3" x14ac:dyDescent="0.2">
      <c r="C214" s="10"/>
    </row>
    <row r="215" spans="3:3" x14ac:dyDescent="0.2">
      <c r="C215" s="10"/>
    </row>
    <row r="216" spans="3:3" x14ac:dyDescent="0.2">
      <c r="C216" s="10"/>
    </row>
    <row r="217" spans="3:3" x14ac:dyDescent="0.2">
      <c r="C217" s="10"/>
    </row>
    <row r="218" spans="3:3" x14ac:dyDescent="0.2">
      <c r="C218" s="10"/>
    </row>
    <row r="219" spans="3:3" x14ac:dyDescent="0.2">
      <c r="C219" s="10"/>
    </row>
    <row r="220" spans="3:3" x14ac:dyDescent="0.2">
      <c r="C220" s="10"/>
    </row>
    <row r="221" spans="3:3" x14ac:dyDescent="0.2">
      <c r="C221" s="10"/>
    </row>
    <row r="222" spans="3:3" x14ac:dyDescent="0.2">
      <c r="C222" s="10"/>
    </row>
    <row r="223" spans="3:3" x14ac:dyDescent="0.2">
      <c r="C223" s="10"/>
    </row>
    <row r="224" spans="3:3" x14ac:dyDescent="0.2">
      <c r="C224" s="10"/>
    </row>
    <row r="225" spans="3:3" x14ac:dyDescent="0.2">
      <c r="C225" s="10"/>
    </row>
    <row r="226" spans="3:3" x14ac:dyDescent="0.2">
      <c r="C226" s="10"/>
    </row>
    <row r="227" spans="3:3" x14ac:dyDescent="0.2">
      <c r="C227" s="10"/>
    </row>
    <row r="228" spans="3:3" x14ac:dyDescent="0.2">
      <c r="C228" s="10"/>
    </row>
    <row r="229" spans="3:3" x14ac:dyDescent="0.2">
      <c r="C229" s="10"/>
    </row>
    <row r="230" spans="3:3" x14ac:dyDescent="0.2">
      <c r="C230" s="10"/>
    </row>
    <row r="231" spans="3:3" x14ac:dyDescent="0.2">
      <c r="C231" s="10"/>
    </row>
    <row r="232" spans="3:3" x14ac:dyDescent="0.2">
      <c r="C232" s="10"/>
    </row>
    <row r="233" spans="3:3" x14ac:dyDescent="0.2">
      <c r="C233" s="10"/>
    </row>
    <row r="234" spans="3:3" x14ac:dyDescent="0.2">
      <c r="C234" s="10"/>
    </row>
    <row r="235" spans="3:3" x14ac:dyDescent="0.2">
      <c r="C235" s="10"/>
    </row>
    <row r="236" spans="3:3" x14ac:dyDescent="0.2">
      <c r="C236" s="10"/>
    </row>
    <row r="237" spans="3:3" x14ac:dyDescent="0.2">
      <c r="C237" s="10"/>
    </row>
    <row r="238" spans="3:3" x14ac:dyDescent="0.2">
      <c r="C238" s="10"/>
    </row>
    <row r="239" spans="3:3" x14ac:dyDescent="0.2">
      <c r="C239" s="10"/>
    </row>
    <row r="240" spans="3:3" x14ac:dyDescent="0.2">
      <c r="C240" s="10"/>
    </row>
    <row r="241" spans="3:3" x14ac:dyDescent="0.2">
      <c r="C241" s="10"/>
    </row>
    <row r="242" spans="3:3" x14ac:dyDescent="0.2">
      <c r="C242" s="10"/>
    </row>
    <row r="243" spans="3:3" x14ac:dyDescent="0.2">
      <c r="C243" s="10"/>
    </row>
    <row r="244" spans="3:3" x14ac:dyDescent="0.2">
      <c r="C244" s="10"/>
    </row>
    <row r="245" spans="3:3" x14ac:dyDescent="0.2">
      <c r="C245" s="10"/>
    </row>
    <row r="246" spans="3:3" x14ac:dyDescent="0.2">
      <c r="C246" s="10"/>
    </row>
    <row r="247" spans="3:3" x14ac:dyDescent="0.2">
      <c r="C247" s="10"/>
    </row>
    <row r="248" spans="3:3" x14ac:dyDescent="0.2">
      <c r="C248" s="10"/>
    </row>
    <row r="249" spans="3:3" x14ac:dyDescent="0.2">
      <c r="C249" s="10"/>
    </row>
    <row r="250" spans="3:3" x14ac:dyDescent="0.2">
      <c r="C250" s="10"/>
    </row>
    <row r="251" spans="3:3" x14ac:dyDescent="0.2">
      <c r="C251" s="10"/>
    </row>
    <row r="252" spans="3:3" x14ac:dyDescent="0.2">
      <c r="C252" s="10"/>
    </row>
    <row r="253" spans="3:3" x14ac:dyDescent="0.2">
      <c r="C253" s="10"/>
    </row>
    <row r="254" spans="3:3" x14ac:dyDescent="0.2">
      <c r="C254" s="10"/>
    </row>
    <row r="255" spans="3:3" x14ac:dyDescent="0.2">
      <c r="C255" s="10"/>
    </row>
    <row r="256" spans="3:3" x14ac:dyDescent="0.2">
      <c r="C256" s="10"/>
    </row>
    <row r="257" spans="3:3" x14ac:dyDescent="0.2">
      <c r="C257" s="10"/>
    </row>
    <row r="258" spans="3:3" x14ac:dyDescent="0.2">
      <c r="C258" s="10"/>
    </row>
    <row r="259" spans="3:3" x14ac:dyDescent="0.2">
      <c r="C259" s="10"/>
    </row>
    <row r="260" spans="3:3" x14ac:dyDescent="0.2">
      <c r="C260" s="10"/>
    </row>
    <row r="261" spans="3:3" x14ac:dyDescent="0.2">
      <c r="C261" s="10"/>
    </row>
    <row r="262" spans="3:3" x14ac:dyDescent="0.2">
      <c r="C262" s="10"/>
    </row>
    <row r="263" spans="3:3" x14ac:dyDescent="0.2">
      <c r="C263" s="10"/>
    </row>
    <row r="264" spans="3:3" x14ac:dyDescent="0.2">
      <c r="C264" s="10"/>
    </row>
    <row r="265" spans="3:3" x14ac:dyDescent="0.2">
      <c r="C265" s="10"/>
    </row>
    <row r="266" spans="3:3" x14ac:dyDescent="0.2">
      <c r="C266" s="10"/>
    </row>
    <row r="267" spans="3:3" x14ac:dyDescent="0.2">
      <c r="C267" s="10"/>
    </row>
    <row r="268" spans="3:3" x14ac:dyDescent="0.2">
      <c r="C268" s="10"/>
    </row>
    <row r="269" spans="3:3" x14ac:dyDescent="0.2">
      <c r="C269" s="10"/>
    </row>
    <row r="270" spans="3:3" x14ac:dyDescent="0.2">
      <c r="C270" s="10"/>
    </row>
    <row r="271" spans="3:3" x14ac:dyDescent="0.2">
      <c r="C271" s="10"/>
    </row>
    <row r="272" spans="3:3" x14ac:dyDescent="0.2">
      <c r="C272" s="10"/>
    </row>
    <row r="273" spans="3:3" x14ac:dyDescent="0.2">
      <c r="C273" s="10"/>
    </row>
    <row r="274" spans="3:3" x14ac:dyDescent="0.2">
      <c r="C274" s="10"/>
    </row>
    <row r="275" spans="3:3" x14ac:dyDescent="0.2">
      <c r="C275" s="10"/>
    </row>
    <row r="276" spans="3:3" x14ac:dyDescent="0.2">
      <c r="C276" s="10"/>
    </row>
    <row r="277" spans="3:3" x14ac:dyDescent="0.2">
      <c r="C277" s="10"/>
    </row>
    <row r="278" spans="3:3" x14ac:dyDescent="0.2">
      <c r="C278" s="10"/>
    </row>
    <row r="279" spans="3:3" x14ac:dyDescent="0.2">
      <c r="C279" s="10"/>
    </row>
    <row r="280" spans="3:3" x14ac:dyDescent="0.2">
      <c r="C280" s="10"/>
    </row>
    <row r="281" spans="3:3" x14ac:dyDescent="0.2">
      <c r="C281" s="10"/>
    </row>
    <row r="282" spans="3:3" x14ac:dyDescent="0.2">
      <c r="C282" s="10"/>
    </row>
    <row r="283" spans="3:3" x14ac:dyDescent="0.2">
      <c r="C283" s="10"/>
    </row>
    <row r="284" spans="3:3" x14ac:dyDescent="0.2">
      <c r="C284" s="10"/>
    </row>
    <row r="285" spans="3:3" x14ac:dyDescent="0.2">
      <c r="C285" s="10"/>
    </row>
    <row r="286" spans="3:3" x14ac:dyDescent="0.2">
      <c r="C286" s="10"/>
    </row>
    <row r="287" spans="3:3" x14ac:dyDescent="0.2">
      <c r="C287" s="10"/>
    </row>
    <row r="288" spans="3:3" x14ac:dyDescent="0.2">
      <c r="C288" s="10"/>
    </row>
    <row r="289" spans="3:3" x14ac:dyDescent="0.2">
      <c r="C289" s="10"/>
    </row>
    <row r="290" spans="3:3" x14ac:dyDescent="0.2">
      <c r="C290" s="10"/>
    </row>
    <row r="291" spans="3:3" x14ac:dyDescent="0.2">
      <c r="C291" s="10"/>
    </row>
    <row r="292" spans="3:3" x14ac:dyDescent="0.2">
      <c r="C292" s="10"/>
    </row>
    <row r="293" spans="3:3" x14ac:dyDescent="0.2">
      <c r="C293" s="10"/>
    </row>
    <row r="294" spans="3:3" x14ac:dyDescent="0.2">
      <c r="C294" s="10"/>
    </row>
    <row r="295" spans="3:3" x14ac:dyDescent="0.2">
      <c r="C295" s="10"/>
    </row>
    <row r="296" spans="3:3" x14ac:dyDescent="0.2">
      <c r="C296" s="10"/>
    </row>
    <row r="297" spans="3:3" x14ac:dyDescent="0.2">
      <c r="C297" s="10"/>
    </row>
    <row r="298" spans="3:3" x14ac:dyDescent="0.2">
      <c r="C298" s="10"/>
    </row>
    <row r="299" spans="3:3" x14ac:dyDescent="0.2">
      <c r="C299" s="10"/>
    </row>
    <row r="300" spans="3:3" x14ac:dyDescent="0.2">
      <c r="C300" s="10"/>
    </row>
    <row r="301" spans="3:3" x14ac:dyDescent="0.2">
      <c r="C301" s="10"/>
    </row>
    <row r="302" spans="3:3" x14ac:dyDescent="0.2">
      <c r="C302" s="10"/>
    </row>
    <row r="303" spans="3:3" x14ac:dyDescent="0.2">
      <c r="C303" s="10"/>
    </row>
    <row r="304" spans="3:3" x14ac:dyDescent="0.2">
      <c r="C304" s="10"/>
    </row>
    <row r="305" spans="3:3" x14ac:dyDescent="0.2">
      <c r="C305" s="10"/>
    </row>
    <row r="306" spans="3:3" x14ac:dyDescent="0.2">
      <c r="C306" s="10"/>
    </row>
    <row r="307" spans="3:3" x14ac:dyDescent="0.2">
      <c r="C307" s="10"/>
    </row>
    <row r="308" spans="3:3" x14ac:dyDescent="0.2">
      <c r="C308" s="10"/>
    </row>
    <row r="309" spans="3:3" x14ac:dyDescent="0.2">
      <c r="C309" s="10"/>
    </row>
    <row r="310" spans="3:3" x14ac:dyDescent="0.2">
      <c r="C310" s="10"/>
    </row>
    <row r="311" spans="3:3" x14ac:dyDescent="0.2">
      <c r="C311" s="10"/>
    </row>
    <row r="312" spans="3:3" x14ac:dyDescent="0.2">
      <c r="C312" s="10"/>
    </row>
    <row r="313" spans="3:3" x14ac:dyDescent="0.2">
      <c r="C313" s="10"/>
    </row>
    <row r="314" spans="3:3" x14ac:dyDescent="0.2">
      <c r="C314" s="10"/>
    </row>
    <row r="315" spans="3:3" x14ac:dyDescent="0.2">
      <c r="C315" s="10"/>
    </row>
    <row r="316" spans="3:3" x14ac:dyDescent="0.2">
      <c r="C316" s="10"/>
    </row>
    <row r="317" spans="3:3" x14ac:dyDescent="0.2">
      <c r="C317" s="10"/>
    </row>
    <row r="318" spans="3:3" x14ac:dyDescent="0.2">
      <c r="C318" s="10"/>
    </row>
    <row r="319" spans="3:3" x14ac:dyDescent="0.2">
      <c r="C319" s="10"/>
    </row>
    <row r="320" spans="3:3" x14ac:dyDescent="0.2">
      <c r="C320" s="10"/>
    </row>
    <row r="321" spans="3:3" x14ac:dyDescent="0.2">
      <c r="C321" s="10"/>
    </row>
    <row r="322" spans="3:3" x14ac:dyDescent="0.2">
      <c r="C322" s="10"/>
    </row>
    <row r="323" spans="3:3" x14ac:dyDescent="0.2">
      <c r="C323" s="10"/>
    </row>
    <row r="324" spans="3:3" x14ac:dyDescent="0.2">
      <c r="C324" s="10"/>
    </row>
    <row r="325" spans="3:3" x14ac:dyDescent="0.2">
      <c r="C325" s="10"/>
    </row>
    <row r="326" spans="3:3" x14ac:dyDescent="0.2">
      <c r="C326" s="10"/>
    </row>
    <row r="327" spans="3:3" x14ac:dyDescent="0.2">
      <c r="C327" s="10"/>
    </row>
    <row r="328" spans="3:3" x14ac:dyDescent="0.2">
      <c r="C328" s="10"/>
    </row>
    <row r="329" spans="3:3" x14ac:dyDescent="0.2">
      <c r="C329" s="10"/>
    </row>
    <row r="330" spans="3:3" x14ac:dyDescent="0.2">
      <c r="C330" s="10"/>
    </row>
    <row r="331" spans="3:3" x14ac:dyDescent="0.2">
      <c r="C331" s="10"/>
    </row>
    <row r="332" spans="3:3" x14ac:dyDescent="0.2">
      <c r="C332" s="10"/>
    </row>
    <row r="333" spans="3:3" x14ac:dyDescent="0.2">
      <c r="C333" s="10"/>
    </row>
    <row r="334" spans="3:3" x14ac:dyDescent="0.2">
      <c r="C334" s="10"/>
    </row>
    <row r="335" spans="3:3" x14ac:dyDescent="0.2">
      <c r="C335" s="10"/>
    </row>
    <row r="336" spans="3:3" x14ac:dyDescent="0.2">
      <c r="C336" s="10"/>
    </row>
    <row r="337" spans="3:3" x14ac:dyDescent="0.2">
      <c r="C337" s="10"/>
    </row>
    <row r="338" spans="3:3" x14ac:dyDescent="0.2">
      <c r="C338" s="10"/>
    </row>
    <row r="339" spans="3:3" x14ac:dyDescent="0.2">
      <c r="C339" s="10"/>
    </row>
    <row r="340" spans="3:3" x14ac:dyDescent="0.2">
      <c r="C340" s="10"/>
    </row>
    <row r="341" spans="3:3" x14ac:dyDescent="0.2">
      <c r="C341" s="10"/>
    </row>
    <row r="342" spans="3:3" x14ac:dyDescent="0.2">
      <c r="C342" s="10"/>
    </row>
    <row r="343" spans="3:3" x14ac:dyDescent="0.2">
      <c r="C343" s="10"/>
    </row>
    <row r="344" spans="3:3" x14ac:dyDescent="0.2">
      <c r="C344" s="10"/>
    </row>
    <row r="345" spans="3:3" x14ac:dyDescent="0.2">
      <c r="C345" s="10"/>
    </row>
    <row r="346" spans="3:3" x14ac:dyDescent="0.2">
      <c r="C346" s="10"/>
    </row>
    <row r="347" spans="3:3" x14ac:dyDescent="0.2">
      <c r="C347" s="10"/>
    </row>
    <row r="348" spans="3:3" x14ac:dyDescent="0.2">
      <c r="C348" s="10"/>
    </row>
    <row r="349" spans="3:3" x14ac:dyDescent="0.2">
      <c r="C349" s="10"/>
    </row>
    <row r="350" spans="3:3" x14ac:dyDescent="0.2">
      <c r="C350" s="10"/>
    </row>
    <row r="351" spans="3:3" x14ac:dyDescent="0.2">
      <c r="C351" s="10"/>
    </row>
    <row r="352" spans="3:3" x14ac:dyDescent="0.2">
      <c r="C352" s="10"/>
    </row>
    <row r="353" spans="3:3" x14ac:dyDescent="0.2">
      <c r="C353" s="10"/>
    </row>
    <row r="354" spans="3:3" x14ac:dyDescent="0.2">
      <c r="C354" s="10"/>
    </row>
    <row r="355" spans="3:3" x14ac:dyDescent="0.2">
      <c r="C355" s="10"/>
    </row>
    <row r="356" spans="3:3" x14ac:dyDescent="0.2">
      <c r="C356" s="10"/>
    </row>
    <row r="357" spans="3:3" x14ac:dyDescent="0.2">
      <c r="C357" s="10"/>
    </row>
    <row r="358" spans="3:3" x14ac:dyDescent="0.2">
      <c r="C358" s="10"/>
    </row>
    <row r="359" spans="3:3" x14ac:dyDescent="0.2">
      <c r="C359" s="10"/>
    </row>
    <row r="360" spans="3:3" x14ac:dyDescent="0.2">
      <c r="C360" s="10"/>
    </row>
    <row r="361" spans="3:3" x14ac:dyDescent="0.2">
      <c r="C361" s="10"/>
    </row>
    <row r="362" spans="3:3" x14ac:dyDescent="0.2">
      <c r="C362" s="10"/>
    </row>
    <row r="363" spans="3:3" x14ac:dyDescent="0.2">
      <c r="C363" s="10"/>
    </row>
    <row r="364" spans="3:3" x14ac:dyDescent="0.2">
      <c r="C364" s="10"/>
    </row>
    <row r="365" spans="3:3" x14ac:dyDescent="0.2">
      <c r="C365" s="10"/>
    </row>
    <row r="366" spans="3:3" x14ac:dyDescent="0.2">
      <c r="C366" s="10"/>
    </row>
    <row r="367" spans="3:3" x14ac:dyDescent="0.2">
      <c r="C367" s="10"/>
    </row>
    <row r="368" spans="3:3" x14ac:dyDescent="0.2">
      <c r="C368" s="10"/>
    </row>
    <row r="369" spans="3:3" x14ac:dyDescent="0.2">
      <c r="C369" s="10"/>
    </row>
    <row r="370" spans="3:3" x14ac:dyDescent="0.2">
      <c r="C370" s="10"/>
    </row>
    <row r="371" spans="3:3" x14ac:dyDescent="0.2">
      <c r="C371" s="10"/>
    </row>
    <row r="372" spans="3:3" x14ac:dyDescent="0.2">
      <c r="C372" s="10"/>
    </row>
    <row r="373" spans="3:3" x14ac:dyDescent="0.2">
      <c r="C373" s="10"/>
    </row>
    <row r="374" spans="3:3" x14ac:dyDescent="0.2">
      <c r="C374" s="10"/>
    </row>
    <row r="375" spans="3:3" x14ac:dyDescent="0.2">
      <c r="C375" s="10"/>
    </row>
    <row r="376" spans="3:3" x14ac:dyDescent="0.2">
      <c r="C376" s="10"/>
    </row>
    <row r="377" spans="3:3" x14ac:dyDescent="0.2">
      <c r="C377" s="10"/>
    </row>
    <row r="378" spans="3:3" x14ac:dyDescent="0.2">
      <c r="C378" s="10"/>
    </row>
    <row r="379" spans="3:3" x14ac:dyDescent="0.2">
      <c r="C379" s="10"/>
    </row>
    <row r="380" spans="3:3" x14ac:dyDescent="0.2">
      <c r="C380" s="10"/>
    </row>
  </sheetData>
  <mergeCells count="19">
    <mergeCell ref="A9:A10"/>
    <mergeCell ref="N9:N10"/>
    <mergeCell ref="O9:O10"/>
    <mergeCell ref="R9:R10"/>
    <mergeCell ref="S9:S10"/>
    <mergeCell ref="L8:O8"/>
    <mergeCell ref="P8:S8"/>
    <mergeCell ref="B1:G1"/>
    <mergeCell ref="K9:K10"/>
    <mergeCell ref="L9:L10"/>
    <mergeCell ref="J9:J10"/>
    <mergeCell ref="I9:I10"/>
    <mergeCell ref="P9:P10"/>
    <mergeCell ref="H9:H10"/>
    <mergeCell ref="G9:G10"/>
    <mergeCell ref="M9:M10"/>
    <mergeCell ref="Q9:Q10"/>
    <mergeCell ref="C9:C10"/>
    <mergeCell ref="B9:B10"/>
  </mergeCells>
  <phoneticPr fontId="5" type="noConversion"/>
  <conditionalFormatting sqref="G14:G17 F23:G29 F22 F21:G21 F13:F20">
    <cfRule type="expression" dxfId="391" priority="11">
      <formula>SUM(C13+D13)&lt;SUM(E13+F13)</formula>
    </cfRule>
    <cfRule type="expression" dxfId="390" priority="12">
      <formula>SUM(C13+D13)&gt;SUM(E13+F13)</formula>
    </cfRule>
  </conditionalFormatting>
  <conditionalFormatting sqref="H14:H15 H17:H20 H24:H29 G18:G20">
    <cfRule type="expression" dxfId="389" priority="9">
      <formula>SUM(C14+D14)&lt;SUM(G14:I14)</formula>
    </cfRule>
    <cfRule type="expression" dxfId="388" priority="10">
      <formula>SUM(C14+D14)&gt;SUM(G14:I14)</formula>
    </cfRule>
  </conditionalFormatting>
  <conditionalFormatting sqref="G14:G17 F23:G36 F22 F21:G21 F13:F20">
    <cfRule type="expression" dxfId="387" priority="7">
      <formula>SUM(C13+D13)&lt;SUM(E13+F13)</formula>
    </cfRule>
    <cfRule type="expression" dxfId="386" priority="8">
      <formula>SUM(C13+D13)&gt;SUM(E13+F13)</formula>
    </cfRule>
  </conditionalFormatting>
  <conditionalFormatting sqref="H14:H15 H17:H20 H24:H36 G18:G20">
    <cfRule type="expression" dxfId="385" priority="5">
      <formula>SUM(C14+D14)&lt;SUM(G14:I14)</formula>
    </cfRule>
    <cfRule type="expression" dxfId="384" priority="6">
      <formula>SUM(C14+D14)&gt;SUM(G14:I14)</formula>
    </cfRule>
  </conditionalFormatting>
  <conditionalFormatting sqref="F42:G42">
    <cfRule type="expression" dxfId="383" priority="3">
      <formula>SUM(C42+D42)&lt;SUM(E42+F42)</formula>
    </cfRule>
    <cfRule type="expression" dxfId="382" priority="4">
      <formula>SUM(C42+D42)&gt;SUM(E42+F42)</formula>
    </cfRule>
  </conditionalFormatting>
  <conditionalFormatting sqref="H42">
    <cfRule type="expression" dxfId="381" priority="1">
      <formula>SUM(D42+E42)&lt;SUM(H42:J42)</formula>
    </cfRule>
    <cfRule type="expression" dxfId="380" priority="2">
      <formula>SUM(D42+E42)&gt;SUM(H42:J42)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B4" sqref="B4"/>
    </sheetView>
  </sheetViews>
  <sheetFormatPr defaultRowHeight="15" x14ac:dyDescent="0.2"/>
  <cols>
    <col min="1" max="1" width="11" style="15" customWidth="1"/>
    <col min="2" max="3" width="11.42578125" style="15" customWidth="1"/>
    <col min="4" max="4" width="9.140625" style="15"/>
    <col min="5" max="5" width="11.85546875" style="15" customWidth="1"/>
    <col min="6" max="6" width="9.42578125" style="15" customWidth="1"/>
    <col min="7" max="7" width="9.5703125" style="15" customWidth="1"/>
    <col min="8" max="8" width="9.140625" style="15"/>
    <col min="9" max="9" width="9" style="15" customWidth="1"/>
    <col min="10" max="11" width="9.28515625" style="15" customWidth="1"/>
    <col min="12" max="12" width="9.140625" style="15"/>
    <col min="13" max="13" width="9.85546875" style="15" customWidth="1"/>
    <col min="14" max="15" width="9.140625" style="15"/>
    <col min="16" max="16" width="9.5703125" style="15" customWidth="1"/>
    <col min="17" max="16384" width="9.140625" style="15"/>
  </cols>
  <sheetData>
    <row r="1" spans="1:19" ht="12.75" customHeight="1" x14ac:dyDescent="0.25">
      <c r="B1" s="886" t="s">
        <v>133</v>
      </c>
      <c r="C1" s="886"/>
      <c r="D1" s="886"/>
      <c r="E1" s="886"/>
      <c r="F1" s="886"/>
    </row>
    <row r="2" spans="1:19" ht="15.75" x14ac:dyDescent="0.25">
      <c r="C2" s="188" t="s">
        <v>15</v>
      </c>
    </row>
    <row r="3" spans="1:19" ht="15.75" x14ac:dyDescent="0.25">
      <c r="A3" s="129" t="s">
        <v>16</v>
      </c>
      <c r="B3" s="120"/>
      <c r="C3" s="73"/>
      <c r="L3" s="188" t="s">
        <v>17</v>
      </c>
    </row>
    <row r="4" spans="1:19" ht="15.75" x14ac:dyDescent="0.25">
      <c r="A4" s="129" t="s">
        <v>19</v>
      </c>
      <c r="B4" s="129" t="s">
        <v>293</v>
      </c>
      <c r="C4" s="72"/>
    </row>
    <row r="5" spans="1:19" ht="15.75" x14ac:dyDescent="0.25">
      <c r="A5" s="129" t="s">
        <v>20</v>
      </c>
      <c r="B5" s="129"/>
      <c r="C5" s="72"/>
      <c r="D5" s="2" t="s">
        <v>164</v>
      </c>
      <c r="E5" s="2"/>
      <c r="G5" s="2"/>
      <c r="H5" s="2"/>
      <c r="I5" s="2"/>
      <c r="J5" s="2"/>
      <c r="K5" s="2" t="s">
        <v>22</v>
      </c>
      <c r="L5" s="2"/>
      <c r="M5" s="2" t="s">
        <v>23</v>
      </c>
    </row>
    <row r="6" spans="1:19" ht="15.75" x14ac:dyDescent="0.25">
      <c r="A6" s="129" t="s">
        <v>24</v>
      </c>
      <c r="B6" s="135" t="s">
        <v>75</v>
      </c>
      <c r="C6" s="72"/>
      <c r="D6" s="2" t="s">
        <v>25</v>
      </c>
      <c r="E6" s="2" t="s">
        <v>75</v>
      </c>
      <c r="G6" s="2" t="s">
        <v>27</v>
      </c>
      <c r="H6" s="2" t="s">
        <v>162</v>
      </c>
      <c r="I6" s="2"/>
      <c r="J6" s="2"/>
      <c r="K6" s="2" t="s">
        <v>29</v>
      </c>
      <c r="L6" s="2" t="s">
        <v>163</v>
      </c>
    </row>
    <row r="7" spans="1:19" ht="16.5" thickBot="1" x14ac:dyDescent="0.3">
      <c r="A7" s="75"/>
      <c r="B7" s="75"/>
      <c r="C7" s="75"/>
      <c r="D7" s="189"/>
      <c r="E7" s="189"/>
      <c r="F7" s="189"/>
      <c r="G7" s="190"/>
      <c r="H7" s="2"/>
      <c r="I7" s="2"/>
      <c r="J7" s="2"/>
      <c r="K7" s="2"/>
      <c r="L7" s="2"/>
      <c r="M7" s="2"/>
      <c r="N7" s="2"/>
      <c r="O7" s="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customFormat="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</row>
    <row r="14" spans="1:19" customFormat="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</row>
    <row r="15" spans="1:19" customFormat="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</row>
    <row r="16" spans="1:19" customFormat="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</row>
    <row r="17" spans="1:19" customFormat="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</row>
    <row r="18" spans="1:19" customFormat="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</row>
    <row r="19" spans="1:19" customFormat="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</row>
    <row r="20" spans="1:19" customFormat="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</row>
    <row r="21" spans="1:19" customFormat="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</row>
    <row r="22" spans="1:19" customFormat="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</row>
    <row r="23" spans="1:19" customFormat="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</row>
    <row r="24" spans="1:19" customFormat="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</row>
    <row r="25" spans="1:19" customFormat="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</row>
    <row r="26" spans="1:19" customFormat="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</row>
    <row r="27" spans="1:19" customFormat="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</row>
    <row r="28" spans="1:19" customFormat="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</row>
    <row r="29" spans="1:19" customFormat="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</row>
    <row r="30" spans="1:19" customFormat="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</row>
    <row r="31" spans="1:19" customFormat="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</row>
    <row r="32" spans="1:19" customFormat="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</row>
    <row r="33" spans="1:19" customFormat="1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customFormat="1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</row>
    <row r="68" spans="1:19" x14ac:dyDescent="0.2">
      <c r="S68" s="15" t="s">
        <v>287</v>
      </c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workbookViewId="0">
      <selection activeCell="J27" sqref="J27"/>
    </sheetView>
  </sheetViews>
  <sheetFormatPr defaultRowHeight="12.75" x14ac:dyDescent="0.2"/>
  <cols>
    <col min="1" max="1" width="11.42578125" customWidth="1"/>
    <col min="2" max="2" width="13.7109375" customWidth="1"/>
    <col min="3" max="3" width="11.42578125" style="16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</cols>
  <sheetData>
    <row r="1" spans="1:19" ht="12.75" customHeight="1" x14ac:dyDescent="0.25">
      <c r="B1" s="861" t="s">
        <v>132</v>
      </c>
      <c r="C1" s="861"/>
      <c r="D1" s="861"/>
      <c r="E1" s="861"/>
      <c r="F1" s="861"/>
    </row>
    <row r="2" spans="1:19" ht="15" x14ac:dyDescent="0.25">
      <c r="C2" s="1" t="s">
        <v>15</v>
      </c>
    </row>
    <row r="3" spans="1:19" ht="15" x14ac:dyDescent="0.25">
      <c r="A3" s="105" t="s">
        <v>16</v>
      </c>
      <c r="B3" s="104"/>
      <c r="C3" s="96"/>
      <c r="L3" s="1" t="s">
        <v>17</v>
      </c>
    </row>
    <row r="4" spans="1:19" ht="15.75" x14ac:dyDescent="0.25">
      <c r="A4" s="105" t="s">
        <v>19</v>
      </c>
      <c r="B4" s="129" t="s">
        <v>293</v>
      </c>
      <c r="C4" s="106"/>
    </row>
    <row r="5" spans="1:19" ht="15" x14ac:dyDescent="0.25">
      <c r="A5" s="105" t="s">
        <v>20</v>
      </c>
      <c r="B5" s="105"/>
      <c r="C5" s="106"/>
      <c r="D5" s="3" t="s">
        <v>227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19" ht="15" x14ac:dyDescent="0.25">
      <c r="A6" s="105" t="s">
        <v>24</v>
      </c>
      <c r="B6" s="107" t="s">
        <v>264</v>
      </c>
      <c r="C6" s="106"/>
      <c r="D6" s="3" t="s">
        <v>25</v>
      </c>
      <c r="E6" s="3" t="s">
        <v>264</v>
      </c>
      <c r="G6" s="3" t="s">
        <v>27</v>
      </c>
      <c r="H6" s="3" t="s">
        <v>228</v>
      </c>
      <c r="I6" s="3"/>
      <c r="J6" s="3"/>
      <c r="K6" s="3" t="s">
        <v>29</v>
      </c>
      <c r="L6" s="3" t="s">
        <v>42</v>
      </c>
    </row>
    <row r="7" spans="1:19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</row>
    <row r="8" spans="1:19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44">
        <v>0</v>
      </c>
      <c r="E13" s="463">
        <v>0</v>
      </c>
      <c r="F13" s="463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64">
        <v>0</v>
      </c>
      <c r="Q13" s="464">
        <v>0</v>
      </c>
      <c r="R13" s="465">
        <v>1</v>
      </c>
      <c r="S13" s="466">
        <v>0</v>
      </c>
    </row>
    <row r="14" spans="1:19" ht="15.75" x14ac:dyDescent="0.25">
      <c r="A14" s="345">
        <v>42744</v>
      </c>
      <c r="B14" s="345">
        <v>42750</v>
      </c>
      <c r="C14" s="346" t="s">
        <v>78</v>
      </c>
      <c r="D14" s="44">
        <v>0</v>
      </c>
      <c r="E14" s="488">
        <v>0</v>
      </c>
      <c r="F14" s="488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89">
        <v>0</v>
      </c>
      <c r="Q14" s="489">
        <v>0</v>
      </c>
      <c r="R14" s="490">
        <v>1</v>
      </c>
      <c r="S14" s="491">
        <v>0</v>
      </c>
    </row>
    <row r="15" spans="1:19" ht="15.75" x14ac:dyDescent="0.25">
      <c r="A15" s="345">
        <v>42751</v>
      </c>
      <c r="B15" s="345">
        <v>42757</v>
      </c>
      <c r="C15" s="346" t="s">
        <v>79</v>
      </c>
      <c r="D15" s="44">
        <v>0</v>
      </c>
      <c r="E15" s="488">
        <v>0</v>
      </c>
      <c r="F15" s="488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89">
        <v>0</v>
      </c>
      <c r="Q15" s="489">
        <v>0</v>
      </c>
      <c r="R15" s="490">
        <v>1</v>
      </c>
      <c r="S15" s="491">
        <v>0</v>
      </c>
    </row>
    <row r="16" spans="1:19" ht="15.75" x14ac:dyDescent="0.25">
      <c r="A16" s="345">
        <v>42758</v>
      </c>
      <c r="B16" s="345">
        <v>42764</v>
      </c>
      <c r="C16" s="346" t="s">
        <v>80</v>
      </c>
      <c r="D16" s="44">
        <v>0</v>
      </c>
      <c r="E16" s="488">
        <v>0</v>
      </c>
      <c r="F16" s="488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89">
        <v>0</v>
      </c>
      <c r="Q16" s="489">
        <v>0</v>
      </c>
      <c r="R16" s="490">
        <v>1</v>
      </c>
      <c r="S16" s="491">
        <v>0</v>
      </c>
    </row>
    <row r="17" spans="1:19" ht="15.75" x14ac:dyDescent="0.25">
      <c r="A17" s="345">
        <v>42765</v>
      </c>
      <c r="B17" s="345">
        <v>42771</v>
      </c>
      <c r="C17" s="346" t="s">
        <v>81</v>
      </c>
      <c r="D17" s="44"/>
      <c r="E17" s="463"/>
      <c r="F17" s="463"/>
      <c r="G17" s="44"/>
      <c r="H17" s="44"/>
      <c r="I17" s="44"/>
      <c r="J17" s="44"/>
      <c r="K17" s="44"/>
      <c r="L17" s="44"/>
      <c r="M17" s="44"/>
      <c r="N17" s="44"/>
      <c r="O17" s="44"/>
      <c r="P17" s="464"/>
      <c r="Q17" s="464"/>
      <c r="R17" s="465"/>
      <c r="S17" s="466"/>
    </row>
    <row r="18" spans="1:19" ht="15.75" x14ac:dyDescent="0.25">
      <c r="A18" s="345">
        <v>42772</v>
      </c>
      <c r="B18" s="345">
        <v>42778</v>
      </c>
      <c r="C18" s="346" t="s">
        <v>82</v>
      </c>
      <c r="D18" s="44"/>
      <c r="E18" s="463"/>
      <c r="F18" s="463"/>
      <c r="G18" s="44"/>
      <c r="H18" s="44"/>
      <c r="I18" s="44"/>
      <c r="J18" s="44"/>
      <c r="K18" s="44"/>
      <c r="L18" s="44"/>
      <c r="M18" s="44"/>
      <c r="N18" s="44"/>
      <c r="O18" s="44"/>
      <c r="P18" s="464"/>
      <c r="Q18" s="464"/>
      <c r="R18" s="465"/>
      <c r="S18" s="466"/>
    </row>
    <row r="19" spans="1:19" ht="15.75" x14ac:dyDescent="0.25">
      <c r="A19" s="345">
        <v>42779</v>
      </c>
      <c r="B19" s="345">
        <v>42785</v>
      </c>
      <c r="C19" s="346" t="s">
        <v>83</v>
      </c>
      <c r="D19" s="44"/>
      <c r="E19" s="463"/>
      <c r="F19" s="463"/>
      <c r="G19" s="44"/>
      <c r="H19" s="44"/>
      <c r="I19" s="44"/>
      <c r="J19" s="44"/>
      <c r="K19" s="44"/>
      <c r="L19" s="44"/>
      <c r="M19" s="44"/>
      <c r="N19" s="44"/>
      <c r="O19" s="44"/>
      <c r="P19" s="464"/>
      <c r="Q19" s="464"/>
      <c r="R19" s="465"/>
      <c r="S19" s="466"/>
    </row>
    <row r="20" spans="1:19" ht="15.75" x14ac:dyDescent="0.25">
      <c r="A20" s="345">
        <v>42786</v>
      </c>
      <c r="B20" s="345">
        <v>42792</v>
      </c>
      <c r="C20" s="346" t="s">
        <v>84</v>
      </c>
      <c r="D20" s="44"/>
      <c r="E20" s="463"/>
      <c r="F20" s="463"/>
      <c r="G20" s="44"/>
      <c r="H20" s="44"/>
      <c r="I20" s="44"/>
      <c r="J20" s="44"/>
      <c r="K20" s="44"/>
      <c r="L20" s="44"/>
      <c r="M20" s="44"/>
      <c r="N20" s="44"/>
      <c r="O20" s="44"/>
      <c r="P20" s="464"/>
      <c r="Q20" s="464"/>
      <c r="R20" s="465"/>
      <c r="S20" s="466"/>
    </row>
    <row r="21" spans="1:19" ht="15.75" x14ac:dyDescent="0.25">
      <c r="A21" s="345">
        <v>42793</v>
      </c>
      <c r="B21" s="345">
        <v>42799</v>
      </c>
      <c r="C21" s="346" t="s">
        <v>85</v>
      </c>
      <c r="D21" s="44"/>
      <c r="E21" s="463"/>
      <c r="F21" s="463"/>
      <c r="G21" s="44"/>
      <c r="H21" s="44"/>
      <c r="I21" s="44"/>
      <c r="J21" s="44"/>
      <c r="K21" s="44"/>
      <c r="L21" s="44"/>
      <c r="M21" s="44"/>
      <c r="N21" s="44"/>
      <c r="O21" s="44"/>
      <c r="P21" s="464"/>
      <c r="Q21" s="464"/>
      <c r="R21" s="465"/>
      <c r="S21" s="466"/>
    </row>
    <row r="22" spans="1:19" ht="15.75" x14ac:dyDescent="0.25">
      <c r="A22" s="345">
        <v>42800</v>
      </c>
      <c r="B22" s="345">
        <v>42806</v>
      </c>
      <c r="C22" s="346" t="s">
        <v>86</v>
      </c>
      <c r="D22" s="44"/>
      <c r="E22" s="463"/>
      <c r="F22" s="463"/>
      <c r="G22" s="44"/>
      <c r="H22" s="44"/>
      <c r="I22" s="44"/>
      <c r="J22" s="44"/>
      <c r="K22" s="44"/>
      <c r="L22" s="44"/>
      <c r="M22" s="44"/>
      <c r="N22" s="44"/>
      <c r="O22" s="44"/>
      <c r="P22" s="464"/>
      <c r="Q22" s="464"/>
      <c r="R22" s="465"/>
      <c r="S22" s="466"/>
    </row>
    <row r="23" spans="1:19" ht="15.75" x14ac:dyDescent="0.25">
      <c r="A23" s="345">
        <v>42807</v>
      </c>
      <c r="B23" s="345">
        <v>42813</v>
      </c>
      <c r="C23" s="346" t="s">
        <v>87</v>
      </c>
      <c r="D23" s="44"/>
      <c r="E23" s="463"/>
      <c r="F23" s="463"/>
      <c r="G23" s="44"/>
      <c r="H23" s="44"/>
      <c r="I23" s="44"/>
      <c r="J23" s="44"/>
      <c r="K23" s="44"/>
      <c r="L23" s="44"/>
      <c r="M23" s="44"/>
      <c r="N23" s="44"/>
      <c r="O23" s="44"/>
      <c r="P23" s="464"/>
      <c r="Q23" s="464"/>
      <c r="R23" s="465"/>
      <c r="S23" s="466"/>
    </row>
    <row r="24" spans="1:19" ht="15.75" x14ac:dyDescent="0.25">
      <c r="A24" s="345">
        <v>42814</v>
      </c>
      <c r="B24" s="345">
        <v>42820</v>
      </c>
      <c r="C24" s="346" t="s">
        <v>88</v>
      </c>
      <c r="D24" s="44"/>
      <c r="E24" s="463"/>
      <c r="F24" s="463"/>
      <c r="G24" s="44"/>
      <c r="H24" s="44"/>
      <c r="I24" s="44"/>
      <c r="J24" s="44"/>
      <c r="K24" s="44"/>
      <c r="L24" s="44"/>
      <c r="M24" s="44"/>
      <c r="N24" s="44"/>
      <c r="O24" s="44"/>
      <c r="P24" s="464"/>
      <c r="Q24" s="464"/>
      <c r="R24" s="465"/>
      <c r="S24" s="466"/>
    </row>
    <row r="25" spans="1:19" ht="15.75" x14ac:dyDescent="0.25">
      <c r="A25" s="345">
        <v>42821</v>
      </c>
      <c r="B25" s="345">
        <v>42827</v>
      </c>
      <c r="C25" s="346" t="s">
        <v>89</v>
      </c>
      <c r="D25" s="44"/>
      <c r="E25" s="463"/>
      <c r="F25" s="463"/>
      <c r="G25" s="44"/>
      <c r="H25" s="44"/>
      <c r="I25" s="44"/>
      <c r="J25" s="44"/>
      <c r="K25" s="44"/>
      <c r="L25" s="44"/>
      <c r="M25" s="44"/>
      <c r="N25" s="44"/>
      <c r="O25" s="44"/>
      <c r="P25" s="464"/>
      <c r="Q25" s="464"/>
      <c r="R25" s="465"/>
      <c r="S25" s="466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463"/>
      <c r="F26" s="463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463"/>
      <c r="F27" s="463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488"/>
      <c r="F28" s="48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488"/>
      <c r="F29" s="48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488"/>
      <c r="F31" s="48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488"/>
      <c r="F32" s="48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488"/>
      <c r="F33" s="48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488"/>
      <c r="F34" s="48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488"/>
      <c r="F35" s="48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488"/>
      <c r="F36" s="48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488"/>
      <c r="F37" s="48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488"/>
      <c r="F38" s="48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488"/>
      <c r="F39" s="48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488"/>
      <c r="F40" s="48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488"/>
      <c r="F41" s="48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488"/>
      <c r="F42" s="48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488"/>
      <c r="F43" s="48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488"/>
      <c r="F44" s="48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488"/>
      <c r="F45" s="48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488"/>
      <c r="F46" s="48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488"/>
      <c r="F47" s="48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488"/>
      <c r="F48" s="48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488"/>
      <c r="F49" s="48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488"/>
      <c r="F50" s="48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478"/>
      <c r="Q60" s="478"/>
      <c r="R60" s="479"/>
      <c r="S60" s="480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478"/>
      <c r="Q61" s="478"/>
      <c r="R61" s="479"/>
      <c r="S61" s="480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478"/>
      <c r="Q62" s="478"/>
      <c r="R62" s="479"/>
      <c r="S62" s="480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478"/>
      <c r="Q63" s="478"/>
      <c r="R63" s="479"/>
      <c r="S63" s="480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478"/>
      <c r="Q64" s="478"/>
      <c r="R64" s="479"/>
      <c r="S64" s="480"/>
    </row>
    <row r="65" spans="1:35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35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4</v>
      </c>
      <c r="S66" s="365">
        <f t="shared" si="0"/>
        <v>0</v>
      </c>
    </row>
    <row r="67" spans="1:35" x14ac:dyDescent="0.2">
      <c r="C67"/>
      <c r="S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">
      <c r="B68" s="16"/>
      <c r="C68"/>
      <c r="S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">
      <c r="B69" s="16"/>
      <c r="C69"/>
      <c r="S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">
      <c r="B70" s="16"/>
      <c r="C70"/>
      <c r="S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B71" s="16"/>
      <c r="C71"/>
      <c r="S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B72" s="16"/>
      <c r="C72"/>
      <c r="S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B73" s="16"/>
      <c r="C73"/>
      <c r="S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B74" s="16"/>
      <c r="C74"/>
      <c r="S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">
      <c r="B75" s="16"/>
      <c r="C75"/>
      <c r="S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">
      <c r="B76" s="16"/>
      <c r="C76"/>
      <c r="S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">
      <c r="B77" s="16"/>
      <c r="C77"/>
      <c r="S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">
      <c r="B78" s="16"/>
      <c r="C78"/>
      <c r="S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">
      <c r="B79" s="16"/>
      <c r="C79"/>
      <c r="S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">
      <c r="B80" s="16"/>
      <c r="C80"/>
      <c r="S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2:35" x14ac:dyDescent="0.2">
      <c r="B81" s="16"/>
      <c r="C81"/>
      <c r="S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2:35" x14ac:dyDescent="0.2">
      <c r="B82" s="16"/>
      <c r="C82"/>
      <c r="S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2:35" x14ac:dyDescent="0.2">
      <c r="B83" s="16"/>
      <c r="C83"/>
      <c r="S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2:35" x14ac:dyDescent="0.2">
      <c r="B84" s="16"/>
      <c r="C84"/>
      <c r="S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2:35" x14ac:dyDescent="0.2">
      <c r="B85" s="16"/>
      <c r="C85"/>
      <c r="S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2:35" x14ac:dyDescent="0.2">
      <c r="B86" s="16"/>
      <c r="C86"/>
      <c r="S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2:35" x14ac:dyDescent="0.2">
      <c r="B87" s="16"/>
      <c r="C87"/>
      <c r="S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2:35" x14ac:dyDescent="0.2">
      <c r="B88" s="16"/>
      <c r="C88"/>
      <c r="S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2:35" x14ac:dyDescent="0.2">
      <c r="B89" s="16"/>
      <c r="C89"/>
      <c r="S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2:35" x14ac:dyDescent="0.2">
      <c r="B90" s="16"/>
      <c r="C90"/>
      <c r="S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2:35" x14ac:dyDescent="0.2">
      <c r="B91" s="16"/>
      <c r="C91"/>
      <c r="S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2:35" x14ac:dyDescent="0.2">
      <c r="B92" s="16"/>
      <c r="C92"/>
      <c r="S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2:35" x14ac:dyDescent="0.2">
      <c r="B93" s="16"/>
      <c r="C93"/>
      <c r="S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2:35" x14ac:dyDescent="0.2">
      <c r="B94" s="16"/>
      <c r="C94"/>
      <c r="S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2:35" x14ac:dyDescent="0.2">
      <c r="B95" s="16"/>
      <c r="C95"/>
      <c r="S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2:35" x14ac:dyDescent="0.2">
      <c r="B96" s="16"/>
      <c r="C96"/>
      <c r="S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2:35" x14ac:dyDescent="0.2">
      <c r="B97" s="16"/>
      <c r="C97"/>
      <c r="S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2:35" x14ac:dyDescent="0.2">
      <c r="B98" s="16"/>
      <c r="C98"/>
      <c r="S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2:35" x14ac:dyDescent="0.2">
      <c r="B99" s="16"/>
      <c r="C99"/>
      <c r="S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2:35" x14ac:dyDescent="0.2">
      <c r="B100" s="16"/>
      <c r="C100"/>
      <c r="S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2:35" x14ac:dyDescent="0.2">
      <c r="B101" s="16"/>
      <c r="C101"/>
      <c r="S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2:35" x14ac:dyDescent="0.2">
      <c r="B102" s="16"/>
      <c r="C102"/>
      <c r="S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2:35" x14ac:dyDescent="0.2">
      <c r="B103" s="16"/>
      <c r="C103"/>
      <c r="S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2:35" x14ac:dyDescent="0.2">
      <c r="B104" s="16"/>
      <c r="C104"/>
      <c r="S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2:35" x14ac:dyDescent="0.2">
      <c r="B105" s="16"/>
      <c r="C105"/>
      <c r="S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2:35" x14ac:dyDescent="0.2">
      <c r="B106" s="16"/>
      <c r="C106"/>
      <c r="S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2:35" x14ac:dyDescent="0.2">
      <c r="B107" s="16"/>
      <c r="C107"/>
      <c r="S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2:35" x14ac:dyDescent="0.2">
      <c r="B108" s="16"/>
      <c r="C108"/>
      <c r="S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2:35" x14ac:dyDescent="0.2">
      <c r="B109" s="16"/>
      <c r="C109"/>
      <c r="S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2:35" x14ac:dyDescent="0.2">
      <c r="B110" s="16"/>
      <c r="C110"/>
      <c r="S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2:35" x14ac:dyDescent="0.2">
      <c r="B111" s="16"/>
      <c r="C111"/>
      <c r="S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2:35" x14ac:dyDescent="0.2">
      <c r="B112" s="16"/>
      <c r="C112"/>
      <c r="S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2:35" x14ac:dyDescent="0.2">
      <c r="B113" s="16"/>
      <c r="C113"/>
      <c r="S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2:35" x14ac:dyDescent="0.2">
      <c r="B114" s="16"/>
      <c r="C114"/>
      <c r="S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2:35" x14ac:dyDescent="0.2">
      <c r="B115" s="16"/>
      <c r="C115"/>
      <c r="S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2:35" x14ac:dyDescent="0.2">
      <c r="B116" s="16"/>
      <c r="C116"/>
      <c r="S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x14ac:dyDescent="0.2"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x14ac:dyDescent="0.2"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x14ac:dyDescent="0.2"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x14ac:dyDescent="0.2"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B4" sqref="B4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1.85546875" style="73" customWidth="1"/>
    <col min="5" max="5" width="9.42578125" style="73" customWidth="1"/>
    <col min="6" max="6" width="9.5703125" style="73" customWidth="1"/>
    <col min="7" max="7" width="9.140625" style="73"/>
    <col min="8" max="8" width="9" style="73" customWidth="1"/>
    <col min="9" max="10" width="9.28515625" style="73" customWidth="1"/>
    <col min="11" max="11" width="9.140625" style="73"/>
    <col min="12" max="12" width="9.85546875" style="73" customWidth="1"/>
    <col min="13" max="14" width="9.140625" style="73"/>
    <col min="15" max="15" width="9.5703125" style="73" customWidth="1"/>
    <col min="16" max="16384" width="9.140625" style="73"/>
  </cols>
  <sheetData>
    <row r="1" spans="1:21" ht="12.75" customHeight="1" x14ac:dyDescent="0.25">
      <c r="B1" s="842" t="s">
        <v>134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38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21" x14ac:dyDescent="0.25">
      <c r="A6" s="129" t="s">
        <v>24</v>
      </c>
      <c r="B6" s="130" t="s">
        <v>49</v>
      </c>
      <c r="C6" s="131"/>
      <c r="D6" s="72" t="s">
        <v>25</v>
      </c>
      <c r="E6" s="72" t="s">
        <v>49</v>
      </c>
      <c r="G6" s="72" t="s">
        <v>27</v>
      </c>
      <c r="H6" s="72" t="s">
        <v>49</v>
      </c>
      <c r="I6" s="72"/>
      <c r="J6" s="72"/>
      <c r="K6" s="72" t="s">
        <v>29</v>
      </c>
      <c r="L6" s="72" t="s">
        <v>50</v>
      </c>
    </row>
    <row r="7" spans="1:21" ht="12.7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customFormat="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2">
    <mergeCell ref="A66:C66"/>
    <mergeCell ref="H9:H10"/>
    <mergeCell ref="I9:I10"/>
    <mergeCell ref="J9:J10"/>
    <mergeCell ref="B1:F1"/>
    <mergeCell ref="A9:A10"/>
    <mergeCell ref="B9:B10"/>
    <mergeCell ref="C9:C10"/>
    <mergeCell ref="D9:D10"/>
    <mergeCell ref="G9:G10"/>
    <mergeCell ref="K9:K10"/>
    <mergeCell ref="L9:L10"/>
    <mergeCell ref="O9:O10"/>
    <mergeCell ref="P9:P10"/>
    <mergeCell ref="E9:F9"/>
    <mergeCell ref="Q9:Q10"/>
    <mergeCell ref="R9:R10"/>
    <mergeCell ref="M9:M10"/>
    <mergeCell ref="N9:N10"/>
    <mergeCell ref="L8:O8"/>
    <mergeCell ref="P8:S8"/>
    <mergeCell ref="S9:S10"/>
  </mergeCells>
  <phoneticPr fontId="5" type="noConversion"/>
  <conditionalFormatting sqref="F14:F15">
    <cfRule type="expression" dxfId="379" priority="11">
      <formula>SUM(B14+C14)&lt;SUM(D14+F14)</formula>
    </cfRule>
    <cfRule type="expression" dxfId="378" priority="12">
      <formula>SUM(B14+C14)&gt;SUM(D14+F14)</formula>
    </cfRule>
  </conditionalFormatting>
  <conditionalFormatting sqref="G14:G15">
    <cfRule type="expression" dxfId="377" priority="13">
      <formula>SUM(C14+D14)&lt;SUM(F14+G14)</formula>
    </cfRule>
    <cfRule type="expression" dxfId="376" priority="14">
      <formula>SUM(C14+D14)&gt;SUM(F14+G14)</formula>
    </cfRule>
  </conditionalFormatting>
  <conditionalFormatting sqref="H14:H15">
    <cfRule type="expression" dxfId="375" priority="15">
      <formula>SUM(C14+D14)&lt;SUM(H14:J14)</formula>
    </cfRule>
    <cfRule type="expression" dxfId="374" priority="16">
      <formula>SUM(C14+D14)&gt;SUM(H14:J14)</formula>
    </cfRule>
  </conditionalFormatting>
  <conditionalFormatting sqref="E14:E15">
    <cfRule type="expression" dxfId="373" priority="1">
      <formula>SUM(A14+B14)&lt;SUM(C14+E14)</formula>
    </cfRule>
    <cfRule type="expression" dxfId="372" priority="2">
      <formula>SUM(A14+B14)&gt;SUM(C14+E14)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workbookViewId="0">
      <selection activeCell="B4" sqref="B4"/>
    </sheetView>
  </sheetViews>
  <sheetFormatPr defaultRowHeight="12.75" x14ac:dyDescent="0.2"/>
  <cols>
    <col min="1" max="1" width="11.140625" customWidth="1"/>
    <col min="2" max="3" width="11.85546875" customWidth="1"/>
    <col min="5" max="5" width="12.28515625" customWidth="1"/>
    <col min="12" max="12" width="8.28515625" customWidth="1"/>
    <col min="14" max="14" width="10.42578125" customWidth="1"/>
    <col min="16" max="16" width="11.710937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</row>
    <row r="2" spans="1:21" ht="15" x14ac:dyDescent="0.25">
      <c r="C2" s="1" t="s">
        <v>15</v>
      </c>
      <c r="R2" t="s">
        <v>18</v>
      </c>
    </row>
    <row r="3" spans="1:21" ht="15" x14ac:dyDescent="0.25">
      <c r="A3" s="105" t="s">
        <v>16</v>
      </c>
      <c r="B3" s="104"/>
      <c r="C3" s="96"/>
      <c r="L3" s="1" t="s">
        <v>17</v>
      </c>
      <c r="N3" t="s">
        <v>18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214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212</v>
      </c>
      <c r="C6" s="106"/>
      <c r="D6" s="3" t="s">
        <v>25</v>
      </c>
      <c r="E6" s="3" t="s">
        <v>212</v>
      </c>
      <c r="G6" s="3" t="s">
        <v>27</v>
      </c>
      <c r="H6" s="3" t="s">
        <v>212</v>
      </c>
      <c r="I6" s="3"/>
      <c r="J6" s="3"/>
      <c r="K6" s="3" t="s">
        <v>29</v>
      </c>
      <c r="L6" s="3" t="s">
        <v>213</v>
      </c>
    </row>
    <row r="7" spans="1:21" ht="15.75" customHeight="1" thickBot="1" x14ac:dyDescent="0.25">
      <c r="A7" s="108"/>
      <c r="B7" s="108"/>
      <c r="C7" s="108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">
      <c r="A68" s="8"/>
      <c r="B68" s="8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21" x14ac:dyDescent="0.2">
      <c r="A69" s="8"/>
      <c r="B69" s="8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21" x14ac:dyDescent="0.2">
      <c r="A70" s="8"/>
      <c r="B70" s="8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21" x14ac:dyDescent="0.2">
      <c r="A71" s="8"/>
      <c r="B71" s="8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21" x14ac:dyDescent="0.2">
      <c r="A72" s="8"/>
      <c r="B72" s="8"/>
      <c r="C72" s="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21" x14ac:dyDescent="0.2">
      <c r="A73" s="8"/>
      <c r="B73" s="8"/>
      <c r="C73" s="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21" x14ac:dyDescent="0.2">
      <c r="A74" s="8"/>
      <c r="B74" s="8"/>
      <c r="C74" s="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21" x14ac:dyDescent="0.2">
      <c r="A75" s="8"/>
      <c r="B75" s="8"/>
      <c r="C75" s="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21" x14ac:dyDescent="0.2">
      <c r="A76" s="8"/>
      <c r="B76" s="8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21" x14ac:dyDescent="0.2">
      <c r="A77" s="8"/>
      <c r="B77" s="8"/>
      <c r="C77" s="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21" x14ac:dyDescent="0.2">
      <c r="A78" s="8"/>
      <c r="B78" s="8"/>
      <c r="C78" s="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21" x14ac:dyDescent="0.2">
      <c r="A79" s="8"/>
      <c r="B79" s="8"/>
      <c r="C79" s="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21" x14ac:dyDescent="0.2">
      <c r="A80" s="8"/>
      <c r="B80" s="8"/>
      <c r="C80" s="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8"/>
      <c r="B81" s="8"/>
      <c r="C81" s="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8"/>
      <c r="B82" s="8"/>
      <c r="C82" s="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8"/>
      <c r="B83" s="8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8"/>
      <c r="B84" s="8"/>
      <c r="C84" s="7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8"/>
      <c r="B85" s="8"/>
      <c r="C85" s="7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8"/>
      <c r="B86" s="8"/>
      <c r="C86" s="7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8"/>
      <c r="B87" s="8"/>
      <c r="C87" s="7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8"/>
      <c r="B88" s="8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8"/>
      <c r="B89" s="8"/>
      <c r="C89" s="7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8"/>
      <c r="B90" s="8"/>
      <c r="C90" s="7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8"/>
      <c r="B91" s="8"/>
      <c r="C91" s="7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8"/>
      <c r="B92" s="8"/>
      <c r="C92" s="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8"/>
      <c r="B93" s="8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8"/>
      <c r="B94" s="8"/>
      <c r="C94" s="7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8"/>
      <c r="B95" s="8"/>
      <c r="C95" s="7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8"/>
      <c r="B96" s="8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9" x14ac:dyDescent="0.2">
      <c r="A97" s="8"/>
      <c r="B97" s="8"/>
      <c r="C97" s="7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9" x14ac:dyDescent="0.2">
      <c r="A98" s="8"/>
      <c r="B98" s="8"/>
      <c r="C98" s="7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9" x14ac:dyDescent="0.2">
      <c r="A99" s="8"/>
      <c r="B99" s="8"/>
      <c r="C99" s="7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9" x14ac:dyDescent="0.2">
      <c r="A100" s="8"/>
      <c r="B100" s="8"/>
      <c r="C100" s="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9" x14ac:dyDescent="0.2">
      <c r="A101" s="8"/>
      <c r="B101" s="8"/>
      <c r="C101" s="7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9" x14ac:dyDescent="0.2">
      <c r="A102" s="8"/>
      <c r="B102" s="8"/>
      <c r="C102" s="7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9" x14ac:dyDescent="0.2">
      <c r="A103" s="8"/>
      <c r="B103" s="8"/>
      <c r="C103" s="7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9" x14ac:dyDescent="0.2">
      <c r="A104" s="8"/>
      <c r="B104" s="8"/>
      <c r="C104" s="7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9" x14ac:dyDescent="0.2">
      <c r="A105" s="8"/>
      <c r="B105" s="8"/>
      <c r="C105" s="7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9" x14ac:dyDescent="0.2">
      <c r="A106" s="8"/>
      <c r="B106" s="8"/>
      <c r="C106" s="7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9" x14ac:dyDescent="0.2">
      <c r="A107" s="8"/>
      <c r="B107" s="8"/>
      <c r="C107" s="7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9" x14ac:dyDescent="0.2">
      <c r="A108" s="8"/>
      <c r="B108" s="8"/>
      <c r="C108" s="7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9" x14ac:dyDescent="0.2">
      <c r="A109" s="8"/>
      <c r="B109" s="8"/>
      <c r="C109" s="7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9" x14ac:dyDescent="0.2">
      <c r="A110" s="8"/>
      <c r="B110" s="8"/>
      <c r="C110" s="7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9" x14ac:dyDescent="0.2">
      <c r="A111" s="8"/>
      <c r="B111" s="8"/>
      <c r="C111" s="7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9" x14ac:dyDescent="0.2">
      <c r="A112" s="7"/>
      <c r="B112" s="8"/>
      <c r="C112" s="8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">
      <c r="A113" s="7"/>
      <c r="B113" s="8"/>
      <c r="C113" s="8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x14ac:dyDescent="0.2">
      <c r="A114" s="7"/>
      <c r="B114" s="8"/>
      <c r="C114" s="8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x14ac:dyDescent="0.2">
      <c r="A115" s="7"/>
      <c r="B115" s="8"/>
      <c r="C115" s="8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">
      <c r="A116" s="7"/>
      <c r="B116" s="8"/>
      <c r="C116" s="8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workbookViewId="0">
      <selection activeCell="M6" sqref="M6"/>
    </sheetView>
  </sheetViews>
  <sheetFormatPr defaultRowHeight="12.75" x14ac:dyDescent="0.2"/>
  <cols>
    <col min="1" max="1" width="14" customWidth="1"/>
    <col min="2" max="2" width="11.28515625" customWidth="1"/>
    <col min="3" max="3" width="11.7109375" customWidth="1"/>
    <col min="4" max="4" width="9.5703125" customWidth="1"/>
    <col min="6" max="6" width="9" customWidth="1"/>
    <col min="7" max="8" width="9.28515625" customWidth="1"/>
    <col min="10" max="10" width="9.85546875" customWidth="1"/>
    <col min="13" max="13" width="9.5703125" customWidth="1"/>
  </cols>
  <sheetData>
    <row r="1" spans="1:21" ht="17.25" customHeight="1" x14ac:dyDescent="0.25">
      <c r="B1" s="861" t="s">
        <v>132</v>
      </c>
      <c r="C1" s="861"/>
      <c r="D1" s="861"/>
      <c r="E1" s="861"/>
      <c r="F1" s="861"/>
      <c r="G1" s="861"/>
      <c r="H1" s="84"/>
    </row>
    <row r="2" spans="1:21" ht="15" x14ac:dyDescent="0.25">
      <c r="A2" s="157"/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56" t="s">
        <v>19</v>
      </c>
      <c r="B4" s="129" t="s">
        <v>293</v>
      </c>
      <c r="C4" s="106"/>
      <c r="P4" s="4"/>
    </row>
    <row r="5" spans="1:21" ht="15.75" x14ac:dyDescent="0.25">
      <c r="A5" s="155" t="s">
        <v>20</v>
      </c>
      <c r="B5" s="105"/>
      <c r="C5" s="106"/>
      <c r="D5" s="3" t="s">
        <v>37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136</v>
      </c>
      <c r="C6" s="106"/>
      <c r="D6" s="3" t="s">
        <v>25</v>
      </c>
      <c r="E6" s="3" t="s">
        <v>51</v>
      </c>
      <c r="G6" s="3" t="s">
        <v>27</v>
      </c>
      <c r="H6" s="3" t="s">
        <v>51</v>
      </c>
      <c r="I6" s="3"/>
      <c r="J6" s="3"/>
      <c r="K6" s="3" t="s">
        <v>29</v>
      </c>
      <c r="L6" s="3" t="s">
        <v>143</v>
      </c>
    </row>
    <row r="7" spans="1:21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ht="1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9"/>
      <c r="Q68" s="9"/>
      <c r="R68" s="9"/>
    </row>
    <row r="69" spans="1:21" ht="1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9"/>
      <c r="R69" s="9"/>
    </row>
    <row r="70" spans="1:21" ht="1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9"/>
      <c r="R70" s="9"/>
    </row>
    <row r="71" spans="1:21" ht="1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9"/>
      <c r="Q71" s="9"/>
      <c r="R71" s="9"/>
    </row>
    <row r="72" spans="1:21" ht="1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9"/>
      <c r="R72" s="9"/>
    </row>
    <row r="73" spans="1:21" ht="1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9"/>
      <c r="R73" s="9"/>
    </row>
    <row r="74" spans="1:21" ht="1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9"/>
      <c r="Q74" s="9"/>
      <c r="R74" s="9"/>
    </row>
    <row r="75" spans="1:21" ht="1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9"/>
      <c r="Q75" s="9"/>
      <c r="R75" s="9"/>
    </row>
    <row r="76" spans="1:21" ht="15" x14ac:dyDescent="0.2">
      <c r="A76" s="20"/>
      <c r="B76" s="20"/>
      <c r="C76" s="20"/>
      <c r="D76" s="20"/>
      <c r="E76" s="20"/>
      <c r="F76" s="20"/>
      <c r="G76" s="20" t="s">
        <v>18</v>
      </c>
      <c r="H76" s="20"/>
      <c r="I76" s="20"/>
      <c r="J76" s="20"/>
      <c r="K76" s="20"/>
      <c r="L76" s="20"/>
      <c r="M76" s="20"/>
      <c r="N76" s="20"/>
      <c r="O76" s="20"/>
      <c r="P76" s="9"/>
      <c r="Q76" s="9"/>
      <c r="R76" s="9"/>
    </row>
    <row r="77" spans="1:21" ht="1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9"/>
      <c r="Q77" s="9"/>
      <c r="R77" s="9"/>
    </row>
    <row r="78" spans="1:21" ht="1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9"/>
      <c r="Q78" s="9"/>
      <c r="R78" s="9"/>
    </row>
    <row r="79" spans="1:21" ht="1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9"/>
      <c r="Q79" s="9"/>
      <c r="R79" s="9"/>
    </row>
    <row r="80" spans="1:21" ht="1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9"/>
      <c r="Q80" s="9"/>
      <c r="R80" s="9"/>
    </row>
    <row r="81" spans="1:18" ht="1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9"/>
      <c r="Q81" s="9"/>
      <c r="R81" s="9"/>
    </row>
    <row r="82" spans="1:18" ht="1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9"/>
      <c r="Q82" s="9"/>
      <c r="R82" s="9"/>
    </row>
    <row r="83" spans="1:18" ht="1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9"/>
      <c r="Q83" s="9"/>
      <c r="R83" s="9"/>
    </row>
    <row r="84" spans="1:18" ht="1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9"/>
      <c r="Q84" s="9"/>
      <c r="R84" s="9"/>
    </row>
    <row r="85" spans="1:18" ht="1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9"/>
      <c r="Q85" s="9"/>
      <c r="R85" s="9"/>
    </row>
    <row r="86" spans="1:18" ht="1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9"/>
      <c r="Q86" s="9"/>
      <c r="R86" s="9"/>
    </row>
    <row r="87" spans="1:18" ht="1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9"/>
      <c r="Q87" s="9"/>
      <c r="R87" s="9"/>
    </row>
    <row r="88" spans="1:18" ht="1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9"/>
      <c r="Q88" s="9"/>
      <c r="R88" s="9"/>
    </row>
    <row r="89" spans="1:18" ht="1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9"/>
      <c r="Q89" s="9"/>
      <c r="R89" s="9"/>
    </row>
    <row r="90" spans="1:18" ht="1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9"/>
      <c r="Q90" s="9"/>
      <c r="R90" s="9"/>
    </row>
    <row r="91" spans="1:18" ht="1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9"/>
      <c r="Q91" s="9"/>
      <c r="R91" s="9"/>
    </row>
    <row r="92" spans="1:18" ht="1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9"/>
      <c r="Q92" s="9"/>
      <c r="R92" s="9"/>
    </row>
    <row r="93" spans="1:18" ht="1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9"/>
      <c r="Q93" s="9"/>
      <c r="R93" s="9"/>
    </row>
    <row r="94" spans="1:18" ht="1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9"/>
      <c r="Q94" s="9"/>
      <c r="R94" s="9"/>
    </row>
    <row r="95" spans="1:18" ht="1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9"/>
      <c r="Q95" s="9"/>
      <c r="R95" s="9"/>
    </row>
    <row r="96" spans="1:18" ht="1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9"/>
      <c r="Q96" s="9"/>
      <c r="R96" s="9"/>
    </row>
    <row r="97" spans="1:18" ht="1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9"/>
      <c r="Q97" s="9"/>
      <c r="R97" s="9"/>
    </row>
    <row r="98" spans="1:18" ht="1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9"/>
      <c r="Q98" s="9"/>
      <c r="R98" s="9"/>
    </row>
    <row r="99" spans="1:18" ht="1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9"/>
      <c r="Q99" s="9"/>
      <c r="R99" s="9"/>
    </row>
    <row r="100" spans="1:18" ht="1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9"/>
      <c r="Q100" s="9"/>
      <c r="R100" s="9"/>
    </row>
    <row r="101" spans="1:18" ht="1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9"/>
      <c r="Q101" s="9"/>
      <c r="R101" s="9"/>
    </row>
    <row r="102" spans="1:18" ht="1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9"/>
      <c r="Q102" s="9"/>
      <c r="R102" s="9"/>
    </row>
    <row r="103" spans="1:18" ht="1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9"/>
      <c r="Q103" s="9"/>
      <c r="R103" s="9"/>
    </row>
    <row r="104" spans="1:18" ht="1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9"/>
      <c r="Q104" s="9"/>
      <c r="R104" s="9"/>
    </row>
    <row r="105" spans="1:18" ht="1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9"/>
      <c r="Q105" s="9"/>
      <c r="R105" s="9"/>
    </row>
    <row r="106" spans="1:18" ht="1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9"/>
      <c r="Q106" s="9"/>
      <c r="R106" s="9"/>
    </row>
    <row r="107" spans="1:18" ht="1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9"/>
      <c r="Q107" s="9"/>
      <c r="R107" s="9"/>
    </row>
    <row r="108" spans="1:18" ht="1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9"/>
      <c r="Q108" s="9"/>
      <c r="R108" s="9"/>
    </row>
    <row r="109" spans="1:18" ht="1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9"/>
      <c r="Q109" s="9"/>
      <c r="R109" s="9"/>
    </row>
    <row r="110" spans="1:18" ht="1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9"/>
      <c r="Q110" s="9"/>
      <c r="R110" s="9"/>
    </row>
    <row r="111" spans="1:18" ht="1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9"/>
      <c r="Q111" s="9"/>
      <c r="R111" s="9"/>
    </row>
    <row r="112" spans="1:18" ht="1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9"/>
      <c r="Q112" s="9"/>
      <c r="R112" s="9"/>
    </row>
    <row r="113" spans="1:19" ht="1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9"/>
      <c r="Q113" s="9"/>
      <c r="R113" s="9"/>
    </row>
    <row r="114" spans="1:19" ht="1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9"/>
      <c r="Q114" s="9"/>
      <c r="R114" s="9"/>
    </row>
    <row r="115" spans="1:19" ht="15" x14ac:dyDescent="0.2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9"/>
      <c r="R115" s="9"/>
    </row>
    <row r="116" spans="1:19" ht="15" x14ac:dyDescent="0.2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9"/>
      <c r="R116" s="9"/>
      <c r="S116" s="9"/>
    </row>
    <row r="117" spans="1:19" ht="15" x14ac:dyDescent="0.2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9"/>
      <c r="R117" s="9"/>
      <c r="S117" s="9"/>
    </row>
    <row r="118" spans="1:19" ht="15" x14ac:dyDescent="0.2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9"/>
      <c r="R118" s="9"/>
      <c r="S118" s="9"/>
    </row>
    <row r="119" spans="1:19" ht="15" x14ac:dyDescent="0.2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9"/>
      <c r="R119" s="9"/>
      <c r="S119" s="9"/>
    </row>
    <row r="120" spans="1:19" ht="15" x14ac:dyDescent="0.2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9"/>
      <c r="R120" s="9"/>
      <c r="S120" s="9"/>
    </row>
    <row r="121" spans="1:19" x14ac:dyDescent="0.2">
      <c r="S121" s="9"/>
    </row>
    <row r="122" spans="1:19" ht="15" x14ac:dyDescent="0.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9"/>
      <c r="R122" s="9"/>
      <c r="S122" s="9"/>
    </row>
    <row r="123" spans="1:19" ht="15" x14ac:dyDescent="0.2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9"/>
      <c r="R123" s="9"/>
      <c r="S123" s="9"/>
    </row>
  </sheetData>
  <mergeCells count="22">
    <mergeCell ref="B1:G1"/>
    <mergeCell ref="A66:C66"/>
    <mergeCell ref="A9:A10"/>
    <mergeCell ref="B9:B10"/>
    <mergeCell ref="C9:C10"/>
    <mergeCell ref="D9:D10"/>
    <mergeCell ref="G9:G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B4" sqref="B4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6.85546875" style="73" customWidth="1"/>
    <col min="5" max="5" width="8.140625" style="73" customWidth="1"/>
    <col min="6" max="6" width="8.42578125" style="73" customWidth="1"/>
    <col min="7" max="7" width="9.140625" style="73"/>
    <col min="8" max="8" width="7.140625" style="73" customWidth="1"/>
    <col min="9" max="9" width="5.28515625" style="73" customWidth="1"/>
    <col min="10" max="10" width="5.7109375" style="73" customWidth="1"/>
    <col min="11" max="11" width="13.140625" style="73" customWidth="1"/>
    <col min="12" max="12" width="9.85546875" style="73" customWidth="1"/>
    <col min="13" max="13" width="9.140625" style="73"/>
    <col min="14" max="14" width="10.85546875" style="73" customWidth="1"/>
    <col min="15" max="15" width="9.140625" style="73" customWidth="1"/>
    <col min="16" max="16" width="12.2851562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42" t="s">
        <v>134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230</v>
      </c>
      <c r="E5" s="72"/>
      <c r="G5" s="72"/>
      <c r="H5" s="72"/>
      <c r="I5" s="72"/>
      <c r="J5" s="72"/>
      <c r="K5" s="72" t="s">
        <v>22</v>
      </c>
      <c r="L5" s="72"/>
      <c r="M5" s="842" t="s">
        <v>47</v>
      </c>
      <c r="N5" s="842"/>
    </row>
    <row r="6" spans="1:21" x14ac:dyDescent="0.25">
      <c r="A6" s="129" t="s">
        <v>24</v>
      </c>
      <c r="B6" s="72" t="s">
        <v>150</v>
      </c>
      <c r="C6" s="131"/>
      <c r="D6" s="72" t="s">
        <v>25</v>
      </c>
      <c r="E6" s="142" t="s">
        <v>249</v>
      </c>
      <c r="G6" s="72" t="s">
        <v>27</v>
      </c>
      <c r="H6" s="142" t="s">
        <v>150</v>
      </c>
      <c r="I6" s="72"/>
      <c r="J6" s="72"/>
      <c r="K6" s="72" t="s">
        <v>29</v>
      </c>
      <c r="L6" s="142" t="s">
        <v>30</v>
      </c>
    </row>
    <row r="7" spans="1:21" ht="12.7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customFormat="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3">
    <mergeCell ref="P8:S8"/>
    <mergeCell ref="E9:F9"/>
    <mergeCell ref="B1:F1"/>
    <mergeCell ref="A9:A10"/>
    <mergeCell ref="B9:B10"/>
    <mergeCell ref="C9:C10"/>
    <mergeCell ref="H9:H10"/>
    <mergeCell ref="I9:I10"/>
    <mergeCell ref="J9:J10"/>
    <mergeCell ref="S9:S10"/>
    <mergeCell ref="R9:R10"/>
    <mergeCell ref="P9:P10"/>
    <mergeCell ref="Q9:Q10"/>
    <mergeCell ref="A66:C66"/>
    <mergeCell ref="M5:N5"/>
    <mergeCell ref="D9:D10"/>
    <mergeCell ref="G9:G10"/>
    <mergeCell ref="K9:K10"/>
    <mergeCell ref="L8:O8"/>
    <mergeCell ref="L9:L10"/>
    <mergeCell ref="M9:M10"/>
    <mergeCell ref="N9:N10"/>
    <mergeCell ref="O9:O10"/>
  </mergeCells>
  <conditionalFormatting sqref="F15">
    <cfRule type="expression" dxfId="371" priority="7">
      <formula>SUM(B15+C15)&lt;SUM(D15+F15)</formula>
    </cfRule>
    <cfRule type="expression" dxfId="370" priority="8">
      <formula>SUM(B15+C15)&gt;SUM(D15+F15)</formula>
    </cfRule>
  </conditionalFormatting>
  <conditionalFormatting sqref="G15">
    <cfRule type="expression" dxfId="369" priority="5">
      <formula>SUM(C15+D15)&lt;SUM(F15+G15)</formula>
    </cfRule>
    <cfRule type="expression" dxfId="368" priority="6">
      <formula>SUM(C15+D15)&gt;SUM(F15+G15)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88"/>
  <sheetViews>
    <sheetView workbookViewId="0">
      <selection activeCell="M6" sqref="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19" ht="12.75" customHeight="1" x14ac:dyDescent="0.25">
      <c r="B1" s="842" t="s">
        <v>134</v>
      </c>
      <c r="C1" s="842"/>
      <c r="D1" s="842"/>
      <c r="E1" s="842"/>
      <c r="F1" s="842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20</v>
      </c>
      <c r="B5" s="129"/>
      <c r="C5" s="72"/>
      <c r="D5" s="72" t="s">
        <v>164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19" x14ac:dyDescent="0.25">
      <c r="A6" s="129" t="s">
        <v>24</v>
      </c>
      <c r="B6" s="72" t="s">
        <v>179</v>
      </c>
      <c r="C6" s="131"/>
      <c r="D6" s="72" t="s">
        <v>25</v>
      </c>
      <c r="E6" s="72" t="s">
        <v>179</v>
      </c>
      <c r="G6" s="72" t="s">
        <v>27</v>
      </c>
      <c r="H6" s="72" t="s">
        <v>179</v>
      </c>
      <c r="I6" s="72"/>
      <c r="J6" s="72"/>
      <c r="K6" s="72" t="s">
        <v>29</v>
      </c>
      <c r="L6" s="72" t="s">
        <v>143</v>
      </c>
    </row>
    <row r="7" spans="1:19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44">
        <v>3</v>
      </c>
      <c r="E13" s="488">
        <v>0</v>
      </c>
      <c r="F13" s="488">
        <v>0</v>
      </c>
      <c r="G13" s="44">
        <v>3</v>
      </c>
      <c r="H13" s="44">
        <v>0</v>
      </c>
      <c r="I13" s="44">
        <v>0</v>
      </c>
      <c r="J13" s="44">
        <v>0</v>
      </c>
      <c r="K13" s="44">
        <v>3</v>
      </c>
      <c r="L13" s="44">
        <v>2</v>
      </c>
      <c r="M13" s="44">
        <v>1</v>
      </c>
      <c r="N13" s="44">
        <v>0</v>
      </c>
      <c r="O13" s="44">
        <v>0</v>
      </c>
      <c r="P13" s="489">
        <v>3</v>
      </c>
      <c r="Q13" s="489">
        <v>3</v>
      </c>
      <c r="R13" s="490">
        <v>3</v>
      </c>
      <c r="S13" s="491">
        <v>3</v>
      </c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44">
        <v>3</v>
      </c>
      <c r="E14" s="488">
        <v>0</v>
      </c>
      <c r="F14" s="488">
        <v>0</v>
      </c>
      <c r="G14" s="44">
        <v>2</v>
      </c>
      <c r="H14" s="44">
        <v>1</v>
      </c>
      <c r="I14" s="44">
        <v>0</v>
      </c>
      <c r="J14" s="44">
        <v>1</v>
      </c>
      <c r="K14" s="44">
        <v>2</v>
      </c>
      <c r="L14" s="44">
        <v>1</v>
      </c>
      <c r="M14" s="44">
        <v>1</v>
      </c>
      <c r="N14" s="44">
        <v>0</v>
      </c>
      <c r="O14" s="44">
        <v>0</v>
      </c>
      <c r="P14" s="489">
        <v>3</v>
      </c>
      <c r="Q14" s="489">
        <v>3</v>
      </c>
      <c r="R14" s="490">
        <v>2</v>
      </c>
      <c r="S14" s="491">
        <v>4</v>
      </c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44">
        <v>1</v>
      </c>
      <c r="E15" s="488">
        <v>0</v>
      </c>
      <c r="F15" s="488">
        <v>0</v>
      </c>
      <c r="G15" s="44">
        <v>0</v>
      </c>
      <c r="H15" s="44">
        <v>1</v>
      </c>
      <c r="I15" s="44">
        <v>0</v>
      </c>
      <c r="J15" s="44">
        <v>1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89">
        <v>4</v>
      </c>
      <c r="Q15" s="489">
        <v>0</v>
      </c>
      <c r="R15" s="490">
        <v>0</v>
      </c>
      <c r="S15" s="491">
        <v>4</v>
      </c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44">
        <v>1</v>
      </c>
      <c r="E16" s="488">
        <v>0</v>
      </c>
      <c r="F16" s="488">
        <v>0</v>
      </c>
      <c r="G16" s="44">
        <v>1</v>
      </c>
      <c r="H16" s="44">
        <v>0</v>
      </c>
      <c r="I16" s="44">
        <v>0</v>
      </c>
      <c r="J16" s="44">
        <v>0</v>
      </c>
      <c r="K16" s="44">
        <v>1</v>
      </c>
      <c r="L16" s="44">
        <v>1</v>
      </c>
      <c r="M16" s="44">
        <v>0</v>
      </c>
      <c r="N16" s="44">
        <v>0</v>
      </c>
      <c r="O16" s="44">
        <v>0</v>
      </c>
      <c r="P16" s="489">
        <v>4</v>
      </c>
      <c r="Q16" s="489">
        <v>1</v>
      </c>
      <c r="R16" s="490">
        <v>1</v>
      </c>
      <c r="S16" s="491">
        <v>4</v>
      </c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44">
        <v>1</v>
      </c>
      <c r="E17" s="488">
        <v>0</v>
      </c>
      <c r="F17" s="488">
        <v>0</v>
      </c>
      <c r="G17" s="44">
        <v>1</v>
      </c>
      <c r="H17" s="44">
        <v>0</v>
      </c>
      <c r="I17" s="44">
        <v>0</v>
      </c>
      <c r="J17" s="44">
        <v>0</v>
      </c>
      <c r="K17" s="44">
        <v>1</v>
      </c>
      <c r="L17" s="44">
        <v>2</v>
      </c>
      <c r="M17" s="44">
        <v>0</v>
      </c>
      <c r="N17" s="44">
        <v>0</v>
      </c>
      <c r="O17" s="44">
        <v>0</v>
      </c>
      <c r="P17" s="489">
        <v>4</v>
      </c>
      <c r="Q17" s="489">
        <v>1</v>
      </c>
      <c r="R17" s="490">
        <v>2</v>
      </c>
      <c r="S17" s="491">
        <v>3</v>
      </c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44">
        <v>1</v>
      </c>
      <c r="E18" s="488">
        <v>0</v>
      </c>
      <c r="F18" s="488">
        <v>0</v>
      </c>
      <c r="G18" s="44">
        <v>0</v>
      </c>
      <c r="H18" s="44">
        <v>1</v>
      </c>
      <c r="I18" s="44">
        <v>0</v>
      </c>
      <c r="J18" s="44">
        <v>0</v>
      </c>
      <c r="K18" s="44">
        <v>1</v>
      </c>
      <c r="L18" s="44">
        <v>2</v>
      </c>
      <c r="M18" s="44">
        <v>0</v>
      </c>
      <c r="N18" s="44">
        <v>0</v>
      </c>
      <c r="O18" s="44">
        <v>0</v>
      </c>
      <c r="P18" s="489">
        <v>3</v>
      </c>
      <c r="Q18" s="489">
        <v>1</v>
      </c>
      <c r="R18" s="490">
        <v>2</v>
      </c>
      <c r="S18" s="491">
        <v>2</v>
      </c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44">
        <v>1</v>
      </c>
      <c r="E19" s="488">
        <v>0</v>
      </c>
      <c r="F19" s="488">
        <v>0</v>
      </c>
      <c r="G19" s="44">
        <v>0</v>
      </c>
      <c r="H19" s="44">
        <v>1</v>
      </c>
      <c r="I19" s="44">
        <v>0</v>
      </c>
      <c r="J19" s="44">
        <v>1</v>
      </c>
      <c r="K19" s="44">
        <v>0</v>
      </c>
      <c r="L19" s="44">
        <v>0</v>
      </c>
      <c r="M19" s="44">
        <v>1</v>
      </c>
      <c r="N19" s="44">
        <v>0</v>
      </c>
      <c r="O19" s="44">
        <v>0</v>
      </c>
      <c r="P19" s="489">
        <v>2</v>
      </c>
      <c r="Q19" s="489">
        <v>1</v>
      </c>
      <c r="R19" s="490">
        <v>1</v>
      </c>
      <c r="S19" s="491">
        <v>2</v>
      </c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44">
        <v>1</v>
      </c>
      <c r="E20" s="488">
        <v>0</v>
      </c>
      <c r="F20" s="488">
        <v>0</v>
      </c>
      <c r="G20" s="44">
        <v>1</v>
      </c>
      <c r="H20" s="44">
        <v>0</v>
      </c>
      <c r="I20" s="44">
        <v>0</v>
      </c>
      <c r="J20" s="44">
        <v>0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  <c r="P20" s="489">
        <v>2</v>
      </c>
      <c r="Q20" s="489">
        <v>1</v>
      </c>
      <c r="R20" s="490">
        <v>0</v>
      </c>
      <c r="S20" s="491">
        <v>3</v>
      </c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44">
        <v>1</v>
      </c>
      <c r="E21" s="488">
        <v>0</v>
      </c>
      <c r="F21" s="488">
        <v>0</v>
      </c>
      <c r="G21" s="44">
        <v>0</v>
      </c>
      <c r="H21" s="44">
        <v>1</v>
      </c>
      <c r="I21" s="44">
        <v>0</v>
      </c>
      <c r="J21" s="44">
        <v>1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89">
        <v>0</v>
      </c>
      <c r="Q21" s="489">
        <v>1</v>
      </c>
      <c r="R21" s="490">
        <v>0</v>
      </c>
      <c r="S21" s="491">
        <v>1</v>
      </c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44">
        <v>1</v>
      </c>
      <c r="E22" s="488">
        <v>0</v>
      </c>
      <c r="F22" s="488">
        <v>0</v>
      </c>
      <c r="G22" s="44">
        <v>0</v>
      </c>
      <c r="H22" s="44">
        <v>1</v>
      </c>
      <c r="I22" s="44">
        <v>0</v>
      </c>
      <c r="J22" s="44">
        <v>0</v>
      </c>
      <c r="K22" s="44">
        <v>1</v>
      </c>
      <c r="L22" s="44">
        <v>0</v>
      </c>
      <c r="M22" s="44">
        <v>0</v>
      </c>
      <c r="N22" s="44">
        <v>0</v>
      </c>
      <c r="O22" s="44">
        <v>0</v>
      </c>
      <c r="P22" s="489">
        <v>1</v>
      </c>
      <c r="Q22" s="489">
        <v>1</v>
      </c>
      <c r="R22" s="490">
        <v>0</v>
      </c>
      <c r="S22" s="491">
        <v>2</v>
      </c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44">
        <v>0</v>
      </c>
      <c r="E23" s="488">
        <v>0</v>
      </c>
      <c r="F23" s="488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1</v>
      </c>
      <c r="M23" s="44">
        <v>0</v>
      </c>
      <c r="N23" s="44">
        <v>0</v>
      </c>
      <c r="O23" s="44">
        <v>0</v>
      </c>
      <c r="P23" s="489">
        <v>2</v>
      </c>
      <c r="Q23" s="489">
        <v>0</v>
      </c>
      <c r="R23" s="490">
        <v>1</v>
      </c>
      <c r="S23" s="491">
        <v>1</v>
      </c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44">
        <v>1</v>
      </c>
      <c r="E24" s="488">
        <v>0</v>
      </c>
      <c r="F24" s="488">
        <v>0</v>
      </c>
      <c r="G24" s="44">
        <v>0</v>
      </c>
      <c r="H24" s="44">
        <v>1</v>
      </c>
      <c r="I24" s="44">
        <v>0</v>
      </c>
      <c r="J24" s="44">
        <v>0</v>
      </c>
      <c r="K24" s="44">
        <v>1</v>
      </c>
      <c r="L24" s="44">
        <v>1</v>
      </c>
      <c r="M24" s="44">
        <v>0</v>
      </c>
      <c r="N24" s="44">
        <v>0</v>
      </c>
      <c r="O24" s="44">
        <v>0</v>
      </c>
      <c r="P24" s="489">
        <v>1</v>
      </c>
      <c r="Q24" s="489">
        <v>1</v>
      </c>
      <c r="R24" s="490">
        <v>1</v>
      </c>
      <c r="S24" s="491">
        <v>1</v>
      </c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44">
        <v>0</v>
      </c>
      <c r="E25" s="488">
        <v>0</v>
      </c>
      <c r="F25" s="488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89">
        <v>1</v>
      </c>
      <c r="Q25" s="489">
        <v>0</v>
      </c>
      <c r="R25" s="490">
        <v>0</v>
      </c>
      <c r="S25" s="491">
        <v>1</v>
      </c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>
        <v>1</v>
      </c>
      <c r="E26" s="488">
        <v>0</v>
      </c>
      <c r="F26" s="488">
        <v>0</v>
      </c>
      <c r="G26" s="150">
        <v>1</v>
      </c>
      <c r="H26" s="150">
        <v>0</v>
      </c>
      <c r="I26" s="150">
        <v>0</v>
      </c>
      <c r="J26" s="150">
        <v>1</v>
      </c>
      <c r="K26" s="150">
        <v>0</v>
      </c>
      <c r="L26" s="150">
        <v>1</v>
      </c>
      <c r="M26" s="150">
        <v>0</v>
      </c>
      <c r="N26" s="150">
        <v>0</v>
      </c>
      <c r="O26" s="150">
        <v>0</v>
      </c>
      <c r="P26" s="454">
        <v>1</v>
      </c>
      <c r="Q26" s="454">
        <v>1</v>
      </c>
      <c r="R26" s="455">
        <v>1</v>
      </c>
      <c r="S26" s="456">
        <v>1</v>
      </c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>
        <v>0</v>
      </c>
      <c r="E27" s="488">
        <v>0</v>
      </c>
      <c r="F27" s="488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454">
        <v>1</v>
      </c>
      <c r="Q27" s="454">
        <v>0</v>
      </c>
      <c r="R27" s="455">
        <v>0</v>
      </c>
      <c r="S27" s="456">
        <v>1</v>
      </c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>
        <v>0</v>
      </c>
      <c r="E28" s="488">
        <v>0</v>
      </c>
      <c r="F28" s="488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0</v>
      </c>
      <c r="M28" s="150">
        <v>0</v>
      </c>
      <c r="N28" s="150">
        <v>0</v>
      </c>
      <c r="O28" s="150">
        <v>0</v>
      </c>
      <c r="P28" s="454">
        <v>1</v>
      </c>
      <c r="Q28" s="454">
        <v>0</v>
      </c>
      <c r="R28" s="455">
        <v>0</v>
      </c>
      <c r="S28" s="456">
        <v>1</v>
      </c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>
        <v>0</v>
      </c>
      <c r="E29" s="488">
        <v>0</v>
      </c>
      <c r="F29" s="488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0</v>
      </c>
      <c r="N29" s="150">
        <v>0</v>
      </c>
      <c r="O29" s="150">
        <v>0</v>
      </c>
      <c r="P29" s="454">
        <v>1</v>
      </c>
      <c r="Q29" s="454">
        <v>0</v>
      </c>
      <c r="R29" s="455">
        <v>0</v>
      </c>
      <c r="S29" s="456">
        <v>1</v>
      </c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54"/>
      <c r="Q30" s="454"/>
      <c r="R30" s="455"/>
      <c r="S30" s="456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488"/>
      <c r="F31" s="488"/>
      <c r="G31" s="150"/>
      <c r="H31" s="150"/>
      <c r="I31" s="150"/>
      <c r="J31" s="150"/>
      <c r="K31" s="150"/>
      <c r="L31" s="150"/>
      <c r="M31" s="150"/>
      <c r="N31" s="150"/>
      <c r="O31" s="150"/>
      <c r="P31" s="454"/>
      <c r="Q31" s="454"/>
      <c r="R31" s="455"/>
      <c r="S31" s="456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488"/>
      <c r="F32" s="488"/>
      <c r="G32" s="150"/>
      <c r="H32" s="150"/>
      <c r="I32" s="150"/>
      <c r="J32" s="150"/>
      <c r="K32" s="150"/>
      <c r="L32" s="150"/>
      <c r="M32" s="150"/>
      <c r="N32" s="150"/>
      <c r="O32" s="150"/>
      <c r="P32" s="454"/>
      <c r="Q32" s="454"/>
      <c r="R32" s="455"/>
      <c r="S32" s="456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488"/>
      <c r="F33" s="488"/>
      <c r="G33" s="150"/>
      <c r="H33" s="150"/>
      <c r="I33" s="150"/>
      <c r="J33" s="150"/>
      <c r="K33" s="150"/>
      <c r="L33" s="150"/>
      <c r="M33" s="150"/>
      <c r="N33" s="150"/>
      <c r="O33" s="150"/>
      <c r="P33" s="454"/>
      <c r="Q33" s="454"/>
      <c r="R33" s="455"/>
      <c r="S33" s="456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488"/>
      <c r="F34" s="488"/>
      <c r="G34" s="150"/>
      <c r="H34" s="150"/>
      <c r="I34" s="150"/>
      <c r="J34" s="150"/>
      <c r="K34" s="150"/>
      <c r="L34" s="150"/>
      <c r="M34" s="150"/>
      <c r="N34" s="150"/>
      <c r="O34" s="150"/>
      <c r="P34" s="454"/>
      <c r="Q34" s="454"/>
      <c r="R34" s="455"/>
      <c r="S34" s="456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488"/>
      <c r="F35" s="488"/>
      <c r="G35" s="150"/>
      <c r="H35" s="150"/>
      <c r="I35" s="150"/>
      <c r="J35" s="150"/>
      <c r="K35" s="150"/>
      <c r="L35" s="150"/>
      <c r="M35" s="150"/>
      <c r="N35" s="150"/>
      <c r="O35" s="150"/>
      <c r="P35" s="454"/>
      <c r="Q35" s="454"/>
      <c r="R35" s="455"/>
      <c r="S35" s="456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488"/>
      <c r="F36" s="488"/>
      <c r="G36" s="150"/>
      <c r="H36" s="150"/>
      <c r="I36" s="150"/>
      <c r="J36" s="150"/>
      <c r="K36" s="150"/>
      <c r="L36" s="150"/>
      <c r="M36" s="150"/>
      <c r="N36" s="150"/>
      <c r="O36" s="150"/>
      <c r="P36" s="454"/>
      <c r="Q36" s="454"/>
      <c r="R36" s="455"/>
      <c r="S36" s="456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488"/>
      <c r="F37" s="488"/>
      <c r="G37" s="150"/>
      <c r="H37" s="150"/>
      <c r="I37" s="150"/>
      <c r="J37" s="150"/>
      <c r="K37" s="150"/>
      <c r="L37" s="150"/>
      <c r="M37" s="150"/>
      <c r="N37" s="150"/>
      <c r="O37" s="150"/>
      <c r="P37" s="454"/>
      <c r="Q37" s="454"/>
      <c r="R37" s="455"/>
      <c r="S37" s="456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488"/>
      <c r="F38" s="488"/>
      <c r="G38" s="150"/>
      <c r="H38" s="150"/>
      <c r="I38" s="150"/>
      <c r="J38" s="150"/>
      <c r="K38" s="150"/>
      <c r="L38" s="150"/>
      <c r="M38" s="150"/>
      <c r="N38" s="150"/>
      <c r="O38" s="150"/>
      <c r="P38" s="454"/>
      <c r="Q38" s="454"/>
      <c r="R38" s="455"/>
      <c r="S38" s="456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488"/>
      <c r="F39" s="488"/>
      <c r="G39" s="150"/>
      <c r="H39" s="150"/>
      <c r="I39" s="150"/>
      <c r="J39" s="150"/>
      <c r="K39" s="150"/>
      <c r="L39" s="150"/>
      <c r="M39" s="150"/>
      <c r="N39" s="150"/>
      <c r="O39" s="150"/>
      <c r="P39" s="454"/>
      <c r="Q39" s="454"/>
      <c r="R39" s="455"/>
      <c r="S39" s="456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488"/>
      <c r="F40" s="488"/>
      <c r="G40" s="150"/>
      <c r="H40" s="150"/>
      <c r="I40" s="150"/>
      <c r="J40" s="150"/>
      <c r="K40" s="150"/>
      <c r="L40" s="150"/>
      <c r="M40" s="150"/>
      <c r="N40" s="150"/>
      <c r="O40" s="150"/>
      <c r="P40" s="454"/>
      <c r="Q40" s="454"/>
      <c r="R40" s="455"/>
      <c r="S40" s="456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488"/>
      <c r="F41" s="488"/>
      <c r="G41" s="150"/>
      <c r="H41" s="150"/>
      <c r="I41" s="150"/>
      <c r="J41" s="150"/>
      <c r="K41" s="150"/>
      <c r="L41" s="150"/>
      <c r="M41" s="150"/>
      <c r="N41" s="150"/>
      <c r="O41" s="150"/>
      <c r="P41" s="454"/>
      <c r="Q41" s="454"/>
      <c r="R41" s="455"/>
      <c r="S41" s="456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488"/>
      <c r="F42" s="488"/>
      <c r="G42" s="150"/>
      <c r="H42" s="150"/>
      <c r="I42" s="150"/>
      <c r="J42" s="150"/>
      <c r="K42" s="150"/>
      <c r="L42" s="150"/>
      <c r="M42" s="150"/>
      <c r="N42" s="150"/>
      <c r="O42" s="150"/>
      <c r="P42" s="454"/>
      <c r="Q42" s="454"/>
      <c r="R42" s="455"/>
      <c r="S42" s="456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488"/>
      <c r="F43" s="488"/>
      <c r="G43" s="150"/>
      <c r="H43" s="150"/>
      <c r="I43" s="150"/>
      <c r="J43" s="150"/>
      <c r="K43" s="150"/>
      <c r="L43" s="150"/>
      <c r="M43" s="150"/>
      <c r="N43" s="150"/>
      <c r="O43" s="150"/>
      <c r="P43" s="454"/>
      <c r="Q43" s="454"/>
      <c r="R43" s="455"/>
      <c r="S43" s="456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488"/>
      <c r="F44" s="488"/>
      <c r="G44" s="150"/>
      <c r="H44" s="150"/>
      <c r="I44" s="150"/>
      <c r="J44" s="150"/>
      <c r="K44" s="150"/>
      <c r="L44" s="150"/>
      <c r="M44" s="150"/>
      <c r="N44" s="150"/>
      <c r="O44" s="150"/>
      <c r="P44" s="454"/>
      <c r="Q44" s="454"/>
      <c r="R44" s="455"/>
      <c r="S44" s="456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488"/>
      <c r="F45" s="488"/>
      <c r="G45" s="150"/>
      <c r="H45" s="150"/>
      <c r="I45" s="150"/>
      <c r="J45" s="150"/>
      <c r="K45" s="150"/>
      <c r="L45" s="150"/>
      <c r="M45" s="150"/>
      <c r="N45" s="150"/>
      <c r="O45" s="150"/>
      <c r="P45" s="454"/>
      <c r="Q45" s="454"/>
      <c r="R45" s="455"/>
      <c r="S45" s="456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488"/>
      <c r="F46" s="488"/>
      <c r="G46" s="150"/>
      <c r="H46" s="150"/>
      <c r="I46" s="150"/>
      <c r="J46" s="150"/>
      <c r="K46" s="150"/>
      <c r="L46" s="150"/>
      <c r="M46" s="150"/>
      <c r="N46" s="150"/>
      <c r="O46" s="150"/>
      <c r="P46" s="454"/>
      <c r="Q46" s="454"/>
      <c r="R46" s="455"/>
      <c r="S46" s="456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488"/>
      <c r="F47" s="488"/>
      <c r="G47" s="150"/>
      <c r="H47" s="150"/>
      <c r="I47" s="150"/>
      <c r="J47" s="150"/>
      <c r="K47" s="150"/>
      <c r="L47" s="150"/>
      <c r="M47" s="150"/>
      <c r="N47" s="150"/>
      <c r="O47" s="150"/>
      <c r="P47" s="454"/>
      <c r="Q47" s="454"/>
      <c r="R47" s="455"/>
      <c r="S47" s="456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488"/>
      <c r="F48" s="488"/>
      <c r="G48" s="150"/>
      <c r="H48" s="150"/>
      <c r="I48" s="150"/>
      <c r="J48" s="150"/>
      <c r="K48" s="150"/>
      <c r="L48" s="150"/>
      <c r="M48" s="150"/>
      <c r="N48" s="150"/>
      <c r="O48" s="150"/>
      <c r="P48" s="454"/>
      <c r="Q48" s="454"/>
      <c r="R48" s="455"/>
      <c r="S48" s="456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488"/>
      <c r="F49" s="488"/>
      <c r="G49" s="150"/>
      <c r="H49" s="150"/>
      <c r="I49" s="150"/>
      <c r="J49" s="150"/>
      <c r="K49" s="150"/>
      <c r="L49" s="150"/>
      <c r="M49" s="150"/>
      <c r="N49" s="150"/>
      <c r="O49" s="150"/>
      <c r="P49" s="454"/>
      <c r="Q49" s="454"/>
      <c r="R49" s="455"/>
      <c r="S49" s="456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488"/>
      <c r="F50" s="488"/>
      <c r="G50" s="150"/>
      <c r="H50" s="150"/>
      <c r="I50" s="150"/>
      <c r="J50" s="150"/>
      <c r="K50" s="150"/>
      <c r="L50" s="150"/>
      <c r="M50" s="150"/>
      <c r="N50" s="150"/>
      <c r="O50" s="150"/>
      <c r="P50" s="454"/>
      <c r="Q50" s="454"/>
      <c r="R50" s="455"/>
      <c r="S50" s="456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454"/>
      <c r="Q51" s="454"/>
      <c r="R51" s="455"/>
      <c r="S51" s="456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454"/>
      <c r="Q52" s="454"/>
      <c r="R52" s="455"/>
      <c r="S52" s="456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454"/>
      <c r="Q53" s="454"/>
      <c r="R53" s="455"/>
      <c r="S53" s="456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454"/>
      <c r="Q54" s="454"/>
      <c r="R54" s="455"/>
      <c r="S54" s="456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454"/>
      <c r="Q55" s="454"/>
      <c r="R55" s="455"/>
      <c r="S55" s="456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4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4" customFormat="1" ht="16.5" thickBot="1" x14ac:dyDescent="0.3">
      <c r="A66" s="835" t="s">
        <v>48</v>
      </c>
      <c r="B66" s="836"/>
      <c r="C66" s="836"/>
      <c r="D66" s="364">
        <f t="shared" ref="D66:S66" si="0">SUM(D13:D65)</f>
        <v>16</v>
      </c>
      <c r="E66" s="364">
        <f t="shared" si="0"/>
        <v>0</v>
      </c>
      <c r="F66" s="364">
        <f t="shared" si="0"/>
        <v>0</v>
      </c>
      <c r="G66" s="364">
        <f t="shared" si="0"/>
        <v>9</v>
      </c>
      <c r="H66" s="364">
        <f t="shared" si="0"/>
        <v>7</v>
      </c>
      <c r="I66" s="364">
        <f t="shared" si="0"/>
        <v>0</v>
      </c>
      <c r="J66" s="364">
        <f t="shared" si="0"/>
        <v>5</v>
      </c>
      <c r="K66" s="364">
        <f t="shared" si="0"/>
        <v>11</v>
      </c>
      <c r="L66" s="364">
        <f t="shared" si="0"/>
        <v>11</v>
      </c>
      <c r="M66" s="364">
        <f t="shared" si="0"/>
        <v>3</v>
      </c>
      <c r="N66" s="364">
        <f t="shared" si="0"/>
        <v>0</v>
      </c>
      <c r="O66" s="364">
        <f t="shared" si="0"/>
        <v>0</v>
      </c>
      <c r="P66" s="364">
        <f t="shared" si="0"/>
        <v>34</v>
      </c>
      <c r="Q66" s="364">
        <f t="shared" si="0"/>
        <v>15</v>
      </c>
      <c r="R66" s="364">
        <f t="shared" si="0"/>
        <v>14</v>
      </c>
      <c r="S66" s="365">
        <f t="shared" si="0"/>
        <v>35</v>
      </c>
    </row>
    <row r="67" spans="1:84" x14ac:dyDescent="0.25"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</row>
    <row r="68" spans="1:84" x14ac:dyDescent="0.25">
      <c r="R68" s="128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</row>
    <row r="69" spans="1:84" x14ac:dyDescent="0.25">
      <c r="R69" s="128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</row>
    <row r="70" spans="1:84" x14ac:dyDescent="0.25">
      <c r="R70" s="128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</row>
    <row r="71" spans="1:84" x14ac:dyDescent="0.25">
      <c r="R71" s="128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</row>
    <row r="72" spans="1:84" x14ac:dyDescent="0.25">
      <c r="R72" s="128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</row>
    <row r="73" spans="1:84" x14ac:dyDescent="0.25">
      <c r="R73" s="128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</row>
    <row r="74" spans="1:84" x14ac:dyDescent="0.25">
      <c r="R74" s="128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</row>
    <row r="75" spans="1:84" x14ac:dyDescent="0.25">
      <c r="R75" s="128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</row>
    <row r="76" spans="1:84" x14ac:dyDescent="0.25">
      <c r="R76" s="128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</row>
    <row r="77" spans="1:84" x14ac:dyDescent="0.25">
      <c r="R77" s="128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</row>
    <row r="78" spans="1:84" x14ac:dyDescent="0.25">
      <c r="R78" s="128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</row>
    <row r="79" spans="1:84" x14ac:dyDescent="0.25">
      <c r="R79" s="128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</row>
    <row r="80" spans="1:84" x14ac:dyDescent="0.25">
      <c r="R80" s="128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</row>
    <row r="81" spans="18:84" x14ac:dyDescent="0.25">
      <c r="R81" s="128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</row>
    <row r="82" spans="18:84" x14ac:dyDescent="0.25">
      <c r="R82" s="128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</row>
    <row r="83" spans="18:84" x14ac:dyDescent="0.25">
      <c r="R83" s="128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</row>
    <row r="84" spans="18:84" x14ac:dyDescent="0.25">
      <c r="R84" s="128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</row>
    <row r="85" spans="18:84" x14ac:dyDescent="0.25">
      <c r="R85" s="128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</row>
    <row r="86" spans="18:84" x14ac:dyDescent="0.25">
      <c r="R86" s="128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</row>
    <row r="87" spans="18:84" x14ac:dyDescent="0.25">
      <c r="R87" s="128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</row>
    <row r="88" spans="18:84" x14ac:dyDescent="0.25">
      <c r="R88" s="128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</row>
    <row r="89" spans="18:84" x14ac:dyDescent="0.25">
      <c r="R89" s="128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</row>
    <row r="90" spans="18:84" x14ac:dyDescent="0.25">
      <c r="R90" s="128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</row>
    <row r="91" spans="18:84" x14ac:dyDescent="0.25">
      <c r="R91" s="128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</row>
    <row r="92" spans="18:84" x14ac:dyDescent="0.25">
      <c r="R92" s="128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</row>
    <row r="93" spans="18:84" x14ac:dyDescent="0.25">
      <c r="R93" s="128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</row>
    <row r="94" spans="18:84" x14ac:dyDescent="0.25">
      <c r="R94" s="128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</row>
    <row r="95" spans="18:84" x14ac:dyDescent="0.25">
      <c r="R95" s="128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</row>
    <row r="96" spans="18:84" x14ac:dyDescent="0.25">
      <c r="R96" s="128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</row>
    <row r="97" spans="18:84" x14ac:dyDescent="0.25">
      <c r="R97" s="128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</row>
    <row r="98" spans="18:84" x14ac:dyDescent="0.25">
      <c r="R98" s="128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</row>
    <row r="99" spans="18:84" x14ac:dyDescent="0.25">
      <c r="R99" s="128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</row>
    <row r="100" spans="18:84" x14ac:dyDescent="0.25">
      <c r="R100" s="128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</row>
    <row r="101" spans="18:84" x14ac:dyDescent="0.25">
      <c r="R101" s="128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</row>
    <row r="102" spans="18:84" x14ac:dyDescent="0.25">
      <c r="R102" s="128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</row>
    <row r="103" spans="18:84" x14ac:dyDescent="0.25">
      <c r="R103" s="128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</row>
    <row r="104" spans="18:84" x14ac:dyDescent="0.25">
      <c r="R104" s="128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</row>
    <row r="105" spans="18:84" x14ac:dyDescent="0.25">
      <c r="R105" s="128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</row>
    <row r="106" spans="18:84" x14ac:dyDescent="0.25">
      <c r="R106" s="128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</row>
    <row r="107" spans="18:84" x14ac:dyDescent="0.25">
      <c r="R107" s="128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</row>
    <row r="108" spans="18:84" x14ac:dyDescent="0.25">
      <c r="R108" s="128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</row>
    <row r="109" spans="18:84" x14ac:dyDescent="0.25">
      <c r="R109" s="128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</row>
    <row r="110" spans="18:84" x14ac:dyDescent="0.25">
      <c r="R110" s="128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</row>
    <row r="111" spans="18:84" x14ac:dyDescent="0.25">
      <c r="R111" s="128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</row>
    <row r="112" spans="18:84" x14ac:dyDescent="0.25">
      <c r="R112" s="128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</row>
    <row r="113" spans="18:84" x14ac:dyDescent="0.25">
      <c r="R113" s="128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</row>
    <row r="114" spans="18:84" x14ac:dyDescent="0.25">
      <c r="R114" s="128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</row>
    <row r="115" spans="18:84" x14ac:dyDescent="0.25">
      <c r="R115" s="128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</row>
    <row r="116" spans="18:84" x14ac:dyDescent="0.25">
      <c r="R116" s="128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</row>
    <row r="117" spans="18:84" x14ac:dyDescent="0.25">
      <c r="R117" s="128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</row>
    <row r="118" spans="18:84" x14ac:dyDescent="0.25">
      <c r="R118" s="128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</row>
    <row r="119" spans="18:84" x14ac:dyDescent="0.25">
      <c r="R119" s="128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</row>
    <row r="120" spans="18:84" x14ac:dyDescent="0.25">
      <c r="R120" s="128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</row>
    <row r="121" spans="18:84" x14ac:dyDescent="0.25">
      <c r="R121" s="128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</row>
    <row r="122" spans="18:84" x14ac:dyDescent="0.25">
      <c r="R122" s="128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</row>
    <row r="123" spans="18:84" x14ac:dyDescent="0.25">
      <c r="R123" s="128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</row>
    <row r="124" spans="18:84" x14ac:dyDescent="0.25">
      <c r="R124" s="128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</row>
    <row r="125" spans="18:84" x14ac:dyDescent="0.25">
      <c r="R125" s="128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</row>
    <row r="126" spans="18:84" x14ac:dyDescent="0.25">
      <c r="R126" s="128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</row>
    <row r="127" spans="18:84" x14ac:dyDescent="0.25">
      <c r="R127" s="128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</row>
    <row r="128" spans="18:84" x14ac:dyDescent="0.25">
      <c r="R128" s="128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</row>
    <row r="129" spans="18:84" x14ac:dyDescent="0.25">
      <c r="R129" s="128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</row>
    <row r="130" spans="18:84" x14ac:dyDescent="0.25">
      <c r="R130" s="128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</row>
    <row r="131" spans="18:84" x14ac:dyDescent="0.25">
      <c r="R131" s="128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</row>
    <row r="132" spans="18:84" x14ac:dyDescent="0.25">
      <c r="R132" s="128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</row>
    <row r="133" spans="18:84" x14ac:dyDescent="0.25">
      <c r="R133" s="128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</row>
    <row r="134" spans="18:84" x14ac:dyDescent="0.25">
      <c r="R134" s="128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</row>
    <row r="135" spans="18:84" x14ac:dyDescent="0.25">
      <c r="R135" s="128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</row>
    <row r="136" spans="18:84" x14ac:dyDescent="0.25">
      <c r="R136" s="128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</row>
    <row r="137" spans="18:84" x14ac:dyDescent="0.25">
      <c r="R137" s="128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</row>
    <row r="138" spans="18:84" x14ac:dyDescent="0.25">
      <c r="R138" s="128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</row>
    <row r="139" spans="18:84" x14ac:dyDescent="0.25">
      <c r="R139" s="128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</row>
    <row r="140" spans="18:84" x14ac:dyDescent="0.25">
      <c r="R140" s="128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</row>
    <row r="141" spans="18:84" x14ac:dyDescent="0.25">
      <c r="R141" s="128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</row>
    <row r="142" spans="18:84" x14ac:dyDescent="0.25">
      <c r="R142" s="128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</row>
    <row r="143" spans="18:84" x14ac:dyDescent="0.25">
      <c r="R143" s="128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</row>
    <row r="144" spans="18:84" x14ac:dyDescent="0.25">
      <c r="R144" s="128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</row>
    <row r="145" spans="18:84" x14ac:dyDescent="0.25">
      <c r="R145" s="128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</row>
    <row r="146" spans="18:84" x14ac:dyDescent="0.25">
      <c r="R146" s="128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</row>
    <row r="147" spans="18:84" x14ac:dyDescent="0.25">
      <c r="R147" s="128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</row>
    <row r="148" spans="18:84" x14ac:dyDescent="0.25">
      <c r="R148" s="128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</row>
    <row r="149" spans="18:84" x14ac:dyDescent="0.25">
      <c r="R149" s="128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</row>
    <row r="150" spans="18:84" x14ac:dyDescent="0.25">
      <c r="R150" s="128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</row>
    <row r="151" spans="18:84" x14ac:dyDescent="0.25">
      <c r="R151" s="128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</row>
    <row r="152" spans="18:84" x14ac:dyDescent="0.25">
      <c r="R152" s="128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</row>
    <row r="153" spans="18:84" x14ac:dyDescent="0.25">
      <c r="R153" s="128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</row>
    <row r="154" spans="18:84" x14ac:dyDescent="0.25">
      <c r="R154" s="128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</row>
    <row r="155" spans="18:84" x14ac:dyDescent="0.25">
      <c r="R155" s="128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</row>
    <row r="156" spans="18:84" x14ac:dyDescent="0.25">
      <c r="R156" s="128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</row>
    <row r="157" spans="18:84" x14ac:dyDescent="0.25">
      <c r="R157" s="128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</row>
    <row r="158" spans="18:84" x14ac:dyDescent="0.25">
      <c r="R158" s="128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</row>
    <row r="159" spans="18:84" x14ac:dyDescent="0.25">
      <c r="R159" s="128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</row>
    <row r="160" spans="18:84" x14ac:dyDescent="0.25">
      <c r="R160" s="128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</row>
    <row r="161" spans="18:84" x14ac:dyDescent="0.25">
      <c r="R161" s="128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</row>
    <row r="162" spans="18:84" x14ac:dyDescent="0.25">
      <c r="R162" s="128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</row>
    <row r="163" spans="18:84" x14ac:dyDescent="0.25">
      <c r="R163" s="128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</row>
    <row r="164" spans="18:84" x14ac:dyDescent="0.25">
      <c r="R164" s="128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</row>
    <row r="165" spans="18:84" x14ac:dyDescent="0.25">
      <c r="R165" s="128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</row>
    <row r="166" spans="18:84" x14ac:dyDescent="0.25">
      <c r="R166" s="128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</row>
    <row r="167" spans="18:84" x14ac:dyDescent="0.25">
      <c r="R167" s="128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</row>
    <row r="168" spans="18:84" x14ac:dyDescent="0.25">
      <c r="R168" s="128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</row>
    <row r="169" spans="18:84" x14ac:dyDescent="0.25">
      <c r="R169" s="128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</row>
    <row r="170" spans="18:84" x14ac:dyDescent="0.25">
      <c r="R170" s="128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</row>
    <row r="171" spans="18:84" x14ac:dyDescent="0.25">
      <c r="R171" s="128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</row>
    <row r="172" spans="18:84" x14ac:dyDescent="0.25">
      <c r="R172" s="128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</row>
    <row r="173" spans="18:84" x14ac:dyDescent="0.25">
      <c r="R173" s="128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</row>
    <row r="174" spans="18:84" x14ac:dyDescent="0.25">
      <c r="R174" s="128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</row>
    <row r="175" spans="18:84" x14ac:dyDescent="0.25">
      <c r="R175" s="128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</row>
    <row r="176" spans="18:84" x14ac:dyDescent="0.25">
      <c r="R176" s="128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</row>
    <row r="177" spans="18:84" x14ac:dyDescent="0.25">
      <c r="R177" s="128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</row>
    <row r="178" spans="18:84" x14ac:dyDescent="0.25">
      <c r="R178" s="128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</row>
    <row r="179" spans="18:84" x14ac:dyDescent="0.25">
      <c r="R179" s="128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</row>
    <row r="180" spans="18:84" x14ac:dyDescent="0.25">
      <c r="R180" s="128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</row>
    <row r="181" spans="18:84" x14ac:dyDescent="0.25">
      <c r="R181" s="128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</row>
    <row r="182" spans="18:84" x14ac:dyDescent="0.25">
      <c r="R182" s="128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</row>
    <row r="183" spans="18:84" x14ac:dyDescent="0.25">
      <c r="R183" s="128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</row>
    <row r="184" spans="18:84" x14ac:dyDescent="0.25">
      <c r="R184" s="128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</row>
    <row r="185" spans="18:84" x14ac:dyDescent="0.25">
      <c r="R185" s="128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</row>
    <row r="186" spans="18:84" x14ac:dyDescent="0.25">
      <c r="R186" s="128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</row>
    <row r="187" spans="18:84" x14ac:dyDescent="0.25">
      <c r="R187" s="128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</row>
    <row r="188" spans="18:84" x14ac:dyDescent="0.25">
      <c r="R188" s="128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</row>
    <row r="189" spans="18:84" x14ac:dyDescent="0.25">
      <c r="R189" s="128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</row>
    <row r="190" spans="18:84" x14ac:dyDescent="0.25">
      <c r="R190" s="128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</row>
    <row r="191" spans="18:84" x14ac:dyDescent="0.25">
      <c r="R191" s="128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</row>
    <row r="192" spans="18:84" x14ac:dyDescent="0.25">
      <c r="R192" s="128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</row>
    <row r="193" spans="18:84" x14ac:dyDescent="0.25">
      <c r="R193" s="128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</row>
    <row r="194" spans="18:84" x14ac:dyDescent="0.25">
      <c r="R194" s="128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</row>
    <row r="195" spans="18:84" x14ac:dyDescent="0.25">
      <c r="R195" s="128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</row>
    <row r="196" spans="18:84" x14ac:dyDescent="0.25">
      <c r="R196" s="128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</row>
    <row r="197" spans="18:84" x14ac:dyDescent="0.25">
      <c r="R197" s="128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</row>
    <row r="198" spans="18:84" x14ac:dyDescent="0.25">
      <c r="R198" s="128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</row>
    <row r="199" spans="18:84" x14ac:dyDescent="0.25">
      <c r="R199" s="128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</row>
    <row r="200" spans="18:84" x14ac:dyDescent="0.25">
      <c r="R200" s="128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</row>
    <row r="201" spans="18:84" x14ac:dyDescent="0.25">
      <c r="R201" s="128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</row>
    <row r="202" spans="18:84" x14ac:dyDescent="0.25">
      <c r="R202" s="128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</row>
    <row r="203" spans="18:84" x14ac:dyDescent="0.25">
      <c r="R203" s="128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</row>
    <row r="204" spans="18:84" x14ac:dyDescent="0.25">
      <c r="R204" s="128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</row>
    <row r="205" spans="18:84" x14ac:dyDescent="0.25">
      <c r="R205" s="128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</row>
    <row r="206" spans="18:84" x14ac:dyDescent="0.25">
      <c r="R206" s="128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</row>
    <row r="207" spans="18:84" x14ac:dyDescent="0.25">
      <c r="R207" s="128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</row>
    <row r="208" spans="18:84" x14ac:dyDescent="0.25">
      <c r="R208" s="128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</row>
    <row r="209" spans="18:84" x14ac:dyDescent="0.25">
      <c r="R209" s="128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</row>
    <row r="210" spans="18:84" x14ac:dyDescent="0.25">
      <c r="R210" s="128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</row>
    <row r="211" spans="18:84" x14ac:dyDescent="0.25">
      <c r="R211" s="128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</row>
    <row r="212" spans="18:84" x14ac:dyDescent="0.25">
      <c r="R212" s="128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</row>
    <row r="213" spans="18:84" x14ac:dyDescent="0.25">
      <c r="R213" s="128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</row>
    <row r="214" spans="18:84" x14ac:dyDescent="0.25">
      <c r="R214" s="128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</row>
    <row r="215" spans="18:84" x14ac:dyDescent="0.25">
      <c r="R215" s="128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</row>
    <row r="216" spans="18:84" x14ac:dyDescent="0.25">
      <c r="R216" s="128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</row>
    <row r="217" spans="18:84" x14ac:dyDescent="0.25">
      <c r="R217" s="128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</row>
    <row r="218" spans="18:84" x14ac:dyDescent="0.25">
      <c r="R218" s="128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</row>
    <row r="219" spans="18:84" x14ac:dyDescent="0.25">
      <c r="R219" s="128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</row>
    <row r="220" spans="18:84" x14ac:dyDescent="0.25">
      <c r="R220" s="128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</row>
    <row r="221" spans="18:84" x14ac:dyDescent="0.25">
      <c r="R221" s="128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</row>
    <row r="222" spans="18:84" x14ac:dyDescent="0.25">
      <c r="R222" s="128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</row>
    <row r="223" spans="18:84" x14ac:dyDescent="0.25">
      <c r="R223" s="128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</row>
    <row r="224" spans="18:84" x14ac:dyDescent="0.25">
      <c r="R224" s="128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</row>
    <row r="225" spans="18:84" x14ac:dyDescent="0.25">
      <c r="R225" s="128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</row>
    <row r="226" spans="18:84" x14ac:dyDescent="0.25">
      <c r="R226" s="128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</row>
    <row r="227" spans="18:84" x14ac:dyDescent="0.25">
      <c r="R227" s="128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</row>
    <row r="228" spans="18:84" x14ac:dyDescent="0.25">
      <c r="R228" s="128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</row>
    <row r="229" spans="18:84" x14ac:dyDescent="0.25">
      <c r="R229" s="128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</row>
    <row r="230" spans="18:84" x14ac:dyDescent="0.25">
      <c r="R230" s="128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</row>
    <row r="231" spans="18:84" x14ac:dyDescent="0.25">
      <c r="R231" s="128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</row>
    <row r="232" spans="18:84" x14ac:dyDescent="0.25">
      <c r="R232" s="128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</row>
    <row r="233" spans="18:84" x14ac:dyDescent="0.25">
      <c r="R233" s="128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</row>
    <row r="234" spans="18:84" x14ac:dyDescent="0.25">
      <c r="R234" s="128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</row>
    <row r="235" spans="18:84" x14ac:dyDescent="0.25">
      <c r="R235" s="128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</row>
    <row r="236" spans="18:84" x14ac:dyDescent="0.25">
      <c r="R236" s="128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</row>
    <row r="237" spans="18:84" x14ac:dyDescent="0.25">
      <c r="R237" s="128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</row>
    <row r="238" spans="18:84" x14ac:dyDescent="0.25">
      <c r="R238" s="128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</row>
    <row r="239" spans="18:84" x14ac:dyDescent="0.25">
      <c r="R239" s="128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</row>
    <row r="240" spans="18:84" x14ac:dyDescent="0.25">
      <c r="R240" s="128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</row>
    <row r="241" spans="18:84" x14ac:dyDescent="0.25">
      <c r="R241" s="128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</row>
    <row r="242" spans="18:84" x14ac:dyDescent="0.25">
      <c r="R242" s="128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</row>
    <row r="243" spans="18:84" x14ac:dyDescent="0.25">
      <c r="R243" s="128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</row>
    <row r="244" spans="18:84" x14ac:dyDescent="0.25">
      <c r="R244" s="128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</row>
    <row r="245" spans="18:84" x14ac:dyDescent="0.25">
      <c r="R245" s="128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</row>
    <row r="246" spans="18:84" x14ac:dyDescent="0.25">
      <c r="R246" s="128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</row>
    <row r="247" spans="18:84" x14ac:dyDescent="0.25">
      <c r="R247" s="128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</row>
    <row r="248" spans="18:84" x14ac:dyDescent="0.25">
      <c r="R248" s="128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</row>
    <row r="249" spans="18:84" x14ac:dyDescent="0.25">
      <c r="R249" s="128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</row>
    <row r="250" spans="18:84" x14ac:dyDescent="0.25">
      <c r="R250" s="128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</row>
    <row r="251" spans="18:84" x14ac:dyDescent="0.25">
      <c r="R251" s="128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</row>
    <row r="252" spans="18:84" x14ac:dyDescent="0.25">
      <c r="R252" s="128"/>
    </row>
    <row r="253" spans="18:84" x14ac:dyDescent="0.25">
      <c r="R253" s="128"/>
    </row>
    <row r="254" spans="18:84" x14ac:dyDescent="0.25">
      <c r="R254" s="128"/>
    </row>
    <row r="255" spans="18:84" x14ac:dyDescent="0.25">
      <c r="R255" s="128"/>
    </row>
    <row r="256" spans="18:84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2">
    <mergeCell ref="D9:D10"/>
    <mergeCell ref="G9:G10"/>
    <mergeCell ref="L8:O8"/>
    <mergeCell ref="B1:F1"/>
    <mergeCell ref="A66:C66"/>
    <mergeCell ref="H9:H10"/>
    <mergeCell ref="I9:I10"/>
    <mergeCell ref="J9:J10"/>
    <mergeCell ref="A9:A10"/>
    <mergeCell ref="B9:B10"/>
    <mergeCell ref="C9:C10"/>
    <mergeCell ref="P8:S8"/>
    <mergeCell ref="K9:K10"/>
    <mergeCell ref="L9:L10"/>
    <mergeCell ref="E9:F9"/>
    <mergeCell ref="S9:S10"/>
    <mergeCell ref="P9:P10"/>
    <mergeCell ref="Q9:Q10"/>
    <mergeCell ref="R9:R10"/>
    <mergeCell ref="O9:O10"/>
    <mergeCell ref="M9:M10"/>
    <mergeCell ref="N9:N10"/>
  </mergeCells>
  <conditionalFormatting sqref="F15">
    <cfRule type="expression" dxfId="367" priority="7">
      <formula>SUM(B15+C15)&lt;SUM(D15+F15)</formula>
    </cfRule>
    <cfRule type="expression" dxfId="366" priority="8">
      <formula>SUM(B15+C15)&gt;SUM(D15+F15)</formula>
    </cfRule>
  </conditionalFormatting>
  <conditionalFormatting sqref="G15">
    <cfRule type="expression" dxfId="365" priority="5">
      <formula>SUM(C15+D15)&lt;SUM(F15+G15)</formula>
    </cfRule>
    <cfRule type="expression" dxfId="364" priority="6">
      <formula>SUM(C15+D15)&gt;SUM(F15+G15)</formula>
    </cfRule>
  </conditionalFormatting>
  <conditionalFormatting sqref="H15">
    <cfRule type="expression" dxfId="363" priority="3">
      <formula>SUM(C15+D15)&lt;SUM(H15:J15)</formula>
    </cfRule>
    <cfRule type="expression" dxfId="362" priority="4">
      <formula>SUM(C15+D15)&gt;SUM(H15:J15)</formula>
    </cfRule>
  </conditionalFormatting>
  <conditionalFormatting sqref="E15">
    <cfRule type="expression" dxfId="361" priority="1">
      <formula>SUM(A15+B15)&lt;SUM(C15+E15)</formula>
    </cfRule>
    <cfRule type="expression" dxfId="360" priority="2">
      <formula>SUM(A15+B15)&gt;SUM(C15+E15)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M6" sqref="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7.42578125" style="73" customWidth="1"/>
    <col min="5" max="5" width="7.85546875" style="73" customWidth="1"/>
    <col min="6" max="6" width="7.42578125" style="73" customWidth="1"/>
    <col min="7" max="7" width="8.7109375" style="73" customWidth="1"/>
    <col min="8" max="8" width="6.28515625" style="73" customWidth="1"/>
    <col min="9" max="10" width="9.28515625" style="73" customWidth="1"/>
    <col min="11" max="11" width="13.28515625" style="73" customWidth="1"/>
    <col min="12" max="12" width="8.28515625" style="73" customWidth="1"/>
    <col min="13" max="13" width="9.140625" style="73"/>
    <col min="14" max="14" width="12.140625" style="73" customWidth="1"/>
    <col min="15" max="15" width="10.5703125" style="73" customWidth="1"/>
    <col min="16" max="16" width="12.42578125" style="73" customWidth="1"/>
    <col min="17" max="17" width="9.140625" style="73"/>
    <col min="18" max="18" width="9.85546875" style="73" customWidth="1"/>
    <col min="19" max="16384" width="9.140625" style="73"/>
  </cols>
  <sheetData>
    <row r="1" spans="1:21" ht="12.75" customHeight="1" x14ac:dyDescent="0.25">
      <c r="B1" s="842" t="s">
        <v>134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181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</row>
    <row r="6" spans="1:21" x14ac:dyDescent="0.25">
      <c r="A6" s="129" t="s">
        <v>24</v>
      </c>
      <c r="B6" s="72" t="s">
        <v>291</v>
      </c>
      <c r="C6" s="131"/>
      <c r="D6" s="72" t="s">
        <v>25</v>
      </c>
      <c r="E6" s="72" t="s">
        <v>182</v>
      </c>
      <c r="G6" s="72" t="s">
        <v>27</v>
      </c>
      <c r="H6" s="72" t="s">
        <v>180</v>
      </c>
      <c r="I6" s="72"/>
      <c r="J6" s="72"/>
      <c r="K6" s="72" t="s">
        <v>29</v>
      </c>
      <c r="L6" s="72" t="s">
        <v>143</v>
      </c>
    </row>
    <row r="7" spans="1:21" ht="12.7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customFormat="1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22">
    <mergeCell ref="A66:C66"/>
    <mergeCell ref="H9:H10"/>
    <mergeCell ref="I9:I10"/>
    <mergeCell ref="J9:J10"/>
    <mergeCell ref="D9:D10"/>
    <mergeCell ref="G9:G10"/>
    <mergeCell ref="B1:F1"/>
    <mergeCell ref="A9:A10"/>
    <mergeCell ref="B9:B10"/>
    <mergeCell ref="C9:C10"/>
    <mergeCell ref="L8:O8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K9:K10"/>
    <mergeCell ref="L9:L10"/>
  </mergeCells>
  <conditionalFormatting sqref="F14:F15">
    <cfRule type="expression" dxfId="359" priority="7">
      <formula>SUM(B14+C14)&lt;SUM(D14+F14)</formula>
    </cfRule>
    <cfRule type="expression" dxfId="358" priority="8">
      <formula>SUM(B14+C14)&gt;SUM(D14+F14)</formula>
    </cfRule>
  </conditionalFormatting>
  <conditionalFormatting sqref="G14:G15">
    <cfRule type="expression" dxfId="357" priority="5">
      <formula>SUM(C14+D14)&lt;SUM(F14+G14)</formula>
    </cfRule>
    <cfRule type="expression" dxfId="356" priority="6">
      <formula>SUM(C14+D14)&gt;SUM(F14+G14)</formula>
    </cfRule>
  </conditionalFormatting>
  <conditionalFormatting sqref="H14:H15">
    <cfRule type="expression" dxfId="355" priority="3">
      <formula>SUM(C14+D14)&lt;SUM(H14:J14)</formula>
    </cfRule>
    <cfRule type="expression" dxfId="354" priority="4">
      <formula>SUM(C14+D14)&gt;SUM(H14:J14)</formula>
    </cfRule>
  </conditionalFormatting>
  <conditionalFormatting sqref="E14:E15">
    <cfRule type="expression" dxfId="353" priority="1">
      <formula>SUM(A14+B14)&lt;SUM(C14+E14)</formula>
    </cfRule>
    <cfRule type="expression" dxfId="352" priority="2">
      <formula>SUM(A14+B14)&gt;SUM(C14+E14)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workbookViewId="0">
      <selection activeCell="L6" sqref="L6"/>
    </sheetView>
  </sheetViews>
  <sheetFormatPr defaultRowHeight="12.75" x14ac:dyDescent="0.2"/>
  <cols>
    <col min="1" max="1" width="11.42578125" customWidth="1"/>
    <col min="2" max="2" width="13.7109375" customWidth="1"/>
    <col min="3" max="3" width="11.42578125" style="16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</cols>
  <sheetData>
    <row r="1" spans="1:21" ht="12.75" customHeight="1" x14ac:dyDescent="0.25">
      <c r="B1" s="861" t="s">
        <v>132</v>
      </c>
      <c r="C1" s="861"/>
      <c r="D1" s="861"/>
      <c r="E1" s="861"/>
      <c r="F1" s="861"/>
    </row>
    <row r="2" spans="1:21" ht="15" x14ac:dyDescent="0.25">
      <c r="C2" s="1" t="s">
        <v>15</v>
      </c>
    </row>
    <row r="3" spans="1:21" ht="15" x14ac:dyDescent="0.25">
      <c r="A3" s="105" t="s">
        <v>16</v>
      </c>
      <c r="B3" s="104"/>
      <c r="C3" s="96"/>
      <c r="L3" s="1" t="s">
        <v>17</v>
      </c>
    </row>
    <row r="4" spans="1:21" ht="15.75" x14ac:dyDescent="0.25">
      <c r="A4" s="105" t="s">
        <v>19</v>
      </c>
      <c r="B4" s="129" t="s">
        <v>293</v>
      </c>
      <c r="C4" s="106"/>
    </row>
    <row r="5" spans="1:21" ht="15" x14ac:dyDescent="0.25">
      <c r="A5" s="105" t="s">
        <v>20</v>
      </c>
      <c r="B5" s="105"/>
      <c r="C5" s="106"/>
      <c r="D5" s="3" t="s">
        <v>38</v>
      </c>
      <c r="E5" s="3"/>
      <c r="G5" s="3"/>
      <c r="H5" s="3"/>
      <c r="I5" s="3"/>
      <c r="J5" s="3"/>
      <c r="K5" s="3" t="s">
        <v>22</v>
      </c>
      <c r="L5" s="3"/>
      <c r="M5" s="3" t="s">
        <v>23</v>
      </c>
    </row>
    <row r="6" spans="1:21" ht="15" x14ac:dyDescent="0.25">
      <c r="A6" s="105" t="s">
        <v>24</v>
      </c>
      <c r="B6" s="107" t="s">
        <v>151</v>
      </c>
      <c r="C6" s="106"/>
      <c r="D6" s="3" t="s">
        <v>25</v>
      </c>
      <c r="E6" s="3"/>
      <c r="G6" s="3" t="s">
        <v>27</v>
      </c>
      <c r="H6" s="3" t="s">
        <v>152</v>
      </c>
      <c r="I6" s="3"/>
      <c r="J6" s="3"/>
      <c r="K6" s="3" t="s">
        <v>29</v>
      </c>
      <c r="L6" s="3"/>
    </row>
    <row r="7" spans="1:21" ht="15.75" thickBot="1" x14ac:dyDescent="0.3">
      <c r="A7" s="108"/>
      <c r="B7" s="108"/>
      <c r="C7" s="108"/>
      <c r="D7" s="23"/>
      <c r="E7" s="3"/>
      <c r="F7" s="3"/>
      <c r="G7" s="3"/>
      <c r="H7" s="3"/>
      <c r="I7" s="3"/>
      <c r="J7" s="3"/>
      <c r="K7" s="3"/>
      <c r="L7" s="3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37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37" ht="16.5" thickBot="1" x14ac:dyDescent="0.3">
      <c r="A66" s="835" t="s">
        <v>48</v>
      </c>
      <c r="B66" s="836"/>
      <c r="C66" s="836"/>
      <c r="D66" s="364">
        <f t="shared" ref="D66:S66" si="0">SUM(D13:D65)</f>
        <v>0</v>
      </c>
      <c r="E66" s="364">
        <f t="shared" si="0"/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37" x14ac:dyDescent="0.2">
      <c r="C67"/>
      <c r="S67" s="9"/>
      <c r="T67" s="9"/>
      <c r="U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x14ac:dyDescent="0.2">
      <c r="B68" s="16"/>
      <c r="C68"/>
      <c r="S68" s="9"/>
      <c r="T68" s="9"/>
      <c r="U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x14ac:dyDescent="0.2">
      <c r="B69" s="16"/>
      <c r="C69"/>
      <c r="S69" s="9"/>
      <c r="T69" s="9"/>
      <c r="U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x14ac:dyDescent="0.2">
      <c r="B70" s="16"/>
      <c r="C70"/>
      <c r="S70" s="9"/>
      <c r="T70" s="9"/>
      <c r="U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x14ac:dyDescent="0.2">
      <c r="B71" s="16"/>
      <c r="C71"/>
      <c r="S71" s="9"/>
      <c r="T71" s="9"/>
      <c r="U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x14ac:dyDescent="0.2">
      <c r="B72" s="16"/>
      <c r="C72"/>
      <c r="S72" s="9"/>
      <c r="T72" s="9"/>
      <c r="U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x14ac:dyDescent="0.2">
      <c r="B73" s="16"/>
      <c r="C73"/>
      <c r="S73" s="9"/>
      <c r="T73" s="9"/>
      <c r="U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x14ac:dyDescent="0.2">
      <c r="B74" s="16"/>
      <c r="C74"/>
      <c r="S74" s="9"/>
      <c r="T74" s="9"/>
      <c r="U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x14ac:dyDescent="0.2">
      <c r="B75" s="16"/>
      <c r="C75"/>
      <c r="S75" s="9"/>
      <c r="T75" s="9"/>
      <c r="U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x14ac:dyDescent="0.2">
      <c r="B76" s="16"/>
      <c r="C76"/>
      <c r="S76" s="9"/>
      <c r="T76" s="9"/>
      <c r="U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x14ac:dyDescent="0.2">
      <c r="B77" s="16"/>
      <c r="C77"/>
      <c r="S77" s="9"/>
      <c r="T77" s="9"/>
      <c r="U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x14ac:dyDescent="0.2">
      <c r="B78" s="16"/>
      <c r="C78"/>
      <c r="S78" s="9"/>
      <c r="T78" s="9"/>
      <c r="U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x14ac:dyDescent="0.2">
      <c r="B79" s="16"/>
      <c r="C79"/>
      <c r="S79" s="9"/>
      <c r="T79" s="9"/>
      <c r="U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x14ac:dyDescent="0.2">
      <c r="B80" s="16"/>
      <c r="C80"/>
      <c r="S80" s="9"/>
      <c r="T80" s="9"/>
      <c r="U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2:37" x14ac:dyDescent="0.2">
      <c r="B81" s="16"/>
      <c r="C81"/>
      <c r="S81" s="9"/>
      <c r="T81" s="9"/>
      <c r="U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2:37" x14ac:dyDescent="0.2">
      <c r="B82" s="16"/>
      <c r="C82"/>
      <c r="S82" s="9"/>
      <c r="T82" s="9"/>
      <c r="U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2:37" x14ac:dyDescent="0.2">
      <c r="B83" s="16"/>
      <c r="C83"/>
      <c r="S83" s="9"/>
      <c r="T83" s="9"/>
      <c r="U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2:37" x14ac:dyDescent="0.2">
      <c r="B84" s="16"/>
      <c r="C84"/>
      <c r="S84" s="9"/>
      <c r="T84" s="9"/>
      <c r="U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2:37" x14ac:dyDescent="0.2">
      <c r="B85" s="16"/>
      <c r="C85"/>
      <c r="S85" s="9"/>
      <c r="T85" s="9"/>
      <c r="U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2:37" x14ac:dyDescent="0.2">
      <c r="B86" s="16"/>
      <c r="C86"/>
      <c r="S86" s="9"/>
      <c r="T86" s="9"/>
      <c r="U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2:37" x14ac:dyDescent="0.2">
      <c r="B87" s="16"/>
      <c r="C87"/>
      <c r="S87" s="9"/>
      <c r="T87" s="9"/>
      <c r="U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2:37" x14ac:dyDescent="0.2">
      <c r="B88" s="16"/>
      <c r="C88"/>
      <c r="S88" s="9"/>
      <c r="T88" s="9"/>
      <c r="U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2:37" x14ac:dyDescent="0.2">
      <c r="B89" s="16"/>
      <c r="C89"/>
      <c r="S89" s="9"/>
      <c r="T89" s="9"/>
      <c r="U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2:37" x14ac:dyDescent="0.2">
      <c r="B90" s="16"/>
      <c r="C90"/>
      <c r="S90" s="9"/>
      <c r="T90" s="9"/>
      <c r="U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2:37" x14ac:dyDescent="0.2">
      <c r="B91" s="16"/>
      <c r="C91"/>
      <c r="S91" s="9"/>
      <c r="T91" s="9"/>
      <c r="U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2:37" x14ac:dyDescent="0.2">
      <c r="B92" s="16"/>
      <c r="C92"/>
      <c r="S92" s="9"/>
      <c r="T92" s="9"/>
      <c r="U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2:37" x14ac:dyDescent="0.2">
      <c r="B93" s="16"/>
      <c r="C93"/>
      <c r="S93" s="9"/>
      <c r="T93" s="9"/>
      <c r="U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2:37" x14ac:dyDescent="0.2">
      <c r="B94" s="16"/>
      <c r="C94"/>
      <c r="S94" s="9"/>
      <c r="T94" s="9"/>
      <c r="U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2:37" x14ac:dyDescent="0.2">
      <c r="B95" s="16"/>
      <c r="C95"/>
      <c r="S95" s="9"/>
      <c r="T95" s="9"/>
      <c r="U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2:37" x14ac:dyDescent="0.2">
      <c r="B96" s="16"/>
      <c r="C96"/>
      <c r="S96" s="9"/>
      <c r="T96" s="9"/>
      <c r="U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2:37" x14ac:dyDescent="0.2">
      <c r="B97" s="16"/>
      <c r="C97"/>
      <c r="S97" s="9"/>
      <c r="T97" s="9"/>
      <c r="U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2:37" x14ac:dyDescent="0.2">
      <c r="B98" s="16"/>
      <c r="C98"/>
      <c r="S98" s="9"/>
      <c r="T98" s="9"/>
      <c r="U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2:37" x14ac:dyDescent="0.2">
      <c r="B99" s="16"/>
      <c r="C99"/>
      <c r="S99" s="9"/>
      <c r="T99" s="9"/>
      <c r="U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2:37" x14ac:dyDescent="0.2">
      <c r="B100" s="16"/>
      <c r="C100"/>
      <c r="S100" s="9"/>
      <c r="T100" s="9"/>
      <c r="U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2:37" x14ac:dyDescent="0.2">
      <c r="B101" s="16"/>
      <c r="C101"/>
      <c r="S101" s="9"/>
      <c r="T101" s="9"/>
      <c r="U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2:37" x14ac:dyDescent="0.2">
      <c r="B102" s="16"/>
      <c r="C102"/>
      <c r="S102" s="9"/>
      <c r="T102" s="9"/>
      <c r="U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2:37" x14ac:dyDescent="0.2">
      <c r="B103" s="16"/>
      <c r="C103"/>
      <c r="S103" s="9"/>
      <c r="T103" s="9"/>
      <c r="U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2:37" x14ac:dyDescent="0.2">
      <c r="B104" s="16"/>
      <c r="C104"/>
      <c r="S104" s="9"/>
      <c r="T104" s="9"/>
      <c r="U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2:37" x14ac:dyDescent="0.2">
      <c r="B105" s="16"/>
      <c r="C105"/>
      <c r="S105" s="9"/>
      <c r="T105" s="9"/>
      <c r="U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2:37" x14ac:dyDescent="0.2">
      <c r="B106" s="16"/>
      <c r="C106"/>
      <c r="S106" s="9"/>
      <c r="T106" s="9"/>
      <c r="U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2:37" x14ac:dyDescent="0.2">
      <c r="B107" s="16"/>
      <c r="C107"/>
      <c r="S107" s="9"/>
      <c r="T107" s="9"/>
      <c r="U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2:37" x14ac:dyDescent="0.2">
      <c r="B108" s="16"/>
      <c r="C108"/>
      <c r="S108" s="9"/>
      <c r="T108" s="9"/>
      <c r="U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2:37" x14ac:dyDescent="0.2">
      <c r="B109" s="16"/>
      <c r="C109"/>
      <c r="S109" s="9"/>
      <c r="T109" s="9"/>
      <c r="U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2:37" x14ac:dyDescent="0.2">
      <c r="B110" s="16"/>
      <c r="C110"/>
      <c r="S110" s="9"/>
      <c r="T110" s="9"/>
      <c r="U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2:37" x14ac:dyDescent="0.2">
      <c r="B111" s="16"/>
      <c r="C111"/>
      <c r="S111" s="9"/>
      <c r="T111" s="9"/>
      <c r="U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2:37" x14ac:dyDescent="0.2">
      <c r="B112" s="16"/>
      <c r="C112"/>
      <c r="S112" s="9"/>
      <c r="T112" s="9"/>
      <c r="U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2:37" x14ac:dyDescent="0.2">
      <c r="B113" s="16"/>
      <c r="C113"/>
      <c r="S113" s="9"/>
      <c r="T113" s="9"/>
      <c r="U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2:37" x14ac:dyDescent="0.2">
      <c r="B114" s="16"/>
      <c r="C114"/>
      <c r="S114" s="9"/>
      <c r="T114" s="9"/>
      <c r="U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2:37" x14ac:dyDescent="0.2">
      <c r="B115" s="16"/>
      <c r="C115"/>
      <c r="S115" s="9"/>
      <c r="T115" s="9"/>
      <c r="U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2:37" x14ac:dyDescent="0.2">
      <c r="B116" s="16"/>
      <c r="C116"/>
      <c r="S116" s="9"/>
      <c r="T116" s="9"/>
      <c r="U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2:37" x14ac:dyDescent="0.2"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2:37" x14ac:dyDescent="0.2"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2:37" x14ac:dyDescent="0.2"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2:37" x14ac:dyDescent="0.2"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</sheetData>
  <mergeCells count="22">
    <mergeCell ref="A66:C66"/>
    <mergeCell ref="B1:F1"/>
    <mergeCell ref="A9:A10"/>
    <mergeCell ref="B9:B10"/>
    <mergeCell ref="C9:C10"/>
    <mergeCell ref="D9:D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G9:G10"/>
    <mergeCell ref="K9:K10"/>
  </mergeCells>
  <conditionalFormatting sqref="F13:G37">
    <cfRule type="expression" dxfId="351" priority="3">
      <formula>SUM(C13+D13)&lt;SUM(E13+F13)</formula>
    </cfRule>
    <cfRule type="expression" dxfId="350" priority="4">
      <formula>SUM(C13+D13)&gt;SUM(E13+F13)</formula>
    </cfRule>
  </conditionalFormatting>
  <conditionalFormatting sqref="H13:H37">
    <cfRule type="expression" dxfId="349" priority="1">
      <formula>SUM(D13+E13)&lt;SUM(H13:J13)</formula>
    </cfRule>
    <cfRule type="expression" dxfId="348" priority="2">
      <formula>SUM(D13+E13)&gt;SUM(H13:J13)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8"/>
  <sheetViews>
    <sheetView topLeftCell="A2" workbookViewId="0">
      <selection activeCell="M6" sqref="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19" ht="12.75" customHeight="1" x14ac:dyDescent="0.25">
      <c r="B1" s="842" t="s">
        <v>134</v>
      </c>
      <c r="C1" s="842"/>
      <c r="D1" s="842"/>
      <c r="E1" s="842"/>
      <c r="F1" s="842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140</v>
      </c>
      <c r="B5" s="129"/>
      <c r="C5" s="72"/>
      <c r="D5" s="889" t="s">
        <v>227</v>
      </c>
      <c r="E5" s="889"/>
      <c r="F5" s="889"/>
      <c r="G5" s="888"/>
      <c r="H5" s="888"/>
      <c r="I5" s="888"/>
      <c r="J5" s="72"/>
      <c r="K5" s="889" t="s">
        <v>156</v>
      </c>
      <c r="L5" s="889"/>
      <c r="M5" s="888" t="s">
        <v>23</v>
      </c>
      <c r="N5" s="888"/>
      <c r="O5" s="888"/>
      <c r="P5" s="878"/>
      <c r="Q5" s="878"/>
    </row>
    <row r="6" spans="1:19" x14ac:dyDescent="0.25">
      <c r="A6" s="129" t="s">
        <v>24</v>
      </c>
      <c r="B6" s="887" t="s">
        <v>343</v>
      </c>
      <c r="C6" s="887"/>
      <c r="D6" s="887"/>
      <c r="E6" s="887"/>
      <c r="F6" s="887"/>
      <c r="G6" s="887"/>
      <c r="H6" s="174" t="s">
        <v>25</v>
      </c>
      <c r="I6" s="888" t="s">
        <v>179</v>
      </c>
      <c r="J6" s="888"/>
      <c r="K6" s="174" t="s">
        <v>27</v>
      </c>
      <c r="L6" s="824" t="s">
        <v>179</v>
      </c>
      <c r="M6" s="824"/>
      <c r="N6" s="174" t="s">
        <v>29</v>
      </c>
      <c r="O6" s="888" t="s">
        <v>344</v>
      </c>
      <c r="P6" s="888"/>
      <c r="Q6" s="888"/>
    </row>
    <row r="7" spans="1:19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478"/>
      <c r="Q13" s="478"/>
      <c r="R13" s="479"/>
      <c r="S13" s="480"/>
    </row>
    <row r="14" spans="1:19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478"/>
      <c r="Q14" s="478"/>
      <c r="R14" s="479"/>
      <c r="S14" s="480"/>
    </row>
    <row r="15" spans="1:19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78"/>
      <c r="Q15" s="478"/>
      <c r="R15" s="479"/>
      <c r="S15" s="480"/>
    </row>
    <row r="16" spans="1:19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78"/>
      <c r="Q16" s="478"/>
      <c r="R16" s="479"/>
      <c r="S16" s="480"/>
    </row>
    <row r="17" spans="1:19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</row>
    <row r="18" spans="1:19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</row>
    <row r="19" spans="1:19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</row>
    <row r="20" spans="1:19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</row>
    <row r="21" spans="1:19" customFormat="1" x14ac:dyDescent="0.25">
      <c r="A21" s="345">
        <v>42793</v>
      </c>
      <c r="B21" s="345">
        <v>42799</v>
      </c>
      <c r="C21" s="346" t="s">
        <v>85</v>
      </c>
      <c r="D21" s="150">
        <v>0</v>
      </c>
      <c r="E21" s="178">
        <v>0</v>
      </c>
      <c r="F21" s="178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1</v>
      </c>
      <c r="M21" s="150">
        <v>0</v>
      </c>
      <c r="N21" s="150">
        <v>0</v>
      </c>
      <c r="O21" s="150">
        <v>0</v>
      </c>
      <c r="P21" s="478">
        <v>3</v>
      </c>
      <c r="Q21" s="478">
        <v>0</v>
      </c>
      <c r="R21" s="479">
        <v>1</v>
      </c>
      <c r="S21" s="480">
        <v>2</v>
      </c>
    </row>
    <row r="22" spans="1:19" customFormat="1" x14ac:dyDescent="0.25">
      <c r="A22" s="345">
        <v>42800</v>
      </c>
      <c r="B22" s="345">
        <v>42806</v>
      </c>
      <c r="C22" s="346" t="s">
        <v>86</v>
      </c>
      <c r="D22" s="150">
        <v>1</v>
      </c>
      <c r="E22" s="178">
        <v>0</v>
      </c>
      <c r="F22" s="178">
        <v>0</v>
      </c>
      <c r="G22" s="150">
        <v>0</v>
      </c>
      <c r="H22" s="150">
        <v>1</v>
      </c>
      <c r="I22" s="150">
        <v>0</v>
      </c>
      <c r="J22" s="150">
        <v>1</v>
      </c>
      <c r="K22" s="150">
        <v>0</v>
      </c>
      <c r="L22" s="150">
        <v>1</v>
      </c>
      <c r="M22" s="150">
        <v>0</v>
      </c>
      <c r="N22" s="150">
        <v>0</v>
      </c>
      <c r="O22" s="150">
        <v>0</v>
      </c>
      <c r="P22" s="478">
        <v>2</v>
      </c>
      <c r="Q22" s="478">
        <v>1</v>
      </c>
      <c r="R22" s="479">
        <v>1</v>
      </c>
      <c r="S22" s="480">
        <v>2</v>
      </c>
    </row>
    <row r="23" spans="1:19" customFormat="1" x14ac:dyDescent="0.25">
      <c r="A23" s="345">
        <v>42807</v>
      </c>
      <c r="B23" s="345">
        <v>42813</v>
      </c>
      <c r="C23" s="346" t="s">
        <v>87</v>
      </c>
      <c r="D23" s="150">
        <v>1</v>
      </c>
      <c r="E23" s="178">
        <v>0</v>
      </c>
      <c r="F23" s="178">
        <v>0</v>
      </c>
      <c r="G23" s="150">
        <v>0</v>
      </c>
      <c r="H23" s="150">
        <v>1</v>
      </c>
      <c r="I23" s="150">
        <v>0</v>
      </c>
      <c r="J23" s="150">
        <v>0</v>
      </c>
      <c r="K23" s="150">
        <v>1</v>
      </c>
      <c r="L23" s="150">
        <v>1</v>
      </c>
      <c r="M23" s="150">
        <v>0</v>
      </c>
      <c r="N23" s="150">
        <v>0</v>
      </c>
      <c r="O23" s="150">
        <v>0</v>
      </c>
      <c r="P23" s="478">
        <v>2</v>
      </c>
      <c r="Q23" s="478">
        <v>1</v>
      </c>
      <c r="R23" s="479">
        <v>1</v>
      </c>
      <c r="S23" s="480">
        <v>2</v>
      </c>
    </row>
    <row r="24" spans="1:19" customFormat="1" x14ac:dyDescent="0.25">
      <c r="A24" s="345">
        <v>42814</v>
      </c>
      <c r="B24" s="345">
        <v>42820</v>
      </c>
      <c r="C24" s="346" t="s">
        <v>88</v>
      </c>
      <c r="D24" s="150">
        <v>2</v>
      </c>
      <c r="E24" s="178">
        <v>0</v>
      </c>
      <c r="F24" s="178">
        <v>0</v>
      </c>
      <c r="G24" s="150">
        <v>2</v>
      </c>
      <c r="H24" s="150">
        <v>0</v>
      </c>
      <c r="I24" s="150">
        <v>0</v>
      </c>
      <c r="J24" s="150">
        <v>0</v>
      </c>
      <c r="K24" s="150">
        <v>2</v>
      </c>
      <c r="L24" s="150">
        <v>0</v>
      </c>
      <c r="M24" s="150">
        <v>0</v>
      </c>
      <c r="N24" s="150">
        <v>0</v>
      </c>
      <c r="O24" s="150">
        <v>0</v>
      </c>
      <c r="P24" s="478">
        <v>2</v>
      </c>
      <c r="Q24" s="478">
        <v>2</v>
      </c>
      <c r="R24" s="479">
        <v>0</v>
      </c>
      <c r="S24" s="480">
        <v>4</v>
      </c>
    </row>
    <row r="25" spans="1:19" customFormat="1" x14ac:dyDescent="0.25">
      <c r="A25" s="345">
        <v>42821</v>
      </c>
      <c r="B25" s="345">
        <v>42827</v>
      </c>
      <c r="C25" s="346" t="s">
        <v>89</v>
      </c>
      <c r="D25" s="150">
        <v>1</v>
      </c>
      <c r="E25" s="178">
        <v>0</v>
      </c>
      <c r="F25" s="178">
        <v>0</v>
      </c>
      <c r="G25" s="150">
        <v>1</v>
      </c>
      <c r="H25" s="150">
        <v>0</v>
      </c>
      <c r="I25" s="150">
        <v>0</v>
      </c>
      <c r="J25" s="150">
        <v>1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478">
        <v>4</v>
      </c>
      <c r="Q25" s="478">
        <v>1</v>
      </c>
      <c r="R25" s="479">
        <v>0</v>
      </c>
      <c r="S25" s="480">
        <v>5</v>
      </c>
    </row>
    <row r="26" spans="1:19" customFormat="1" x14ac:dyDescent="0.25">
      <c r="A26" s="345">
        <v>42828</v>
      </c>
      <c r="B26" s="345">
        <v>42834</v>
      </c>
      <c r="C26" s="346" t="s">
        <v>90</v>
      </c>
      <c r="D26" s="150">
        <v>6</v>
      </c>
      <c r="E26" s="178">
        <v>0</v>
      </c>
      <c r="F26" s="178">
        <v>0</v>
      </c>
      <c r="G26" s="150">
        <v>2</v>
      </c>
      <c r="H26" s="150">
        <v>4</v>
      </c>
      <c r="I26" s="150">
        <v>1</v>
      </c>
      <c r="J26" s="150">
        <v>3</v>
      </c>
      <c r="K26" s="150">
        <v>2</v>
      </c>
      <c r="L26" s="150">
        <v>2</v>
      </c>
      <c r="M26" s="150">
        <v>0</v>
      </c>
      <c r="N26" s="150">
        <v>0</v>
      </c>
      <c r="O26" s="150">
        <v>0</v>
      </c>
      <c r="P26" s="478">
        <v>5</v>
      </c>
      <c r="Q26" s="478">
        <v>6</v>
      </c>
      <c r="R26" s="479">
        <v>2</v>
      </c>
      <c r="S26" s="480">
        <v>9</v>
      </c>
    </row>
    <row r="27" spans="1:19" customFormat="1" x14ac:dyDescent="0.25">
      <c r="A27" s="345">
        <v>42835</v>
      </c>
      <c r="B27" s="345">
        <v>42841</v>
      </c>
      <c r="C27" s="346" t="s">
        <v>91</v>
      </c>
      <c r="D27" s="150">
        <v>1</v>
      </c>
      <c r="E27" s="178">
        <v>0</v>
      </c>
      <c r="F27" s="178">
        <v>0</v>
      </c>
      <c r="G27" s="150">
        <v>0</v>
      </c>
      <c r="H27" s="150">
        <v>1</v>
      </c>
      <c r="I27" s="150">
        <v>0</v>
      </c>
      <c r="J27" s="150">
        <v>1</v>
      </c>
      <c r="K27" s="150">
        <v>0</v>
      </c>
      <c r="L27" s="150">
        <v>2</v>
      </c>
      <c r="M27" s="150">
        <v>0</v>
      </c>
      <c r="N27" s="150">
        <v>0</v>
      </c>
      <c r="O27" s="150">
        <v>0</v>
      </c>
      <c r="P27" s="478">
        <v>9</v>
      </c>
      <c r="Q27" s="478">
        <v>1</v>
      </c>
      <c r="R27" s="479">
        <v>2</v>
      </c>
      <c r="S27" s="480">
        <v>8</v>
      </c>
    </row>
    <row r="28" spans="1:19" customFormat="1" x14ac:dyDescent="0.25">
      <c r="A28" s="345">
        <v>42842</v>
      </c>
      <c r="B28" s="345">
        <v>42848</v>
      </c>
      <c r="C28" s="346" t="s">
        <v>92</v>
      </c>
      <c r="D28" s="150">
        <v>0</v>
      </c>
      <c r="E28" s="178">
        <v>0</v>
      </c>
      <c r="F28" s="178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2</v>
      </c>
      <c r="M28" s="150">
        <v>0</v>
      </c>
      <c r="N28" s="150">
        <v>0</v>
      </c>
      <c r="O28" s="150">
        <v>0</v>
      </c>
      <c r="P28" s="478">
        <v>8</v>
      </c>
      <c r="Q28" s="478">
        <v>0</v>
      </c>
      <c r="R28" s="479">
        <v>2</v>
      </c>
      <c r="S28" s="480">
        <v>6</v>
      </c>
    </row>
    <row r="29" spans="1:19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</row>
    <row r="30" spans="1:19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</row>
    <row r="31" spans="1:19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</row>
    <row r="32" spans="1:19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478"/>
      <c r="Q60" s="478"/>
      <c r="R60" s="479"/>
      <c r="S60" s="480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478"/>
      <c r="Q61" s="478"/>
      <c r="R61" s="479"/>
      <c r="S61" s="480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478"/>
      <c r="Q62" s="478"/>
      <c r="R62" s="479"/>
      <c r="S62" s="480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478"/>
      <c r="Q63" s="478"/>
      <c r="R63" s="479"/>
      <c r="S63" s="480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478"/>
      <c r="Q64" s="478"/>
      <c r="R64" s="479"/>
      <c r="S64" s="480"/>
    </row>
    <row r="65" spans="1:85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5" customFormat="1" ht="16.5" thickBot="1" x14ac:dyDescent="0.3">
      <c r="A66" s="835" t="s">
        <v>48</v>
      </c>
      <c r="B66" s="836"/>
      <c r="C66" s="836"/>
      <c r="D66" s="364">
        <f>SUM(D13:D65)</f>
        <v>12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5</v>
      </c>
      <c r="H66" s="364">
        <f t="shared" si="0"/>
        <v>7</v>
      </c>
      <c r="I66" s="364">
        <f t="shared" si="0"/>
        <v>1</v>
      </c>
      <c r="J66" s="364">
        <f t="shared" si="0"/>
        <v>6</v>
      </c>
      <c r="K66" s="364">
        <f t="shared" si="0"/>
        <v>5</v>
      </c>
      <c r="L66" s="364">
        <f t="shared" si="0"/>
        <v>9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35</v>
      </c>
      <c r="Q66" s="364">
        <f t="shared" si="0"/>
        <v>12</v>
      </c>
      <c r="R66" s="364">
        <f t="shared" si="0"/>
        <v>9</v>
      </c>
      <c r="S66" s="365">
        <f t="shared" si="0"/>
        <v>38</v>
      </c>
    </row>
    <row r="67" spans="1:85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</row>
    <row r="68" spans="1:85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</row>
    <row r="69" spans="1:85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</row>
    <row r="70" spans="1:85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</row>
    <row r="71" spans="1:85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</row>
    <row r="72" spans="1:85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</row>
    <row r="73" spans="1:85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</row>
    <row r="74" spans="1:85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</row>
    <row r="75" spans="1:85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</row>
    <row r="76" spans="1:85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</row>
    <row r="77" spans="1:85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</row>
    <row r="78" spans="1:85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</row>
    <row r="79" spans="1:85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</row>
    <row r="80" spans="1:85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</row>
    <row r="81" spans="18:85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</row>
    <row r="82" spans="18:85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</row>
    <row r="83" spans="18:85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</row>
    <row r="84" spans="18:85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</row>
    <row r="85" spans="18:85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</row>
    <row r="86" spans="18:85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</row>
    <row r="87" spans="18:85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</row>
    <row r="88" spans="18:85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</row>
    <row r="89" spans="18:85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</row>
    <row r="90" spans="18:85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</row>
    <row r="91" spans="18:85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</row>
    <row r="92" spans="18:85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</row>
    <row r="93" spans="18:85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</row>
    <row r="94" spans="18:85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</row>
    <row r="95" spans="18:85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</row>
    <row r="96" spans="18:85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</row>
    <row r="97" spans="18:85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</row>
    <row r="98" spans="18:85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</row>
    <row r="99" spans="18:85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</row>
    <row r="100" spans="18:85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</row>
    <row r="101" spans="18:85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</row>
    <row r="102" spans="18:85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</row>
    <row r="103" spans="18:85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</row>
    <row r="104" spans="18:85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</row>
    <row r="105" spans="18:85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</row>
    <row r="106" spans="18:85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</row>
    <row r="107" spans="18:85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</row>
    <row r="108" spans="18:85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</row>
    <row r="109" spans="18:85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</row>
    <row r="110" spans="18:85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</row>
    <row r="111" spans="18:85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</row>
    <row r="112" spans="18:85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</row>
    <row r="113" spans="18:85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</row>
    <row r="114" spans="18:85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</row>
    <row r="115" spans="18:85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</row>
    <row r="116" spans="18:85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</row>
    <row r="117" spans="18:85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</row>
    <row r="118" spans="18:85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</row>
    <row r="119" spans="18:85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</row>
    <row r="120" spans="18:85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</row>
    <row r="121" spans="18:85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</row>
    <row r="122" spans="18:85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</row>
    <row r="123" spans="18:85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</row>
    <row r="124" spans="18:85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</row>
    <row r="125" spans="18:85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</row>
    <row r="126" spans="18:85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</row>
    <row r="127" spans="18:85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</row>
    <row r="128" spans="18:85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</row>
    <row r="129" spans="18:85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</row>
    <row r="130" spans="18:85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</row>
    <row r="131" spans="18:85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</row>
    <row r="132" spans="18:85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</row>
    <row r="133" spans="18:85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</row>
    <row r="134" spans="18:85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</row>
    <row r="135" spans="18:85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</row>
    <row r="136" spans="18:85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</row>
    <row r="137" spans="18:85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</row>
    <row r="138" spans="18:85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</row>
    <row r="139" spans="18:85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</row>
    <row r="140" spans="18:85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</row>
    <row r="141" spans="18:85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</row>
    <row r="142" spans="18:85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</row>
    <row r="143" spans="18:85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</row>
    <row r="144" spans="18:85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</row>
    <row r="145" spans="18:85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</row>
    <row r="146" spans="18:85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</row>
    <row r="147" spans="18:85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</row>
    <row r="148" spans="18:85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</row>
    <row r="149" spans="18:85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</row>
    <row r="150" spans="18:85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</row>
    <row r="151" spans="18:85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</row>
    <row r="152" spans="18:85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</row>
    <row r="153" spans="18:85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</row>
    <row r="154" spans="18:85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</row>
    <row r="155" spans="18:85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</row>
    <row r="156" spans="18:85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</row>
    <row r="157" spans="18:85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</row>
    <row r="158" spans="18:85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</row>
    <row r="159" spans="18:85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</row>
    <row r="160" spans="18:85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</row>
    <row r="161" spans="18:85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</row>
    <row r="162" spans="18:85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</row>
    <row r="163" spans="18:85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</row>
    <row r="164" spans="18:85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</row>
    <row r="165" spans="18:85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</row>
    <row r="166" spans="18:85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</row>
    <row r="167" spans="18:85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</row>
    <row r="168" spans="18:85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</row>
    <row r="169" spans="18:85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</row>
    <row r="170" spans="18:85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</row>
    <row r="171" spans="18:85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</row>
    <row r="172" spans="18:85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</row>
    <row r="173" spans="18:85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</row>
    <row r="174" spans="18:85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</row>
    <row r="175" spans="18:85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</row>
    <row r="176" spans="18:85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</row>
    <row r="177" spans="18:85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</row>
    <row r="178" spans="18:85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</row>
    <row r="179" spans="18:85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</row>
    <row r="180" spans="18:85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</row>
    <row r="181" spans="18:85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</row>
    <row r="182" spans="18:85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</row>
    <row r="183" spans="18:85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</row>
    <row r="184" spans="18:85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</row>
    <row r="185" spans="18:85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</row>
    <row r="186" spans="18:85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</row>
    <row r="187" spans="18:85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</row>
    <row r="188" spans="18:85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</row>
    <row r="189" spans="18:85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</row>
    <row r="190" spans="18:85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</row>
    <row r="191" spans="18:85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</row>
    <row r="192" spans="18:85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</row>
    <row r="193" spans="18:85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</row>
    <row r="194" spans="18:85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</row>
    <row r="195" spans="18:85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</row>
    <row r="196" spans="18:85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</row>
    <row r="197" spans="18:85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</row>
    <row r="198" spans="18:85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</row>
    <row r="199" spans="18:85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</row>
    <row r="200" spans="18:85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</row>
    <row r="201" spans="18:85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</row>
    <row r="202" spans="18:85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</row>
    <row r="203" spans="18:85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</row>
    <row r="204" spans="18:85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</row>
    <row r="205" spans="18:85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</row>
    <row r="206" spans="18:85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</row>
    <row r="207" spans="18:85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</row>
    <row r="208" spans="18:85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</row>
    <row r="209" spans="18:85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</row>
    <row r="210" spans="18:85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</row>
    <row r="211" spans="18:85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</row>
    <row r="212" spans="18:85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</row>
    <row r="213" spans="18:85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</row>
    <row r="214" spans="18:85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</row>
    <row r="215" spans="18:85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</row>
    <row r="216" spans="18:85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</row>
    <row r="217" spans="18:85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</row>
    <row r="218" spans="18:85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</row>
    <row r="219" spans="18:85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</row>
    <row r="220" spans="18:85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</row>
    <row r="221" spans="18:85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</row>
    <row r="222" spans="18:85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</row>
    <row r="223" spans="18:85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</row>
    <row r="224" spans="18:85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</row>
    <row r="225" spans="18:85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</row>
    <row r="226" spans="18:85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</row>
    <row r="227" spans="18:85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</row>
    <row r="228" spans="18:85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</row>
    <row r="229" spans="18:85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</row>
    <row r="230" spans="18:85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</row>
    <row r="231" spans="18:85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</row>
    <row r="232" spans="18:85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</row>
    <row r="233" spans="18:85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</row>
    <row r="234" spans="18:85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</row>
    <row r="235" spans="18:85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</row>
    <row r="236" spans="18:85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</row>
    <row r="237" spans="18:85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</row>
    <row r="238" spans="18:85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</row>
    <row r="239" spans="18:85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</row>
    <row r="240" spans="18:85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</row>
    <row r="241" spans="18:85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</row>
    <row r="242" spans="18:85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</row>
    <row r="243" spans="18:85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</row>
    <row r="244" spans="18:85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</row>
    <row r="245" spans="18:85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</row>
    <row r="246" spans="18:85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</row>
    <row r="247" spans="18:85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</row>
    <row r="248" spans="18:85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</row>
    <row r="249" spans="18:85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</row>
    <row r="250" spans="18:85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</row>
    <row r="251" spans="18:85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</row>
    <row r="252" spans="18:85" x14ac:dyDescent="0.25">
      <c r="R252" s="128"/>
    </row>
    <row r="253" spans="18:85" x14ac:dyDescent="0.25">
      <c r="R253" s="128"/>
    </row>
    <row r="254" spans="18:85" x14ac:dyDescent="0.25">
      <c r="R254" s="128"/>
    </row>
    <row r="255" spans="18:85" x14ac:dyDescent="0.25">
      <c r="R255" s="128"/>
    </row>
    <row r="256" spans="18:85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P8:S8"/>
    <mergeCell ref="N9:N10"/>
    <mergeCell ref="O9:O10"/>
    <mergeCell ref="S9:S10"/>
    <mergeCell ref="P9:P10"/>
    <mergeCell ref="R9:R10"/>
    <mergeCell ref="A66:C66"/>
    <mergeCell ref="D5:F5"/>
    <mergeCell ref="G5:I5"/>
    <mergeCell ref="K5:L5"/>
    <mergeCell ref="M5:O5"/>
    <mergeCell ref="J9:J10"/>
    <mergeCell ref="M9:M10"/>
    <mergeCell ref="O6:Q6"/>
    <mergeCell ref="H9:H10"/>
    <mergeCell ref="D9:D10"/>
    <mergeCell ref="P5:Q5"/>
    <mergeCell ref="K9:K10"/>
    <mergeCell ref="L8:O8"/>
    <mergeCell ref="L9:L10"/>
    <mergeCell ref="A9:A10"/>
    <mergeCell ref="Q9:Q10"/>
    <mergeCell ref="B1:F1"/>
    <mergeCell ref="I9:I10"/>
    <mergeCell ref="E6:G6"/>
    <mergeCell ref="I6:J6"/>
    <mergeCell ref="E9:F9"/>
    <mergeCell ref="B6:D6"/>
    <mergeCell ref="G9:G10"/>
    <mergeCell ref="B9:B10"/>
    <mergeCell ref="C9:C10"/>
  </mergeCells>
  <conditionalFormatting sqref="F15">
    <cfRule type="expression" dxfId="347" priority="11">
      <formula>SUM(B15+C15)&lt;SUM(D15+F15)</formula>
    </cfRule>
    <cfRule type="expression" dxfId="346" priority="12">
      <formula>SUM(B15+C15)&gt;SUM(D15+F15)</formula>
    </cfRule>
  </conditionalFormatting>
  <conditionalFormatting sqref="G15">
    <cfRule type="expression" dxfId="345" priority="9">
      <formula>SUM(C15+D15)&lt;SUM(F15+G15)</formula>
    </cfRule>
    <cfRule type="expression" dxfId="344" priority="10">
      <formula>SUM(C15+D15)&gt;SUM(F15+G15)</formula>
    </cfRule>
  </conditionalFormatting>
  <conditionalFormatting sqref="H15">
    <cfRule type="expression" dxfId="343" priority="7">
      <formula>SUM(C15+D15)&lt;SUM(H15:J15)</formula>
    </cfRule>
    <cfRule type="expression" dxfId="342" priority="8">
      <formula>SUM(C15+D15)&gt;SUM(H15:J15)</formula>
    </cfRule>
  </conditionalFormatting>
  <conditionalFormatting sqref="E15">
    <cfRule type="expression" dxfId="341" priority="5">
      <formula>SUM(A15+B15)&lt;SUM(C15+E15)</formula>
    </cfRule>
    <cfRule type="expression" dxfId="340" priority="6">
      <formula>SUM(A15+B15)&gt;SUM(C15+E15)</formula>
    </cfRule>
  </conditionalFormatting>
  <conditionalFormatting sqref="F15:G22">
    <cfRule type="expression" dxfId="339" priority="3">
      <formula>SUM(C15+D15)&lt;SUM(E15+F15)</formula>
    </cfRule>
    <cfRule type="expression" dxfId="338" priority="4">
      <formula>SUM(C15+D15)&gt;SUM(E15+F15)</formula>
    </cfRule>
  </conditionalFormatting>
  <conditionalFormatting sqref="H15:H22">
    <cfRule type="expression" dxfId="337" priority="1">
      <formula>SUM(D15+E15)&lt;SUM(H15:J15)</formula>
    </cfRule>
    <cfRule type="expression" dxfId="336" priority="2">
      <formula>SUM(D15+E15)&gt;SUM(H15:J15)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8"/>
  <sheetViews>
    <sheetView tabSelected="1" workbookViewId="0">
      <selection activeCell="D13" sqref="D13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19" ht="12.75" customHeight="1" x14ac:dyDescent="0.25">
      <c r="B1" s="842" t="s">
        <v>134</v>
      </c>
      <c r="C1" s="842"/>
      <c r="D1" s="842"/>
      <c r="E1" s="842"/>
      <c r="F1" s="842"/>
    </row>
    <row r="2" spans="1:19" x14ac:dyDescent="0.25">
      <c r="C2" s="74" t="s">
        <v>15</v>
      </c>
    </row>
    <row r="3" spans="1:19" x14ac:dyDescent="0.25">
      <c r="A3" s="129" t="s">
        <v>16</v>
      </c>
      <c r="B3" s="120"/>
      <c r="L3" s="74" t="s">
        <v>17</v>
      </c>
    </row>
    <row r="4" spans="1:19" x14ac:dyDescent="0.25">
      <c r="A4" s="129" t="s">
        <v>19</v>
      </c>
      <c r="B4" s="129" t="s">
        <v>293</v>
      </c>
      <c r="C4" s="72"/>
    </row>
    <row r="5" spans="1:19" x14ac:dyDescent="0.25">
      <c r="A5" s="129" t="s">
        <v>140</v>
      </c>
      <c r="B5" s="129"/>
      <c r="C5" s="72"/>
      <c r="D5" s="889" t="s">
        <v>209</v>
      </c>
      <c r="E5" s="889"/>
      <c r="F5" s="889"/>
      <c r="G5" s="888"/>
      <c r="H5" s="888"/>
      <c r="I5" s="888"/>
      <c r="J5" s="72"/>
      <c r="K5" s="889" t="s">
        <v>156</v>
      </c>
      <c r="L5" s="889"/>
      <c r="M5" s="888" t="s">
        <v>47</v>
      </c>
      <c r="N5" s="888"/>
      <c r="O5" s="888"/>
      <c r="P5" s="878"/>
      <c r="Q5" s="878"/>
    </row>
    <row r="6" spans="1:19" x14ac:dyDescent="0.25">
      <c r="A6" s="129" t="s">
        <v>24</v>
      </c>
      <c r="B6" s="887" t="s">
        <v>211</v>
      </c>
      <c r="C6" s="887"/>
      <c r="D6" s="887"/>
      <c r="E6" s="887"/>
      <c r="F6" s="887"/>
      <c r="G6" s="887"/>
      <c r="H6" s="174" t="s">
        <v>25</v>
      </c>
      <c r="I6" s="888" t="s">
        <v>210</v>
      </c>
      <c r="J6" s="888"/>
      <c r="K6" s="174" t="s">
        <v>27</v>
      </c>
      <c r="L6" s="824" t="s">
        <v>208</v>
      </c>
      <c r="M6" s="827" t="s">
        <v>471</v>
      </c>
      <c r="N6" s="174" t="s">
        <v>29</v>
      </c>
      <c r="O6" s="888" t="s">
        <v>41</v>
      </c>
      <c r="P6" s="888"/>
      <c r="Q6" s="888"/>
    </row>
    <row r="7" spans="1:19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19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customFormat="1" ht="21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customFormat="1" x14ac:dyDescent="0.25">
      <c r="A13" s="345">
        <v>42737</v>
      </c>
      <c r="B13" s="345">
        <v>42743</v>
      </c>
      <c r="C13" s="346">
        <v>1</v>
      </c>
      <c r="D13" s="150">
        <v>1</v>
      </c>
      <c r="E13" s="178">
        <f>D13+1</f>
        <v>2</v>
      </c>
      <c r="F13" s="178">
        <f t="shared" ref="F13:O13" si="0">E13+1</f>
        <v>3</v>
      </c>
      <c r="G13" s="178">
        <f t="shared" si="0"/>
        <v>4</v>
      </c>
      <c r="H13" s="178">
        <f t="shared" si="0"/>
        <v>5</v>
      </c>
      <c r="I13" s="178">
        <f t="shared" si="0"/>
        <v>6</v>
      </c>
      <c r="J13" s="178">
        <f t="shared" si="0"/>
        <v>7</v>
      </c>
      <c r="K13" s="178">
        <f t="shared" si="0"/>
        <v>8</v>
      </c>
      <c r="L13" s="178">
        <f t="shared" si="0"/>
        <v>9</v>
      </c>
      <c r="M13" s="178">
        <f t="shared" si="0"/>
        <v>10</v>
      </c>
      <c r="N13" s="178">
        <f t="shared" si="0"/>
        <v>11</v>
      </c>
      <c r="O13" s="178">
        <f t="shared" si="0"/>
        <v>12</v>
      </c>
      <c r="P13" s="478"/>
      <c r="Q13" s="478"/>
      <c r="R13" s="479"/>
      <c r="S13" s="480"/>
    </row>
    <row r="14" spans="1:19" customFormat="1" x14ac:dyDescent="0.25">
      <c r="A14" s="345">
        <v>42744</v>
      </c>
      <c r="B14" s="345">
        <v>42750</v>
      </c>
      <c r="C14" s="346">
        <f>C13+1</f>
        <v>2</v>
      </c>
      <c r="D14" s="150">
        <f>O13+1</f>
        <v>13</v>
      </c>
      <c r="E14" s="178">
        <f t="shared" ref="E14:O14" si="1">D14+1</f>
        <v>14</v>
      </c>
      <c r="F14" s="178">
        <f t="shared" si="1"/>
        <v>15</v>
      </c>
      <c r="G14" s="178">
        <f t="shared" si="1"/>
        <v>16</v>
      </c>
      <c r="H14" s="178">
        <f t="shared" si="1"/>
        <v>17</v>
      </c>
      <c r="I14" s="178">
        <f t="shared" si="1"/>
        <v>18</v>
      </c>
      <c r="J14" s="178">
        <f t="shared" si="1"/>
        <v>19</v>
      </c>
      <c r="K14" s="178">
        <f t="shared" si="1"/>
        <v>20</v>
      </c>
      <c r="L14" s="178">
        <f t="shared" si="1"/>
        <v>21</v>
      </c>
      <c r="M14" s="178">
        <f t="shared" si="1"/>
        <v>22</v>
      </c>
      <c r="N14" s="178">
        <f t="shared" si="1"/>
        <v>23</v>
      </c>
      <c r="O14" s="178">
        <f t="shared" si="1"/>
        <v>24</v>
      </c>
      <c r="P14" s="478"/>
      <c r="Q14" s="478"/>
      <c r="R14" s="479"/>
      <c r="S14" s="480"/>
    </row>
    <row r="15" spans="1:19" customFormat="1" x14ac:dyDescent="0.25">
      <c r="A15" s="345">
        <v>42751</v>
      </c>
      <c r="B15" s="345">
        <v>42757</v>
      </c>
      <c r="C15" s="346">
        <f t="shared" ref="C15:C64" si="2">C14+1</f>
        <v>3</v>
      </c>
      <c r="D15" s="150">
        <f t="shared" ref="D15:D64" si="3">O14+1</f>
        <v>25</v>
      </c>
      <c r="E15" s="178">
        <f t="shared" ref="E15:O15" si="4">D15+1</f>
        <v>26</v>
      </c>
      <c r="F15" s="178">
        <f t="shared" si="4"/>
        <v>27</v>
      </c>
      <c r="G15" s="178">
        <f t="shared" si="4"/>
        <v>28</v>
      </c>
      <c r="H15" s="178">
        <f t="shared" si="4"/>
        <v>29</v>
      </c>
      <c r="I15" s="178">
        <f t="shared" si="4"/>
        <v>30</v>
      </c>
      <c r="J15" s="178">
        <f t="shared" si="4"/>
        <v>31</v>
      </c>
      <c r="K15" s="178">
        <f t="shared" si="4"/>
        <v>32</v>
      </c>
      <c r="L15" s="178">
        <f t="shared" si="4"/>
        <v>33</v>
      </c>
      <c r="M15" s="178">
        <f t="shared" si="4"/>
        <v>34</v>
      </c>
      <c r="N15" s="178">
        <f t="shared" si="4"/>
        <v>35</v>
      </c>
      <c r="O15" s="178">
        <f t="shared" si="4"/>
        <v>36</v>
      </c>
      <c r="P15" s="478"/>
      <c r="Q15" s="478"/>
      <c r="R15" s="479"/>
      <c r="S15" s="480"/>
    </row>
    <row r="16" spans="1:19" customFormat="1" x14ac:dyDescent="0.25">
      <c r="A16" s="345">
        <v>42758</v>
      </c>
      <c r="B16" s="345">
        <v>42764</v>
      </c>
      <c r="C16" s="346">
        <f t="shared" si="2"/>
        <v>4</v>
      </c>
      <c r="D16" s="150">
        <f t="shared" si="3"/>
        <v>37</v>
      </c>
      <c r="E16" s="178">
        <f t="shared" ref="E16:O16" si="5">D16+1</f>
        <v>38</v>
      </c>
      <c r="F16" s="178">
        <f t="shared" si="5"/>
        <v>39</v>
      </c>
      <c r="G16" s="178">
        <f t="shared" si="5"/>
        <v>40</v>
      </c>
      <c r="H16" s="178">
        <f t="shared" si="5"/>
        <v>41</v>
      </c>
      <c r="I16" s="178">
        <f t="shared" si="5"/>
        <v>42</v>
      </c>
      <c r="J16" s="178">
        <f t="shared" si="5"/>
        <v>43</v>
      </c>
      <c r="K16" s="178">
        <f t="shared" si="5"/>
        <v>44</v>
      </c>
      <c r="L16" s="178">
        <f t="shared" si="5"/>
        <v>45</v>
      </c>
      <c r="M16" s="178">
        <f t="shared" si="5"/>
        <v>46</v>
      </c>
      <c r="N16" s="178">
        <f t="shared" si="5"/>
        <v>47</v>
      </c>
      <c r="O16" s="178">
        <f t="shared" si="5"/>
        <v>48</v>
      </c>
      <c r="P16" s="478"/>
      <c r="Q16" s="478"/>
      <c r="R16" s="479"/>
      <c r="S16" s="480"/>
    </row>
    <row r="17" spans="1:19" customFormat="1" x14ac:dyDescent="0.25">
      <c r="A17" s="345">
        <v>42765</v>
      </c>
      <c r="B17" s="345">
        <v>42771</v>
      </c>
      <c r="C17" s="346">
        <f t="shared" si="2"/>
        <v>5</v>
      </c>
      <c r="D17" s="150">
        <f t="shared" si="3"/>
        <v>49</v>
      </c>
      <c r="E17" s="178">
        <f t="shared" ref="E17:O17" si="6">D17+1</f>
        <v>50</v>
      </c>
      <c r="F17" s="178">
        <f t="shared" si="6"/>
        <v>51</v>
      </c>
      <c r="G17" s="178">
        <f t="shared" si="6"/>
        <v>52</v>
      </c>
      <c r="H17" s="178">
        <f t="shared" si="6"/>
        <v>53</v>
      </c>
      <c r="I17" s="178">
        <f t="shared" si="6"/>
        <v>54</v>
      </c>
      <c r="J17" s="178">
        <f t="shared" si="6"/>
        <v>55</v>
      </c>
      <c r="K17" s="178">
        <f t="shared" si="6"/>
        <v>56</v>
      </c>
      <c r="L17" s="178">
        <f t="shared" si="6"/>
        <v>57</v>
      </c>
      <c r="M17" s="178">
        <f t="shared" si="6"/>
        <v>58</v>
      </c>
      <c r="N17" s="178">
        <f t="shared" si="6"/>
        <v>59</v>
      </c>
      <c r="O17" s="178">
        <f t="shared" si="6"/>
        <v>60</v>
      </c>
      <c r="P17" s="478"/>
      <c r="Q17" s="478"/>
      <c r="R17" s="479"/>
      <c r="S17" s="480"/>
    </row>
    <row r="18" spans="1:19" customFormat="1" x14ac:dyDescent="0.25">
      <c r="A18" s="345">
        <v>42772</v>
      </c>
      <c r="B18" s="345">
        <v>42778</v>
      </c>
      <c r="C18" s="346">
        <f t="shared" si="2"/>
        <v>6</v>
      </c>
      <c r="D18" s="150">
        <f t="shared" si="3"/>
        <v>61</v>
      </c>
      <c r="E18" s="178">
        <f t="shared" ref="E18:O18" si="7">D18+1</f>
        <v>62</v>
      </c>
      <c r="F18" s="178">
        <f t="shared" si="7"/>
        <v>63</v>
      </c>
      <c r="G18" s="178">
        <f t="shared" si="7"/>
        <v>64</v>
      </c>
      <c r="H18" s="178">
        <f t="shared" si="7"/>
        <v>65</v>
      </c>
      <c r="I18" s="178">
        <f t="shared" si="7"/>
        <v>66</v>
      </c>
      <c r="J18" s="178">
        <f t="shared" si="7"/>
        <v>67</v>
      </c>
      <c r="K18" s="178">
        <f t="shared" si="7"/>
        <v>68</v>
      </c>
      <c r="L18" s="178">
        <f t="shared" si="7"/>
        <v>69</v>
      </c>
      <c r="M18" s="178">
        <f t="shared" si="7"/>
        <v>70</v>
      </c>
      <c r="N18" s="178">
        <f t="shared" si="7"/>
        <v>71</v>
      </c>
      <c r="O18" s="178">
        <f t="shared" si="7"/>
        <v>72</v>
      </c>
      <c r="P18" s="478"/>
      <c r="Q18" s="478"/>
      <c r="R18" s="479"/>
      <c r="S18" s="480"/>
    </row>
    <row r="19" spans="1:19" customFormat="1" x14ac:dyDescent="0.25">
      <c r="A19" s="345">
        <v>42779</v>
      </c>
      <c r="B19" s="345">
        <v>42785</v>
      </c>
      <c r="C19" s="346">
        <f t="shared" si="2"/>
        <v>7</v>
      </c>
      <c r="D19" s="150">
        <f t="shared" si="3"/>
        <v>73</v>
      </c>
      <c r="E19" s="178">
        <f t="shared" ref="E19:O19" si="8">D19+1</f>
        <v>74</v>
      </c>
      <c r="F19" s="178">
        <f t="shared" si="8"/>
        <v>75</v>
      </c>
      <c r="G19" s="178">
        <f t="shared" si="8"/>
        <v>76</v>
      </c>
      <c r="H19" s="178">
        <f t="shared" si="8"/>
        <v>77</v>
      </c>
      <c r="I19" s="178">
        <f t="shared" si="8"/>
        <v>78</v>
      </c>
      <c r="J19" s="178">
        <f t="shared" si="8"/>
        <v>79</v>
      </c>
      <c r="K19" s="178">
        <f t="shared" si="8"/>
        <v>80</v>
      </c>
      <c r="L19" s="178">
        <f t="shared" si="8"/>
        <v>81</v>
      </c>
      <c r="M19" s="178">
        <f t="shared" si="8"/>
        <v>82</v>
      </c>
      <c r="N19" s="178">
        <f t="shared" si="8"/>
        <v>83</v>
      </c>
      <c r="O19" s="178">
        <f t="shared" si="8"/>
        <v>84</v>
      </c>
      <c r="P19" s="478"/>
      <c r="Q19" s="478"/>
      <c r="R19" s="479"/>
      <c r="S19" s="480"/>
    </row>
    <row r="20" spans="1:19" customFormat="1" x14ac:dyDescent="0.25">
      <c r="A20" s="345">
        <v>42786</v>
      </c>
      <c r="B20" s="345">
        <v>42792</v>
      </c>
      <c r="C20" s="346">
        <f t="shared" si="2"/>
        <v>8</v>
      </c>
      <c r="D20" s="150">
        <f t="shared" si="3"/>
        <v>85</v>
      </c>
      <c r="E20" s="178">
        <f t="shared" ref="E20:O20" si="9">D20+1</f>
        <v>86</v>
      </c>
      <c r="F20" s="178">
        <f t="shared" si="9"/>
        <v>87</v>
      </c>
      <c r="G20" s="178">
        <f t="shared" si="9"/>
        <v>88</v>
      </c>
      <c r="H20" s="178">
        <f t="shared" si="9"/>
        <v>89</v>
      </c>
      <c r="I20" s="178">
        <f t="shared" si="9"/>
        <v>90</v>
      </c>
      <c r="J20" s="178">
        <f t="shared" si="9"/>
        <v>91</v>
      </c>
      <c r="K20" s="178">
        <f t="shared" si="9"/>
        <v>92</v>
      </c>
      <c r="L20" s="178">
        <f t="shared" si="9"/>
        <v>93</v>
      </c>
      <c r="M20" s="178">
        <f t="shared" si="9"/>
        <v>94</v>
      </c>
      <c r="N20" s="178">
        <f t="shared" si="9"/>
        <v>95</v>
      </c>
      <c r="O20" s="178">
        <f t="shared" si="9"/>
        <v>96</v>
      </c>
      <c r="P20" s="478"/>
      <c r="Q20" s="478"/>
      <c r="R20" s="479"/>
      <c r="S20" s="480"/>
    </row>
    <row r="21" spans="1:19" customFormat="1" x14ac:dyDescent="0.25">
      <c r="A21" s="345">
        <v>42793</v>
      </c>
      <c r="B21" s="345">
        <v>42799</v>
      </c>
      <c r="C21" s="346">
        <f t="shared" si="2"/>
        <v>9</v>
      </c>
      <c r="D21" s="150">
        <f t="shared" si="3"/>
        <v>97</v>
      </c>
      <c r="E21" s="178">
        <f t="shared" ref="E21:O21" si="10">D21+1</f>
        <v>98</v>
      </c>
      <c r="F21" s="178">
        <f t="shared" si="10"/>
        <v>99</v>
      </c>
      <c r="G21" s="178">
        <f t="shared" si="10"/>
        <v>100</v>
      </c>
      <c r="H21" s="178">
        <f t="shared" si="10"/>
        <v>101</v>
      </c>
      <c r="I21" s="178">
        <f t="shared" si="10"/>
        <v>102</v>
      </c>
      <c r="J21" s="178">
        <f t="shared" si="10"/>
        <v>103</v>
      </c>
      <c r="K21" s="178">
        <f t="shared" si="10"/>
        <v>104</v>
      </c>
      <c r="L21" s="178">
        <f t="shared" si="10"/>
        <v>105</v>
      </c>
      <c r="M21" s="178">
        <f t="shared" si="10"/>
        <v>106</v>
      </c>
      <c r="N21" s="178">
        <f t="shared" si="10"/>
        <v>107</v>
      </c>
      <c r="O21" s="178">
        <f t="shared" si="10"/>
        <v>108</v>
      </c>
      <c r="P21" s="478"/>
      <c r="Q21" s="478"/>
      <c r="R21" s="479"/>
      <c r="S21" s="480"/>
    </row>
    <row r="22" spans="1:19" customFormat="1" x14ac:dyDescent="0.25">
      <c r="A22" s="345">
        <v>42800</v>
      </c>
      <c r="B22" s="345">
        <v>42806</v>
      </c>
      <c r="C22" s="346">
        <f t="shared" si="2"/>
        <v>10</v>
      </c>
      <c r="D22" s="150">
        <f t="shared" si="3"/>
        <v>109</v>
      </c>
      <c r="E22" s="178">
        <f t="shared" ref="E22:O22" si="11">D22+1</f>
        <v>110</v>
      </c>
      <c r="F22" s="178">
        <f t="shared" si="11"/>
        <v>111</v>
      </c>
      <c r="G22" s="178">
        <f t="shared" si="11"/>
        <v>112</v>
      </c>
      <c r="H22" s="178">
        <f t="shared" si="11"/>
        <v>113</v>
      </c>
      <c r="I22" s="178">
        <f t="shared" si="11"/>
        <v>114</v>
      </c>
      <c r="J22" s="178">
        <f t="shared" si="11"/>
        <v>115</v>
      </c>
      <c r="K22" s="178">
        <f t="shared" si="11"/>
        <v>116</v>
      </c>
      <c r="L22" s="178">
        <f t="shared" si="11"/>
        <v>117</v>
      </c>
      <c r="M22" s="178">
        <f t="shared" si="11"/>
        <v>118</v>
      </c>
      <c r="N22" s="178">
        <f t="shared" si="11"/>
        <v>119</v>
      </c>
      <c r="O22" s="178">
        <f t="shared" si="11"/>
        <v>120</v>
      </c>
      <c r="P22" s="478"/>
      <c r="Q22" s="478"/>
      <c r="R22" s="479"/>
      <c r="S22" s="480"/>
    </row>
    <row r="23" spans="1:19" customFormat="1" x14ac:dyDescent="0.25">
      <c r="A23" s="345">
        <v>42807</v>
      </c>
      <c r="B23" s="345">
        <v>42813</v>
      </c>
      <c r="C23" s="346">
        <f t="shared" si="2"/>
        <v>11</v>
      </c>
      <c r="D23" s="150">
        <f t="shared" si="3"/>
        <v>121</v>
      </c>
      <c r="E23" s="178">
        <f t="shared" ref="E23:O23" si="12">D23+1</f>
        <v>122</v>
      </c>
      <c r="F23" s="178">
        <f t="shared" si="12"/>
        <v>123</v>
      </c>
      <c r="G23" s="178">
        <f t="shared" si="12"/>
        <v>124</v>
      </c>
      <c r="H23" s="178">
        <f t="shared" si="12"/>
        <v>125</v>
      </c>
      <c r="I23" s="178">
        <f t="shared" si="12"/>
        <v>126</v>
      </c>
      <c r="J23" s="178">
        <f t="shared" si="12"/>
        <v>127</v>
      </c>
      <c r="K23" s="178">
        <f t="shared" si="12"/>
        <v>128</v>
      </c>
      <c r="L23" s="178">
        <f t="shared" si="12"/>
        <v>129</v>
      </c>
      <c r="M23" s="178">
        <f t="shared" si="12"/>
        <v>130</v>
      </c>
      <c r="N23" s="178">
        <f t="shared" si="12"/>
        <v>131</v>
      </c>
      <c r="O23" s="178">
        <f t="shared" si="12"/>
        <v>132</v>
      </c>
      <c r="P23" s="478"/>
      <c r="Q23" s="478"/>
      <c r="R23" s="479"/>
      <c r="S23" s="480"/>
    </row>
    <row r="24" spans="1:19" customFormat="1" x14ac:dyDescent="0.25">
      <c r="A24" s="345">
        <v>42814</v>
      </c>
      <c r="B24" s="345">
        <v>42820</v>
      </c>
      <c r="C24" s="346">
        <f t="shared" si="2"/>
        <v>12</v>
      </c>
      <c r="D24" s="150">
        <f t="shared" si="3"/>
        <v>133</v>
      </c>
      <c r="E24" s="178">
        <f t="shared" ref="E24:O24" si="13">D24+1</f>
        <v>134</v>
      </c>
      <c r="F24" s="178">
        <f t="shared" si="13"/>
        <v>135</v>
      </c>
      <c r="G24" s="178">
        <f t="shared" si="13"/>
        <v>136</v>
      </c>
      <c r="H24" s="178">
        <f t="shared" si="13"/>
        <v>137</v>
      </c>
      <c r="I24" s="178">
        <f t="shared" si="13"/>
        <v>138</v>
      </c>
      <c r="J24" s="178">
        <f t="shared" si="13"/>
        <v>139</v>
      </c>
      <c r="K24" s="178">
        <f t="shared" si="13"/>
        <v>140</v>
      </c>
      <c r="L24" s="178">
        <f t="shared" si="13"/>
        <v>141</v>
      </c>
      <c r="M24" s="178">
        <f t="shared" si="13"/>
        <v>142</v>
      </c>
      <c r="N24" s="178">
        <f t="shared" si="13"/>
        <v>143</v>
      </c>
      <c r="O24" s="178">
        <f t="shared" si="13"/>
        <v>144</v>
      </c>
      <c r="P24" s="478"/>
      <c r="Q24" s="478"/>
      <c r="R24" s="479"/>
      <c r="S24" s="480"/>
    </row>
    <row r="25" spans="1:19" customFormat="1" x14ac:dyDescent="0.25">
      <c r="A25" s="345">
        <v>42821</v>
      </c>
      <c r="B25" s="345">
        <v>42827</v>
      </c>
      <c r="C25" s="346">
        <f t="shared" si="2"/>
        <v>13</v>
      </c>
      <c r="D25" s="150">
        <f t="shared" si="3"/>
        <v>145</v>
      </c>
      <c r="E25" s="178">
        <f t="shared" ref="E25:O25" si="14">D25+1</f>
        <v>146</v>
      </c>
      <c r="F25" s="178">
        <f t="shared" si="14"/>
        <v>147</v>
      </c>
      <c r="G25" s="178">
        <f t="shared" si="14"/>
        <v>148</v>
      </c>
      <c r="H25" s="178">
        <f t="shared" si="14"/>
        <v>149</v>
      </c>
      <c r="I25" s="178">
        <f t="shared" si="14"/>
        <v>150</v>
      </c>
      <c r="J25" s="178">
        <f t="shared" si="14"/>
        <v>151</v>
      </c>
      <c r="K25" s="178">
        <f t="shared" si="14"/>
        <v>152</v>
      </c>
      <c r="L25" s="178">
        <f t="shared" si="14"/>
        <v>153</v>
      </c>
      <c r="M25" s="178">
        <f t="shared" si="14"/>
        <v>154</v>
      </c>
      <c r="N25" s="178">
        <f t="shared" si="14"/>
        <v>155</v>
      </c>
      <c r="O25" s="178">
        <f t="shared" si="14"/>
        <v>156</v>
      </c>
      <c r="P25" s="478"/>
      <c r="Q25" s="478"/>
      <c r="R25" s="479"/>
      <c r="S25" s="480"/>
    </row>
    <row r="26" spans="1:19" customFormat="1" x14ac:dyDescent="0.25">
      <c r="A26" s="345">
        <v>42828</v>
      </c>
      <c r="B26" s="345">
        <v>42834</v>
      </c>
      <c r="C26" s="346">
        <f t="shared" si="2"/>
        <v>14</v>
      </c>
      <c r="D26" s="150">
        <f t="shared" si="3"/>
        <v>157</v>
      </c>
      <c r="E26" s="178">
        <f t="shared" ref="E26:O26" si="15">D26+1</f>
        <v>158</v>
      </c>
      <c r="F26" s="178">
        <f t="shared" si="15"/>
        <v>159</v>
      </c>
      <c r="G26" s="178">
        <f t="shared" si="15"/>
        <v>160</v>
      </c>
      <c r="H26" s="178">
        <f t="shared" si="15"/>
        <v>161</v>
      </c>
      <c r="I26" s="178">
        <f t="shared" si="15"/>
        <v>162</v>
      </c>
      <c r="J26" s="178">
        <f t="shared" si="15"/>
        <v>163</v>
      </c>
      <c r="K26" s="178">
        <f t="shared" si="15"/>
        <v>164</v>
      </c>
      <c r="L26" s="178">
        <f t="shared" si="15"/>
        <v>165</v>
      </c>
      <c r="M26" s="178">
        <f t="shared" si="15"/>
        <v>166</v>
      </c>
      <c r="N26" s="178">
        <f t="shared" si="15"/>
        <v>167</v>
      </c>
      <c r="O26" s="178">
        <f t="shared" si="15"/>
        <v>168</v>
      </c>
      <c r="P26" s="478"/>
      <c r="Q26" s="478"/>
      <c r="R26" s="479"/>
      <c r="S26" s="480"/>
    </row>
    <row r="27" spans="1:19" customFormat="1" x14ac:dyDescent="0.25">
      <c r="A27" s="345">
        <v>42835</v>
      </c>
      <c r="B27" s="345">
        <v>42841</v>
      </c>
      <c r="C27" s="346">
        <f t="shared" si="2"/>
        <v>15</v>
      </c>
      <c r="D27" s="150">
        <f t="shared" si="3"/>
        <v>169</v>
      </c>
      <c r="E27" s="178">
        <f t="shared" ref="E27:O27" si="16">D27+1</f>
        <v>170</v>
      </c>
      <c r="F27" s="178">
        <f t="shared" si="16"/>
        <v>171</v>
      </c>
      <c r="G27" s="178">
        <f t="shared" si="16"/>
        <v>172</v>
      </c>
      <c r="H27" s="178">
        <f t="shared" si="16"/>
        <v>173</v>
      </c>
      <c r="I27" s="178">
        <f t="shared" si="16"/>
        <v>174</v>
      </c>
      <c r="J27" s="178">
        <f t="shared" si="16"/>
        <v>175</v>
      </c>
      <c r="K27" s="178">
        <f t="shared" si="16"/>
        <v>176</v>
      </c>
      <c r="L27" s="178">
        <f t="shared" si="16"/>
        <v>177</v>
      </c>
      <c r="M27" s="178">
        <f t="shared" si="16"/>
        <v>178</v>
      </c>
      <c r="N27" s="178">
        <f t="shared" si="16"/>
        <v>179</v>
      </c>
      <c r="O27" s="178">
        <f t="shared" si="16"/>
        <v>180</v>
      </c>
      <c r="P27" s="478"/>
      <c r="Q27" s="478"/>
      <c r="R27" s="479"/>
      <c r="S27" s="480"/>
    </row>
    <row r="28" spans="1:19" customFormat="1" x14ac:dyDescent="0.25">
      <c r="A28" s="345">
        <v>42842</v>
      </c>
      <c r="B28" s="345">
        <v>42848</v>
      </c>
      <c r="C28" s="346">
        <f t="shared" si="2"/>
        <v>16</v>
      </c>
      <c r="D28" s="150">
        <f t="shared" si="3"/>
        <v>181</v>
      </c>
      <c r="E28" s="178">
        <f t="shared" ref="E28:O28" si="17">D28+1</f>
        <v>182</v>
      </c>
      <c r="F28" s="178">
        <f t="shared" si="17"/>
        <v>183</v>
      </c>
      <c r="G28" s="178">
        <f t="shared" si="17"/>
        <v>184</v>
      </c>
      <c r="H28" s="178">
        <f t="shared" si="17"/>
        <v>185</v>
      </c>
      <c r="I28" s="178">
        <f t="shared" si="17"/>
        <v>186</v>
      </c>
      <c r="J28" s="178">
        <f t="shared" si="17"/>
        <v>187</v>
      </c>
      <c r="K28" s="178">
        <f t="shared" si="17"/>
        <v>188</v>
      </c>
      <c r="L28" s="178">
        <f t="shared" si="17"/>
        <v>189</v>
      </c>
      <c r="M28" s="178">
        <f t="shared" si="17"/>
        <v>190</v>
      </c>
      <c r="N28" s="178">
        <f t="shared" si="17"/>
        <v>191</v>
      </c>
      <c r="O28" s="178">
        <f t="shared" si="17"/>
        <v>192</v>
      </c>
      <c r="P28" s="478"/>
      <c r="Q28" s="478"/>
      <c r="R28" s="479"/>
      <c r="S28" s="480"/>
    </row>
    <row r="29" spans="1:19" customFormat="1" x14ac:dyDescent="0.25">
      <c r="A29" s="345">
        <v>42849</v>
      </c>
      <c r="B29" s="345">
        <v>42855</v>
      </c>
      <c r="C29" s="346">
        <f t="shared" si="2"/>
        <v>17</v>
      </c>
      <c r="D29" s="150">
        <f t="shared" si="3"/>
        <v>193</v>
      </c>
      <c r="E29" s="178">
        <f t="shared" ref="E29:O29" si="18">D29+1</f>
        <v>194</v>
      </c>
      <c r="F29" s="178">
        <f t="shared" si="18"/>
        <v>195</v>
      </c>
      <c r="G29" s="178">
        <f t="shared" si="18"/>
        <v>196</v>
      </c>
      <c r="H29" s="178">
        <f t="shared" si="18"/>
        <v>197</v>
      </c>
      <c r="I29" s="178">
        <f t="shared" si="18"/>
        <v>198</v>
      </c>
      <c r="J29" s="178">
        <f t="shared" si="18"/>
        <v>199</v>
      </c>
      <c r="K29" s="178">
        <f t="shared" si="18"/>
        <v>200</v>
      </c>
      <c r="L29" s="178">
        <f t="shared" si="18"/>
        <v>201</v>
      </c>
      <c r="M29" s="178">
        <f t="shared" si="18"/>
        <v>202</v>
      </c>
      <c r="N29" s="178">
        <f t="shared" si="18"/>
        <v>203</v>
      </c>
      <c r="O29" s="178">
        <f t="shared" si="18"/>
        <v>204</v>
      </c>
      <c r="P29" s="478"/>
      <c r="Q29" s="478"/>
      <c r="R29" s="479"/>
      <c r="S29" s="480"/>
    </row>
    <row r="30" spans="1:19" customFormat="1" x14ac:dyDescent="0.25">
      <c r="A30" s="345">
        <v>42856</v>
      </c>
      <c r="B30" s="345">
        <v>42862</v>
      </c>
      <c r="C30" s="346">
        <f t="shared" si="2"/>
        <v>18</v>
      </c>
      <c r="D30" s="150">
        <f t="shared" si="3"/>
        <v>205</v>
      </c>
      <c r="E30" s="178">
        <f t="shared" ref="E30:O30" si="19">D30+1</f>
        <v>206</v>
      </c>
      <c r="F30" s="178">
        <f t="shared" si="19"/>
        <v>207</v>
      </c>
      <c r="G30" s="178">
        <f t="shared" si="19"/>
        <v>208</v>
      </c>
      <c r="H30" s="178">
        <f t="shared" si="19"/>
        <v>209</v>
      </c>
      <c r="I30" s="178">
        <f t="shared" si="19"/>
        <v>210</v>
      </c>
      <c r="J30" s="178">
        <f t="shared" si="19"/>
        <v>211</v>
      </c>
      <c r="K30" s="178">
        <f t="shared" si="19"/>
        <v>212</v>
      </c>
      <c r="L30" s="178">
        <f t="shared" si="19"/>
        <v>213</v>
      </c>
      <c r="M30" s="178">
        <f t="shared" si="19"/>
        <v>214</v>
      </c>
      <c r="N30" s="178">
        <f t="shared" si="19"/>
        <v>215</v>
      </c>
      <c r="O30" s="178">
        <f t="shared" si="19"/>
        <v>216</v>
      </c>
      <c r="P30" s="478"/>
      <c r="Q30" s="478"/>
      <c r="R30" s="479"/>
      <c r="S30" s="480"/>
    </row>
    <row r="31" spans="1:19" customFormat="1" x14ac:dyDescent="0.25">
      <c r="A31" s="345">
        <v>42863</v>
      </c>
      <c r="B31" s="345">
        <v>42869</v>
      </c>
      <c r="C31" s="346">
        <f t="shared" si="2"/>
        <v>19</v>
      </c>
      <c r="D31" s="150">
        <f t="shared" si="3"/>
        <v>217</v>
      </c>
      <c r="E31" s="178">
        <f t="shared" ref="E31:O31" si="20">D31+1</f>
        <v>218</v>
      </c>
      <c r="F31" s="178">
        <f t="shared" si="20"/>
        <v>219</v>
      </c>
      <c r="G31" s="178">
        <f t="shared" si="20"/>
        <v>220</v>
      </c>
      <c r="H31" s="178">
        <f t="shared" si="20"/>
        <v>221</v>
      </c>
      <c r="I31" s="178">
        <f t="shared" si="20"/>
        <v>222</v>
      </c>
      <c r="J31" s="178">
        <f t="shared" si="20"/>
        <v>223</v>
      </c>
      <c r="K31" s="178">
        <f t="shared" si="20"/>
        <v>224</v>
      </c>
      <c r="L31" s="178">
        <f t="shared" si="20"/>
        <v>225</v>
      </c>
      <c r="M31" s="178">
        <f t="shared" si="20"/>
        <v>226</v>
      </c>
      <c r="N31" s="178">
        <f t="shared" si="20"/>
        <v>227</v>
      </c>
      <c r="O31" s="178">
        <f t="shared" si="20"/>
        <v>228</v>
      </c>
      <c r="P31" s="478"/>
      <c r="Q31" s="478"/>
      <c r="R31" s="479"/>
      <c r="S31" s="480"/>
    </row>
    <row r="32" spans="1:19" customFormat="1" x14ac:dyDescent="0.25">
      <c r="A32" s="345">
        <v>42870</v>
      </c>
      <c r="B32" s="345">
        <v>42876</v>
      </c>
      <c r="C32" s="346">
        <f t="shared" si="2"/>
        <v>20</v>
      </c>
      <c r="D32" s="150">
        <f t="shared" si="3"/>
        <v>229</v>
      </c>
      <c r="E32" s="178">
        <f t="shared" ref="E32:O32" si="21">D32+1</f>
        <v>230</v>
      </c>
      <c r="F32" s="178">
        <f t="shared" si="21"/>
        <v>231</v>
      </c>
      <c r="G32" s="178">
        <f t="shared" si="21"/>
        <v>232</v>
      </c>
      <c r="H32" s="178">
        <f t="shared" si="21"/>
        <v>233</v>
      </c>
      <c r="I32" s="178">
        <f t="shared" si="21"/>
        <v>234</v>
      </c>
      <c r="J32" s="178">
        <f t="shared" si="21"/>
        <v>235</v>
      </c>
      <c r="K32" s="178">
        <f t="shared" si="21"/>
        <v>236</v>
      </c>
      <c r="L32" s="178">
        <f t="shared" si="21"/>
        <v>237</v>
      </c>
      <c r="M32" s="178">
        <f t="shared" si="21"/>
        <v>238</v>
      </c>
      <c r="N32" s="178">
        <f t="shared" si="21"/>
        <v>239</v>
      </c>
      <c r="O32" s="178">
        <f t="shared" si="21"/>
        <v>240</v>
      </c>
      <c r="P32" s="478"/>
      <c r="Q32" s="478"/>
      <c r="R32" s="479"/>
      <c r="S32" s="480"/>
    </row>
    <row r="33" spans="1:19" customFormat="1" x14ac:dyDescent="0.25">
      <c r="A33" s="345">
        <v>42877</v>
      </c>
      <c r="B33" s="345">
        <v>42883</v>
      </c>
      <c r="C33" s="346">
        <f t="shared" si="2"/>
        <v>21</v>
      </c>
      <c r="D33" s="150">
        <f t="shared" si="3"/>
        <v>241</v>
      </c>
      <c r="E33" s="178">
        <f t="shared" ref="E33:O33" si="22">D33+1</f>
        <v>242</v>
      </c>
      <c r="F33" s="178">
        <f t="shared" si="22"/>
        <v>243</v>
      </c>
      <c r="G33" s="178">
        <f t="shared" si="22"/>
        <v>244</v>
      </c>
      <c r="H33" s="178">
        <f t="shared" si="22"/>
        <v>245</v>
      </c>
      <c r="I33" s="178">
        <f t="shared" si="22"/>
        <v>246</v>
      </c>
      <c r="J33" s="178">
        <f t="shared" si="22"/>
        <v>247</v>
      </c>
      <c r="K33" s="178">
        <f t="shared" si="22"/>
        <v>248</v>
      </c>
      <c r="L33" s="178">
        <f t="shared" si="22"/>
        <v>249</v>
      </c>
      <c r="M33" s="178">
        <f t="shared" si="22"/>
        <v>250</v>
      </c>
      <c r="N33" s="178">
        <f t="shared" si="22"/>
        <v>251</v>
      </c>
      <c r="O33" s="178">
        <f t="shared" si="22"/>
        <v>252</v>
      </c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>
        <f t="shared" si="2"/>
        <v>22</v>
      </c>
      <c r="D34" s="150">
        <f t="shared" si="3"/>
        <v>253</v>
      </c>
      <c r="E34" s="178">
        <f t="shared" ref="E34:O34" si="23">D34+1</f>
        <v>254</v>
      </c>
      <c r="F34" s="178">
        <f t="shared" si="23"/>
        <v>255</v>
      </c>
      <c r="G34" s="178">
        <f t="shared" si="23"/>
        <v>256</v>
      </c>
      <c r="H34" s="178">
        <f t="shared" si="23"/>
        <v>257</v>
      </c>
      <c r="I34" s="178">
        <f t="shared" si="23"/>
        <v>258</v>
      </c>
      <c r="J34" s="178">
        <f t="shared" si="23"/>
        <v>259</v>
      </c>
      <c r="K34" s="178">
        <f t="shared" si="23"/>
        <v>260</v>
      </c>
      <c r="L34" s="178">
        <f t="shared" si="23"/>
        <v>261</v>
      </c>
      <c r="M34" s="178">
        <f t="shared" si="23"/>
        <v>262</v>
      </c>
      <c r="N34" s="178">
        <f t="shared" si="23"/>
        <v>263</v>
      </c>
      <c r="O34" s="178">
        <f t="shared" si="23"/>
        <v>264</v>
      </c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>
        <f t="shared" si="2"/>
        <v>23</v>
      </c>
      <c r="D35" s="150">
        <f t="shared" si="3"/>
        <v>265</v>
      </c>
      <c r="E35" s="178">
        <f t="shared" ref="E35:O35" si="24">D35+1</f>
        <v>266</v>
      </c>
      <c r="F35" s="178">
        <f t="shared" si="24"/>
        <v>267</v>
      </c>
      <c r="G35" s="178">
        <f t="shared" si="24"/>
        <v>268</v>
      </c>
      <c r="H35" s="178">
        <f t="shared" si="24"/>
        <v>269</v>
      </c>
      <c r="I35" s="178">
        <f t="shared" si="24"/>
        <v>270</v>
      </c>
      <c r="J35" s="178">
        <f t="shared" si="24"/>
        <v>271</v>
      </c>
      <c r="K35" s="178">
        <f t="shared" si="24"/>
        <v>272</v>
      </c>
      <c r="L35" s="178">
        <f t="shared" si="24"/>
        <v>273</v>
      </c>
      <c r="M35" s="178">
        <f t="shared" si="24"/>
        <v>274</v>
      </c>
      <c r="N35" s="178">
        <f t="shared" si="24"/>
        <v>275</v>
      </c>
      <c r="O35" s="178">
        <f t="shared" si="24"/>
        <v>276</v>
      </c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>
        <f t="shared" si="2"/>
        <v>24</v>
      </c>
      <c r="D36" s="150">
        <f t="shared" si="3"/>
        <v>277</v>
      </c>
      <c r="E36" s="178">
        <f t="shared" ref="E36:O36" si="25">D36+1</f>
        <v>278</v>
      </c>
      <c r="F36" s="178">
        <f t="shared" si="25"/>
        <v>279</v>
      </c>
      <c r="G36" s="178">
        <f t="shared" si="25"/>
        <v>280</v>
      </c>
      <c r="H36" s="178">
        <f t="shared" si="25"/>
        <v>281</v>
      </c>
      <c r="I36" s="178">
        <f t="shared" si="25"/>
        <v>282</v>
      </c>
      <c r="J36" s="178">
        <f t="shared" si="25"/>
        <v>283</v>
      </c>
      <c r="K36" s="178">
        <f t="shared" si="25"/>
        <v>284</v>
      </c>
      <c r="L36" s="178">
        <f t="shared" si="25"/>
        <v>285</v>
      </c>
      <c r="M36" s="178">
        <f t="shared" si="25"/>
        <v>286</v>
      </c>
      <c r="N36" s="178">
        <f t="shared" si="25"/>
        <v>287</v>
      </c>
      <c r="O36" s="178">
        <f t="shared" si="25"/>
        <v>288</v>
      </c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>
        <f t="shared" si="2"/>
        <v>25</v>
      </c>
      <c r="D37" s="150">
        <f t="shared" si="3"/>
        <v>289</v>
      </c>
      <c r="E37" s="178">
        <f t="shared" ref="E37:O37" si="26">D37+1</f>
        <v>290</v>
      </c>
      <c r="F37" s="178">
        <f t="shared" si="26"/>
        <v>291</v>
      </c>
      <c r="G37" s="178">
        <f t="shared" si="26"/>
        <v>292</v>
      </c>
      <c r="H37" s="178">
        <f t="shared" si="26"/>
        <v>293</v>
      </c>
      <c r="I37" s="178">
        <f t="shared" si="26"/>
        <v>294</v>
      </c>
      <c r="J37" s="178">
        <f t="shared" si="26"/>
        <v>295</v>
      </c>
      <c r="K37" s="178">
        <f t="shared" si="26"/>
        <v>296</v>
      </c>
      <c r="L37" s="178">
        <f t="shared" si="26"/>
        <v>297</v>
      </c>
      <c r="M37" s="178">
        <f t="shared" si="26"/>
        <v>298</v>
      </c>
      <c r="N37" s="178">
        <f t="shared" si="26"/>
        <v>299</v>
      </c>
      <c r="O37" s="178">
        <f t="shared" si="26"/>
        <v>300</v>
      </c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>
        <f t="shared" si="2"/>
        <v>26</v>
      </c>
      <c r="D38" s="150">
        <f t="shared" si="3"/>
        <v>301</v>
      </c>
      <c r="E38" s="178">
        <f t="shared" ref="E38:O38" si="27">D38+1</f>
        <v>302</v>
      </c>
      <c r="F38" s="178">
        <f t="shared" si="27"/>
        <v>303</v>
      </c>
      <c r="G38" s="178">
        <f t="shared" si="27"/>
        <v>304</v>
      </c>
      <c r="H38" s="178">
        <f t="shared" si="27"/>
        <v>305</v>
      </c>
      <c r="I38" s="178">
        <f t="shared" si="27"/>
        <v>306</v>
      </c>
      <c r="J38" s="178">
        <f t="shared" si="27"/>
        <v>307</v>
      </c>
      <c r="K38" s="178">
        <f t="shared" si="27"/>
        <v>308</v>
      </c>
      <c r="L38" s="178">
        <f t="shared" si="27"/>
        <v>309</v>
      </c>
      <c r="M38" s="178">
        <f t="shared" si="27"/>
        <v>310</v>
      </c>
      <c r="N38" s="178">
        <f t="shared" si="27"/>
        <v>311</v>
      </c>
      <c r="O38" s="178">
        <f t="shared" si="27"/>
        <v>312</v>
      </c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>
        <f t="shared" si="2"/>
        <v>27</v>
      </c>
      <c r="D39" s="150">
        <f t="shared" si="3"/>
        <v>313</v>
      </c>
      <c r="E39" s="178">
        <f t="shared" ref="E39:O39" si="28">D39+1</f>
        <v>314</v>
      </c>
      <c r="F39" s="178">
        <f t="shared" si="28"/>
        <v>315</v>
      </c>
      <c r="G39" s="178">
        <f t="shared" si="28"/>
        <v>316</v>
      </c>
      <c r="H39" s="178">
        <f t="shared" si="28"/>
        <v>317</v>
      </c>
      <c r="I39" s="178">
        <f t="shared" si="28"/>
        <v>318</v>
      </c>
      <c r="J39" s="178">
        <f t="shared" si="28"/>
        <v>319</v>
      </c>
      <c r="K39" s="178">
        <f t="shared" si="28"/>
        <v>320</v>
      </c>
      <c r="L39" s="178">
        <f t="shared" si="28"/>
        <v>321</v>
      </c>
      <c r="M39" s="178">
        <f t="shared" si="28"/>
        <v>322</v>
      </c>
      <c r="N39" s="178">
        <f t="shared" si="28"/>
        <v>323</v>
      </c>
      <c r="O39" s="178">
        <f t="shared" si="28"/>
        <v>324</v>
      </c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>
        <f t="shared" si="2"/>
        <v>28</v>
      </c>
      <c r="D40" s="150">
        <f t="shared" si="3"/>
        <v>325</v>
      </c>
      <c r="E40" s="178">
        <f t="shared" ref="E40:O40" si="29">D40+1</f>
        <v>326</v>
      </c>
      <c r="F40" s="178">
        <f t="shared" si="29"/>
        <v>327</v>
      </c>
      <c r="G40" s="178">
        <f t="shared" si="29"/>
        <v>328</v>
      </c>
      <c r="H40" s="178">
        <f t="shared" si="29"/>
        <v>329</v>
      </c>
      <c r="I40" s="178">
        <f t="shared" si="29"/>
        <v>330</v>
      </c>
      <c r="J40" s="178">
        <f t="shared" si="29"/>
        <v>331</v>
      </c>
      <c r="K40" s="178">
        <f t="shared" si="29"/>
        <v>332</v>
      </c>
      <c r="L40" s="178">
        <f t="shared" si="29"/>
        <v>333</v>
      </c>
      <c r="M40" s="178">
        <f t="shared" si="29"/>
        <v>334</v>
      </c>
      <c r="N40" s="178">
        <f t="shared" si="29"/>
        <v>335</v>
      </c>
      <c r="O40" s="178">
        <f t="shared" si="29"/>
        <v>336</v>
      </c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>
        <f t="shared" si="2"/>
        <v>29</v>
      </c>
      <c r="D41" s="150">
        <f t="shared" si="3"/>
        <v>337</v>
      </c>
      <c r="E41" s="178">
        <f t="shared" ref="E41:O41" si="30">D41+1</f>
        <v>338</v>
      </c>
      <c r="F41" s="178">
        <f t="shared" si="30"/>
        <v>339</v>
      </c>
      <c r="G41" s="178">
        <f t="shared" si="30"/>
        <v>340</v>
      </c>
      <c r="H41" s="178">
        <f t="shared" si="30"/>
        <v>341</v>
      </c>
      <c r="I41" s="178">
        <f t="shared" si="30"/>
        <v>342</v>
      </c>
      <c r="J41" s="178">
        <f t="shared" si="30"/>
        <v>343</v>
      </c>
      <c r="K41" s="178">
        <f t="shared" si="30"/>
        <v>344</v>
      </c>
      <c r="L41" s="178">
        <f t="shared" si="30"/>
        <v>345</v>
      </c>
      <c r="M41" s="178">
        <f t="shared" si="30"/>
        <v>346</v>
      </c>
      <c r="N41" s="178">
        <f t="shared" si="30"/>
        <v>347</v>
      </c>
      <c r="O41" s="178">
        <f t="shared" si="30"/>
        <v>348</v>
      </c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>
        <f t="shared" si="2"/>
        <v>30</v>
      </c>
      <c r="D42" s="150">
        <f t="shared" si="3"/>
        <v>349</v>
      </c>
      <c r="E42" s="178">
        <f t="shared" ref="E42:O42" si="31">D42+1</f>
        <v>350</v>
      </c>
      <c r="F42" s="178">
        <f t="shared" si="31"/>
        <v>351</v>
      </c>
      <c r="G42" s="178">
        <f t="shared" si="31"/>
        <v>352</v>
      </c>
      <c r="H42" s="178">
        <f t="shared" si="31"/>
        <v>353</v>
      </c>
      <c r="I42" s="178">
        <f t="shared" si="31"/>
        <v>354</v>
      </c>
      <c r="J42" s="178">
        <f t="shared" si="31"/>
        <v>355</v>
      </c>
      <c r="K42" s="178">
        <f t="shared" si="31"/>
        <v>356</v>
      </c>
      <c r="L42" s="178">
        <f t="shared" si="31"/>
        <v>357</v>
      </c>
      <c r="M42" s="178">
        <f t="shared" si="31"/>
        <v>358</v>
      </c>
      <c r="N42" s="178">
        <f t="shared" si="31"/>
        <v>359</v>
      </c>
      <c r="O42" s="178">
        <f t="shared" si="31"/>
        <v>360</v>
      </c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>
        <f t="shared" si="2"/>
        <v>31</v>
      </c>
      <c r="D43" s="150">
        <f t="shared" si="3"/>
        <v>361</v>
      </c>
      <c r="E43" s="178">
        <f t="shared" ref="E43:O43" si="32">D43+1</f>
        <v>362</v>
      </c>
      <c r="F43" s="178">
        <f t="shared" si="32"/>
        <v>363</v>
      </c>
      <c r="G43" s="178">
        <f t="shared" si="32"/>
        <v>364</v>
      </c>
      <c r="H43" s="178">
        <f t="shared" si="32"/>
        <v>365</v>
      </c>
      <c r="I43" s="178">
        <f t="shared" si="32"/>
        <v>366</v>
      </c>
      <c r="J43" s="178">
        <f t="shared" si="32"/>
        <v>367</v>
      </c>
      <c r="K43" s="178">
        <f t="shared" si="32"/>
        <v>368</v>
      </c>
      <c r="L43" s="178">
        <f t="shared" si="32"/>
        <v>369</v>
      </c>
      <c r="M43" s="178">
        <f t="shared" si="32"/>
        <v>370</v>
      </c>
      <c r="N43" s="178">
        <f t="shared" si="32"/>
        <v>371</v>
      </c>
      <c r="O43" s="178">
        <f t="shared" si="32"/>
        <v>372</v>
      </c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>
        <f t="shared" si="2"/>
        <v>32</v>
      </c>
      <c r="D44" s="150">
        <f t="shared" si="3"/>
        <v>373</v>
      </c>
      <c r="E44" s="178">
        <f t="shared" ref="E44:O44" si="33">D44+1</f>
        <v>374</v>
      </c>
      <c r="F44" s="178">
        <f t="shared" si="33"/>
        <v>375</v>
      </c>
      <c r="G44" s="178">
        <f t="shared" si="33"/>
        <v>376</v>
      </c>
      <c r="H44" s="178">
        <f t="shared" si="33"/>
        <v>377</v>
      </c>
      <c r="I44" s="178">
        <f t="shared" si="33"/>
        <v>378</v>
      </c>
      <c r="J44" s="178">
        <f t="shared" si="33"/>
        <v>379</v>
      </c>
      <c r="K44" s="178">
        <f t="shared" si="33"/>
        <v>380</v>
      </c>
      <c r="L44" s="178">
        <f t="shared" si="33"/>
        <v>381</v>
      </c>
      <c r="M44" s="178">
        <f t="shared" si="33"/>
        <v>382</v>
      </c>
      <c r="N44" s="178">
        <f t="shared" si="33"/>
        <v>383</v>
      </c>
      <c r="O44" s="178">
        <f t="shared" si="33"/>
        <v>384</v>
      </c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>
        <f t="shared" si="2"/>
        <v>33</v>
      </c>
      <c r="D45" s="150">
        <f t="shared" si="3"/>
        <v>385</v>
      </c>
      <c r="E45" s="178">
        <f t="shared" ref="E45:O45" si="34">D45+1</f>
        <v>386</v>
      </c>
      <c r="F45" s="178">
        <f t="shared" si="34"/>
        <v>387</v>
      </c>
      <c r="G45" s="178">
        <f t="shared" si="34"/>
        <v>388</v>
      </c>
      <c r="H45" s="178">
        <f t="shared" si="34"/>
        <v>389</v>
      </c>
      <c r="I45" s="178">
        <f t="shared" si="34"/>
        <v>390</v>
      </c>
      <c r="J45" s="178">
        <f t="shared" si="34"/>
        <v>391</v>
      </c>
      <c r="K45" s="178">
        <f t="shared" si="34"/>
        <v>392</v>
      </c>
      <c r="L45" s="178">
        <f t="shared" si="34"/>
        <v>393</v>
      </c>
      <c r="M45" s="178">
        <f t="shared" si="34"/>
        <v>394</v>
      </c>
      <c r="N45" s="178">
        <f t="shared" si="34"/>
        <v>395</v>
      </c>
      <c r="O45" s="178">
        <f t="shared" si="34"/>
        <v>396</v>
      </c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>
        <f t="shared" si="2"/>
        <v>34</v>
      </c>
      <c r="D46" s="150">
        <f t="shared" si="3"/>
        <v>397</v>
      </c>
      <c r="E46" s="178">
        <f t="shared" ref="E46:O46" si="35">D46+1</f>
        <v>398</v>
      </c>
      <c r="F46" s="178">
        <f t="shared" si="35"/>
        <v>399</v>
      </c>
      <c r="G46" s="178">
        <f t="shared" si="35"/>
        <v>400</v>
      </c>
      <c r="H46" s="178">
        <f t="shared" si="35"/>
        <v>401</v>
      </c>
      <c r="I46" s="178">
        <f t="shared" si="35"/>
        <v>402</v>
      </c>
      <c r="J46" s="178">
        <f t="shared" si="35"/>
        <v>403</v>
      </c>
      <c r="K46" s="178">
        <f t="shared" si="35"/>
        <v>404</v>
      </c>
      <c r="L46" s="178">
        <f t="shared" si="35"/>
        <v>405</v>
      </c>
      <c r="M46" s="178">
        <f t="shared" si="35"/>
        <v>406</v>
      </c>
      <c r="N46" s="178">
        <f t="shared" si="35"/>
        <v>407</v>
      </c>
      <c r="O46" s="178">
        <f t="shared" si="35"/>
        <v>408</v>
      </c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>
        <f t="shared" si="2"/>
        <v>35</v>
      </c>
      <c r="D47" s="150">
        <f t="shared" si="3"/>
        <v>409</v>
      </c>
      <c r="E47" s="178">
        <f t="shared" ref="E47:O47" si="36">D47+1</f>
        <v>410</v>
      </c>
      <c r="F47" s="178">
        <f t="shared" si="36"/>
        <v>411</v>
      </c>
      <c r="G47" s="178">
        <f t="shared" si="36"/>
        <v>412</v>
      </c>
      <c r="H47" s="178">
        <f t="shared" si="36"/>
        <v>413</v>
      </c>
      <c r="I47" s="178">
        <f t="shared" si="36"/>
        <v>414</v>
      </c>
      <c r="J47" s="178">
        <f t="shared" si="36"/>
        <v>415</v>
      </c>
      <c r="K47" s="178">
        <f t="shared" si="36"/>
        <v>416</v>
      </c>
      <c r="L47" s="178">
        <f t="shared" si="36"/>
        <v>417</v>
      </c>
      <c r="M47" s="178">
        <f t="shared" si="36"/>
        <v>418</v>
      </c>
      <c r="N47" s="178">
        <f t="shared" si="36"/>
        <v>419</v>
      </c>
      <c r="O47" s="178">
        <f t="shared" si="36"/>
        <v>420</v>
      </c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>
        <f t="shared" si="2"/>
        <v>36</v>
      </c>
      <c r="D48" s="150">
        <f t="shared" si="3"/>
        <v>421</v>
      </c>
      <c r="E48" s="178">
        <f t="shared" ref="E48:O48" si="37">D48+1</f>
        <v>422</v>
      </c>
      <c r="F48" s="178">
        <f t="shared" si="37"/>
        <v>423</v>
      </c>
      <c r="G48" s="178">
        <f t="shared" si="37"/>
        <v>424</v>
      </c>
      <c r="H48" s="178">
        <f t="shared" si="37"/>
        <v>425</v>
      </c>
      <c r="I48" s="178">
        <f t="shared" si="37"/>
        <v>426</v>
      </c>
      <c r="J48" s="178">
        <f t="shared" si="37"/>
        <v>427</v>
      </c>
      <c r="K48" s="178">
        <f t="shared" si="37"/>
        <v>428</v>
      </c>
      <c r="L48" s="178">
        <f t="shared" si="37"/>
        <v>429</v>
      </c>
      <c r="M48" s="178">
        <f t="shared" si="37"/>
        <v>430</v>
      </c>
      <c r="N48" s="178">
        <f t="shared" si="37"/>
        <v>431</v>
      </c>
      <c r="O48" s="178">
        <f t="shared" si="37"/>
        <v>432</v>
      </c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>
        <f t="shared" si="2"/>
        <v>37</v>
      </c>
      <c r="D49" s="150">
        <f t="shared" si="3"/>
        <v>433</v>
      </c>
      <c r="E49" s="178">
        <f t="shared" ref="E49:O49" si="38">D49+1</f>
        <v>434</v>
      </c>
      <c r="F49" s="178">
        <f t="shared" si="38"/>
        <v>435</v>
      </c>
      <c r="G49" s="178">
        <f t="shared" si="38"/>
        <v>436</v>
      </c>
      <c r="H49" s="178">
        <f t="shared" si="38"/>
        <v>437</v>
      </c>
      <c r="I49" s="178">
        <f t="shared" si="38"/>
        <v>438</v>
      </c>
      <c r="J49" s="178">
        <f t="shared" si="38"/>
        <v>439</v>
      </c>
      <c r="K49" s="178">
        <f t="shared" si="38"/>
        <v>440</v>
      </c>
      <c r="L49" s="178">
        <f t="shared" si="38"/>
        <v>441</v>
      </c>
      <c r="M49" s="178">
        <f t="shared" si="38"/>
        <v>442</v>
      </c>
      <c r="N49" s="178">
        <f t="shared" si="38"/>
        <v>443</v>
      </c>
      <c r="O49" s="178">
        <f t="shared" si="38"/>
        <v>444</v>
      </c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>
        <f t="shared" si="2"/>
        <v>38</v>
      </c>
      <c r="D50" s="150">
        <f t="shared" si="3"/>
        <v>445</v>
      </c>
      <c r="E50" s="178">
        <f t="shared" ref="E50:O50" si="39">D50+1</f>
        <v>446</v>
      </c>
      <c r="F50" s="178">
        <f t="shared" si="39"/>
        <v>447</v>
      </c>
      <c r="G50" s="178">
        <f t="shared" si="39"/>
        <v>448</v>
      </c>
      <c r="H50" s="178">
        <f t="shared" si="39"/>
        <v>449</v>
      </c>
      <c r="I50" s="178">
        <f t="shared" si="39"/>
        <v>450</v>
      </c>
      <c r="J50" s="178">
        <f t="shared" si="39"/>
        <v>451</v>
      </c>
      <c r="K50" s="178">
        <f t="shared" si="39"/>
        <v>452</v>
      </c>
      <c r="L50" s="178">
        <f t="shared" si="39"/>
        <v>453</v>
      </c>
      <c r="M50" s="178">
        <f t="shared" si="39"/>
        <v>454</v>
      </c>
      <c r="N50" s="178">
        <f t="shared" si="39"/>
        <v>455</v>
      </c>
      <c r="O50" s="178">
        <f t="shared" si="39"/>
        <v>456</v>
      </c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>
        <f t="shared" si="2"/>
        <v>39</v>
      </c>
      <c r="D51" s="150">
        <f t="shared" si="3"/>
        <v>457</v>
      </c>
      <c r="E51" s="178">
        <f t="shared" ref="E51:O51" si="40">D51+1</f>
        <v>458</v>
      </c>
      <c r="F51" s="178">
        <f t="shared" si="40"/>
        <v>459</v>
      </c>
      <c r="G51" s="178">
        <f t="shared" si="40"/>
        <v>460</v>
      </c>
      <c r="H51" s="178">
        <f t="shared" si="40"/>
        <v>461</v>
      </c>
      <c r="I51" s="178">
        <f t="shared" si="40"/>
        <v>462</v>
      </c>
      <c r="J51" s="178">
        <f t="shared" si="40"/>
        <v>463</v>
      </c>
      <c r="K51" s="178">
        <f t="shared" si="40"/>
        <v>464</v>
      </c>
      <c r="L51" s="178">
        <f t="shared" si="40"/>
        <v>465</v>
      </c>
      <c r="M51" s="178">
        <f t="shared" si="40"/>
        <v>466</v>
      </c>
      <c r="N51" s="178">
        <f t="shared" si="40"/>
        <v>467</v>
      </c>
      <c r="O51" s="178">
        <f t="shared" si="40"/>
        <v>468</v>
      </c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>
        <f t="shared" si="2"/>
        <v>40</v>
      </c>
      <c r="D52" s="150">
        <f t="shared" si="3"/>
        <v>469</v>
      </c>
      <c r="E52" s="178">
        <f t="shared" ref="E52:O52" si="41">D52+1</f>
        <v>470</v>
      </c>
      <c r="F52" s="178">
        <f t="shared" si="41"/>
        <v>471</v>
      </c>
      <c r="G52" s="178">
        <f t="shared" si="41"/>
        <v>472</v>
      </c>
      <c r="H52" s="178">
        <f t="shared" si="41"/>
        <v>473</v>
      </c>
      <c r="I52" s="178">
        <f t="shared" si="41"/>
        <v>474</v>
      </c>
      <c r="J52" s="178">
        <f t="shared" si="41"/>
        <v>475</v>
      </c>
      <c r="K52" s="178">
        <f t="shared" si="41"/>
        <v>476</v>
      </c>
      <c r="L52" s="178">
        <f t="shared" si="41"/>
        <v>477</v>
      </c>
      <c r="M52" s="178">
        <f t="shared" si="41"/>
        <v>478</v>
      </c>
      <c r="N52" s="178">
        <f t="shared" si="41"/>
        <v>479</v>
      </c>
      <c r="O52" s="178">
        <f t="shared" si="41"/>
        <v>480</v>
      </c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>
        <f t="shared" si="2"/>
        <v>41</v>
      </c>
      <c r="D53" s="150">
        <f t="shared" si="3"/>
        <v>481</v>
      </c>
      <c r="E53" s="178">
        <f t="shared" ref="E53:O53" si="42">D53+1</f>
        <v>482</v>
      </c>
      <c r="F53" s="178">
        <f t="shared" si="42"/>
        <v>483</v>
      </c>
      <c r="G53" s="178">
        <f t="shared" si="42"/>
        <v>484</v>
      </c>
      <c r="H53" s="178">
        <f t="shared" si="42"/>
        <v>485</v>
      </c>
      <c r="I53" s="178">
        <f t="shared" si="42"/>
        <v>486</v>
      </c>
      <c r="J53" s="178">
        <f t="shared" si="42"/>
        <v>487</v>
      </c>
      <c r="K53" s="178">
        <f t="shared" si="42"/>
        <v>488</v>
      </c>
      <c r="L53" s="178">
        <f t="shared" si="42"/>
        <v>489</v>
      </c>
      <c r="M53" s="178">
        <f t="shared" si="42"/>
        <v>490</v>
      </c>
      <c r="N53" s="178">
        <f t="shared" si="42"/>
        <v>491</v>
      </c>
      <c r="O53" s="178">
        <f t="shared" si="42"/>
        <v>492</v>
      </c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>
        <f t="shared" si="2"/>
        <v>42</v>
      </c>
      <c r="D54" s="150">
        <f t="shared" si="3"/>
        <v>493</v>
      </c>
      <c r="E54" s="178">
        <f t="shared" ref="E54:O54" si="43">D54+1</f>
        <v>494</v>
      </c>
      <c r="F54" s="178">
        <f t="shared" si="43"/>
        <v>495</v>
      </c>
      <c r="G54" s="178">
        <f t="shared" si="43"/>
        <v>496</v>
      </c>
      <c r="H54" s="178">
        <f t="shared" si="43"/>
        <v>497</v>
      </c>
      <c r="I54" s="178">
        <f t="shared" si="43"/>
        <v>498</v>
      </c>
      <c r="J54" s="178">
        <f t="shared" si="43"/>
        <v>499</v>
      </c>
      <c r="K54" s="178">
        <f t="shared" si="43"/>
        <v>500</v>
      </c>
      <c r="L54" s="178">
        <f t="shared" si="43"/>
        <v>501</v>
      </c>
      <c r="M54" s="178">
        <f t="shared" si="43"/>
        <v>502</v>
      </c>
      <c r="N54" s="178">
        <f t="shared" si="43"/>
        <v>503</v>
      </c>
      <c r="O54" s="178">
        <f t="shared" si="43"/>
        <v>504</v>
      </c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>
        <f t="shared" si="2"/>
        <v>43</v>
      </c>
      <c r="D55" s="150">
        <f t="shared" si="3"/>
        <v>505</v>
      </c>
      <c r="E55" s="178">
        <f t="shared" ref="E55:O55" si="44">D55+1</f>
        <v>506</v>
      </c>
      <c r="F55" s="178">
        <f t="shared" si="44"/>
        <v>507</v>
      </c>
      <c r="G55" s="178">
        <f t="shared" si="44"/>
        <v>508</v>
      </c>
      <c r="H55" s="178">
        <f t="shared" si="44"/>
        <v>509</v>
      </c>
      <c r="I55" s="178">
        <f t="shared" si="44"/>
        <v>510</v>
      </c>
      <c r="J55" s="178">
        <f t="shared" si="44"/>
        <v>511</v>
      </c>
      <c r="K55" s="178">
        <f t="shared" si="44"/>
        <v>512</v>
      </c>
      <c r="L55" s="178">
        <f t="shared" si="44"/>
        <v>513</v>
      </c>
      <c r="M55" s="178">
        <f t="shared" si="44"/>
        <v>514</v>
      </c>
      <c r="N55" s="178">
        <f t="shared" si="44"/>
        <v>515</v>
      </c>
      <c r="O55" s="178">
        <f t="shared" si="44"/>
        <v>516</v>
      </c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>
        <f t="shared" si="2"/>
        <v>44</v>
      </c>
      <c r="D56" s="150">
        <f t="shared" si="3"/>
        <v>517</v>
      </c>
      <c r="E56" s="178">
        <f t="shared" ref="E56:O56" si="45">D56+1</f>
        <v>518</v>
      </c>
      <c r="F56" s="178">
        <f t="shared" si="45"/>
        <v>519</v>
      </c>
      <c r="G56" s="178">
        <f t="shared" si="45"/>
        <v>520</v>
      </c>
      <c r="H56" s="178">
        <f t="shared" si="45"/>
        <v>521</v>
      </c>
      <c r="I56" s="178">
        <f t="shared" si="45"/>
        <v>522</v>
      </c>
      <c r="J56" s="178">
        <f t="shared" si="45"/>
        <v>523</v>
      </c>
      <c r="K56" s="178">
        <f t="shared" si="45"/>
        <v>524</v>
      </c>
      <c r="L56" s="178">
        <f t="shared" si="45"/>
        <v>525</v>
      </c>
      <c r="M56" s="178">
        <f t="shared" si="45"/>
        <v>526</v>
      </c>
      <c r="N56" s="178">
        <f t="shared" si="45"/>
        <v>527</v>
      </c>
      <c r="O56" s="178">
        <f t="shared" si="45"/>
        <v>528</v>
      </c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>
        <f t="shared" si="2"/>
        <v>45</v>
      </c>
      <c r="D57" s="150">
        <f t="shared" si="3"/>
        <v>529</v>
      </c>
      <c r="E57" s="178">
        <f t="shared" ref="E57:O57" si="46">D57+1</f>
        <v>530</v>
      </c>
      <c r="F57" s="178">
        <f t="shared" si="46"/>
        <v>531</v>
      </c>
      <c r="G57" s="178">
        <f t="shared" si="46"/>
        <v>532</v>
      </c>
      <c r="H57" s="178">
        <f t="shared" si="46"/>
        <v>533</v>
      </c>
      <c r="I57" s="178">
        <f t="shared" si="46"/>
        <v>534</v>
      </c>
      <c r="J57" s="178">
        <f t="shared" si="46"/>
        <v>535</v>
      </c>
      <c r="K57" s="178">
        <f t="shared" si="46"/>
        <v>536</v>
      </c>
      <c r="L57" s="178">
        <f t="shared" si="46"/>
        <v>537</v>
      </c>
      <c r="M57" s="178">
        <f t="shared" si="46"/>
        <v>538</v>
      </c>
      <c r="N57" s="178">
        <f t="shared" si="46"/>
        <v>539</v>
      </c>
      <c r="O57" s="178">
        <f t="shared" si="46"/>
        <v>540</v>
      </c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>
        <f t="shared" si="2"/>
        <v>46</v>
      </c>
      <c r="D58" s="150">
        <f t="shared" si="3"/>
        <v>541</v>
      </c>
      <c r="E58" s="178">
        <f t="shared" ref="E58:O58" si="47">D58+1</f>
        <v>542</v>
      </c>
      <c r="F58" s="178">
        <f t="shared" si="47"/>
        <v>543</v>
      </c>
      <c r="G58" s="178">
        <f t="shared" si="47"/>
        <v>544</v>
      </c>
      <c r="H58" s="178">
        <f t="shared" si="47"/>
        <v>545</v>
      </c>
      <c r="I58" s="178">
        <f t="shared" si="47"/>
        <v>546</v>
      </c>
      <c r="J58" s="178">
        <f t="shared" si="47"/>
        <v>547</v>
      </c>
      <c r="K58" s="178">
        <f t="shared" si="47"/>
        <v>548</v>
      </c>
      <c r="L58" s="178">
        <f t="shared" si="47"/>
        <v>549</v>
      </c>
      <c r="M58" s="178">
        <f t="shared" si="47"/>
        <v>550</v>
      </c>
      <c r="N58" s="178">
        <f t="shared" si="47"/>
        <v>551</v>
      </c>
      <c r="O58" s="178">
        <f t="shared" si="47"/>
        <v>552</v>
      </c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>
        <f t="shared" si="2"/>
        <v>47</v>
      </c>
      <c r="D59" s="150">
        <f t="shared" si="3"/>
        <v>553</v>
      </c>
      <c r="E59" s="178">
        <f t="shared" ref="E59:O59" si="48">D59+1</f>
        <v>554</v>
      </c>
      <c r="F59" s="178">
        <f t="shared" si="48"/>
        <v>555</v>
      </c>
      <c r="G59" s="178">
        <f t="shared" si="48"/>
        <v>556</v>
      </c>
      <c r="H59" s="178">
        <f t="shared" si="48"/>
        <v>557</v>
      </c>
      <c r="I59" s="178">
        <f t="shared" si="48"/>
        <v>558</v>
      </c>
      <c r="J59" s="178">
        <f t="shared" si="48"/>
        <v>559</v>
      </c>
      <c r="K59" s="178">
        <f t="shared" si="48"/>
        <v>560</v>
      </c>
      <c r="L59" s="178">
        <f t="shared" si="48"/>
        <v>561</v>
      </c>
      <c r="M59" s="178">
        <f t="shared" si="48"/>
        <v>562</v>
      </c>
      <c r="N59" s="178">
        <f t="shared" si="48"/>
        <v>563</v>
      </c>
      <c r="O59" s="178">
        <f t="shared" si="48"/>
        <v>564</v>
      </c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>
        <f t="shared" si="2"/>
        <v>48</v>
      </c>
      <c r="D60" s="150">
        <f t="shared" si="3"/>
        <v>565</v>
      </c>
      <c r="E60" s="178">
        <f t="shared" ref="E60:O60" si="49">D60+1</f>
        <v>566</v>
      </c>
      <c r="F60" s="178">
        <f t="shared" si="49"/>
        <v>567</v>
      </c>
      <c r="G60" s="178">
        <f t="shared" si="49"/>
        <v>568</v>
      </c>
      <c r="H60" s="178">
        <f t="shared" si="49"/>
        <v>569</v>
      </c>
      <c r="I60" s="178">
        <f t="shared" si="49"/>
        <v>570</v>
      </c>
      <c r="J60" s="178">
        <f t="shared" si="49"/>
        <v>571</v>
      </c>
      <c r="K60" s="178">
        <f t="shared" si="49"/>
        <v>572</v>
      </c>
      <c r="L60" s="178">
        <f t="shared" si="49"/>
        <v>573</v>
      </c>
      <c r="M60" s="178">
        <f t="shared" si="49"/>
        <v>574</v>
      </c>
      <c r="N60" s="178">
        <f t="shared" si="49"/>
        <v>575</v>
      </c>
      <c r="O60" s="178">
        <f t="shared" si="49"/>
        <v>576</v>
      </c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>
        <f t="shared" si="2"/>
        <v>49</v>
      </c>
      <c r="D61" s="150">
        <f t="shared" si="3"/>
        <v>577</v>
      </c>
      <c r="E61" s="178">
        <f t="shared" ref="E61:O61" si="50">D61+1</f>
        <v>578</v>
      </c>
      <c r="F61" s="178">
        <f t="shared" si="50"/>
        <v>579</v>
      </c>
      <c r="G61" s="178">
        <f t="shared" si="50"/>
        <v>580</v>
      </c>
      <c r="H61" s="178">
        <f t="shared" si="50"/>
        <v>581</v>
      </c>
      <c r="I61" s="178">
        <f t="shared" si="50"/>
        <v>582</v>
      </c>
      <c r="J61" s="178">
        <f t="shared" si="50"/>
        <v>583</v>
      </c>
      <c r="K61" s="178">
        <f t="shared" si="50"/>
        <v>584</v>
      </c>
      <c r="L61" s="178">
        <f t="shared" si="50"/>
        <v>585</v>
      </c>
      <c r="M61" s="178">
        <f t="shared" si="50"/>
        <v>586</v>
      </c>
      <c r="N61" s="178">
        <f t="shared" si="50"/>
        <v>587</v>
      </c>
      <c r="O61" s="178">
        <f t="shared" si="50"/>
        <v>588</v>
      </c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>
        <f t="shared" si="2"/>
        <v>50</v>
      </c>
      <c r="D62" s="150">
        <f t="shared" si="3"/>
        <v>589</v>
      </c>
      <c r="E62" s="178">
        <f t="shared" ref="E62:O62" si="51">D62+1</f>
        <v>590</v>
      </c>
      <c r="F62" s="178">
        <f t="shared" si="51"/>
        <v>591</v>
      </c>
      <c r="G62" s="178">
        <f t="shared" si="51"/>
        <v>592</v>
      </c>
      <c r="H62" s="178">
        <f t="shared" si="51"/>
        <v>593</v>
      </c>
      <c r="I62" s="178">
        <f t="shared" si="51"/>
        <v>594</v>
      </c>
      <c r="J62" s="178">
        <f t="shared" si="51"/>
        <v>595</v>
      </c>
      <c r="K62" s="178">
        <f t="shared" si="51"/>
        <v>596</v>
      </c>
      <c r="L62" s="178">
        <f t="shared" si="51"/>
        <v>597</v>
      </c>
      <c r="M62" s="178">
        <f t="shared" si="51"/>
        <v>598</v>
      </c>
      <c r="N62" s="178">
        <f t="shared" si="51"/>
        <v>599</v>
      </c>
      <c r="O62" s="178">
        <f t="shared" si="51"/>
        <v>600</v>
      </c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>
        <f t="shared" si="2"/>
        <v>51</v>
      </c>
      <c r="D63" s="150">
        <f t="shared" si="3"/>
        <v>601</v>
      </c>
      <c r="E63" s="178">
        <f t="shared" ref="E63:O63" si="52">D63+1</f>
        <v>602</v>
      </c>
      <c r="F63" s="178">
        <f t="shared" si="52"/>
        <v>603</v>
      </c>
      <c r="G63" s="178">
        <f t="shared" si="52"/>
        <v>604</v>
      </c>
      <c r="H63" s="178">
        <f t="shared" si="52"/>
        <v>605</v>
      </c>
      <c r="I63" s="178">
        <f t="shared" si="52"/>
        <v>606</v>
      </c>
      <c r="J63" s="178">
        <f t="shared" si="52"/>
        <v>607</v>
      </c>
      <c r="K63" s="178">
        <f t="shared" si="52"/>
        <v>608</v>
      </c>
      <c r="L63" s="178">
        <f t="shared" si="52"/>
        <v>609</v>
      </c>
      <c r="M63" s="178">
        <f t="shared" si="52"/>
        <v>610</v>
      </c>
      <c r="N63" s="178">
        <f t="shared" si="52"/>
        <v>611</v>
      </c>
      <c r="O63" s="178">
        <f t="shared" si="52"/>
        <v>612</v>
      </c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>
        <f t="shared" si="2"/>
        <v>52</v>
      </c>
      <c r="D64" s="150">
        <f t="shared" si="3"/>
        <v>613</v>
      </c>
      <c r="E64" s="178">
        <f t="shared" ref="E64:O64" si="53">D64+1</f>
        <v>614</v>
      </c>
      <c r="F64" s="178">
        <f t="shared" si="53"/>
        <v>615</v>
      </c>
      <c r="G64" s="178">
        <f t="shared" si="53"/>
        <v>616</v>
      </c>
      <c r="H64" s="178">
        <f t="shared" si="53"/>
        <v>617</v>
      </c>
      <c r="I64" s="178">
        <f t="shared" si="53"/>
        <v>618</v>
      </c>
      <c r="J64" s="178">
        <f t="shared" si="53"/>
        <v>619</v>
      </c>
      <c r="K64" s="178">
        <f t="shared" si="53"/>
        <v>620</v>
      </c>
      <c r="L64" s="178">
        <f t="shared" si="53"/>
        <v>621</v>
      </c>
      <c r="M64" s="178">
        <f t="shared" si="53"/>
        <v>622</v>
      </c>
      <c r="N64" s="178">
        <f t="shared" si="53"/>
        <v>623</v>
      </c>
      <c r="O64" s="178">
        <f t="shared" si="53"/>
        <v>624</v>
      </c>
      <c r="P64" s="151"/>
      <c r="Q64" s="151"/>
      <c r="R64" s="347"/>
      <c r="S64" s="152"/>
    </row>
    <row r="65" spans="1:85" ht="18" customHeight="1" thickBot="1" x14ac:dyDescent="0.3">
      <c r="A65" s="359"/>
      <c r="B65" s="359"/>
      <c r="C65" s="360"/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5" customFormat="1" ht="16.5" thickBot="1" x14ac:dyDescent="0.3">
      <c r="A66" s="835" t="s">
        <v>48</v>
      </c>
      <c r="B66" s="836"/>
      <c r="C66" s="836"/>
      <c r="D66" s="364">
        <f t="shared" ref="D66:S66" si="54">SUM(D13:D65)</f>
        <v>15964</v>
      </c>
      <c r="E66" s="364">
        <f t="shared" si="54"/>
        <v>16016</v>
      </c>
      <c r="F66" s="364">
        <f t="shared" si="54"/>
        <v>16068</v>
      </c>
      <c r="G66" s="364">
        <f t="shared" si="54"/>
        <v>16120</v>
      </c>
      <c r="H66" s="364">
        <f t="shared" si="54"/>
        <v>16172</v>
      </c>
      <c r="I66" s="364">
        <f t="shared" si="54"/>
        <v>16224</v>
      </c>
      <c r="J66" s="364">
        <f t="shared" si="54"/>
        <v>16276</v>
      </c>
      <c r="K66" s="364">
        <f t="shared" si="54"/>
        <v>16328</v>
      </c>
      <c r="L66" s="364">
        <f t="shared" si="54"/>
        <v>16380</v>
      </c>
      <c r="M66" s="364">
        <f t="shared" si="54"/>
        <v>16432</v>
      </c>
      <c r="N66" s="364">
        <f t="shared" si="54"/>
        <v>16484</v>
      </c>
      <c r="O66" s="364">
        <f t="shared" si="54"/>
        <v>16536</v>
      </c>
      <c r="P66" s="364">
        <f t="shared" si="54"/>
        <v>0</v>
      </c>
      <c r="Q66" s="364">
        <f t="shared" si="54"/>
        <v>0</v>
      </c>
      <c r="R66" s="364">
        <f t="shared" si="54"/>
        <v>0</v>
      </c>
      <c r="S66" s="365">
        <f t="shared" si="54"/>
        <v>0</v>
      </c>
    </row>
    <row r="67" spans="1:85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</row>
    <row r="68" spans="1:85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</row>
    <row r="69" spans="1:85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</row>
    <row r="70" spans="1:85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</row>
    <row r="71" spans="1:85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</row>
    <row r="72" spans="1:85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</row>
    <row r="73" spans="1:85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</row>
    <row r="74" spans="1:85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</row>
    <row r="75" spans="1:85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</row>
    <row r="76" spans="1:85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</row>
    <row r="77" spans="1:85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</row>
    <row r="78" spans="1:85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</row>
    <row r="79" spans="1:85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</row>
    <row r="80" spans="1:85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</row>
    <row r="81" spans="18:85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</row>
    <row r="82" spans="18:85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</row>
    <row r="83" spans="18:85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</row>
    <row r="84" spans="18:85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</row>
    <row r="85" spans="18:85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</row>
    <row r="86" spans="18:85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</row>
    <row r="87" spans="18:85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</row>
    <row r="88" spans="18:85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</row>
    <row r="89" spans="18:85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</row>
    <row r="90" spans="18:85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</row>
    <row r="91" spans="18:85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</row>
    <row r="92" spans="18:85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</row>
    <row r="93" spans="18:85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</row>
    <row r="94" spans="18:85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</row>
    <row r="95" spans="18:85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</row>
    <row r="96" spans="18:85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</row>
    <row r="97" spans="18:85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</row>
    <row r="98" spans="18:85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</row>
    <row r="99" spans="18:85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</row>
    <row r="100" spans="18:85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</row>
    <row r="101" spans="18:85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</row>
    <row r="102" spans="18:85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</row>
    <row r="103" spans="18:85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</row>
    <row r="104" spans="18:85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</row>
    <row r="105" spans="18:85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</row>
    <row r="106" spans="18:85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</row>
    <row r="107" spans="18:85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</row>
    <row r="108" spans="18:85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</row>
    <row r="109" spans="18:85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</row>
    <row r="110" spans="18:85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</row>
    <row r="111" spans="18:85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</row>
    <row r="112" spans="18:85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</row>
    <row r="113" spans="18:85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</row>
    <row r="114" spans="18:85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</row>
    <row r="115" spans="18:85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</row>
    <row r="116" spans="18:85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</row>
    <row r="117" spans="18:85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</row>
    <row r="118" spans="18:85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</row>
    <row r="119" spans="18:85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</row>
    <row r="120" spans="18:85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</row>
    <row r="121" spans="18:85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</row>
    <row r="122" spans="18:85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</row>
    <row r="123" spans="18:85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</row>
    <row r="124" spans="18:85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</row>
    <row r="125" spans="18:85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</row>
    <row r="126" spans="18:85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</row>
    <row r="127" spans="18:85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</row>
    <row r="128" spans="18:85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</row>
    <row r="129" spans="18:85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</row>
    <row r="130" spans="18:85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</row>
    <row r="131" spans="18:85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</row>
    <row r="132" spans="18:85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</row>
    <row r="133" spans="18:85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</row>
    <row r="134" spans="18:85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</row>
    <row r="135" spans="18:85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</row>
    <row r="136" spans="18:85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</row>
    <row r="137" spans="18:85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</row>
    <row r="138" spans="18:85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</row>
    <row r="139" spans="18:85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</row>
    <row r="140" spans="18:85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</row>
    <row r="141" spans="18:85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</row>
    <row r="142" spans="18:85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</row>
    <row r="143" spans="18:85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</row>
    <row r="144" spans="18:85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</row>
    <row r="145" spans="18:85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</row>
    <row r="146" spans="18:85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</row>
    <row r="147" spans="18:85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</row>
    <row r="148" spans="18:85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</row>
    <row r="149" spans="18:85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</row>
    <row r="150" spans="18:85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</row>
    <row r="151" spans="18:85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</row>
    <row r="152" spans="18:85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</row>
    <row r="153" spans="18:85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</row>
    <row r="154" spans="18:85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</row>
    <row r="155" spans="18:85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</row>
    <row r="156" spans="18:85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</row>
    <row r="157" spans="18:85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</row>
    <row r="158" spans="18:85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</row>
    <row r="159" spans="18:85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</row>
    <row r="160" spans="18:85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</row>
    <row r="161" spans="18:85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</row>
    <row r="162" spans="18:85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</row>
    <row r="163" spans="18:85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</row>
    <row r="164" spans="18:85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</row>
    <row r="165" spans="18:85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</row>
    <row r="166" spans="18:85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</row>
    <row r="167" spans="18:85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</row>
    <row r="168" spans="18:85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</row>
    <row r="169" spans="18:85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</row>
    <row r="170" spans="18:85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</row>
    <row r="171" spans="18:85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</row>
    <row r="172" spans="18:85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</row>
    <row r="173" spans="18:85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</row>
    <row r="174" spans="18:85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</row>
    <row r="175" spans="18:85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</row>
    <row r="176" spans="18:85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</row>
    <row r="177" spans="18:85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</row>
    <row r="178" spans="18:85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</row>
    <row r="179" spans="18:85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</row>
    <row r="180" spans="18:85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</row>
    <row r="181" spans="18:85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</row>
    <row r="182" spans="18:85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</row>
    <row r="183" spans="18:85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</row>
    <row r="184" spans="18:85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</row>
    <row r="185" spans="18:85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</row>
    <row r="186" spans="18:85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</row>
    <row r="187" spans="18:85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</row>
    <row r="188" spans="18:85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</row>
    <row r="189" spans="18:85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</row>
    <row r="190" spans="18:85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</row>
    <row r="191" spans="18:85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</row>
    <row r="192" spans="18:85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</row>
    <row r="193" spans="18:85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</row>
    <row r="194" spans="18:85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</row>
    <row r="195" spans="18:85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</row>
    <row r="196" spans="18:85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</row>
    <row r="197" spans="18:85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</row>
    <row r="198" spans="18:85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</row>
    <row r="199" spans="18:85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</row>
    <row r="200" spans="18:85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</row>
    <row r="201" spans="18:85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</row>
    <row r="202" spans="18:85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</row>
    <row r="203" spans="18:85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</row>
    <row r="204" spans="18:85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</row>
    <row r="205" spans="18:85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</row>
    <row r="206" spans="18:85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</row>
    <row r="207" spans="18:85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</row>
    <row r="208" spans="18:85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</row>
    <row r="209" spans="18:85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</row>
    <row r="210" spans="18:85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</row>
    <row r="211" spans="18:85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</row>
    <row r="212" spans="18:85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</row>
    <row r="213" spans="18:85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</row>
    <row r="214" spans="18:85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</row>
    <row r="215" spans="18:85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</row>
    <row r="216" spans="18:85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</row>
    <row r="217" spans="18:85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</row>
    <row r="218" spans="18:85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</row>
    <row r="219" spans="18:85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</row>
    <row r="220" spans="18:85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</row>
    <row r="221" spans="18:85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</row>
    <row r="222" spans="18:85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</row>
    <row r="223" spans="18:85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</row>
    <row r="224" spans="18:85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</row>
    <row r="225" spans="18:85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</row>
    <row r="226" spans="18:85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</row>
    <row r="227" spans="18:85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</row>
    <row r="228" spans="18:85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</row>
    <row r="229" spans="18:85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</row>
    <row r="230" spans="18:85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</row>
    <row r="231" spans="18:85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</row>
    <row r="232" spans="18:85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</row>
    <row r="233" spans="18:85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</row>
    <row r="234" spans="18:85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</row>
    <row r="235" spans="18:85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</row>
    <row r="236" spans="18:85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</row>
    <row r="237" spans="18:85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</row>
    <row r="238" spans="18:85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</row>
    <row r="239" spans="18:85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</row>
    <row r="240" spans="18:85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</row>
    <row r="241" spans="18:85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</row>
    <row r="242" spans="18:85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</row>
    <row r="243" spans="18:85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</row>
    <row r="244" spans="18:85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</row>
    <row r="245" spans="18:85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</row>
    <row r="246" spans="18:85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</row>
    <row r="247" spans="18:85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</row>
    <row r="248" spans="18:85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</row>
    <row r="249" spans="18:85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</row>
    <row r="250" spans="18:85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</row>
    <row r="251" spans="18:85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</row>
    <row r="252" spans="18:85" x14ac:dyDescent="0.25">
      <c r="R252" s="128"/>
    </row>
    <row r="253" spans="18:85" x14ac:dyDescent="0.25">
      <c r="R253" s="128"/>
    </row>
    <row r="254" spans="18:85" x14ac:dyDescent="0.25">
      <c r="R254" s="128"/>
    </row>
    <row r="255" spans="18:85" x14ac:dyDescent="0.25">
      <c r="R255" s="128"/>
    </row>
    <row r="256" spans="18:85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I6:J6"/>
    <mergeCell ref="L9:L10"/>
    <mergeCell ref="A66:C66"/>
    <mergeCell ref="E9:F9"/>
    <mergeCell ref="A9:A10"/>
    <mergeCell ref="B9:B10"/>
    <mergeCell ref="C9:C10"/>
    <mergeCell ref="D9:D10"/>
    <mergeCell ref="K9:K10"/>
    <mergeCell ref="G9:G10"/>
    <mergeCell ref="H9:H10"/>
    <mergeCell ref="I9:I10"/>
    <mergeCell ref="J9:J10"/>
    <mergeCell ref="L8:O8"/>
    <mergeCell ref="O6:Q6"/>
    <mergeCell ref="R9:R10"/>
    <mergeCell ref="P5:Q5"/>
    <mergeCell ref="B1:F1"/>
    <mergeCell ref="D5:F5"/>
    <mergeCell ref="G5:I5"/>
    <mergeCell ref="K5:L5"/>
    <mergeCell ref="M5:O5"/>
    <mergeCell ref="M9:M10"/>
    <mergeCell ref="N9:N10"/>
    <mergeCell ref="O9:O10"/>
    <mergeCell ref="P8:S8"/>
    <mergeCell ref="S9:S10"/>
    <mergeCell ref="P9:P10"/>
    <mergeCell ref="Q9:Q10"/>
    <mergeCell ref="B6:D6"/>
    <mergeCell ref="E6:G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M6" sqref="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42" t="s">
        <v>134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140</v>
      </c>
      <c r="B5" s="129"/>
      <c r="C5" s="72"/>
      <c r="D5" s="889" t="s">
        <v>209</v>
      </c>
      <c r="E5" s="889"/>
      <c r="F5" s="889"/>
      <c r="G5" s="888"/>
      <c r="H5" s="888"/>
      <c r="I5" s="888"/>
      <c r="J5" s="72"/>
      <c r="K5" s="889" t="s">
        <v>156</v>
      </c>
      <c r="L5" s="889"/>
      <c r="M5" s="888" t="s">
        <v>47</v>
      </c>
      <c r="N5" s="888"/>
      <c r="O5" s="888"/>
      <c r="P5" s="878"/>
      <c r="Q5" s="878"/>
    </row>
    <row r="6" spans="1:21" x14ac:dyDescent="0.25">
      <c r="A6" s="129" t="s">
        <v>24</v>
      </c>
      <c r="B6" s="887" t="s">
        <v>206</v>
      </c>
      <c r="C6" s="887"/>
      <c r="D6" s="887"/>
      <c r="E6" s="887"/>
      <c r="F6" s="887"/>
      <c r="G6" s="887"/>
      <c r="H6" s="174" t="s">
        <v>25</v>
      </c>
      <c r="I6" s="888" t="s">
        <v>207</v>
      </c>
      <c r="J6" s="888"/>
      <c r="K6" s="174" t="s">
        <v>27</v>
      </c>
      <c r="L6" s="824" t="s">
        <v>208</v>
      </c>
      <c r="M6" s="824"/>
      <c r="N6" s="174" t="s">
        <v>29</v>
      </c>
      <c r="O6" s="888" t="s">
        <v>41</v>
      </c>
      <c r="P6" s="888"/>
      <c r="Q6" s="888"/>
    </row>
    <row r="7" spans="1:21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21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>
        <v>6</v>
      </c>
      <c r="E13" s="178">
        <v>0</v>
      </c>
      <c r="F13" s="178">
        <v>0</v>
      </c>
      <c r="G13" s="150">
        <v>5</v>
      </c>
      <c r="H13" s="150">
        <v>1</v>
      </c>
      <c r="I13" s="150">
        <v>0</v>
      </c>
      <c r="J13" s="150">
        <v>4</v>
      </c>
      <c r="K13" s="150">
        <v>1</v>
      </c>
      <c r="L13" s="150"/>
      <c r="M13" s="150">
        <v>0</v>
      </c>
      <c r="N13" s="150">
        <v>0</v>
      </c>
      <c r="O13" s="150">
        <v>0</v>
      </c>
      <c r="P13" s="151">
        <v>0</v>
      </c>
      <c r="Q13" s="151">
        <v>6</v>
      </c>
      <c r="R13" s="347">
        <v>0</v>
      </c>
      <c r="S13" s="152">
        <v>6</v>
      </c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>
        <v>0</v>
      </c>
      <c r="E14" s="178">
        <v>0</v>
      </c>
      <c r="F14" s="178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1">
        <v>6</v>
      </c>
      <c r="Q14" s="151">
        <v>0</v>
      </c>
      <c r="R14" s="347">
        <v>0</v>
      </c>
      <c r="S14" s="152">
        <v>6</v>
      </c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>
        <v>3</v>
      </c>
      <c r="E15" s="178">
        <v>0</v>
      </c>
      <c r="F15" s="178">
        <v>0</v>
      </c>
      <c r="G15" s="150">
        <v>3</v>
      </c>
      <c r="H15" s="150">
        <v>0</v>
      </c>
      <c r="I15" s="150">
        <v>1</v>
      </c>
      <c r="J15" s="150">
        <v>1</v>
      </c>
      <c r="K15" s="150">
        <v>1</v>
      </c>
      <c r="L15" s="150">
        <v>0</v>
      </c>
      <c r="M15" s="150">
        <v>0</v>
      </c>
      <c r="N15" s="150">
        <v>0</v>
      </c>
      <c r="O15" s="150">
        <v>0</v>
      </c>
      <c r="P15" s="151">
        <v>6</v>
      </c>
      <c r="Q15" s="151">
        <v>3</v>
      </c>
      <c r="R15" s="347">
        <v>0</v>
      </c>
      <c r="S15" s="152">
        <v>9</v>
      </c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>
        <v>3</v>
      </c>
      <c r="E16" s="178">
        <v>0</v>
      </c>
      <c r="F16" s="178">
        <v>0</v>
      </c>
      <c r="G16" s="150">
        <v>2</v>
      </c>
      <c r="H16" s="150">
        <v>1</v>
      </c>
      <c r="I16" s="150">
        <v>0</v>
      </c>
      <c r="J16" s="150">
        <v>2</v>
      </c>
      <c r="K16" s="150">
        <v>1</v>
      </c>
      <c r="L16" s="150">
        <v>4</v>
      </c>
      <c r="M16" s="150">
        <v>0</v>
      </c>
      <c r="N16" s="150">
        <v>0</v>
      </c>
      <c r="O16" s="150">
        <v>0</v>
      </c>
      <c r="P16" s="151">
        <v>9</v>
      </c>
      <c r="Q16" s="151">
        <v>3</v>
      </c>
      <c r="R16" s="347">
        <v>4</v>
      </c>
      <c r="S16" s="152">
        <v>8</v>
      </c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>
        <v>2</v>
      </c>
      <c r="E17" s="178">
        <v>0</v>
      </c>
      <c r="F17" s="178">
        <v>0</v>
      </c>
      <c r="G17" s="150">
        <v>1</v>
      </c>
      <c r="H17" s="150">
        <v>1</v>
      </c>
      <c r="I17" s="150">
        <v>1</v>
      </c>
      <c r="J17" s="150">
        <v>0</v>
      </c>
      <c r="K17" s="150">
        <v>1</v>
      </c>
      <c r="L17" s="150">
        <v>4</v>
      </c>
      <c r="M17" s="150">
        <v>0</v>
      </c>
      <c r="N17" s="150">
        <v>0</v>
      </c>
      <c r="O17" s="150">
        <v>0</v>
      </c>
      <c r="P17" s="151">
        <v>8</v>
      </c>
      <c r="Q17" s="151">
        <v>2</v>
      </c>
      <c r="R17" s="347">
        <v>4</v>
      </c>
      <c r="S17" s="152">
        <v>6</v>
      </c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>
        <v>2</v>
      </c>
      <c r="E18" s="178">
        <v>0</v>
      </c>
      <c r="F18" s="178">
        <v>0</v>
      </c>
      <c r="G18" s="150">
        <v>1</v>
      </c>
      <c r="H18" s="150">
        <v>1</v>
      </c>
      <c r="I18" s="150">
        <v>0</v>
      </c>
      <c r="J18" s="150">
        <v>0</v>
      </c>
      <c r="K18" s="150">
        <v>2</v>
      </c>
      <c r="L18" s="150">
        <v>3</v>
      </c>
      <c r="M18" s="150">
        <v>0</v>
      </c>
      <c r="N18" s="150">
        <v>0</v>
      </c>
      <c r="O18" s="150">
        <v>0</v>
      </c>
      <c r="P18" s="151">
        <v>6</v>
      </c>
      <c r="Q18" s="151">
        <v>2</v>
      </c>
      <c r="R18" s="347">
        <v>3</v>
      </c>
      <c r="S18" s="152">
        <v>5</v>
      </c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>
        <v>2</v>
      </c>
      <c r="E19" s="178">
        <v>0</v>
      </c>
      <c r="F19" s="178">
        <v>0</v>
      </c>
      <c r="G19" s="150">
        <v>1</v>
      </c>
      <c r="H19" s="150">
        <v>1</v>
      </c>
      <c r="I19" s="150">
        <v>0</v>
      </c>
      <c r="J19" s="150">
        <v>1</v>
      </c>
      <c r="K19" s="150">
        <v>1</v>
      </c>
      <c r="L19" s="150">
        <v>3</v>
      </c>
      <c r="M19" s="150">
        <v>0</v>
      </c>
      <c r="N19" s="150">
        <v>0</v>
      </c>
      <c r="O19" s="150">
        <v>0</v>
      </c>
      <c r="P19" s="151">
        <v>5</v>
      </c>
      <c r="Q19" s="151">
        <v>2</v>
      </c>
      <c r="R19" s="347">
        <v>3</v>
      </c>
      <c r="S19" s="152">
        <v>4</v>
      </c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>
        <v>3</v>
      </c>
      <c r="E20" s="178">
        <v>0</v>
      </c>
      <c r="F20" s="178">
        <v>0</v>
      </c>
      <c r="G20" s="150">
        <v>3</v>
      </c>
      <c r="H20" s="150">
        <v>0</v>
      </c>
      <c r="I20" s="150">
        <v>0</v>
      </c>
      <c r="J20" s="150">
        <v>1</v>
      </c>
      <c r="K20" s="150">
        <v>2</v>
      </c>
      <c r="L20" s="150">
        <v>0</v>
      </c>
      <c r="M20" s="150">
        <v>0</v>
      </c>
      <c r="N20" s="150">
        <v>0</v>
      </c>
      <c r="O20" s="150">
        <v>0</v>
      </c>
      <c r="P20" s="151">
        <v>4</v>
      </c>
      <c r="Q20" s="151">
        <v>3</v>
      </c>
      <c r="R20" s="347">
        <v>0</v>
      </c>
      <c r="S20" s="152">
        <v>7</v>
      </c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>
        <v>3</v>
      </c>
      <c r="E21" s="178">
        <v>0</v>
      </c>
      <c r="F21" s="178">
        <v>0</v>
      </c>
      <c r="G21" s="150">
        <v>3</v>
      </c>
      <c r="H21" s="150">
        <v>0</v>
      </c>
      <c r="I21" s="150">
        <v>1</v>
      </c>
      <c r="J21" s="150">
        <v>0</v>
      </c>
      <c r="K21" s="150">
        <v>2</v>
      </c>
      <c r="L21" s="150">
        <v>3</v>
      </c>
      <c r="M21" s="150">
        <v>0</v>
      </c>
      <c r="N21" s="150">
        <v>0</v>
      </c>
      <c r="O21" s="150">
        <v>0</v>
      </c>
      <c r="P21" s="151">
        <v>7</v>
      </c>
      <c r="Q21" s="151">
        <v>3</v>
      </c>
      <c r="R21" s="347">
        <v>3</v>
      </c>
      <c r="S21" s="152">
        <v>7</v>
      </c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>
        <v>3</v>
      </c>
      <c r="E22" s="178">
        <v>0</v>
      </c>
      <c r="F22" s="178">
        <v>0</v>
      </c>
      <c r="G22" s="150">
        <v>3</v>
      </c>
      <c r="H22" s="150">
        <v>0</v>
      </c>
      <c r="I22" s="150">
        <v>0</v>
      </c>
      <c r="J22" s="150">
        <v>1</v>
      </c>
      <c r="K22" s="150">
        <v>1</v>
      </c>
      <c r="L22" s="150">
        <v>2</v>
      </c>
      <c r="M22" s="150">
        <v>0</v>
      </c>
      <c r="N22" s="150">
        <v>0</v>
      </c>
      <c r="O22" s="150">
        <v>0</v>
      </c>
      <c r="P22" s="151">
        <v>7</v>
      </c>
      <c r="Q22" s="151">
        <v>3</v>
      </c>
      <c r="R22" s="347">
        <v>2</v>
      </c>
      <c r="S22" s="152">
        <v>8</v>
      </c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>
        <v>2</v>
      </c>
      <c r="E23" s="178">
        <v>0</v>
      </c>
      <c r="F23" s="178">
        <v>0</v>
      </c>
      <c r="G23" s="150">
        <v>2</v>
      </c>
      <c r="H23" s="150">
        <v>0</v>
      </c>
      <c r="I23" s="150">
        <v>0</v>
      </c>
      <c r="J23" s="150">
        <v>1</v>
      </c>
      <c r="K23" s="150">
        <v>1</v>
      </c>
      <c r="L23" s="150">
        <v>2</v>
      </c>
      <c r="M23" s="150">
        <v>0</v>
      </c>
      <c r="N23" s="150">
        <v>0</v>
      </c>
      <c r="O23" s="150">
        <v>0</v>
      </c>
      <c r="P23" s="151">
        <v>8</v>
      </c>
      <c r="Q23" s="151">
        <v>2</v>
      </c>
      <c r="R23" s="347">
        <v>2</v>
      </c>
      <c r="S23" s="152">
        <v>8</v>
      </c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>
        <v>2</v>
      </c>
      <c r="E24" s="178">
        <v>0</v>
      </c>
      <c r="F24" s="178">
        <v>0</v>
      </c>
      <c r="G24" s="150">
        <v>1</v>
      </c>
      <c r="H24" s="150">
        <v>1</v>
      </c>
      <c r="I24" s="150">
        <v>2</v>
      </c>
      <c r="J24" s="150">
        <v>0</v>
      </c>
      <c r="K24" s="150">
        <v>0</v>
      </c>
      <c r="L24" s="150">
        <v>3</v>
      </c>
      <c r="M24" s="150">
        <v>0</v>
      </c>
      <c r="N24" s="150">
        <v>0</v>
      </c>
      <c r="O24" s="150">
        <v>0</v>
      </c>
      <c r="P24" s="151">
        <v>8</v>
      </c>
      <c r="Q24" s="151">
        <v>2</v>
      </c>
      <c r="R24" s="347">
        <v>3</v>
      </c>
      <c r="S24" s="152">
        <v>7</v>
      </c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>
        <v>0</v>
      </c>
      <c r="E25" s="178">
        <v>0</v>
      </c>
      <c r="F25" s="178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3</v>
      </c>
      <c r="M25" s="150">
        <v>0</v>
      </c>
      <c r="N25" s="150">
        <v>0</v>
      </c>
      <c r="O25" s="150">
        <v>0</v>
      </c>
      <c r="P25" s="151">
        <v>7</v>
      </c>
      <c r="Q25" s="151">
        <v>0</v>
      </c>
      <c r="R25" s="347">
        <v>3</v>
      </c>
      <c r="S25" s="152">
        <v>4</v>
      </c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90" t="s">
        <v>48</v>
      </c>
      <c r="B66" s="891"/>
      <c r="C66" s="891"/>
      <c r="D66" s="165">
        <f>SUM(D13:D65)</f>
        <v>31</v>
      </c>
      <c r="E66" s="166">
        <f t="shared" ref="E66:S66" si="0">SUM(E13:E65)</f>
        <v>0</v>
      </c>
      <c r="F66" s="165">
        <f t="shared" si="0"/>
        <v>0</v>
      </c>
      <c r="G66" s="166">
        <f>SUM(G13:G65)</f>
        <v>25</v>
      </c>
      <c r="H66" s="167">
        <f>SUM(H13:H65)</f>
        <v>6</v>
      </c>
      <c r="I66" s="111">
        <f>SUM(I13:I65)</f>
        <v>5</v>
      </c>
      <c r="J66" s="208">
        <f t="shared" si="0"/>
        <v>11</v>
      </c>
      <c r="K66" s="165">
        <f t="shared" si="0"/>
        <v>13</v>
      </c>
      <c r="L66" s="111">
        <f t="shared" si="0"/>
        <v>27</v>
      </c>
      <c r="M66" s="111">
        <f t="shared" si="0"/>
        <v>0</v>
      </c>
      <c r="N66" s="208">
        <f t="shared" si="0"/>
        <v>0</v>
      </c>
      <c r="O66" s="209">
        <f t="shared" si="0"/>
        <v>0</v>
      </c>
      <c r="P66" s="210">
        <f t="shared" si="0"/>
        <v>81</v>
      </c>
      <c r="Q66" s="209">
        <f t="shared" si="0"/>
        <v>31</v>
      </c>
      <c r="R66" s="209">
        <f t="shared" si="0"/>
        <v>27</v>
      </c>
      <c r="S66" s="467">
        <f t="shared" si="0"/>
        <v>85</v>
      </c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S9:S10"/>
    <mergeCell ref="H9:H10"/>
    <mergeCell ref="B1:F1"/>
    <mergeCell ref="D5:F5"/>
    <mergeCell ref="G5:I5"/>
    <mergeCell ref="K5:L5"/>
    <mergeCell ref="M5:O5"/>
    <mergeCell ref="P8:S8"/>
    <mergeCell ref="L8:O8"/>
    <mergeCell ref="P5:Q5"/>
    <mergeCell ref="O6:Q6"/>
    <mergeCell ref="I9:I10"/>
    <mergeCell ref="O9:O10"/>
    <mergeCell ref="Q9:Q10"/>
    <mergeCell ref="R9:R10"/>
    <mergeCell ref="P9:P10"/>
    <mergeCell ref="A66:C66"/>
    <mergeCell ref="B6:D6"/>
    <mergeCell ref="E6:G6"/>
    <mergeCell ref="I6:J6"/>
    <mergeCell ref="E9:F9"/>
    <mergeCell ref="N9:N10"/>
    <mergeCell ref="A9:A10"/>
    <mergeCell ref="B9:B10"/>
    <mergeCell ref="C9:C10"/>
    <mergeCell ref="J9:J10"/>
    <mergeCell ref="D9:D10"/>
    <mergeCell ref="G9:G10"/>
    <mergeCell ref="K9:K10"/>
    <mergeCell ref="L9:L10"/>
    <mergeCell ref="M9:M10"/>
  </mergeCells>
  <conditionalFormatting sqref="F15">
    <cfRule type="expression" dxfId="335" priority="25">
      <formula>SUM(B15+C15)&lt;SUM(D15+F15)</formula>
    </cfRule>
    <cfRule type="expression" dxfId="334" priority="26">
      <formula>SUM(B15+C15)&gt;SUM(D15+F15)</formula>
    </cfRule>
  </conditionalFormatting>
  <conditionalFormatting sqref="G15:I15">
    <cfRule type="expression" dxfId="333" priority="23">
      <formula>SUM(C15+D15)&lt;SUM(F15+G15)</formula>
    </cfRule>
    <cfRule type="expression" dxfId="332" priority="24">
      <formula>SUM(C15+D15)&gt;SUM(F15+G15)</formula>
    </cfRule>
  </conditionalFormatting>
  <conditionalFormatting sqref="H15">
    <cfRule type="expression" dxfId="331" priority="21">
      <formula>SUM(C15+D15)&lt;SUM(H15:J15)</formula>
    </cfRule>
    <cfRule type="expression" dxfId="330" priority="22">
      <formula>SUM(C15+D15)&gt;SUM(H15:J15)</formula>
    </cfRule>
  </conditionalFormatting>
  <conditionalFormatting sqref="E15">
    <cfRule type="expression" dxfId="329" priority="19">
      <formula>SUM(A15+B15)&lt;SUM(C15+E15)</formula>
    </cfRule>
    <cfRule type="expression" dxfId="328" priority="20">
      <formula>SUM(A15+B15)&gt;SUM(C15+E15)</formula>
    </cfRule>
  </conditionalFormatting>
  <conditionalFormatting sqref="H15:I15 F13:G26">
    <cfRule type="expression" dxfId="327" priority="17">
      <formula>SUM(C13+D13)&lt;SUM(E13+F13)</formula>
    </cfRule>
    <cfRule type="expression" dxfId="326" priority="18">
      <formula>SUM(C13+D13)&gt;SUM(E13+F13)</formula>
    </cfRule>
  </conditionalFormatting>
  <conditionalFormatting sqref="H13:H26">
    <cfRule type="expression" dxfId="325" priority="15">
      <formula>SUM(D13+E13)&lt;SUM(H13:J13)</formula>
    </cfRule>
    <cfRule type="expression" dxfId="324" priority="16">
      <formula>SUM(D13+E13)&gt;SUM(H13:J13)</formula>
    </cfRule>
  </conditionalFormatting>
  <conditionalFormatting sqref="F16">
    <cfRule type="expression" dxfId="323" priority="13">
      <formula>SUM(B16+C16)&lt;SUM(D16+F16)</formula>
    </cfRule>
    <cfRule type="expression" dxfId="322" priority="14">
      <formula>SUM(B16+C16)&gt;SUM(D16+F16)</formula>
    </cfRule>
  </conditionalFormatting>
  <conditionalFormatting sqref="G16">
    <cfRule type="expression" dxfId="321" priority="11">
      <formula>SUM(C16+D16)&lt;SUM(F16+G16)</formula>
    </cfRule>
    <cfRule type="expression" dxfId="320" priority="12">
      <formula>SUM(C16+D16)&gt;SUM(F16+G16)</formula>
    </cfRule>
  </conditionalFormatting>
  <conditionalFormatting sqref="H16">
    <cfRule type="expression" dxfId="319" priority="9">
      <formula>SUM(C16+D16)&lt;SUM(H16:J16)</formula>
    </cfRule>
    <cfRule type="expression" dxfId="318" priority="10">
      <formula>SUM(C16+D16)&gt;SUM(H16:J16)</formula>
    </cfRule>
  </conditionalFormatting>
  <conditionalFormatting sqref="E16">
    <cfRule type="expression" dxfId="317" priority="7">
      <formula>SUM(A16+B16)&lt;SUM(C16+E16)</formula>
    </cfRule>
    <cfRule type="expression" dxfId="316" priority="8">
      <formula>SUM(A16+B16)&gt;SUM(C16+E16)</formula>
    </cfRule>
  </conditionalFormatting>
  <conditionalFormatting sqref="H15">
    <cfRule type="expression" dxfId="315" priority="5">
      <formula>SUM(D15+E15)&lt;SUM(G15+H15)</formula>
    </cfRule>
    <cfRule type="expression" dxfId="314" priority="6">
      <formula>SUM(D15+E15)&gt;SUM(G15+H15)</formula>
    </cfRule>
  </conditionalFormatting>
  <conditionalFormatting sqref="F13:G28">
    <cfRule type="expression" dxfId="313" priority="3">
      <formula>SUM(C13+D13)&lt;SUM(E13+F13)</formula>
    </cfRule>
    <cfRule type="expression" dxfId="312" priority="4">
      <formula>SUM(C13+D13)&gt;SUM(E13+F13)</formula>
    </cfRule>
  </conditionalFormatting>
  <conditionalFormatting sqref="H13:H28">
    <cfRule type="expression" dxfId="311" priority="1">
      <formula>SUM(D13+E13)&lt;SUM(H13:J13)</formula>
    </cfRule>
    <cfRule type="expression" dxfId="310" priority="2">
      <formula>SUM(D13+E13)&gt;SUM(H13:J13)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L6" sqref="L6: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42" t="s">
        <v>134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140</v>
      </c>
      <c r="B5" s="129"/>
      <c r="C5" s="72"/>
      <c r="D5" s="889" t="s">
        <v>38</v>
      </c>
      <c r="E5" s="889"/>
      <c r="F5" s="889"/>
      <c r="G5" s="888"/>
      <c r="H5" s="888"/>
      <c r="I5" s="888"/>
      <c r="J5" s="72"/>
      <c r="K5" s="889" t="s">
        <v>156</v>
      </c>
      <c r="L5" s="889"/>
      <c r="M5" s="888" t="s">
        <v>47</v>
      </c>
      <c r="N5" s="888"/>
      <c r="O5" s="888"/>
      <c r="P5" s="878"/>
      <c r="Q5" s="878"/>
    </row>
    <row r="6" spans="1:21" x14ac:dyDescent="0.25">
      <c r="A6" s="129" t="s">
        <v>24</v>
      </c>
      <c r="B6" s="887" t="s">
        <v>51</v>
      </c>
      <c r="C6" s="887"/>
      <c r="D6" s="887"/>
      <c r="E6" s="887"/>
      <c r="F6" s="887"/>
      <c r="G6" s="887"/>
      <c r="H6" s="174" t="s">
        <v>25</v>
      </c>
      <c r="I6" s="888" t="s">
        <v>51</v>
      </c>
      <c r="J6" s="888"/>
      <c r="K6" s="174" t="s">
        <v>27</v>
      </c>
      <c r="L6" s="824" t="s">
        <v>51</v>
      </c>
      <c r="M6" s="824"/>
      <c r="N6" s="174" t="s">
        <v>29</v>
      </c>
      <c r="O6" s="888" t="s">
        <v>184</v>
      </c>
      <c r="P6" s="888"/>
      <c r="Q6" s="888"/>
    </row>
    <row r="7" spans="1:21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21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426">
        <v>1</v>
      </c>
      <c r="E13" s="427">
        <v>0</v>
      </c>
      <c r="F13" s="427">
        <v>1</v>
      </c>
      <c r="G13" s="426">
        <v>2</v>
      </c>
      <c r="H13" s="426">
        <v>0</v>
      </c>
      <c r="I13" s="426">
        <v>0</v>
      </c>
      <c r="J13" s="426">
        <v>0</v>
      </c>
      <c r="K13" s="426">
        <v>2</v>
      </c>
      <c r="L13" s="426">
        <v>1</v>
      </c>
      <c r="M13" s="426">
        <v>0</v>
      </c>
      <c r="N13" s="426">
        <v>0</v>
      </c>
      <c r="O13" s="426">
        <v>0</v>
      </c>
      <c r="P13" s="428">
        <v>12</v>
      </c>
      <c r="Q13" s="428">
        <v>2</v>
      </c>
      <c r="R13" s="429">
        <v>1</v>
      </c>
      <c r="S13" s="430">
        <v>13</v>
      </c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426">
        <v>2</v>
      </c>
      <c r="E14" s="427">
        <v>0</v>
      </c>
      <c r="F14" s="427">
        <v>0</v>
      </c>
      <c r="G14" s="426">
        <v>1</v>
      </c>
      <c r="H14" s="426">
        <v>1</v>
      </c>
      <c r="I14" s="426">
        <v>0</v>
      </c>
      <c r="J14" s="426">
        <v>2</v>
      </c>
      <c r="K14" s="426">
        <v>0</v>
      </c>
      <c r="L14" s="426">
        <v>1</v>
      </c>
      <c r="M14" s="426">
        <v>0</v>
      </c>
      <c r="N14" s="426">
        <v>0</v>
      </c>
      <c r="O14" s="426">
        <v>0</v>
      </c>
      <c r="P14" s="428">
        <v>13</v>
      </c>
      <c r="Q14" s="428">
        <v>2</v>
      </c>
      <c r="R14" s="429">
        <v>1</v>
      </c>
      <c r="S14" s="430">
        <v>14</v>
      </c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426">
        <v>4</v>
      </c>
      <c r="E15" s="427">
        <v>1</v>
      </c>
      <c r="F15" s="427">
        <v>0</v>
      </c>
      <c r="G15" s="426">
        <v>2</v>
      </c>
      <c r="H15" s="426">
        <v>2</v>
      </c>
      <c r="I15" s="426">
        <v>2</v>
      </c>
      <c r="J15" s="426">
        <v>1</v>
      </c>
      <c r="K15" s="426">
        <v>1</v>
      </c>
      <c r="L15" s="426">
        <v>2</v>
      </c>
      <c r="M15" s="426">
        <v>0</v>
      </c>
      <c r="N15" s="426">
        <v>0</v>
      </c>
      <c r="O15" s="426">
        <v>0</v>
      </c>
      <c r="P15" s="428">
        <v>14</v>
      </c>
      <c r="Q15" s="428">
        <v>5</v>
      </c>
      <c r="R15" s="429">
        <v>2</v>
      </c>
      <c r="S15" s="430">
        <v>17</v>
      </c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426"/>
      <c r="E16" s="427"/>
      <c r="F16" s="427"/>
      <c r="G16" s="426"/>
      <c r="H16" s="426"/>
      <c r="I16" s="426"/>
      <c r="J16" s="426"/>
      <c r="K16" s="426"/>
      <c r="L16" s="426"/>
      <c r="M16" s="426"/>
      <c r="N16" s="426"/>
      <c r="O16" s="426"/>
      <c r="P16" s="428"/>
      <c r="Q16" s="428"/>
      <c r="R16" s="429"/>
      <c r="S16" s="430"/>
      <c r="T16" s="138"/>
      <c r="U16" s="348"/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78"/>
      <c r="Q17" s="478"/>
      <c r="R17" s="479"/>
      <c r="S17" s="480"/>
      <c r="T17" s="138"/>
      <c r="U17" s="348"/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78"/>
      <c r="Q18" s="478"/>
      <c r="R18" s="479"/>
      <c r="S18" s="480"/>
      <c r="T18" s="138"/>
      <c r="U18" s="348"/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78"/>
      <c r="Q19" s="478"/>
      <c r="R19" s="479"/>
      <c r="S19" s="480"/>
      <c r="T19" s="138"/>
      <c r="U19" s="348"/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78"/>
      <c r="Q20" s="478"/>
      <c r="R20" s="479"/>
      <c r="S20" s="480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78"/>
      <c r="Q21" s="478"/>
      <c r="R21" s="479"/>
      <c r="S21" s="480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78"/>
      <c r="Q22" s="478"/>
      <c r="R22" s="479"/>
      <c r="S22" s="480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78"/>
      <c r="Q23" s="478"/>
      <c r="R23" s="479"/>
      <c r="S23" s="480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78"/>
      <c r="Q24" s="478"/>
      <c r="R24" s="479"/>
      <c r="S24" s="480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78"/>
      <c r="Q25" s="478"/>
      <c r="R25" s="479"/>
      <c r="S25" s="480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90" t="s">
        <v>48</v>
      </c>
      <c r="B66" s="891"/>
      <c r="C66" s="891"/>
      <c r="D66" s="165">
        <f>SUM(D13:D65)</f>
        <v>7</v>
      </c>
      <c r="E66" s="166">
        <f t="shared" ref="E66:S66" si="0">SUM(E13:E65)</f>
        <v>1</v>
      </c>
      <c r="F66" s="165">
        <f t="shared" si="0"/>
        <v>1</v>
      </c>
      <c r="G66" s="166">
        <f t="shared" si="0"/>
        <v>5</v>
      </c>
      <c r="H66" s="167">
        <f t="shared" si="0"/>
        <v>3</v>
      </c>
      <c r="I66" s="111">
        <f t="shared" si="0"/>
        <v>2</v>
      </c>
      <c r="J66" s="208">
        <f t="shared" si="0"/>
        <v>3</v>
      </c>
      <c r="K66" s="165">
        <f t="shared" si="0"/>
        <v>3</v>
      </c>
      <c r="L66" s="111">
        <f t="shared" si="0"/>
        <v>4</v>
      </c>
      <c r="M66" s="111">
        <f t="shared" si="0"/>
        <v>0</v>
      </c>
      <c r="N66" s="208">
        <f t="shared" si="0"/>
        <v>0</v>
      </c>
      <c r="O66" s="209">
        <f t="shared" si="0"/>
        <v>0</v>
      </c>
      <c r="P66" s="210">
        <f t="shared" si="0"/>
        <v>39</v>
      </c>
      <c r="Q66" s="209">
        <f t="shared" si="0"/>
        <v>9</v>
      </c>
      <c r="R66" s="484">
        <f t="shared" si="0"/>
        <v>4</v>
      </c>
      <c r="S66" s="484">
        <f t="shared" si="0"/>
        <v>44</v>
      </c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O6:Q6"/>
    <mergeCell ref="H9:H10"/>
    <mergeCell ref="J9:J10"/>
    <mergeCell ref="I9:I10"/>
    <mergeCell ref="P5:Q5"/>
    <mergeCell ref="P8:S8"/>
    <mergeCell ref="S9:S10"/>
    <mergeCell ref="P9:P10"/>
    <mergeCell ref="Q9:Q10"/>
    <mergeCell ref="R9:R10"/>
    <mergeCell ref="B1:F1"/>
    <mergeCell ref="D5:F5"/>
    <mergeCell ref="G5:I5"/>
    <mergeCell ref="K5:L5"/>
    <mergeCell ref="M5:O5"/>
    <mergeCell ref="A66:C66"/>
    <mergeCell ref="B6:D6"/>
    <mergeCell ref="E6:G6"/>
    <mergeCell ref="I6:J6"/>
    <mergeCell ref="L8:O8"/>
    <mergeCell ref="E9:F9"/>
    <mergeCell ref="M9:M10"/>
    <mergeCell ref="N9:N10"/>
    <mergeCell ref="O9:O10"/>
    <mergeCell ref="G9:G10"/>
    <mergeCell ref="A9:A10"/>
    <mergeCell ref="B9:B10"/>
    <mergeCell ref="C9:C10"/>
    <mergeCell ref="D9:D10"/>
    <mergeCell ref="K9:K10"/>
    <mergeCell ref="L9:L10"/>
  </mergeCells>
  <conditionalFormatting sqref="F15">
    <cfRule type="expression" dxfId="309" priority="25">
      <formula>SUM(B15+C15)&lt;SUM(D15+F15)</formula>
    </cfRule>
    <cfRule type="expression" dxfId="308" priority="26">
      <formula>SUM(B15+C15)&gt;SUM(D15+F15)</formula>
    </cfRule>
  </conditionalFormatting>
  <conditionalFormatting sqref="G15:I15">
    <cfRule type="expression" dxfId="307" priority="23">
      <formula>SUM(C15+D15)&lt;SUM(F15+G15)</formula>
    </cfRule>
    <cfRule type="expression" dxfId="306" priority="24">
      <formula>SUM(C15+D15)&gt;SUM(F15+G15)</formula>
    </cfRule>
  </conditionalFormatting>
  <conditionalFormatting sqref="H15">
    <cfRule type="expression" dxfId="305" priority="21">
      <formula>SUM(C15+D15)&lt;SUM(H15:J15)</formula>
    </cfRule>
    <cfRule type="expression" dxfId="304" priority="22">
      <formula>SUM(C15+D15)&gt;SUM(H15:J15)</formula>
    </cfRule>
  </conditionalFormatting>
  <conditionalFormatting sqref="E15">
    <cfRule type="expression" dxfId="303" priority="19">
      <formula>SUM(A15+B15)&lt;SUM(C15+E15)</formula>
    </cfRule>
    <cfRule type="expression" dxfId="302" priority="20">
      <formula>SUM(A15+B15)&gt;SUM(C15+E15)</formula>
    </cfRule>
  </conditionalFormatting>
  <conditionalFormatting sqref="H15:I15 F13:G22">
    <cfRule type="expression" dxfId="301" priority="17">
      <formula>SUM(C13+D13)&lt;SUM(E13+F13)</formula>
    </cfRule>
    <cfRule type="expression" dxfId="300" priority="18">
      <formula>SUM(C13+D13)&gt;SUM(E13+F13)</formula>
    </cfRule>
  </conditionalFormatting>
  <conditionalFormatting sqref="H13:H22">
    <cfRule type="expression" dxfId="299" priority="15">
      <formula>SUM(D13+E13)&lt;SUM(H13:J13)</formula>
    </cfRule>
    <cfRule type="expression" dxfId="298" priority="16">
      <formula>SUM(D13+E13)&gt;SUM(H13:J13)</formula>
    </cfRule>
  </conditionalFormatting>
  <conditionalFormatting sqref="F16">
    <cfRule type="expression" dxfId="297" priority="13">
      <formula>SUM(B16+C16)&lt;SUM(D16+F16)</formula>
    </cfRule>
    <cfRule type="expression" dxfId="296" priority="14">
      <formula>SUM(B16+C16)&gt;SUM(D16+F16)</formula>
    </cfRule>
  </conditionalFormatting>
  <conditionalFormatting sqref="G16">
    <cfRule type="expression" dxfId="295" priority="11">
      <formula>SUM(C16+D16)&lt;SUM(F16+G16)</formula>
    </cfRule>
    <cfRule type="expression" dxfId="294" priority="12">
      <formula>SUM(C16+D16)&gt;SUM(F16+G16)</formula>
    </cfRule>
  </conditionalFormatting>
  <conditionalFormatting sqref="H16">
    <cfRule type="expression" dxfId="293" priority="9">
      <formula>SUM(C16+D16)&lt;SUM(H16:J16)</formula>
    </cfRule>
    <cfRule type="expression" dxfId="292" priority="10">
      <formula>SUM(C16+D16)&gt;SUM(H16:J16)</formula>
    </cfRule>
  </conditionalFormatting>
  <conditionalFormatting sqref="E16">
    <cfRule type="expression" dxfId="291" priority="7">
      <formula>SUM(A16+B16)&lt;SUM(C16+E16)</formula>
    </cfRule>
    <cfRule type="expression" dxfId="290" priority="8">
      <formula>SUM(A16+B16)&gt;SUM(C16+E16)</formula>
    </cfRule>
  </conditionalFormatting>
  <conditionalFormatting sqref="H15">
    <cfRule type="expression" dxfId="289" priority="5">
      <formula>SUM(D15+E15)&lt;SUM(G15+H15)</formula>
    </cfRule>
    <cfRule type="expression" dxfId="288" priority="6">
      <formula>SUM(D15+E15)&gt;SUM(G15+H15)</formula>
    </cfRule>
  </conditionalFormatting>
  <conditionalFormatting sqref="F13:G28">
    <cfRule type="expression" dxfId="287" priority="3">
      <formula>SUM(C13+D13)&lt;SUM(E13+F13)</formula>
    </cfRule>
    <cfRule type="expression" dxfId="286" priority="4">
      <formula>SUM(C13+D13)&gt;SUM(E13+F13)</formula>
    </cfRule>
  </conditionalFormatting>
  <conditionalFormatting sqref="H13:H28">
    <cfRule type="expression" dxfId="285" priority="1">
      <formula>SUM(D13+E13)&lt;SUM(H13:J13)</formula>
    </cfRule>
    <cfRule type="expression" dxfId="284" priority="2">
      <formula>SUM(D13+E13)&gt;SUM(H13:J13)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8"/>
  <sheetViews>
    <sheetView workbookViewId="0">
      <selection activeCell="M6" sqref="M6"/>
    </sheetView>
  </sheetViews>
  <sheetFormatPr defaultRowHeight="15.75" x14ac:dyDescent="0.25"/>
  <cols>
    <col min="1" max="2" width="11.42578125" style="73" customWidth="1"/>
    <col min="3" max="3" width="10.42578125" style="73" customWidth="1"/>
    <col min="4" max="4" width="10" style="73" customWidth="1"/>
    <col min="5" max="5" width="9.42578125" style="73" customWidth="1"/>
    <col min="6" max="6" width="8.5703125" style="73" customWidth="1"/>
    <col min="7" max="7" width="9.140625" style="73"/>
    <col min="8" max="8" width="7.28515625" style="73" customWidth="1"/>
    <col min="9" max="10" width="9.28515625" style="73" customWidth="1"/>
    <col min="11" max="11" width="9.140625" style="73"/>
    <col min="12" max="12" width="9.85546875" style="73" customWidth="1"/>
    <col min="13" max="13" width="10.85546875" style="73" customWidth="1"/>
    <col min="14" max="14" width="11.7109375" style="73" customWidth="1"/>
    <col min="15" max="15" width="10.42578125" style="73" customWidth="1"/>
    <col min="16" max="16" width="12.85546875" style="73" customWidth="1"/>
    <col min="17" max="17" width="9.140625" style="73"/>
    <col min="18" max="18" width="9.42578125" style="73" customWidth="1"/>
    <col min="19" max="16384" width="9.140625" style="73"/>
  </cols>
  <sheetData>
    <row r="1" spans="1:21" ht="12.75" customHeight="1" x14ac:dyDescent="0.25">
      <c r="B1" s="842" t="s">
        <v>134</v>
      </c>
      <c r="C1" s="842"/>
      <c r="D1" s="842"/>
      <c r="E1" s="842"/>
      <c r="F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140</v>
      </c>
      <c r="B5" s="129"/>
      <c r="C5" s="72"/>
      <c r="D5" s="889" t="s">
        <v>164</v>
      </c>
      <c r="E5" s="889"/>
      <c r="F5" s="889"/>
      <c r="G5" s="888"/>
      <c r="H5" s="888"/>
      <c r="I5" s="888"/>
      <c r="J5" s="72"/>
      <c r="K5" s="889" t="s">
        <v>156</v>
      </c>
      <c r="L5" s="889"/>
      <c r="M5" s="888"/>
      <c r="N5" s="888"/>
      <c r="O5" s="888"/>
      <c r="P5" s="878"/>
      <c r="Q5" s="878"/>
    </row>
    <row r="6" spans="1:21" x14ac:dyDescent="0.25">
      <c r="A6" s="129" t="s">
        <v>24</v>
      </c>
      <c r="B6" s="892" t="s">
        <v>255</v>
      </c>
      <c r="C6" s="892"/>
      <c r="D6" s="892"/>
      <c r="E6" s="304" t="s">
        <v>25</v>
      </c>
      <c r="F6" s="893" t="s">
        <v>256</v>
      </c>
      <c r="G6" s="893"/>
      <c r="H6" s="305" t="s">
        <v>27</v>
      </c>
      <c r="I6" s="894" t="s">
        <v>257</v>
      </c>
      <c r="J6" s="894"/>
      <c r="K6" s="305" t="s">
        <v>29</v>
      </c>
      <c r="L6" s="825" t="s">
        <v>258</v>
      </c>
      <c r="M6" s="825"/>
      <c r="N6" s="825"/>
      <c r="O6" s="892"/>
      <c r="P6" s="892"/>
      <c r="Q6" s="892"/>
      <c r="R6" s="85"/>
    </row>
    <row r="7" spans="1:21" ht="2.25" customHeight="1" thickBot="1" x14ac:dyDescent="0.3">
      <c r="A7" s="75"/>
      <c r="B7" s="75"/>
      <c r="C7" s="75"/>
      <c r="D7" s="75"/>
      <c r="E7" s="75"/>
      <c r="F7" s="75"/>
      <c r="G7" s="76"/>
      <c r="H7" s="76"/>
      <c r="I7" s="72"/>
      <c r="J7" s="72"/>
      <c r="K7" s="72"/>
      <c r="L7" s="72"/>
      <c r="M7" s="72"/>
      <c r="N7" s="72"/>
      <c r="O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customHeight="1" thickBot="1" x14ac:dyDescent="0.25">
      <c r="A9" s="855">
        <v>2016</v>
      </c>
      <c r="B9" s="859"/>
      <c r="C9" s="853" t="s">
        <v>2</v>
      </c>
      <c r="D9" s="833" t="s">
        <v>3</v>
      </c>
      <c r="E9" s="895" t="s">
        <v>275</v>
      </c>
      <c r="F9" s="896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21" customHeigh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44">
        <v>0</v>
      </c>
      <c r="E13" s="488">
        <v>0</v>
      </c>
      <c r="F13" s="488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89">
        <v>4</v>
      </c>
      <c r="Q13" s="489">
        <v>0</v>
      </c>
      <c r="R13" s="490">
        <v>0</v>
      </c>
      <c r="S13" s="491">
        <v>4</v>
      </c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44">
        <v>0</v>
      </c>
      <c r="E14" s="488">
        <v>0</v>
      </c>
      <c r="F14" s="488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89">
        <v>4</v>
      </c>
      <c r="Q14" s="489">
        <v>0</v>
      </c>
      <c r="R14" s="490">
        <v>0</v>
      </c>
      <c r="S14" s="491">
        <v>4</v>
      </c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579">
        <v>0</v>
      </c>
      <c r="E15" s="580">
        <v>0</v>
      </c>
      <c r="F15" s="580">
        <v>0</v>
      </c>
      <c r="G15" s="579">
        <v>0</v>
      </c>
      <c r="H15" s="579">
        <v>0</v>
      </c>
      <c r="I15" s="579">
        <v>0</v>
      </c>
      <c r="J15" s="579">
        <v>0</v>
      </c>
      <c r="K15" s="579">
        <v>0</v>
      </c>
      <c r="L15" s="579">
        <v>0</v>
      </c>
      <c r="M15" s="579">
        <v>0</v>
      </c>
      <c r="N15" s="579">
        <v>0</v>
      </c>
      <c r="O15" s="579">
        <v>0</v>
      </c>
      <c r="P15" s="581">
        <v>2</v>
      </c>
      <c r="Q15" s="581">
        <v>0</v>
      </c>
      <c r="R15" s="582">
        <v>2</v>
      </c>
      <c r="S15" s="583">
        <v>0</v>
      </c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579">
        <v>0</v>
      </c>
      <c r="E16" s="580">
        <v>0</v>
      </c>
      <c r="F16" s="580">
        <v>0</v>
      </c>
      <c r="G16" s="579">
        <v>0</v>
      </c>
      <c r="H16" s="579">
        <v>0</v>
      </c>
      <c r="I16" s="579">
        <v>0</v>
      </c>
      <c r="J16" s="579">
        <v>0</v>
      </c>
      <c r="K16" s="579">
        <v>0</v>
      </c>
      <c r="L16" s="579">
        <v>0</v>
      </c>
      <c r="M16" s="579">
        <v>0</v>
      </c>
      <c r="N16" s="579">
        <v>0</v>
      </c>
      <c r="O16" s="579">
        <v>0</v>
      </c>
      <c r="P16" s="581">
        <v>0</v>
      </c>
      <c r="Q16" s="581">
        <v>0</v>
      </c>
      <c r="R16" s="582">
        <v>0</v>
      </c>
      <c r="S16" s="583">
        <v>0</v>
      </c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44">
        <v>0</v>
      </c>
      <c r="E17" s="488">
        <v>0</v>
      </c>
      <c r="F17" s="488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89">
        <v>0</v>
      </c>
      <c r="Q17" s="489">
        <v>0</v>
      </c>
      <c r="R17" s="490">
        <v>0</v>
      </c>
      <c r="S17" s="583">
        <v>0</v>
      </c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44">
        <v>0</v>
      </c>
      <c r="E18" s="488">
        <v>0</v>
      </c>
      <c r="F18" s="488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89">
        <v>0</v>
      </c>
      <c r="Q18" s="489">
        <v>0</v>
      </c>
      <c r="R18" s="490">
        <v>0</v>
      </c>
      <c r="S18" s="583">
        <v>0</v>
      </c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44">
        <v>0</v>
      </c>
      <c r="E19" s="488">
        <v>0</v>
      </c>
      <c r="F19" s="488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89">
        <v>0</v>
      </c>
      <c r="Q19" s="489">
        <v>0</v>
      </c>
      <c r="R19" s="490">
        <v>0</v>
      </c>
      <c r="S19" s="583">
        <v>0</v>
      </c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44">
        <v>0</v>
      </c>
      <c r="E20" s="488">
        <v>0</v>
      </c>
      <c r="F20" s="488">
        <v>0</v>
      </c>
      <c r="G20" s="102">
        <v>0</v>
      </c>
      <c r="H20" s="102">
        <v>0</v>
      </c>
      <c r="I20" s="44">
        <v>0</v>
      </c>
      <c r="J20" s="44">
        <v>1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89">
        <v>0</v>
      </c>
      <c r="Q20" s="489">
        <v>1</v>
      </c>
      <c r="R20" s="490">
        <v>0</v>
      </c>
      <c r="S20" s="583">
        <v>1</v>
      </c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44">
        <v>0</v>
      </c>
      <c r="E21" s="488">
        <v>0</v>
      </c>
      <c r="F21" s="488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89">
        <v>1</v>
      </c>
      <c r="Q21" s="489">
        <v>0</v>
      </c>
      <c r="R21" s="490">
        <v>0</v>
      </c>
      <c r="S21" s="583">
        <v>1</v>
      </c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>
        <v>0</v>
      </c>
      <c r="E22" s="488">
        <v>0</v>
      </c>
      <c r="F22" s="488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478">
        <v>1</v>
      </c>
      <c r="Q22" s="478">
        <v>0</v>
      </c>
      <c r="R22" s="479">
        <v>0</v>
      </c>
      <c r="S22" s="480">
        <v>1</v>
      </c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>
        <v>0</v>
      </c>
      <c r="E23" s="488">
        <v>0</v>
      </c>
      <c r="F23" s="488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1</v>
      </c>
      <c r="M23" s="150">
        <v>0</v>
      </c>
      <c r="N23" s="150">
        <v>0</v>
      </c>
      <c r="O23" s="150">
        <v>0</v>
      </c>
      <c r="P23" s="478">
        <v>1</v>
      </c>
      <c r="Q23" s="478">
        <v>0</v>
      </c>
      <c r="R23" s="479">
        <v>1</v>
      </c>
      <c r="S23" s="480">
        <v>0</v>
      </c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>
        <v>0</v>
      </c>
      <c r="E24" s="488">
        <v>0</v>
      </c>
      <c r="F24" s="488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478">
        <v>0</v>
      </c>
      <c r="Q24" s="478">
        <v>0</v>
      </c>
      <c r="R24" s="479">
        <v>0</v>
      </c>
      <c r="S24" s="480">
        <v>0</v>
      </c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>
        <v>0</v>
      </c>
      <c r="E25" s="488">
        <v>0</v>
      </c>
      <c r="F25" s="488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478">
        <v>0</v>
      </c>
      <c r="Q25" s="478">
        <v>0</v>
      </c>
      <c r="R25" s="479">
        <v>0</v>
      </c>
      <c r="S25" s="480">
        <v>0</v>
      </c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488"/>
      <c r="F26" s="488"/>
      <c r="G26" s="150"/>
      <c r="H26" s="150"/>
      <c r="I26" s="150"/>
      <c r="J26" s="150"/>
      <c r="K26" s="150"/>
      <c r="L26" s="150"/>
      <c r="M26" s="150"/>
      <c r="N26" s="150"/>
      <c r="O26" s="150"/>
      <c r="P26" s="478"/>
      <c r="Q26" s="478"/>
      <c r="R26" s="479"/>
      <c r="S26" s="480">
        <v>0</v>
      </c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488"/>
      <c r="F27" s="488"/>
      <c r="G27" s="150"/>
      <c r="H27" s="150"/>
      <c r="I27" s="150"/>
      <c r="J27" s="150"/>
      <c r="K27" s="150"/>
      <c r="L27" s="150"/>
      <c r="M27" s="150"/>
      <c r="N27" s="150"/>
      <c r="O27" s="150"/>
      <c r="P27" s="478"/>
      <c r="Q27" s="478"/>
      <c r="R27" s="479"/>
      <c r="S27" s="480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488"/>
      <c r="F28" s="488"/>
      <c r="G28" s="150"/>
      <c r="H28" s="150"/>
      <c r="I28" s="150"/>
      <c r="J28" s="150"/>
      <c r="K28" s="150"/>
      <c r="L28" s="150"/>
      <c r="M28" s="150"/>
      <c r="N28" s="150"/>
      <c r="O28" s="150"/>
      <c r="P28" s="478"/>
      <c r="Q28" s="478"/>
      <c r="R28" s="479"/>
      <c r="S28" s="480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488"/>
      <c r="F29" s="488"/>
      <c r="G29" s="150"/>
      <c r="H29" s="150"/>
      <c r="I29" s="150"/>
      <c r="J29" s="150"/>
      <c r="K29" s="150"/>
      <c r="L29" s="150"/>
      <c r="M29" s="150"/>
      <c r="N29" s="150"/>
      <c r="O29" s="150"/>
      <c r="P29" s="478"/>
      <c r="Q29" s="478"/>
      <c r="R29" s="479"/>
      <c r="S29" s="480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488"/>
      <c r="F30" s="488"/>
      <c r="G30" s="150"/>
      <c r="H30" s="150"/>
      <c r="I30" s="150"/>
      <c r="J30" s="150"/>
      <c r="K30" s="150"/>
      <c r="L30" s="150"/>
      <c r="M30" s="150"/>
      <c r="N30" s="150"/>
      <c r="O30" s="150"/>
      <c r="P30" s="478"/>
      <c r="Q30" s="478"/>
      <c r="R30" s="479"/>
      <c r="S30" s="480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488"/>
      <c r="F31" s="488"/>
      <c r="G31" s="150"/>
      <c r="H31" s="150"/>
      <c r="I31" s="150"/>
      <c r="J31" s="150"/>
      <c r="K31" s="150"/>
      <c r="L31" s="150"/>
      <c r="M31" s="150"/>
      <c r="N31" s="150"/>
      <c r="O31" s="150"/>
      <c r="P31" s="478"/>
      <c r="Q31" s="478"/>
      <c r="R31" s="479"/>
      <c r="S31" s="480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488"/>
      <c r="F32" s="488"/>
      <c r="G32" s="150"/>
      <c r="H32" s="150"/>
      <c r="I32" s="150"/>
      <c r="J32" s="150"/>
      <c r="K32" s="150"/>
      <c r="L32" s="150"/>
      <c r="M32" s="150"/>
      <c r="N32" s="150"/>
      <c r="O32" s="150"/>
      <c r="P32" s="478"/>
      <c r="Q32" s="478"/>
      <c r="R32" s="479"/>
      <c r="S32" s="480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488"/>
      <c r="F33" s="488"/>
      <c r="G33" s="150"/>
      <c r="H33" s="150"/>
      <c r="I33" s="150"/>
      <c r="J33" s="150"/>
      <c r="K33" s="150"/>
      <c r="L33" s="150"/>
      <c r="M33" s="150"/>
      <c r="N33" s="150"/>
      <c r="O33" s="150"/>
      <c r="P33" s="478"/>
      <c r="Q33" s="478"/>
      <c r="R33" s="479"/>
      <c r="S33" s="480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488"/>
      <c r="F34" s="488"/>
      <c r="G34" s="150"/>
      <c r="H34" s="150"/>
      <c r="I34" s="150"/>
      <c r="J34" s="150"/>
      <c r="K34" s="150"/>
      <c r="L34" s="150"/>
      <c r="M34" s="150"/>
      <c r="N34" s="150"/>
      <c r="O34" s="150"/>
      <c r="P34" s="478"/>
      <c r="Q34" s="478"/>
      <c r="R34" s="479"/>
      <c r="S34" s="480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488"/>
      <c r="F35" s="488"/>
      <c r="G35" s="150"/>
      <c r="H35" s="150"/>
      <c r="I35" s="150"/>
      <c r="J35" s="150"/>
      <c r="K35" s="150"/>
      <c r="L35" s="150"/>
      <c r="M35" s="150"/>
      <c r="N35" s="150"/>
      <c r="O35" s="150"/>
      <c r="P35" s="478"/>
      <c r="Q35" s="478"/>
      <c r="R35" s="479"/>
      <c r="S35" s="480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488"/>
      <c r="F36" s="488"/>
      <c r="G36" s="150"/>
      <c r="H36" s="150"/>
      <c r="I36" s="150"/>
      <c r="J36" s="150"/>
      <c r="K36" s="150"/>
      <c r="L36" s="150"/>
      <c r="M36" s="150"/>
      <c r="N36" s="150"/>
      <c r="O36" s="150"/>
      <c r="P36" s="478"/>
      <c r="Q36" s="478"/>
      <c r="R36" s="479"/>
      <c r="S36" s="480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488"/>
      <c r="F37" s="488"/>
      <c r="G37" s="150"/>
      <c r="H37" s="150"/>
      <c r="I37" s="150"/>
      <c r="J37" s="150"/>
      <c r="K37" s="150"/>
      <c r="L37" s="150"/>
      <c r="M37" s="150"/>
      <c r="N37" s="150"/>
      <c r="O37" s="150"/>
      <c r="P37" s="478"/>
      <c r="Q37" s="478"/>
      <c r="R37" s="479"/>
      <c r="S37" s="480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488"/>
      <c r="F38" s="488"/>
      <c r="G38" s="150"/>
      <c r="H38" s="150"/>
      <c r="I38" s="150"/>
      <c r="J38" s="150"/>
      <c r="K38" s="150"/>
      <c r="L38" s="150"/>
      <c r="M38" s="150"/>
      <c r="N38" s="150"/>
      <c r="O38" s="150"/>
      <c r="P38" s="478"/>
      <c r="Q38" s="478"/>
      <c r="R38" s="479"/>
      <c r="S38" s="480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488"/>
      <c r="F39" s="488"/>
      <c r="G39" s="150"/>
      <c r="H39" s="150"/>
      <c r="I39" s="150"/>
      <c r="J39" s="150"/>
      <c r="K39" s="150"/>
      <c r="L39" s="150"/>
      <c r="M39" s="150"/>
      <c r="N39" s="150"/>
      <c r="O39" s="150"/>
      <c r="P39" s="478"/>
      <c r="Q39" s="478"/>
      <c r="R39" s="479"/>
      <c r="S39" s="480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488"/>
      <c r="F40" s="488"/>
      <c r="G40" s="150"/>
      <c r="H40" s="150"/>
      <c r="I40" s="150"/>
      <c r="J40" s="150"/>
      <c r="K40" s="150"/>
      <c r="L40" s="150"/>
      <c r="M40" s="150"/>
      <c r="N40" s="150"/>
      <c r="O40" s="150"/>
      <c r="P40" s="478"/>
      <c r="Q40" s="478"/>
      <c r="R40" s="479"/>
      <c r="S40" s="480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488"/>
      <c r="F41" s="488"/>
      <c r="G41" s="150"/>
      <c r="H41" s="150"/>
      <c r="I41" s="150"/>
      <c r="J41" s="150"/>
      <c r="K41" s="150"/>
      <c r="L41" s="150"/>
      <c r="M41" s="150"/>
      <c r="N41" s="150"/>
      <c r="O41" s="150"/>
      <c r="P41" s="478"/>
      <c r="Q41" s="478"/>
      <c r="R41" s="479"/>
      <c r="S41" s="480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488"/>
      <c r="F42" s="488"/>
      <c r="G42" s="150"/>
      <c r="H42" s="150"/>
      <c r="I42" s="150"/>
      <c r="J42" s="150"/>
      <c r="K42" s="150"/>
      <c r="L42" s="150"/>
      <c r="M42" s="150"/>
      <c r="N42" s="150"/>
      <c r="O42" s="150"/>
      <c r="P42" s="478"/>
      <c r="Q42" s="478"/>
      <c r="R42" s="479"/>
      <c r="S42" s="480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488"/>
      <c r="F43" s="488"/>
      <c r="G43" s="150"/>
      <c r="H43" s="150"/>
      <c r="I43" s="150"/>
      <c r="J43" s="150"/>
      <c r="K43" s="150"/>
      <c r="L43" s="150"/>
      <c r="M43" s="150"/>
      <c r="N43" s="150"/>
      <c r="O43" s="150"/>
      <c r="P43" s="478"/>
      <c r="Q43" s="478"/>
      <c r="R43" s="479"/>
      <c r="S43" s="480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488"/>
      <c r="F44" s="488"/>
      <c r="G44" s="150"/>
      <c r="H44" s="150"/>
      <c r="I44" s="150"/>
      <c r="J44" s="150"/>
      <c r="K44" s="150"/>
      <c r="L44" s="150"/>
      <c r="M44" s="150"/>
      <c r="N44" s="150"/>
      <c r="O44" s="150"/>
      <c r="P44" s="478"/>
      <c r="Q44" s="478"/>
      <c r="R44" s="479"/>
      <c r="S44" s="480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488"/>
      <c r="F45" s="488"/>
      <c r="G45" s="150"/>
      <c r="H45" s="150"/>
      <c r="I45" s="150"/>
      <c r="J45" s="150"/>
      <c r="K45" s="150"/>
      <c r="L45" s="150"/>
      <c r="M45" s="150"/>
      <c r="N45" s="150"/>
      <c r="O45" s="150"/>
      <c r="P45" s="478"/>
      <c r="Q45" s="478"/>
      <c r="R45" s="479"/>
      <c r="S45" s="480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488"/>
      <c r="F46" s="488"/>
      <c r="G46" s="150"/>
      <c r="H46" s="150"/>
      <c r="I46" s="150"/>
      <c r="J46" s="150"/>
      <c r="K46" s="150"/>
      <c r="L46" s="150"/>
      <c r="M46" s="150"/>
      <c r="N46" s="150"/>
      <c r="O46" s="150"/>
      <c r="P46" s="478"/>
      <c r="Q46" s="478"/>
      <c r="R46" s="479"/>
      <c r="S46" s="480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488"/>
      <c r="F47" s="488"/>
      <c r="G47" s="150"/>
      <c r="H47" s="150"/>
      <c r="I47" s="150"/>
      <c r="J47" s="150"/>
      <c r="K47" s="150"/>
      <c r="L47" s="150"/>
      <c r="M47" s="150"/>
      <c r="N47" s="150"/>
      <c r="O47" s="150"/>
      <c r="P47" s="478"/>
      <c r="Q47" s="478"/>
      <c r="R47" s="479"/>
      <c r="S47" s="480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488"/>
      <c r="F48" s="488"/>
      <c r="G48" s="150"/>
      <c r="H48" s="150"/>
      <c r="I48" s="150"/>
      <c r="J48" s="150"/>
      <c r="K48" s="150"/>
      <c r="L48" s="150"/>
      <c r="M48" s="150"/>
      <c r="N48" s="150"/>
      <c r="O48" s="150"/>
      <c r="P48" s="478"/>
      <c r="Q48" s="478"/>
      <c r="R48" s="479"/>
      <c r="S48" s="480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488"/>
      <c r="F49" s="488"/>
      <c r="G49" s="150"/>
      <c r="H49" s="150"/>
      <c r="I49" s="150"/>
      <c r="J49" s="150"/>
      <c r="K49" s="150"/>
      <c r="L49" s="150"/>
      <c r="M49" s="150"/>
      <c r="N49" s="150"/>
      <c r="O49" s="150"/>
      <c r="P49" s="478"/>
      <c r="Q49" s="478"/>
      <c r="R49" s="479"/>
      <c r="S49" s="480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488"/>
      <c r="F50" s="488"/>
      <c r="G50" s="150"/>
      <c r="H50" s="150"/>
      <c r="I50" s="150"/>
      <c r="J50" s="150"/>
      <c r="K50" s="150"/>
      <c r="L50" s="150"/>
      <c r="M50" s="150"/>
      <c r="N50" s="150"/>
      <c r="O50" s="150"/>
      <c r="P50" s="478"/>
      <c r="Q50" s="478"/>
      <c r="R50" s="479"/>
      <c r="S50" s="480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488"/>
      <c r="F51" s="488"/>
      <c r="G51" s="150"/>
      <c r="H51" s="150"/>
      <c r="I51" s="150"/>
      <c r="J51" s="150"/>
      <c r="K51" s="150"/>
      <c r="L51" s="150"/>
      <c r="M51" s="150"/>
      <c r="N51" s="150"/>
      <c r="O51" s="150"/>
      <c r="P51" s="478"/>
      <c r="Q51" s="478"/>
      <c r="R51" s="479"/>
      <c r="S51" s="480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488"/>
      <c r="F52" s="488"/>
      <c r="G52" s="150"/>
      <c r="H52" s="150"/>
      <c r="I52" s="150"/>
      <c r="J52" s="150"/>
      <c r="K52" s="150"/>
      <c r="L52" s="150"/>
      <c r="M52" s="150"/>
      <c r="N52" s="150"/>
      <c r="O52" s="150"/>
      <c r="P52" s="478"/>
      <c r="Q52" s="478"/>
      <c r="R52" s="479"/>
      <c r="S52" s="480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488"/>
      <c r="F53" s="488"/>
      <c r="G53" s="150"/>
      <c r="H53" s="150"/>
      <c r="I53" s="150"/>
      <c r="J53" s="150"/>
      <c r="K53" s="150"/>
      <c r="L53" s="150"/>
      <c r="M53" s="150"/>
      <c r="N53" s="150"/>
      <c r="O53" s="150"/>
      <c r="P53" s="478"/>
      <c r="Q53" s="478"/>
      <c r="R53" s="479"/>
      <c r="S53" s="480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488"/>
      <c r="F54" s="488"/>
      <c r="G54" s="150"/>
      <c r="H54" s="150"/>
      <c r="I54" s="150"/>
      <c r="J54" s="150"/>
      <c r="K54" s="150"/>
      <c r="L54" s="150"/>
      <c r="M54" s="150"/>
      <c r="N54" s="150"/>
      <c r="O54" s="150"/>
      <c r="P54" s="478"/>
      <c r="Q54" s="478"/>
      <c r="R54" s="479"/>
      <c r="S54" s="480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488"/>
      <c r="F55" s="488"/>
      <c r="G55" s="150"/>
      <c r="H55" s="150"/>
      <c r="I55" s="150"/>
      <c r="J55" s="150"/>
      <c r="K55" s="150"/>
      <c r="L55" s="150"/>
      <c r="M55" s="150"/>
      <c r="N55" s="150"/>
      <c r="O55" s="150"/>
      <c r="P55" s="478"/>
      <c r="Q55" s="478"/>
      <c r="R55" s="479"/>
      <c r="S55" s="480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488"/>
      <c r="F56" s="488"/>
      <c r="G56" s="150"/>
      <c r="H56" s="150"/>
      <c r="I56" s="150"/>
      <c r="J56" s="150"/>
      <c r="K56" s="150"/>
      <c r="L56" s="150"/>
      <c r="M56" s="150"/>
      <c r="N56" s="150"/>
      <c r="O56" s="150"/>
      <c r="P56" s="478"/>
      <c r="Q56" s="478"/>
      <c r="R56" s="479"/>
      <c r="S56" s="480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488"/>
      <c r="F57" s="488"/>
      <c r="G57" s="150"/>
      <c r="H57" s="150"/>
      <c r="I57" s="150"/>
      <c r="J57" s="150"/>
      <c r="K57" s="150"/>
      <c r="L57" s="150"/>
      <c r="M57" s="150"/>
      <c r="N57" s="150"/>
      <c r="O57" s="150"/>
      <c r="P57" s="478"/>
      <c r="Q57" s="478"/>
      <c r="R57" s="479"/>
      <c r="S57" s="480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488"/>
      <c r="F58" s="488"/>
      <c r="G58" s="150"/>
      <c r="H58" s="150"/>
      <c r="I58" s="150"/>
      <c r="J58" s="150"/>
      <c r="K58" s="150"/>
      <c r="L58" s="150"/>
      <c r="M58" s="150"/>
      <c r="N58" s="150"/>
      <c r="O58" s="150"/>
      <c r="P58" s="478"/>
      <c r="Q58" s="478"/>
      <c r="R58" s="479"/>
      <c r="S58" s="480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488"/>
      <c r="F59" s="488"/>
      <c r="G59" s="150"/>
      <c r="H59" s="150"/>
      <c r="I59" s="150"/>
      <c r="J59" s="150"/>
      <c r="K59" s="150"/>
      <c r="L59" s="150"/>
      <c r="M59" s="150"/>
      <c r="N59" s="150"/>
      <c r="O59" s="150"/>
      <c r="P59" s="478"/>
      <c r="Q59" s="478"/>
      <c r="R59" s="479"/>
      <c r="S59" s="480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488"/>
      <c r="F60" s="488"/>
      <c r="G60" s="150"/>
      <c r="H60" s="150"/>
      <c r="I60" s="150"/>
      <c r="J60" s="150"/>
      <c r="K60" s="150"/>
      <c r="L60" s="150"/>
      <c r="M60" s="150"/>
      <c r="N60" s="150"/>
      <c r="O60" s="150"/>
      <c r="P60" s="478"/>
      <c r="Q60" s="478"/>
      <c r="R60" s="479"/>
      <c r="S60" s="480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488"/>
      <c r="F61" s="488"/>
      <c r="G61" s="150"/>
      <c r="H61" s="150"/>
      <c r="I61" s="150"/>
      <c r="J61" s="150"/>
      <c r="K61" s="150"/>
      <c r="L61" s="150"/>
      <c r="M61" s="150"/>
      <c r="N61" s="150"/>
      <c r="O61" s="150"/>
      <c r="P61" s="478"/>
      <c r="Q61" s="478"/>
      <c r="R61" s="479"/>
      <c r="S61" s="480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488"/>
      <c r="F62" s="488"/>
      <c r="G62" s="150"/>
      <c r="H62" s="150"/>
      <c r="I62" s="150"/>
      <c r="J62" s="150"/>
      <c r="K62" s="150"/>
      <c r="L62" s="150"/>
      <c r="M62" s="150"/>
      <c r="N62" s="150"/>
      <c r="O62" s="150"/>
      <c r="P62" s="478"/>
      <c r="Q62" s="478"/>
      <c r="R62" s="479"/>
      <c r="S62" s="480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488"/>
      <c r="F63" s="488"/>
      <c r="G63" s="150"/>
      <c r="H63" s="150"/>
      <c r="I63" s="150"/>
      <c r="J63" s="150"/>
      <c r="K63" s="150"/>
      <c r="L63" s="150"/>
      <c r="M63" s="150"/>
      <c r="N63" s="150"/>
      <c r="O63" s="150"/>
      <c r="P63" s="478"/>
      <c r="Q63" s="478"/>
      <c r="R63" s="479"/>
      <c r="S63" s="480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488"/>
      <c r="F64" s="488"/>
      <c r="G64" s="150"/>
      <c r="H64" s="150"/>
      <c r="I64" s="150"/>
      <c r="J64" s="150"/>
      <c r="K64" s="150"/>
      <c r="L64" s="150"/>
      <c r="M64" s="150"/>
      <c r="N64" s="150"/>
      <c r="O64" s="150"/>
      <c r="P64" s="478"/>
      <c r="Q64" s="478"/>
      <c r="R64" s="479"/>
      <c r="S64" s="480"/>
    </row>
    <row r="65" spans="1:87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488"/>
      <c r="F65" s="488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87" ht="16.5" thickBot="1" x14ac:dyDescent="0.3">
      <c r="A66" s="890" t="s">
        <v>48</v>
      </c>
      <c r="B66" s="891"/>
      <c r="C66" s="891"/>
      <c r="D66" s="415">
        <f t="shared" ref="D66:S66" si="0">SUM(D13:D65)</f>
        <v>0</v>
      </c>
      <c r="E66" s="416">
        <f t="shared" si="0"/>
        <v>0</v>
      </c>
      <c r="F66" s="415">
        <f t="shared" si="0"/>
        <v>0</v>
      </c>
      <c r="G66" s="416">
        <f t="shared" si="0"/>
        <v>0</v>
      </c>
      <c r="H66" s="417">
        <f t="shared" si="0"/>
        <v>0</v>
      </c>
      <c r="I66" s="418">
        <f t="shared" si="0"/>
        <v>0</v>
      </c>
      <c r="J66" s="419">
        <f t="shared" si="0"/>
        <v>1</v>
      </c>
      <c r="K66" s="415">
        <f t="shared" si="0"/>
        <v>0</v>
      </c>
      <c r="L66" s="418">
        <f t="shared" si="0"/>
        <v>1</v>
      </c>
      <c r="M66" s="418">
        <f t="shared" si="0"/>
        <v>0</v>
      </c>
      <c r="N66" s="419">
        <f t="shared" si="0"/>
        <v>0</v>
      </c>
      <c r="O66" s="420">
        <f t="shared" si="0"/>
        <v>0</v>
      </c>
      <c r="P66" s="421">
        <f t="shared" si="0"/>
        <v>13</v>
      </c>
      <c r="Q66" s="420">
        <f t="shared" si="0"/>
        <v>1</v>
      </c>
      <c r="R66" s="422">
        <f t="shared" si="0"/>
        <v>3</v>
      </c>
      <c r="S66" s="422">
        <f t="shared" si="0"/>
        <v>11</v>
      </c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spans="1:87" x14ac:dyDescent="0.25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spans="1:87" x14ac:dyDescent="0.25">
      <c r="R68" s="128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spans="1:87" x14ac:dyDescent="0.25">
      <c r="R69" s="128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spans="1:87" x14ac:dyDescent="0.25">
      <c r="R70" s="128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spans="1:87" x14ac:dyDescent="0.25">
      <c r="R71" s="128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spans="1:87" x14ac:dyDescent="0.25">
      <c r="R72" s="128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spans="1:87" x14ac:dyDescent="0.25">
      <c r="R73" s="128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spans="1:87" x14ac:dyDescent="0.25">
      <c r="R74" s="128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spans="1:87" x14ac:dyDescent="0.25">
      <c r="R75" s="128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spans="1:87" x14ac:dyDescent="0.25">
      <c r="R76" s="128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spans="1:87" x14ac:dyDescent="0.25">
      <c r="R77" s="128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spans="1:87" x14ac:dyDescent="0.25">
      <c r="R78" s="128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spans="1:87" x14ac:dyDescent="0.25">
      <c r="R79" s="128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spans="1:87" x14ac:dyDescent="0.25">
      <c r="R80" s="128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spans="18:87" x14ac:dyDescent="0.25">
      <c r="R81" s="128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spans="18:87" x14ac:dyDescent="0.25">
      <c r="R82" s="128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spans="18:87" x14ac:dyDescent="0.25">
      <c r="R83" s="128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spans="18:87" x14ac:dyDescent="0.25">
      <c r="R84" s="128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spans="18:87" x14ac:dyDescent="0.25">
      <c r="R85" s="128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spans="18:87" x14ac:dyDescent="0.25">
      <c r="R86" s="128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spans="18:87" x14ac:dyDescent="0.25">
      <c r="R87" s="128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spans="18:87" x14ac:dyDescent="0.25">
      <c r="R88" s="128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spans="18:87" x14ac:dyDescent="0.25">
      <c r="R89" s="128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spans="18:87" x14ac:dyDescent="0.25">
      <c r="R90" s="128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spans="18:87" x14ac:dyDescent="0.25">
      <c r="R91" s="128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spans="18:87" x14ac:dyDescent="0.25">
      <c r="R92" s="128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spans="18:87" x14ac:dyDescent="0.25">
      <c r="R93" s="128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spans="18:87" x14ac:dyDescent="0.25">
      <c r="R94" s="128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spans="18:87" x14ac:dyDescent="0.25">
      <c r="R95" s="128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spans="18:87" x14ac:dyDescent="0.25">
      <c r="R96" s="128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spans="18:87" x14ac:dyDescent="0.25">
      <c r="R97" s="128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spans="18:87" x14ac:dyDescent="0.25">
      <c r="R98" s="128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spans="18:87" x14ac:dyDescent="0.25">
      <c r="R99" s="128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spans="18:87" x14ac:dyDescent="0.25">
      <c r="R100" s="128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</row>
    <row r="101" spans="18:87" x14ac:dyDescent="0.25">
      <c r="R101" s="128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</row>
    <row r="102" spans="18:87" x14ac:dyDescent="0.25">
      <c r="R102" s="128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</row>
    <row r="103" spans="18:87" x14ac:dyDescent="0.25">
      <c r="R103" s="128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</row>
    <row r="104" spans="18:87" x14ac:dyDescent="0.25">
      <c r="R104" s="128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</row>
    <row r="105" spans="18:87" x14ac:dyDescent="0.25">
      <c r="R105" s="128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</row>
    <row r="106" spans="18:87" x14ac:dyDescent="0.25">
      <c r="R106" s="128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</row>
    <row r="107" spans="18:87" x14ac:dyDescent="0.25">
      <c r="R107" s="128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</row>
    <row r="108" spans="18:87" x14ac:dyDescent="0.25">
      <c r="R108" s="128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</row>
    <row r="109" spans="18:87" x14ac:dyDescent="0.25">
      <c r="R109" s="128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</row>
    <row r="110" spans="18:87" x14ac:dyDescent="0.25">
      <c r="R110" s="128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</row>
    <row r="111" spans="18:87" x14ac:dyDescent="0.25">
      <c r="R111" s="128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</row>
    <row r="112" spans="18:87" x14ac:dyDescent="0.25">
      <c r="R112" s="128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</row>
    <row r="113" spans="18:87" x14ac:dyDescent="0.25">
      <c r="R113" s="128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</row>
    <row r="114" spans="18:87" x14ac:dyDescent="0.25">
      <c r="R114" s="128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</row>
    <row r="115" spans="18:87" x14ac:dyDescent="0.25">
      <c r="R115" s="128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</row>
    <row r="116" spans="18:87" x14ac:dyDescent="0.25">
      <c r="R116" s="128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</row>
    <row r="117" spans="18:87" x14ac:dyDescent="0.25">
      <c r="R117" s="128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</row>
    <row r="118" spans="18:87" x14ac:dyDescent="0.25">
      <c r="R118" s="128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</row>
    <row r="119" spans="18:87" x14ac:dyDescent="0.25">
      <c r="R119" s="128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</row>
    <row r="120" spans="18:87" x14ac:dyDescent="0.25">
      <c r="R120" s="128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</row>
    <row r="121" spans="18:87" x14ac:dyDescent="0.25">
      <c r="R121" s="128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</row>
    <row r="122" spans="18:87" x14ac:dyDescent="0.25">
      <c r="R122" s="128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</row>
    <row r="123" spans="18:87" x14ac:dyDescent="0.25">
      <c r="R123" s="128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</row>
    <row r="124" spans="18:87" x14ac:dyDescent="0.25">
      <c r="R124" s="128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</row>
    <row r="125" spans="18:87" x14ac:dyDescent="0.25">
      <c r="R125" s="128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</row>
    <row r="126" spans="18:87" x14ac:dyDescent="0.25">
      <c r="R126" s="128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</row>
    <row r="127" spans="18:87" x14ac:dyDescent="0.25">
      <c r="R127" s="128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</row>
    <row r="128" spans="18:87" x14ac:dyDescent="0.25">
      <c r="R128" s="128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</row>
    <row r="129" spans="18:87" x14ac:dyDescent="0.25">
      <c r="R129" s="128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</row>
    <row r="130" spans="18:87" x14ac:dyDescent="0.25">
      <c r="R130" s="128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</row>
    <row r="131" spans="18:87" x14ac:dyDescent="0.25">
      <c r="R131" s="128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</row>
    <row r="132" spans="18:87" x14ac:dyDescent="0.25">
      <c r="R132" s="128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</row>
    <row r="133" spans="18:87" x14ac:dyDescent="0.25">
      <c r="R133" s="128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</row>
    <row r="134" spans="18:87" x14ac:dyDescent="0.25">
      <c r="R134" s="128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</row>
    <row r="135" spans="18:87" x14ac:dyDescent="0.25">
      <c r="R135" s="128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</row>
    <row r="136" spans="18:87" x14ac:dyDescent="0.25">
      <c r="R136" s="128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</row>
    <row r="137" spans="18:87" x14ac:dyDescent="0.25">
      <c r="R137" s="128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</row>
    <row r="138" spans="18:87" x14ac:dyDescent="0.25">
      <c r="R138" s="128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</row>
    <row r="139" spans="18:87" x14ac:dyDescent="0.25">
      <c r="R139" s="128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</row>
    <row r="140" spans="18:87" x14ac:dyDescent="0.25">
      <c r="R140" s="128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</row>
    <row r="141" spans="18:87" x14ac:dyDescent="0.25">
      <c r="R141" s="128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</row>
    <row r="142" spans="18:87" x14ac:dyDescent="0.25">
      <c r="R142" s="128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</row>
    <row r="143" spans="18:87" x14ac:dyDescent="0.25">
      <c r="R143" s="12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</row>
    <row r="144" spans="18:87" x14ac:dyDescent="0.25">
      <c r="R144" s="128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</row>
    <row r="145" spans="18:87" x14ac:dyDescent="0.25">
      <c r="R145" s="128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</row>
    <row r="146" spans="18:87" x14ac:dyDescent="0.25">
      <c r="R146" s="128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</row>
    <row r="147" spans="18:87" x14ac:dyDescent="0.25">
      <c r="R147" s="128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</row>
    <row r="148" spans="18:87" x14ac:dyDescent="0.25">
      <c r="R148" s="128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</row>
    <row r="149" spans="18:87" x14ac:dyDescent="0.25">
      <c r="R149" s="128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</row>
    <row r="150" spans="18:87" x14ac:dyDescent="0.25">
      <c r="R150" s="128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</row>
    <row r="151" spans="18:87" x14ac:dyDescent="0.25">
      <c r="R151" s="128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</row>
    <row r="152" spans="18:87" x14ac:dyDescent="0.25">
      <c r="R152" s="128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</row>
    <row r="153" spans="18:87" x14ac:dyDescent="0.25">
      <c r="R153" s="128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</row>
    <row r="154" spans="18:87" x14ac:dyDescent="0.25">
      <c r="R154" s="128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</row>
    <row r="155" spans="18:87" x14ac:dyDescent="0.25">
      <c r="R155" s="128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</row>
    <row r="156" spans="18:87" x14ac:dyDescent="0.25">
      <c r="R156" s="128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</row>
    <row r="157" spans="18:87" x14ac:dyDescent="0.25">
      <c r="R157" s="128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</row>
    <row r="158" spans="18:87" x14ac:dyDescent="0.25">
      <c r="R158" s="128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</row>
    <row r="159" spans="18:87" x14ac:dyDescent="0.25">
      <c r="R159" s="128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</row>
    <row r="160" spans="18:87" x14ac:dyDescent="0.25">
      <c r="R160" s="128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</row>
    <row r="161" spans="18:87" x14ac:dyDescent="0.25">
      <c r="R161" s="128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</row>
    <row r="162" spans="18:87" x14ac:dyDescent="0.25">
      <c r="R162" s="128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</row>
    <row r="163" spans="18:87" x14ac:dyDescent="0.25">
      <c r="R163" s="128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</row>
    <row r="164" spans="18:87" x14ac:dyDescent="0.25">
      <c r="R164" s="128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</row>
    <row r="165" spans="18:87" x14ac:dyDescent="0.25">
      <c r="R165" s="128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</row>
    <row r="166" spans="18:87" x14ac:dyDescent="0.25">
      <c r="R166" s="128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</row>
    <row r="167" spans="18:87" x14ac:dyDescent="0.25">
      <c r="R167" s="128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</row>
    <row r="168" spans="18:87" x14ac:dyDescent="0.25">
      <c r="R168" s="128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</row>
    <row r="169" spans="18:87" x14ac:dyDescent="0.25">
      <c r="R169" s="128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</row>
    <row r="170" spans="18:87" x14ac:dyDescent="0.25">
      <c r="R170" s="128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</row>
    <row r="171" spans="18:87" x14ac:dyDescent="0.25">
      <c r="R171" s="128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</row>
    <row r="172" spans="18:87" x14ac:dyDescent="0.25">
      <c r="R172" s="128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</row>
    <row r="173" spans="18:87" x14ac:dyDescent="0.25">
      <c r="R173" s="128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</row>
    <row r="174" spans="18:87" x14ac:dyDescent="0.25">
      <c r="R174" s="128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</row>
    <row r="175" spans="18:87" x14ac:dyDescent="0.25">
      <c r="R175" s="128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</row>
    <row r="176" spans="18:87" x14ac:dyDescent="0.25">
      <c r="R176" s="128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</row>
    <row r="177" spans="18:87" x14ac:dyDescent="0.25">
      <c r="R177" s="128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</row>
    <row r="178" spans="18:87" x14ac:dyDescent="0.25">
      <c r="R178" s="128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</row>
    <row r="179" spans="18:87" x14ac:dyDescent="0.25">
      <c r="R179" s="128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</row>
    <row r="180" spans="18:87" x14ac:dyDescent="0.25">
      <c r="R180" s="128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</row>
    <row r="181" spans="18:87" x14ac:dyDescent="0.25">
      <c r="R181" s="128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</row>
    <row r="182" spans="18:87" x14ac:dyDescent="0.25">
      <c r="R182" s="128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</row>
    <row r="183" spans="18:87" x14ac:dyDescent="0.25">
      <c r="R183" s="128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</row>
    <row r="184" spans="18:87" x14ac:dyDescent="0.25">
      <c r="R184" s="128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</row>
    <row r="185" spans="18:87" x14ac:dyDescent="0.25">
      <c r="R185" s="128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</row>
    <row r="186" spans="18:87" x14ac:dyDescent="0.25">
      <c r="R186" s="128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</row>
    <row r="187" spans="18:87" x14ac:dyDescent="0.25">
      <c r="R187" s="128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</row>
    <row r="188" spans="18:87" x14ac:dyDescent="0.25">
      <c r="R188" s="128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</row>
    <row r="189" spans="18:87" x14ac:dyDescent="0.25">
      <c r="R189" s="128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</row>
    <row r="190" spans="18:87" x14ac:dyDescent="0.25">
      <c r="R190" s="128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</row>
    <row r="191" spans="18:87" x14ac:dyDescent="0.25">
      <c r="R191" s="128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</row>
    <row r="192" spans="18:87" x14ac:dyDescent="0.25">
      <c r="R192" s="128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</row>
    <row r="193" spans="18:87" x14ac:dyDescent="0.25">
      <c r="R193" s="128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</row>
    <row r="194" spans="18:87" x14ac:dyDescent="0.25">
      <c r="R194" s="128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</row>
    <row r="195" spans="18:87" x14ac:dyDescent="0.25">
      <c r="R195" s="128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</row>
    <row r="196" spans="18:87" x14ac:dyDescent="0.25">
      <c r="R196" s="128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</row>
    <row r="197" spans="18:87" x14ac:dyDescent="0.25">
      <c r="R197" s="128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</row>
    <row r="198" spans="18:87" x14ac:dyDescent="0.25">
      <c r="R198" s="128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</row>
    <row r="199" spans="18:87" x14ac:dyDescent="0.25">
      <c r="R199" s="128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</row>
    <row r="200" spans="18:87" x14ac:dyDescent="0.25">
      <c r="R200" s="128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</row>
    <row r="201" spans="18:87" x14ac:dyDescent="0.25">
      <c r="R201" s="128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</row>
    <row r="202" spans="18:87" x14ac:dyDescent="0.25">
      <c r="R202" s="128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</row>
    <row r="203" spans="18:87" x14ac:dyDescent="0.25">
      <c r="R203" s="128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</row>
    <row r="204" spans="18:87" x14ac:dyDescent="0.25">
      <c r="R204" s="128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</row>
    <row r="205" spans="18:87" x14ac:dyDescent="0.25">
      <c r="R205" s="128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</row>
    <row r="206" spans="18:87" x14ac:dyDescent="0.25">
      <c r="R206" s="128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</row>
    <row r="207" spans="18:87" x14ac:dyDescent="0.25">
      <c r="R207" s="128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</row>
    <row r="208" spans="18:87" x14ac:dyDescent="0.25">
      <c r="R208" s="128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</row>
    <row r="209" spans="18:87" x14ac:dyDescent="0.25">
      <c r="R209" s="128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</row>
    <row r="210" spans="18:87" x14ac:dyDescent="0.25">
      <c r="R210" s="128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</row>
    <row r="211" spans="18:87" x14ac:dyDescent="0.25">
      <c r="R211" s="128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</row>
    <row r="212" spans="18:87" x14ac:dyDescent="0.25">
      <c r="R212" s="128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</row>
    <row r="213" spans="18:87" x14ac:dyDescent="0.25">
      <c r="R213" s="128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</row>
    <row r="214" spans="18:87" x14ac:dyDescent="0.25">
      <c r="R214" s="128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</row>
    <row r="215" spans="18:87" x14ac:dyDescent="0.25">
      <c r="R215" s="128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</row>
    <row r="216" spans="18:87" x14ac:dyDescent="0.25">
      <c r="R216" s="128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</row>
    <row r="217" spans="18:87" x14ac:dyDescent="0.25">
      <c r="R217" s="128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</row>
    <row r="218" spans="18:87" x14ac:dyDescent="0.25">
      <c r="R218" s="128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</row>
    <row r="219" spans="18:87" x14ac:dyDescent="0.25">
      <c r="R219" s="128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</row>
    <row r="220" spans="18:87" x14ac:dyDescent="0.25">
      <c r="R220" s="128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</row>
    <row r="221" spans="18:87" x14ac:dyDescent="0.25">
      <c r="R221" s="128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</row>
    <row r="222" spans="18:87" x14ac:dyDescent="0.25">
      <c r="R222" s="128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</row>
    <row r="223" spans="18:87" x14ac:dyDescent="0.25">
      <c r="R223" s="128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</row>
    <row r="224" spans="18:87" x14ac:dyDescent="0.25">
      <c r="R224" s="128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</row>
    <row r="225" spans="18:87" x14ac:dyDescent="0.25">
      <c r="R225" s="128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</row>
    <row r="226" spans="18:87" x14ac:dyDescent="0.25">
      <c r="R226" s="128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</row>
    <row r="227" spans="18:87" x14ac:dyDescent="0.25">
      <c r="R227" s="128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</row>
    <row r="228" spans="18:87" x14ac:dyDescent="0.25">
      <c r="R228" s="128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</row>
    <row r="229" spans="18:87" x14ac:dyDescent="0.25">
      <c r="R229" s="128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</row>
    <row r="230" spans="18:87" x14ac:dyDescent="0.25">
      <c r="R230" s="128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</row>
    <row r="231" spans="18:87" x14ac:dyDescent="0.25">
      <c r="R231" s="128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</row>
    <row r="232" spans="18:87" x14ac:dyDescent="0.25">
      <c r="R232" s="128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</row>
    <row r="233" spans="18:87" x14ac:dyDescent="0.25">
      <c r="R233" s="128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</row>
    <row r="234" spans="18:87" x14ac:dyDescent="0.25">
      <c r="R234" s="128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</row>
    <row r="235" spans="18:87" x14ac:dyDescent="0.25">
      <c r="R235" s="128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</row>
    <row r="236" spans="18:87" x14ac:dyDescent="0.25">
      <c r="R236" s="128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</row>
    <row r="237" spans="18:87" x14ac:dyDescent="0.25">
      <c r="R237" s="128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</row>
    <row r="238" spans="18:87" x14ac:dyDescent="0.25">
      <c r="R238" s="128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</row>
    <row r="239" spans="18:87" x14ac:dyDescent="0.25">
      <c r="R239" s="128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</row>
    <row r="240" spans="18:87" x14ac:dyDescent="0.25">
      <c r="R240" s="128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</row>
    <row r="241" spans="18:87" x14ac:dyDescent="0.25">
      <c r="R241" s="128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</row>
    <row r="242" spans="18:87" x14ac:dyDescent="0.25">
      <c r="R242" s="128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</row>
    <row r="243" spans="18:87" x14ac:dyDescent="0.25">
      <c r="R243" s="128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</row>
    <row r="244" spans="18:87" x14ac:dyDescent="0.25">
      <c r="R244" s="128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</row>
    <row r="245" spans="18:87" x14ac:dyDescent="0.25">
      <c r="R245" s="128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</row>
    <row r="246" spans="18:87" x14ac:dyDescent="0.25">
      <c r="R246" s="128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</row>
    <row r="247" spans="18:87" x14ac:dyDescent="0.25">
      <c r="R247" s="128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</row>
    <row r="248" spans="18:87" x14ac:dyDescent="0.25">
      <c r="R248" s="128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</row>
    <row r="249" spans="18:87" x14ac:dyDescent="0.25">
      <c r="R249" s="128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</row>
    <row r="250" spans="18:87" x14ac:dyDescent="0.25">
      <c r="R250" s="128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</row>
    <row r="251" spans="18:87" x14ac:dyDescent="0.25">
      <c r="R251" s="128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</row>
    <row r="252" spans="18:87" x14ac:dyDescent="0.25">
      <c r="R252" s="128"/>
    </row>
    <row r="253" spans="18:87" x14ac:dyDescent="0.25">
      <c r="R253" s="128"/>
    </row>
    <row r="254" spans="18:87" x14ac:dyDescent="0.25">
      <c r="R254" s="128"/>
    </row>
    <row r="255" spans="18:87" x14ac:dyDescent="0.25">
      <c r="R255" s="128"/>
    </row>
    <row r="256" spans="18:87" x14ac:dyDescent="0.25">
      <c r="R256" s="128"/>
    </row>
    <row r="257" spans="18:18" x14ac:dyDescent="0.25">
      <c r="R257" s="128"/>
    </row>
    <row r="258" spans="18:18" x14ac:dyDescent="0.25">
      <c r="R258" s="128"/>
    </row>
    <row r="259" spans="18:18" x14ac:dyDescent="0.25">
      <c r="R259" s="128"/>
    </row>
    <row r="260" spans="18:18" x14ac:dyDescent="0.25">
      <c r="R260" s="128"/>
    </row>
    <row r="261" spans="18:18" x14ac:dyDescent="0.25">
      <c r="R261" s="128"/>
    </row>
    <row r="262" spans="18:18" x14ac:dyDescent="0.25">
      <c r="R262" s="128"/>
    </row>
    <row r="263" spans="18:18" x14ac:dyDescent="0.25">
      <c r="R263" s="128"/>
    </row>
    <row r="264" spans="18:18" x14ac:dyDescent="0.25">
      <c r="R264" s="128"/>
    </row>
    <row r="265" spans="18:18" x14ac:dyDescent="0.25">
      <c r="R265" s="128"/>
    </row>
    <row r="266" spans="18:18" x14ac:dyDescent="0.25">
      <c r="R266" s="128"/>
    </row>
    <row r="267" spans="18:18" x14ac:dyDescent="0.25">
      <c r="R267" s="128"/>
    </row>
    <row r="268" spans="18:18" x14ac:dyDescent="0.25">
      <c r="R268" s="128"/>
    </row>
    <row r="269" spans="18:18" x14ac:dyDescent="0.25">
      <c r="R269" s="128"/>
    </row>
    <row r="270" spans="18:18" x14ac:dyDescent="0.25">
      <c r="R270" s="128"/>
    </row>
    <row r="271" spans="18:18" x14ac:dyDescent="0.25">
      <c r="R271" s="128"/>
    </row>
    <row r="272" spans="18:18" x14ac:dyDescent="0.25">
      <c r="R272" s="128"/>
    </row>
    <row r="273" spans="18:18" x14ac:dyDescent="0.25">
      <c r="R273" s="128"/>
    </row>
    <row r="274" spans="18:18" x14ac:dyDescent="0.25">
      <c r="R274" s="128"/>
    </row>
    <row r="275" spans="18:18" x14ac:dyDescent="0.25">
      <c r="R275" s="128"/>
    </row>
    <row r="276" spans="18:18" x14ac:dyDescent="0.25">
      <c r="R276" s="128"/>
    </row>
    <row r="277" spans="18:18" x14ac:dyDescent="0.25">
      <c r="R277" s="128"/>
    </row>
    <row r="278" spans="18:18" x14ac:dyDescent="0.25">
      <c r="R278" s="128"/>
    </row>
    <row r="279" spans="18:18" x14ac:dyDescent="0.25">
      <c r="R279" s="128"/>
    </row>
    <row r="280" spans="18:18" x14ac:dyDescent="0.25">
      <c r="R280" s="128"/>
    </row>
    <row r="281" spans="18:18" x14ac:dyDescent="0.25">
      <c r="R281" s="128"/>
    </row>
    <row r="282" spans="18:18" x14ac:dyDescent="0.25">
      <c r="R282" s="128"/>
    </row>
    <row r="283" spans="18:18" x14ac:dyDescent="0.25">
      <c r="R283" s="128"/>
    </row>
    <row r="284" spans="18:18" x14ac:dyDescent="0.25">
      <c r="R284" s="128"/>
    </row>
    <row r="285" spans="18:18" x14ac:dyDescent="0.25">
      <c r="R285" s="128"/>
    </row>
    <row r="286" spans="18:18" x14ac:dyDescent="0.25">
      <c r="R286" s="128"/>
    </row>
    <row r="287" spans="18:18" x14ac:dyDescent="0.25">
      <c r="R287" s="128"/>
    </row>
    <row r="288" spans="18:18" x14ac:dyDescent="0.25">
      <c r="R288" s="128"/>
    </row>
    <row r="289" spans="18:18" x14ac:dyDescent="0.25">
      <c r="R289" s="128"/>
    </row>
    <row r="290" spans="18:18" x14ac:dyDescent="0.25">
      <c r="R290" s="128"/>
    </row>
    <row r="291" spans="18:18" x14ac:dyDescent="0.25">
      <c r="R291" s="128"/>
    </row>
    <row r="292" spans="18:18" x14ac:dyDescent="0.25">
      <c r="R292" s="128"/>
    </row>
    <row r="293" spans="18:18" x14ac:dyDescent="0.25">
      <c r="R293" s="128"/>
    </row>
    <row r="294" spans="18:18" x14ac:dyDescent="0.25">
      <c r="R294" s="128"/>
    </row>
    <row r="295" spans="18:18" x14ac:dyDescent="0.25">
      <c r="R295" s="128"/>
    </row>
    <row r="296" spans="18:18" x14ac:dyDescent="0.25">
      <c r="R296" s="128"/>
    </row>
    <row r="297" spans="18:18" x14ac:dyDescent="0.25">
      <c r="R297" s="128"/>
    </row>
    <row r="298" spans="18:18" x14ac:dyDescent="0.25">
      <c r="R298" s="128"/>
    </row>
    <row r="299" spans="18:18" x14ac:dyDescent="0.25">
      <c r="R299" s="128"/>
    </row>
    <row r="300" spans="18:18" x14ac:dyDescent="0.25">
      <c r="R300" s="128"/>
    </row>
    <row r="301" spans="18:18" x14ac:dyDescent="0.25">
      <c r="R301" s="128"/>
    </row>
    <row r="302" spans="18:18" x14ac:dyDescent="0.25">
      <c r="R302" s="128"/>
    </row>
    <row r="303" spans="18:18" x14ac:dyDescent="0.25">
      <c r="R303" s="128"/>
    </row>
    <row r="304" spans="18:18" x14ac:dyDescent="0.25">
      <c r="R304" s="128"/>
    </row>
    <row r="305" spans="18:18" x14ac:dyDescent="0.25">
      <c r="R305" s="128"/>
    </row>
    <row r="306" spans="18:18" x14ac:dyDescent="0.25">
      <c r="R306" s="128"/>
    </row>
    <row r="307" spans="18:18" x14ac:dyDescent="0.25">
      <c r="R307" s="128"/>
    </row>
    <row r="308" spans="18:18" x14ac:dyDescent="0.25">
      <c r="R308" s="128"/>
    </row>
    <row r="309" spans="18:18" x14ac:dyDescent="0.25">
      <c r="R309" s="128"/>
    </row>
    <row r="310" spans="18:18" x14ac:dyDescent="0.25">
      <c r="R310" s="128"/>
    </row>
    <row r="311" spans="18:18" x14ac:dyDescent="0.25">
      <c r="R311" s="128"/>
    </row>
    <row r="312" spans="18:18" x14ac:dyDescent="0.25">
      <c r="R312" s="128"/>
    </row>
    <row r="313" spans="18:18" x14ac:dyDescent="0.25">
      <c r="R313" s="128"/>
    </row>
    <row r="314" spans="18:18" x14ac:dyDescent="0.25">
      <c r="R314" s="128"/>
    </row>
    <row r="315" spans="18:18" x14ac:dyDescent="0.25">
      <c r="R315" s="128"/>
    </row>
    <row r="316" spans="18:18" x14ac:dyDescent="0.25">
      <c r="R316" s="128"/>
    </row>
    <row r="317" spans="18:18" x14ac:dyDescent="0.25">
      <c r="R317" s="128"/>
    </row>
    <row r="318" spans="18:18" x14ac:dyDescent="0.25">
      <c r="R318" s="128"/>
    </row>
    <row r="319" spans="18:18" x14ac:dyDescent="0.25">
      <c r="R319" s="128"/>
    </row>
    <row r="320" spans="18:18" x14ac:dyDescent="0.25">
      <c r="R320" s="128"/>
    </row>
    <row r="321" spans="18:18" x14ac:dyDescent="0.25">
      <c r="R321" s="128"/>
    </row>
    <row r="322" spans="18:18" x14ac:dyDescent="0.25">
      <c r="R322" s="128"/>
    </row>
    <row r="323" spans="18:18" x14ac:dyDescent="0.25">
      <c r="R323" s="128"/>
    </row>
    <row r="324" spans="18:18" x14ac:dyDescent="0.25">
      <c r="R324" s="128"/>
    </row>
    <row r="325" spans="18:18" x14ac:dyDescent="0.25">
      <c r="R325" s="128"/>
    </row>
    <row r="326" spans="18:18" x14ac:dyDescent="0.25">
      <c r="R326" s="128"/>
    </row>
    <row r="327" spans="18:18" x14ac:dyDescent="0.25">
      <c r="R327" s="128"/>
    </row>
    <row r="328" spans="18:18" x14ac:dyDescent="0.25">
      <c r="R328" s="128"/>
    </row>
    <row r="329" spans="18:18" x14ac:dyDescent="0.25">
      <c r="R329" s="128"/>
    </row>
    <row r="330" spans="18:18" x14ac:dyDescent="0.25">
      <c r="R330" s="128"/>
    </row>
    <row r="331" spans="18:18" x14ac:dyDescent="0.25">
      <c r="R331" s="128"/>
    </row>
    <row r="332" spans="18:18" x14ac:dyDescent="0.25">
      <c r="R332" s="128"/>
    </row>
    <row r="333" spans="18:18" x14ac:dyDescent="0.25">
      <c r="R333" s="128"/>
    </row>
    <row r="334" spans="18:18" x14ac:dyDescent="0.25">
      <c r="R334" s="128"/>
    </row>
    <row r="335" spans="18:18" x14ac:dyDescent="0.25">
      <c r="R335" s="128"/>
    </row>
    <row r="336" spans="18:18" x14ac:dyDescent="0.25">
      <c r="R336" s="128"/>
    </row>
    <row r="337" spans="18:18" x14ac:dyDescent="0.25">
      <c r="R337" s="128"/>
    </row>
    <row r="338" spans="18:18" x14ac:dyDescent="0.25">
      <c r="R338" s="128"/>
    </row>
    <row r="339" spans="18:18" x14ac:dyDescent="0.25">
      <c r="R339" s="128"/>
    </row>
    <row r="340" spans="18:18" x14ac:dyDescent="0.25">
      <c r="R340" s="128"/>
    </row>
    <row r="341" spans="18:18" x14ac:dyDescent="0.25">
      <c r="R341" s="128"/>
    </row>
    <row r="342" spans="18:18" x14ac:dyDescent="0.25">
      <c r="R342" s="128"/>
    </row>
    <row r="343" spans="18:18" x14ac:dyDescent="0.25">
      <c r="R343" s="128"/>
    </row>
    <row r="344" spans="18:18" x14ac:dyDescent="0.25">
      <c r="R344" s="128"/>
    </row>
    <row r="345" spans="18:18" x14ac:dyDescent="0.25">
      <c r="R345" s="128"/>
    </row>
    <row r="346" spans="18:18" x14ac:dyDescent="0.25">
      <c r="R346" s="128"/>
    </row>
    <row r="347" spans="18:18" x14ac:dyDescent="0.25">
      <c r="R347" s="128"/>
    </row>
    <row r="348" spans="18:18" x14ac:dyDescent="0.25">
      <c r="R348" s="128"/>
    </row>
    <row r="349" spans="18:18" x14ac:dyDescent="0.25">
      <c r="R349" s="128"/>
    </row>
    <row r="350" spans="18:18" x14ac:dyDescent="0.25">
      <c r="R350" s="128"/>
    </row>
    <row r="351" spans="18:18" x14ac:dyDescent="0.25">
      <c r="R351" s="128"/>
    </row>
    <row r="352" spans="18:18" x14ac:dyDescent="0.25">
      <c r="R352" s="128"/>
    </row>
    <row r="353" spans="18:18" x14ac:dyDescent="0.25">
      <c r="R353" s="128"/>
    </row>
    <row r="354" spans="18:18" x14ac:dyDescent="0.25">
      <c r="R354" s="128"/>
    </row>
    <row r="355" spans="18:18" x14ac:dyDescent="0.25">
      <c r="R355" s="128"/>
    </row>
    <row r="356" spans="18:18" x14ac:dyDescent="0.25">
      <c r="R356" s="128"/>
    </row>
    <row r="357" spans="18:18" x14ac:dyDescent="0.25">
      <c r="R357" s="128"/>
    </row>
    <row r="358" spans="18:18" x14ac:dyDescent="0.25">
      <c r="R358" s="128"/>
    </row>
    <row r="359" spans="18:18" x14ac:dyDescent="0.25">
      <c r="R359" s="128"/>
    </row>
    <row r="360" spans="18:18" x14ac:dyDescent="0.25">
      <c r="R360" s="128"/>
    </row>
    <row r="361" spans="18:18" x14ac:dyDescent="0.25">
      <c r="R361" s="128"/>
    </row>
    <row r="362" spans="18:18" x14ac:dyDescent="0.25">
      <c r="R362" s="128"/>
    </row>
    <row r="363" spans="18:18" x14ac:dyDescent="0.25">
      <c r="R363" s="128"/>
    </row>
    <row r="364" spans="18:18" x14ac:dyDescent="0.25">
      <c r="R364" s="128"/>
    </row>
    <row r="365" spans="18:18" x14ac:dyDescent="0.25">
      <c r="R365" s="128"/>
    </row>
    <row r="366" spans="18:18" x14ac:dyDescent="0.25">
      <c r="R366" s="128"/>
    </row>
    <row r="367" spans="18:18" x14ac:dyDescent="0.25">
      <c r="R367" s="128"/>
    </row>
    <row r="368" spans="18:18" x14ac:dyDescent="0.25">
      <c r="R368" s="128"/>
    </row>
    <row r="369" spans="18:18" x14ac:dyDescent="0.25">
      <c r="R369" s="128"/>
    </row>
    <row r="370" spans="18:18" x14ac:dyDescent="0.25">
      <c r="R370" s="128"/>
    </row>
    <row r="371" spans="18:18" x14ac:dyDescent="0.25">
      <c r="R371" s="128"/>
    </row>
    <row r="372" spans="18:18" x14ac:dyDescent="0.25">
      <c r="R372" s="128"/>
    </row>
    <row r="373" spans="18:18" x14ac:dyDescent="0.25">
      <c r="R373" s="128"/>
    </row>
    <row r="374" spans="18:18" x14ac:dyDescent="0.25">
      <c r="R374" s="128"/>
    </row>
    <row r="375" spans="18:18" x14ac:dyDescent="0.25">
      <c r="R375" s="128"/>
    </row>
    <row r="376" spans="18:18" x14ac:dyDescent="0.25">
      <c r="R376" s="128"/>
    </row>
    <row r="377" spans="18:18" x14ac:dyDescent="0.25">
      <c r="R377" s="128"/>
    </row>
    <row r="378" spans="18:18" x14ac:dyDescent="0.25">
      <c r="R378" s="128"/>
    </row>
    <row r="379" spans="18:18" x14ac:dyDescent="0.25">
      <c r="R379" s="128"/>
    </row>
    <row r="380" spans="18:18" x14ac:dyDescent="0.25">
      <c r="R380" s="128"/>
    </row>
    <row r="381" spans="18:18" x14ac:dyDescent="0.25">
      <c r="R381" s="128"/>
    </row>
    <row r="382" spans="18:18" x14ac:dyDescent="0.25">
      <c r="R382" s="128"/>
    </row>
    <row r="383" spans="18:18" x14ac:dyDescent="0.25">
      <c r="R383" s="128"/>
    </row>
    <row r="384" spans="18:18" x14ac:dyDescent="0.25">
      <c r="R384" s="128"/>
    </row>
    <row r="385" spans="18:18" x14ac:dyDescent="0.25">
      <c r="R385" s="128"/>
    </row>
    <row r="386" spans="18:18" x14ac:dyDescent="0.25">
      <c r="R386" s="128"/>
    </row>
    <row r="387" spans="18:18" x14ac:dyDescent="0.25">
      <c r="R387" s="128"/>
    </row>
    <row r="388" spans="18:18" x14ac:dyDescent="0.25">
      <c r="R388" s="128"/>
    </row>
  </sheetData>
  <mergeCells count="31">
    <mergeCell ref="A66:C66"/>
    <mergeCell ref="F6:G6"/>
    <mergeCell ref="M9:M10"/>
    <mergeCell ref="N9:N10"/>
    <mergeCell ref="B6:D6"/>
    <mergeCell ref="I6:J6"/>
    <mergeCell ref="E9:F9"/>
    <mergeCell ref="A9:A10"/>
    <mergeCell ref="B9:B10"/>
    <mergeCell ref="C9:C10"/>
    <mergeCell ref="D9:D10"/>
    <mergeCell ref="G9:G10"/>
    <mergeCell ref="K9:K10"/>
    <mergeCell ref="L9:L10"/>
    <mergeCell ref="J9:J10"/>
    <mergeCell ref="H9:H10"/>
    <mergeCell ref="I9:I10"/>
    <mergeCell ref="B1:F1"/>
    <mergeCell ref="D5:F5"/>
    <mergeCell ref="G5:I5"/>
    <mergeCell ref="S9:S10"/>
    <mergeCell ref="P5:Q5"/>
    <mergeCell ref="O6:Q6"/>
    <mergeCell ref="L8:O8"/>
    <mergeCell ref="P8:S8"/>
    <mergeCell ref="Q9:Q10"/>
    <mergeCell ref="R9:R10"/>
    <mergeCell ref="P9:P10"/>
    <mergeCell ref="O9:O10"/>
    <mergeCell ref="K5:L5"/>
    <mergeCell ref="M5:O5"/>
  </mergeCells>
  <conditionalFormatting sqref="E11:E12 C1:D5 C7:D12 C16:D16 C13:C15">
    <cfRule type="expression" dxfId="283" priority="67">
      <formula>SUM(XFD1+A1)&lt;SUM(B1+C1)</formula>
    </cfRule>
    <cfRule type="expression" dxfId="282" priority="68">
      <formula>SUM(XFD1+A1)&gt;SUM(B1+C1)</formula>
    </cfRule>
  </conditionalFormatting>
  <conditionalFormatting sqref="E1:E5 E11:E12 E7:E8">
    <cfRule type="expression" dxfId="281" priority="65">
      <formula>SUM(A1+B1)&lt;SUM(E1:G1)</formula>
    </cfRule>
    <cfRule type="expression" dxfId="280" priority="66">
      <formula>SUM(A1+B1)&gt;SUM(E1:G1)</formula>
    </cfRule>
  </conditionalFormatting>
  <conditionalFormatting sqref="C7:D7">
    <cfRule type="expression" dxfId="279" priority="63">
      <formula>SUM(XFD7+A7)&lt;SUM(B7+C7)</formula>
    </cfRule>
    <cfRule type="expression" dxfId="278" priority="64">
      <formula>SUM(XFD7+A7)&gt;SUM(B7+C7)</formula>
    </cfRule>
  </conditionalFormatting>
  <conditionalFormatting sqref="E7">
    <cfRule type="expression" dxfId="277" priority="61">
      <formula>SUM(A7+B7)&lt;SUM(E7:G7)</formula>
    </cfRule>
    <cfRule type="expression" dxfId="276" priority="62">
      <formula>SUM(A7+B7)&gt;SUM(E7:G7)</formula>
    </cfRule>
  </conditionalFormatting>
  <conditionalFormatting sqref="C8:D12 E11:E12 C16:D16 C13:C15">
    <cfRule type="expression" dxfId="275" priority="59">
      <formula>SUM(XFD8+A8)&lt;SUM(B8+C8)</formula>
    </cfRule>
    <cfRule type="expression" dxfId="274" priority="60">
      <formula>SUM(XFD8+A8)&gt;SUM(B8+C8)</formula>
    </cfRule>
  </conditionalFormatting>
  <conditionalFormatting sqref="E11:E12 E8">
    <cfRule type="expression" dxfId="273" priority="57">
      <formula>SUM(A8+B8)&lt;SUM(E8:G8)</formula>
    </cfRule>
    <cfRule type="expression" dxfId="272" priority="58">
      <formula>SUM(A8+B8)&gt;SUM(E8:G8)</formula>
    </cfRule>
  </conditionalFormatting>
  <conditionalFormatting sqref="G16">
    <cfRule type="expression" dxfId="271" priority="53">
      <formula>SUM(C16+D16)&lt;SUM(F16+G16)</formula>
    </cfRule>
    <cfRule type="expression" dxfId="270" priority="54">
      <formula>SUM(C16+D16)&gt;SUM(F16+G16)</formula>
    </cfRule>
  </conditionalFormatting>
  <conditionalFormatting sqref="G16:G22">
    <cfRule type="expression" dxfId="269" priority="47">
      <formula>SUM(D16+E16)&lt;SUM(F16+G16)</formula>
    </cfRule>
    <cfRule type="expression" dxfId="268" priority="48">
      <formula>SUM(D16+E16)&gt;SUM(F16+G16)</formula>
    </cfRule>
  </conditionalFormatting>
  <conditionalFormatting sqref="H16:H22">
    <cfRule type="expression" dxfId="267" priority="45">
      <formula>SUM(D16+E16)&lt;SUM(H16:J16)</formula>
    </cfRule>
    <cfRule type="expression" dxfId="266" priority="46">
      <formula>SUM(D16+E16)&gt;SUM(H16:J16)</formula>
    </cfRule>
  </conditionalFormatting>
  <conditionalFormatting sqref="G16:G28">
    <cfRule type="expression" dxfId="265" priority="33">
      <formula>SUM(D16+E16)&lt;SUM(F16+G16)</formula>
    </cfRule>
    <cfRule type="expression" dxfId="264" priority="34">
      <formula>SUM(D16+E16)&gt;SUM(F16+G16)</formula>
    </cfRule>
  </conditionalFormatting>
  <conditionalFormatting sqref="H16:H28">
    <cfRule type="expression" dxfId="263" priority="31">
      <formula>SUM(D16+E16)&lt;SUM(H16:J16)</formula>
    </cfRule>
    <cfRule type="expression" dxfId="262" priority="32">
      <formula>SUM(D16+E16)&gt;SUM(H16:J16)</formula>
    </cfRule>
  </conditionalFormatting>
  <conditionalFormatting sqref="G16:G28">
    <cfRule type="expression" dxfId="261" priority="29">
      <formula>SUM(D16+E16)&lt;SUM(F16+G16)</formula>
    </cfRule>
    <cfRule type="expression" dxfId="260" priority="30">
      <formula>SUM(D16+E16)&gt;SUM(F16+G16)</formula>
    </cfRule>
  </conditionalFormatting>
  <conditionalFormatting sqref="H16:H28">
    <cfRule type="expression" dxfId="259" priority="27">
      <formula>SUM(D16+E16)&lt;SUM(H16:J16)</formula>
    </cfRule>
    <cfRule type="expression" dxfId="258" priority="28">
      <formula>SUM(D16+E16)&gt;SUM(H16:J16)</formula>
    </cfRule>
  </conditionalFormatting>
  <conditionalFormatting sqref="G16">
    <cfRule type="expression" dxfId="257" priority="23">
      <formula>SUM(C16+D16)&lt;SUM(F16+G16)</formula>
    </cfRule>
    <cfRule type="expression" dxfId="256" priority="24">
      <formula>SUM(C16+D16)&gt;SUM(F16+G16)</formula>
    </cfRule>
  </conditionalFormatting>
  <conditionalFormatting sqref="G16:G22">
    <cfRule type="expression" dxfId="255" priority="17">
      <formula>SUM(D16+E16)&lt;SUM(F16+G16)</formula>
    </cfRule>
    <cfRule type="expression" dxfId="254" priority="18">
      <formula>SUM(D16+E16)&gt;SUM(F16+G16)</formula>
    </cfRule>
  </conditionalFormatting>
  <conditionalFormatting sqref="H16:H22">
    <cfRule type="expression" dxfId="253" priority="15">
      <formula>SUM(D16+E16)&lt;SUM(H16:J16)</formula>
    </cfRule>
    <cfRule type="expression" dxfId="252" priority="16">
      <formula>SUM(D16+E16)&gt;SUM(H16:J16)</formula>
    </cfRule>
  </conditionalFormatting>
  <conditionalFormatting sqref="G16:G28">
    <cfRule type="expression" dxfId="251" priority="3">
      <formula>SUM(D16+E16)&lt;SUM(F16+G16)</formula>
    </cfRule>
    <cfRule type="expression" dxfId="250" priority="4">
      <formula>SUM(D16+E16)&gt;SUM(F16+G16)</formula>
    </cfRule>
  </conditionalFormatting>
  <conditionalFormatting sqref="H16:H28">
    <cfRule type="expression" dxfId="249" priority="1">
      <formula>SUM(D16+E16)&lt;SUM(H16:J16)</formula>
    </cfRule>
    <cfRule type="expression" dxfId="248" priority="2">
      <formula>SUM(D16+E16)&gt;SUM(H16:J16)</formula>
    </cfRule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5"/>
  <sheetViews>
    <sheetView zoomScaleNormal="100" workbookViewId="0">
      <selection activeCell="M6" sqref="M6"/>
    </sheetView>
  </sheetViews>
  <sheetFormatPr defaultRowHeight="14.25" customHeight="1" x14ac:dyDescent="0.25"/>
  <cols>
    <col min="1" max="1" width="16.5703125" style="73" customWidth="1"/>
    <col min="2" max="2" width="8.28515625" style="73" customWidth="1"/>
    <col min="3" max="3" width="7.42578125" style="73" customWidth="1"/>
    <col min="4" max="5" width="7" style="73" customWidth="1"/>
    <col min="6" max="6" width="6.42578125" style="85" customWidth="1"/>
    <col min="7" max="7" width="7.42578125" style="73" customWidth="1"/>
    <col min="8" max="8" width="7.140625" style="73" customWidth="1"/>
    <col min="9" max="9" width="6.5703125" style="73" customWidth="1"/>
    <col min="10" max="10" width="10" style="73" customWidth="1"/>
    <col min="11" max="11" width="6.28515625" style="73" customWidth="1"/>
    <col min="12" max="12" width="10" style="73" customWidth="1"/>
    <col min="13" max="13" width="9" style="73" customWidth="1"/>
    <col min="14" max="14" width="10.7109375" style="73" customWidth="1"/>
    <col min="15" max="15" width="16.85546875" style="73" customWidth="1"/>
    <col min="16" max="16" width="8.42578125" style="73" customWidth="1"/>
    <col min="17" max="17" width="8" style="73" customWidth="1"/>
    <col min="18" max="18" width="7.5703125" style="73" customWidth="1"/>
    <col min="19" max="16384" width="9.140625" style="73"/>
  </cols>
  <sheetData>
    <row r="1" spans="1:23" ht="14.25" customHeight="1" thickBot="1" x14ac:dyDescent="0.3"/>
    <row r="2" spans="1:23" ht="14.25" customHeight="1" thickBot="1" x14ac:dyDescent="0.3">
      <c r="A2" s="919" t="s">
        <v>306</v>
      </c>
      <c r="B2" s="920"/>
      <c r="C2" s="380"/>
      <c r="O2" s="57"/>
      <c r="P2" s="45"/>
      <c r="Q2" s="57"/>
      <c r="R2" s="57"/>
      <c r="S2" s="57"/>
      <c r="T2" s="57"/>
      <c r="U2" s="57"/>
      <c r="V2" s="57"/>
    </row>
    <row r="3" spans="1:23" ht="14.25" customHeight="1" thickBot="1" x14ac:dyDescent="0.3">
      <c r="A3" s="901" t="s">
        <v>66</v>
      </c>
      <c r="B3" s="903" t="s">
        <v>67</v>
      </c>
      <c r="C3" s="905" t="s">
        <v>272</v>
      </c>
      <c r="D3" s="906"/>
      <c r="E3" s="897" t="s">
        <v>68</v>
      </c>
      <c r="F3" s="907" t="s">
        <v>69</v>
      </c>
      <c r="G3" s="897" t="s">
        <v>70</v>
      </c>
      <c r="H3" s="897" t="s">
        <v>265</v>
      </c>
      <c r="I3" s="897" t="s">
        <v>205</v>
      </c>
      <c r="J3" s="897" t="s">
        <v>71</v>
      </c>
      <c r="K3" s="897" t="s">
        <v>72</v>
      </c>
      <c r="L3" s="897" t="s">
        <v>73</v>
      </c>
      <c r="M3" s="897" t="s">
        <v>74</v>
      </c>
      <c r="N3" s="913" t="s">
        <v>148</v>
      </c>
      <c r="O3" s="915" t="s">
        <v>250</v>
      </c>
      <c r="P3" s="915" t="s">
        <v>251</v>
      </c>
      <c r="Q3" s="57"/>
      <c r="R3" s="57"/>
      <c r="S3" s="57"/>
      <c r="T3" s="57"/>
      <c r="U3" s="57"/>
      <c r="V3" s="57"/>
    </row>
    <row r="4" spans="1:23" s="96" customFormat="1" ht="20.25" customHeight="1" thickBot="1" x14ac:dyDescent="0.25">
      <c r="A4" s="902"/>
      <c r="B4" s="904"/>
      <c r="C4" s="395" t="s">
        <v>269</v>
      </c>
      <c r="D4" s="396" t="s">
        <v>271</v>
      </c>
      <c r="E4" s="898"/>
      <c r="F4" s="908"/>
      <c r="G4" s="898"/>
      <c r="H4" s="898"/>
      <c r="I4" s="898"/>
      <c r="J4" s="898"/>
      <c r="K4" s="898"/>
      <c r="L4" s="898"/>
      <c r="M4" s="898"/>
      <c r="N4" s="926"/>
      <c r="O4" s="927"/>
      <c r="P4" s="916"/>
      <c r="Q4" s="185"/>
      <c r="R4" s="185"/>
      <c r="S4" s="185"/>
      <c r="T4" s="185"/>
      <c r="U4" s="185"/>
      <c r="V4" s="185"/>
      <c r="W4" s="185"/>
    </row>
    <row r="5" spans="1:23" ht="14.25" customHeight="1" thickBot="1" x14ac:dyDescent="0.3">
      <c r="A5" s="92" t="s">
        <v>63</v>
      </c>
      <c r="B5" s="149"/>
      <c r="C5" s="381"/>
      <c r="D5" s="115"/>
      <c r="E5" s="115"/>
      <c r="F5" s="115"/>
      <c r="G5" s="115"/>
      <c r="H5" s="115"/>
      <c r="I5" s="115"/>
      <c r="J5" s="115"/>
      <c r="K5" s="115"/>
      <c r="L5" s="115"/>
      <c r="M5" s="460"/>
      <c r="N5" s="207">
        <f t="shared" ref="N5:N51" si="0">B5+C5+D5</f>
        <v>0</v>
      </c>
      <c r="O5" s="494">
        <f t="shared" ref="O5:O51" si="1">E5+F5</f>
        <v>0</v>
      </c>
      <c r="P5" s="461">
        <f t="shared" ref="P5:P51" si="2">G5+H5+I5</f>
        <v>0</v>
      </c>
      <c r="Q5" s="60"/>
      <c r="R5" s="60"/>
      <c r="S5" s="60"/>
      <c r="T5" s="60"/>
      <c r="U5" s="60"/>
      <c r="V5" s="60"/>
      <c r="W5" s="57"/>
    </row>
    <row r="6" spans="1:23" ht="14.25" customHeight="1" x14ac:dyDescent="0.25">
      <c r="A6" s="256" t="s">
        <v>150</v>
      </c>
      <c r="B6" s="259"/>
      <c r="C6" s="382"/>
      <c r="D6" s="258"/>
      <c r="E6" s="258"/>
      <c r="F6" s="258"/>
      <c r="G6" s="258"/>
      <c r="H6" s="258"/>
      <c r="I6" s="258"/>
      <c r="J6" s="258"/>
      <c r="K6" s="258"/>
      <c r="L6" s="258"/>
      <c r="M6" s="268"/>
      <c r="N6" s="207">
        <f t="shared" si="0"/>
        <v>0</v>
      </c>
      <c r="O6" s="448">
        <f t="shared" si="1"/>
        <v>0</v>
      </c>
      <c r="P6" s="461">
        <f t="shared" si="2"/>
        <v>0</v>
      </c>
      <c r="Q6" s="60"/>
      <c r="R6" s="60"/>
      <c r="S6" s="60"/>
      <c r="T6" s="60"/>
      <c r="U6" s="60"/>
      <c r="V6" s="60"/>
      <c r="W6" s="57"/>
    </row>
    <row r="7" spans="1:23" ht="14.25" customHeight="1" x14ac:dyDescent="0.25">
      <c r="A7" s="256" t="s">
        <v>162</v>
      </c>
      <c r="B7" s="259"/>
      <c r="C7" s="382"/>
      <c r="D7" s="258"/>
      <c r="E7" s="258"/>
      <c r="F7" s="258"/>
      <c r="G7" s="258"/>
      <c r="H7" s="258"/>
      <c r="I7" s="258"/>
      <c r="J7" s="258"/>
      <c r="K7" s="258"/>
      <c r="L7" s="258"/>
      <c r="M7" s="268"/>
      <c r="N7" s="207">
        <f t="shared" si="0"/>
        <v>0</v>
      </c>
      <c r="O7" s="462">
        <f t="shared" si="1"/>
        <v>0</v>
      </c>
      <c r="P7" s="461">
        <f t="shared" si="2"/>
        <v>0</v>
      </c>
      <c r="Q7" s="60"/>
      <c r="R7" s="60"/>
      <c r="S7" s="60"/>
      <c r="T7" s="60"/>
      <c r="U7" s="60"/>
      <c r="V7" s="60"/>
      <c r="W7" s="57"/>
    </row>
    <row r="8" spans="1:23" ht="14.25" customHeight="1" x14ac:dyDescent="0.25">
      <c r="A8" s="93" t="s">
        <v>64</v>
      </c>
      <c r="B8" s="118"/>
      <c r="C8" s="109"/>
      <c r="D8" s="44"/>
      <c r="E8" s="44"/>
      <c r="F8" s="102"/>
      <c r="G8" s="44"/>
      <c r="H8" s="44"/>
      <c r="I8" s="44"/>
      <c r="J8" s="44"/>
      <c r="K8" s="44"/>
      <c r="L8" s="44"/>
      <c r="M8" s="159"/>
      <c r="N8" s="207">
        <f t="shared" si="0"/>
        <v>0</v>
      </c>
      <c r="O8" s="462">
        <f t="shared" si="1"/>
        <v>0</v>
      </c>
      <c r="P8" s="461">
        <f t="shared" si="2"/>
        <v>0</v>
      </c>
      <c r="Q8" s="60"/>
      <c r="R8" s="60"/>
      <c r="S8" s="60"/>
      <c r="T8" s="60"/>
      <c r="U8" s="60"/>
      <c r="V8" s="60"/>
      <c r="W8" s="57"/>
    </row>
    <row r="9" spans="1:23" ht="14.25" customHeight="1" x14ac:dyDescent="0.25">
      <c r="A9" s="93" t="s">
        <v>52</v>
      </c>
      <c r="B9" s="169"/>
      <c r="C9" s="383"/>
      <c r="D9" s="170"/>
      <c r="E9" s="170"/>
      <c r="F9" s="170"/>
      <c r="G9" s="170"/>
      <c r="H9" s="170"/>
      <c r="I9" s="170"/>
      <c r="J9" s="170"/>
      <c r="K9" s="170"/>
      <c r="L9" s="170"/>
      <c r="M9" s="269"/>
      <c r="N9" s="207">
        <f t="shared" si="0"/>
        <v>0</v>
      </c>
      <c r="O9" s="462">
        <f t="shared" si="1"/>
        <v>0</v>
      </c>
      <c r="P9" s="461">
        <f t="shared" si="2"/>
        <v>0</v>
      </c>
      <c r="Q9" s="60"/>
      <c r="R9" s="60"/>
      <c r="S9" s="60"/>
      <c r="T9" s="60"/>
      <c r="U9" s="60"/>
      <c r="V9" s="60"/>
      <c r="W9" s="57"/>
    </row>
    <row r="10" spans="1:23" ht="14.25" customHeight="1" x14ac:dyDescent="0.25">
      <c r="A10" s="93" t="s">
        <v>154</v>
      </c>
      <c r="B10" s="121"/>
      <c r="C10" s="161"/>
      <c r="D10" s="102"/>
      <c r="E10" s="102"/>
      <c r="F10" s="102"/>
      <c r="G10" s="102"/>
      <c r="H10" s="102"/>
      <c r="I10" s="102"/>
      <c r="J10" s="102"/>
      <c r="K10" s="102"/>
      <c r="L10" s="102"/>
      <c r="M10" s="160"/>
      <c r="N10" s="207">
        <f t="shared" si="0"/>
        <v>0</v>
      </c>
      <c r="O10" s="462">
        <f t="shared" si="1"/>
        <v>0</v>
      </c>
      <c r="P10" s="461">
        <f t="shared" si="2"/>
        <v>0</v>
      </c>
      <c r="Q10" s="60"/>
      <c r="R10" s="60"/>
      <c r="S10" s="60"/>
      <c r="T10" s="60"/>
      <c r="U10" s="60"/>
      <c r="V10" s="60"/>
      <c r="W10" s="57"/>
    </row>
    <row r="11" spans="1:23" ht="14.25" customHeight="1" x14ac:dyDescent="0.25">
      <c r="A11" s="93" t="s">
        <v>46</v>
      </c>
      <c r="B11" s="121">
        <v>14</v>
      </c>
      <c r="C11" s="161">
        <v>0</v>
      </c>
      <c r="D11" s="102">
        <v>0</v>
      </c>
      <c r="E11" s="102">
        <v>8</v>
      </c>
      <c r="F11" s="102">
        <v>6</v>
      </c>
      <c r="G11" s="102">
        <v>0</v>
      </c>
      <c r="H11" s="102">
        <v>3</v>
      </c>
      <c r="I11" s="102">
        <v>11</v>
      </c>
      <c r="J11" s="102">
        <v>12</v>
      </c>
      <c r="K11" s="102">
        <v>2</v>
      </c>
      <c r="L11" s="102">
        <v>0</v>
      </c>
      <c r="M11" s="160">
        <v>0</v>
      </c>
      <c r="N11" s="207">
        <f>B11+C11+D11</f>
        <v>14</v>
      </c>
      <c r="O11" s="462">
        <f>E11+F11</f>
        <v>14</v>
      </c>
      <c r="P11" s="461">
        <f>G11+H11+I11</f>
        <v>14</v>
      </c>
      <c r="Q11" s="60"/>
      <c r="R11" s="60"/>
      <c r="S11" s="60"/>
      <c r="T11" s="60"/>
      <c r="U11" s="60"/>
      <c r="V11" s="60"/>
      <c r="W11" s="57"/>
    </row>
    <row r="12" spans="1:23" ht="14.25" customHeight="1" x14ac:dyDescent="0.25">
      <c r="A12" s="93" t="s">
        <v>299</v>
      </c>
      <c r="B12" s="121">
        <v>20</v>
      </c>
      <c r="C12" s="161">
        <v>0</v>
      </c>
      <c r="D12" s="102">
        <v>0</v>
      </c>
      <c r="E12" s="102">
        <v>14</v>
      </c>
      <c r="F12" s="102">
        <v>6</v>
      </c>
      <c r="G12" s="102">
        <v>1</v>
      </c>
      <c r="H12" s="102">
        <v>9</v>
      </c>
      <c r="I12" s="102">
        <v>10</v>
      </c>
      <c r="J12" s="102">
        <v>20</v>
      </c>
      <c r="K12" s="102">
        <v>4</v>
      </c>
      <c r="L12" s="102">
        <v>1</v>
      </c>
      <c r="M12" s="160">
        <v>0</v>
      </c>
      <c r="N12" s="207">
        <f>B12+C12+D12</f>
        <v>20</v>
      </c>
      <c r="O12" s="462">
        <f>E12+F12</f>
        <v>20</v>
      </c>
      <c r="P12" s="461">
        <f>G12+H12+I12</f>
        <v>20</v>
      </c>
      <c r="Q12" s="60"/>
      <c r="R12" s="60"/>
      <c r="S12" s="60"/>
      <c r="T12" s="60"/>
      <c r="U12" s="60"/>
      <c r="V12" s="60"/>
      <c r="W12" s="57"/>
    </row>
    <row r="13" spans="1:23" ht="14.25" customHeight="1" x14ac:dyDescent="0.25">
      <c r="A13" s="176" t="s">
        <v>151</v>
      </c>
      <c r="B13" s="121"/>
      <c r="C13" s="161"/>
      <c r="D13" s="102"/>
      <c r="E13" s="102"/>
      <c r="F13" s="102"/>
      <c r="G13" s="102"/>
      <c r="H13" s="102"/>
      <c r="I13" s="102"/>
      <c r="J13" s="102"/>
      <c r="K13" s="102"/>
      <c r="L13" s="102"/>
      <c r="M13" s="160"/>
      <c r="N13" s="207">
        <f t="shared" si="0"/>
        <v>0</v>
      </c>
      <c r="O13" s="462">
        <f t="shared" si="1"/>
        <v>0</v>
      </c>
      <c r="P13" s="461">
        <f t="shared" si="2"/>
        <v>0</v>
      </c>
      <c r="Q13" s="60"/>
      <c r="R13" s="60"/>
      <c r="S13" s="60"/>
      <c r="T13" s="60"/>
      <c r="U13" s="42"/>
      <c r="V13" s="42"/>
      <c r="W13" s="57"/>
    </row>
    <row r="14" spans="1:23" ht="14.25" customHeight="1" x14ac:dyDescent="0.25">
      <c r="A14" s="93" t="s">
        <v>343</v>
      </c>
      <c r="B14" s="117">
        <v>12</v>
      </c>
      <c r="C14" s="384">
        <v>0</v>
      </c>
      <c r="D14" s="46">
        <v>0</v>
      </c>
      <c r="E14" s="46">
        <v>5</v>
      </c>
      <c r="F14" s="46">
        <v>7</v>
      </c>
      <c r="G14" s="46">
        <v>1</v>
      </c>
      <c r="H14" s="46">
        <v>6</v>
      </c>
      <c r="I14" s="46">
        <v>5</v>
      </c>
      <c r="J14" s="46">
        <v>9</v>
      </c>
      <c r="K14" s="46">
        <v>0</v>
      </c>
      <c r="L14" s="46">
        <v>0</v>
      </c>
      <c r="M14" s="270">
        <v>0</v>
      </c>
      <c r="N14" s="207">
        <f>B14+C14+D14</f>
        <v>12</v>
      </c>
      <c r="O14" s="462">
        <f>E14+F14</f>
        <v>12</v>
      </c>
      <c r="P14" s="461">
        <f>G14+H14+I14</f>
        <v>12</v>
      </c>
      <c r="Q14" s="60"/>
      <c r="R14" s="60"/>
      <c r="S14" s="60"/>
      <c r="T14" s="60"/>
      <c r="U14" s="60"/>
      <c r="V14" s="60"/>
      <c r="W14" s="57"/>
    </row>
    <row r="15" spans="1:23" ht="14.25" customHeight="1" x14ac:dyDescent="0.25">
      <c r="A15" s="93" t="s">
        <v>55</v>
      </c>
      <c r="B15" s="118"/>
      <c r="C15" s="109"/>
      <c r="D15" s="44"/>
      <c r="E15" s="44"/>
      <c r="F15" s="44"/>
      <c r="G15" s="44"/>
      <c r="H15" s="44"/>
      <c r="I15" s="44"/>
      <c r="J15" s="44"/>
      <c r="K15" s="44"/>
      <c r="L15" s="44"/>
      <c r="M15" s="159"/>
      <c r="N15" s="207">
        <f t="shared" si="0"/>
        <v>0</v>
      </c>
      <c r="O15" s="462">
        <f t="shared" si="1"/>
        <v>0</v>
      </c>
      <c r="P15" s="461">
        <f t="shared" si="2"/>
        <v>0</v>
      </c>
      <c r="Q15" s="60"/>
      <c r="R15" s="60"/>
      <c r="S15" s="60"/>
      <c r="T15" s="60"/>
      <c r="U15" s="60"/>
      <c r="V15" s="60"/>
      <c r="W15" s="57"/>
    </row>
    <row r="16" spans="1:23" ht="14.25" customHeight="1" x14ac:dyDescent="0.25">
      <c r="A16" s="176" t="s">
        <v>302</v>
      </c>
      <c r="B16" s="121"/>
      <c r="C16" s="161"/>
      <c r="D16" s="102"/>
      <c r="E16" s="102"/>
      <c r="F16" s="102"/>
      <c r="G16" s="102"/>
      <c r="H16" s="102"/>
      <c r="I16" s="102"/>
      <c r="J16" s="102"/>
      <c r="K16" s="102"/>
      <c r="L16" s="102"/>
      <c r="M16" s="160"/>
      <c r="N16" s="207">
        <f t="shared" si="0"/>
        <v>0</v>
      </c>
      <c r="O16" s="462">
        <f t="shared" si="1"/>
        <v>0</v>
      </c>
      <c r="P16" s="461">
        <f t="shared" si="2"/>
        <v>0</v>
      </c>
      <c r="Q16" s="60"/>
      <c r="R16" s="60"/>
      <c r="S16" s="60"/>
      <c r="T16" s="60"/>
      <c r="U16" s="60"/>
      <c r="V16" s="60"/>
      <c r="W16" s="57"/>
    </row>
    <row r="17" spans="1:23" ht="14.25" customHeight="1" x14ac:dyDescent="0.25">
      <c r="A17" s="93" t="s">
        <v>153</v>
      </c>
      <c r="B17" s="118"/>
      <c r="C17" s="109"/>
      <c r="D17" s="44"/>
      <c r="E17" s="44"/>
      <c r="F17" s="44"/>
      <c r="G17" s="44"/>
      <c r="H17" s="44"/>
      <c r="I17" s="44"/>
      <c r="J17" s="44"/>
      <c r="K17" s="44"/>
      <c r="L17" s="44"/>
      <c r="M17" s="159"/>
      <c r="N17" s="207">
        <f t="shared" si="0"/>
        <v>0</v>
      </c>
      <c r="O17" s="462">
        <f t="shared" si="1"/>
        <v>0</v>
      </c>
      <c r="P17" s="461">
        <f t="shared" si="2"/>
        <v>0</v>
      </c>
      <c r="Q17" s="60"/>
      <c r="R17" s="60"/>
      <c r="S17" s="60"/>
      <c r="T17" s="60"/>
      <c r="U17" s="60"/>
      <c r="V17" s="60"/>
      <c r="W17" s="57"/>
    </row>
    <row r="18" spans="1:23" ht="14.25" customHeight="1" x14ac:dyDescent="0.25">
      <c r="A18" s="93" t="s">
        <v>203</v>
      </c>
      <c r="B18" s="118"/>
      <c r="C18" s="109"/>
      <c r="D18" s="44"/>
      <c r="E18" s="44"/>
      <c r="F18" s="44"/>
      <c r="G18" s="44"/>
      <c r="H18" s="44"/>
      <c r="I18" s="44"/>
      <c r="J18" s="44"/>
      <c r="K18" s="44"/>
      <c r="L18" s="44"/>
      <c r="M18" s="159"/>
      <c r="N18" s="207">
        <f t="shared" si="0"/>
        <v>0</v>
      </c>
      <c r="O18" s="462">
        <f t="shared" si="1"/>
        <v>0</v>
      </c>
      <c r="P18" s="461">
        <f t="shared" si="2"/>
        <v>0</v>
      </c>
      <c r="Q18" s="60"/>
      <c r="R18" s="60"/>
      <c r="S18" s="60"/>
      <c r="T18" s="60"/>
      <c r="U18" s="60"/>
      <c r="V18" s="60"/>
      <c r="W18" s="57"/>
    </row>
    <row r="19" spans="1:23" ht="14.25" customHeight="1" x14ac:dyDescent="0.25">
      <c r="A19" s="93" t="s">
        <v>56</v>
      </c>
      <c r="B19" s="118"/>
      <c r="C19" s="109"/>
      <c r="D19" s="44"/>
      <c r="E19" s="90"/>
      <c r="F19" s="90"/>
      <c r="G19" s="110"/>
      <c r="H19" s="110"/>
      <c r="I19" s="110"/>
      <c r="J19" s="44"/>
      <c r="K19" s="44"/>
      <c r="L19" s="44"/>
      <c r="M19" s="159"/>
      <c r="N19" s="207">
        <f t="shared" si="0"/>
        <v>0</v>
      </c>
      <c r="O19" s="462">
        <f t="shared" si="1"/>
        <v>0</v>
      </c>
      <c r="P19" s="461">
        <f t="shared" si="2"/>
        <v>0</v>
      </c>
      <c r="Q19" s="42"/>
      <c r="R19" s="42"/>
      <c r="S19" s="42"/>
      <c r="T19" s="42"/>
      <c r="U19" s="42"/>
      <c r="V19" s="42"/>
      <c r="W19" s="57"/>
    </row>
    <row r="20" spans="1:23" ht="14.25" customHeight="1" x14ac:dyDescent="0.25">
      <c r="A20" s="93" t="s">
        <v>161</v>
      </c>
      <c r="B20" s="118"/>
      <c r="C20" s="109"/>
      <c r="D20" s="44"/>
      <c r="E20" s="44"/>
      <c r="F20" s="102"/>
      <c r="G20" s="102"/>
      <c r="H20" s="44"/>
      <c r="I20" s="44"/>
      <c r="J20" s="44"/>
      <c r="K20" s="44"/>
      <c r="L20" s="44"/>
      <c r="M20" s="159"/>
      <c r="N20" s="207">
        <f t="shared" si="0"/>
        <v>0</v>
      </c>
      <c r="O20" s="462">
        <f t="shared" si="1"/>
        <v>0</v>
      </c>
      <c r="P20" s="461">
        <f t="shared" si="2"/>
        <v>0</v>
      </c>
      <c r="Q20" s="42"/>
      <c r="R20" s="42"/>
      <c r="S20" s="42"/>
      <c r="T20" s="42"/>
      <c r="U20" s="42"/>
      <c r="V20" s="42"/>
      <c r="W20" s="57"/>
    </row>
    <row r="21" spans="1:23" ht="14.25" customHeight="1" x14ac:dyDescent="0.25">
      <c r="A21" s="93" t="s">
        <v>53</v>
      </c>
      <c r="B21" s="118"/>
      <c r="C21" s="109"/>
      <c r="D21" s="44"/>
      <c r="E21" s="102"/>
      <c r="F21" s="102"/>
      <c r="G21" s="102"/>
      <c r="H21" s="102"/>
      <c r="I21" s="44"/>
      <c r="J21" s="44"/>
      <c r="K21" s="44"/>
      <c r="L21" s="44"/>
      <c r="M21" s="159"/>
      <c r="N21" s="207">
        <f t="shared" si="0"/>
        <v>0</v>
      </c>
      <c r="O21" s="462">
        <f t="shared" si="1"/>
        <v>0</v>
      </c>
      <c r="P21" s="461">
        <f t="shared" si="2"/>
        <v>0</v>
      </c>
      <c r="Q21" s="42"/>
      <c r="R21" s="42"/>
      <c r="S21" s="42"/>
      <c r="T21" s="42"/>
      <c r="U21" s="42"/>
      <c r="V21" s="42"/>
      <c r="W21" s="57"/>
    </row>
    <row r="22" spans="1:23" ht="14.25" customHeight="1" x14ac:dyDescent="0.25">
      <c r="A22" s="95" t="s">
        <v>188</v>
      </c>
      <c r="B22" s="118">
        <v>31</v>
      </c>
      <c r="C22" s="109">
        <v>0</v>
      </c>
      <c r="D22" s="44">
        <v>0</v>
      </c>
      <c r="E22" s="102">
        <v>25</v>
      </c>
      <c r="F22" s="102">
        <v>6</v>
      </c>
      <c r="G22" s="102">
        <v>5</v>
      </c>
      <c r="H22" s="102">
        <v>11</v>
      </c>
      <c r="I22" s="44">
        <v>13</v>
      </c>
      <c r="J22" s="44">
        <v>27</v>
      </c>
      <c r="K22" s="44">
        <v>0</v>
      </c>
      <c r="L22" s="44">
        <v>0</v>
      </c>
      <c r="M22" s="159">
        <v>0</v>
      </c>
      <c r="N22" s="207">
        <f>B22+C22+D22</f>
        <v>31</v>
      </c>
      <c r="O22" s="462">
        <f>E22+F22</f>
        <v>31</v>
      </c>
      <c r="P22" s="461">
        <f>G22+H22+I22</f>
        <v>29</v>
      </c>
      <c r="Q22" s="42"/>
      <c r="R22" s="42"/>
      <c r="S22" s="42"/>
      <c r="T22" s="42"/>
      <c r="U22" s="42"/>
      <c r="V22" s="42"/>
      <c r="W22" s="57"/>
    </row>
    <row r="23" spans="1:23" ht="14.25" customHeight="1" x14ac:dyDescent="0.25">
      <c r="A23" s="93" t="s">
        <v>54</v>
      </c>
      <c r="B23" s="118"/>
      <c r="C23" s="109"/>
      <c r="D23" s="44"/>
      <c r="E23" s="44"/>
      <c r="F23" s="102"/>
      <c r="G23" s="44"/>
      <c r="H23" s="44"/>
      <c r="I23" s="44"/>
      <c r="J23" s="44"/>
      <c r="K23" s="44"/>
      <c r="L23" s="44"/>
      <c r="M23" s="159"/>
      <c r="N23" s="207">
        <f t="shared" si="0"/>
        <v>0</v>
      </c>
      <c r="O23" s="462">
        <f t="shared" si="1"/>
        <v>0</v>
      </c>
      <c r="P23" s="461">
        <f t="shared" si="2"/>
        <v>0</v>
      </c>
      <c r="Q23" s="66"/>
      <c r="R23" s="66"/>
      <c r="S23" s="66"/>
      <c r="T23" s="66"/>
      <c r="U23" s="66"/>
      <c r="V23" s="66"/>
      <c r="W23" s="57"/>
    </row>
    <row r="24" spans="1:23" ht="14.25" customHeight="1" x14ac:dyDescent="0.25">
      <c r="A24" s="93" t="s">
        <v>40</v>
      </c>
      <c r="B24" s="117"/>
      <c r="C24" s="384"/>
      <c r="D24" s="46"/>
      <c r="E24" s="46"/>
      <c r="F24" s="46"/>
      <c r="G24" s="46"/>
      <c r="H24" s="46"/>
      <c r="I24" s="46"/>
      <c r="J24" s="46"/>
      <c r="K24" s="46"/>
      <c r="L24" s="46"/>
      <c r="M24" s="270"/>
      <c r="N24" s="207">
        <f t="shared" si="0"/>
        <v>0</v>
      </c>
      <c r="O24" s="462">
        <f t="shared" si="1"/>
        <v>0</v>
      </c>
      <c r="P24" s="461">
        <f t="shared" si="2"/>
        <v>0</v>
      </c>
      <c r="Q24" s="42"/>
      <c r="R24" s="42"/>
      <c r="S24" s="42"/>
      <c r="T24" s="42"/>
      <c r="U24" s="42"/>
      <c r="V24" s="42"/>
      <c r="W24" s="57"/>
    </row>
    <row r="25" spans="1:23" ht="14.25" customHeight="1" x14ac:dyDescent="0.25">
      <c r="A25" s="94" t="s">
        <v>49</v>
      </c>
      <c r="B25" s="117"/>
      <c r="C25" s="384"/>
      <c r="D25" s="46"/>
      <c r="E25" s="46"/>
      <c r="F25" s="46"/>
      <c r="G25" s="46"/>
      <c r="H25" s="46"/>
      <c r="I25" s="46"/>
      <c r="J25" s="46"/>
      <c r="K25" s="46"/>
      <c r="L25" s="46"/>
      <c r="M25" s="270"/>
      <c r="N25" s="207">
        <f t="shared" si="0"/>
        <v>0</v>
      </c>
      <c r="O25" s="462">
        <f t="shared" si="1"/>
        <v>0</v>
      </c>
      <c r="P25" s="461">
        <f t="shared" si="2"/>
        <v>0</v>
      </c>
      <c r="Q25" s="60"/>
      <c r="R25" s="60"/>
      <c r="S25" s="60"/>
      <c r="T25" s="60"/>
      <c r="U25" s="60"/>
      <c r="V25" s="60"/>
      <c r="W25" s="57"/>
    </row>
    <row r="26" spans="1:23" ht="14.25" customHeight="1" x14ac:dyDescent="0.25">
      <c r="A26" s="93" t="s">
        <v>182</v>
      </c>
      <c r="B26" s="118"/>
      <c r="C26" s="109"/>
      <c r="D26" s="44"/>
      <c r="E26" s="44"/>
      <c r="F26" s="102"/>
      <c r="G26" s="102"/>
      <c r="H26" s="44"/>
      <c r="I26" s="44"/>
      <c r="J26" s="44"/>
      <c r="K26" s="44"/>
      <c r="L26" s="44"/>
      <c r="M26" s="159"/>
      <c r="N26" s="207">
        <f t="shared" si="0"/>
        <v>0</v>
      </c>
      <c r="O26" s="462">
        <f t="shared" si="1"/>
        <v>0</v>
      </c>
      <c r="P26" s="461">
        <f t="shared" si="2"/>
        <v>0</v>
      </c>
      <c r="Q26" s="60"/>
      <c r="R26" s="60"/>
      <c r="S26" s="60"/>
      <c r="T26" s="60"/>
      <c r="U26" s="60"/>
      <c r="V26" s="60"/>
      <c r="W26" s="57"/>
    </row>
    <row r="27" spans="1:23" ht="14.25" customHeight="1" x14ac:dyDescent="0.25">
      <c r="A27" s="246" t="s">
        <v>259</v>
      </c>
      <c r="B27" s="109">
        <v>0</v>
      </c>
      <c r="C27" s="109">
        <v>0</v>
      </c>
      <c r="D27" s="44">
        <v>0</v>
      </c>
      <c r="E27" s="44">
        <v>0</v>
      </c>
      <c r="F27" s="102">
        <v>0</v>
      </c>
      <c r="G27" s="102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159">
        <v>0</v>
      </c>
      <c r="N27" s="207">
        <f t="shared" si="0"/>
        <v>0</v>
      </c>
      <c r="O27" s="462">
        <f t="shared" si="1"/>
        <v>0</v>
      </c>
      <c r="P27" s="461">
        <f t="shared" si="2"/>
        <v>0</v>
      </c>
    </row>
    <row r="28" spans="1:23" ht="14.25" customHeight="1" x14ac:dyDescent="0.25">
      <c r="A28" s="93" t="s">
        <v>308</v>
      </c>
      <c r="B28" s="118">
        <v>0</v>
      </c>
      <c r="C28" s="109">
        <v>1</v>
      </c>
      <c r="D28" s="44">
        <v>0</v>
      </c>
      <c r="E28" s="44">
        <v>0</v>
      </c>
      <c r="F28" s="44">
        <v>1</v>
      </c>
      <c r="G28" s="44">
        <v>0</v>
      </c>
      <c r="H28" s="44">
        <v>0</v>
      </c>
      <c r="I28" s="44">
        <v>1</v>
      </c>
      <c r="J28" s="44">
        <v>0</v>
      </c>
      <c r="K28" s="44">
        <v>0</v>
      </c>
      <c r="L28" s="44">
        <v>0</v>
      </c>
      <c r="M28" s="159">
        <v>1</v>
      </c>
      <c r="N28" s="207">
        <f t="shared" si="0"/>
        <v>1</v>
      </c>
      <c r="O28" s="462">
        <f>E28+F28</f>
        <v>1</v>
      </c>
      <c r="P28" s="461">
        <f>G28+H28+I28</f>
        <v>1</v>
      </c>
      <c r="Q28" s="60"/>
      <c r="R28" s="60"/>
      <c r="S28" s="60"/>
      <c r="T28" s="60"/>
      <c r="U28" s="60"/>
      <c r="V28" s="60"/>
      <c r="W28" s="57"/>
    </row>
    <row r="29" spans="1:23" ht="14.25" customHeight="1" x14ac:dyDescent="0.25">
      <c r="A29" s="93" t="s">
        <v>279</v>
      </c>
      <c r="B29" s="118">
        <v>89</v>
      </c>
      <c r="C29" s="109">
        <v>18</v>
      </c>
      <c r="D29" s="44">
        <v>7</v>
      </c>
      <c r="E29" s="44">
        <v>43</v>
      </c>
      <c r="F29" s="44">
        <v>71</v>
      </c>
      <c r="G29" s="44">
        <v>44</v>
      </c>
      <c r="H29" s="44">
        <v>55</v>
      </c>
      <c r="I29" s="44">
        <v>15</v>
      </c>
      <c r="J29" s="44">
        <v>118</v>
      </c>
      <c r="K29" s="44">
        <v>2</v>
      </c>
      <c r="L29" s="44">
        <v>7</v>
      </c>
      <c r="M29" s="159">
        <v>10</v>
      </c>
      <c r="N29" s="207">
        <f>B29+C29+D29</f>
        <v>114</v>
      </c>
      <c r="O29" s="462">
        <f>E29+F29</f>
        <v>114</v>
      </c>
      <c r="P29" s="461">
        <f>G29+H29+I29</f>
        <v>114</v>
      </c>
      <c r="Q29" s="60"/>
      <c r="R29" s="60"/>
      <c r="S29" s="60"/>
      <c r="T29" s="60"/>
      <c r="U29" s="60"/>
      <c r="V29" s="60"/>
      <c r="W29" s="57"/>
    </row>
    <row r="30" spans="1:23" ht="14.25" customHeight="1" x14ac:dyDescent="0.25">
      <c r="A30" s="93" t="s">
        <v>57</v>
      </c>
      <c r="B30" s="118">
        <v>255</v>
      </c>
      <c r="C30" s="109">
        <v>5</v>
      </c>
      <c r="D30" s="44">
        <v>86</v>
      </c>
      <c r="E30" s="44">
        <v>190</v>
      </c>
      <c r="F30" s="102">
        <v>156</v>
      </c>
      <c r="G30" s="44">
        <v>35</v>
      </c>
      <c r="H30" s="44">
        <v>149</v>
      </c>
      <c r="I30" s="44">
        <v>162</v>
      </c>
      <c r="J30" s="44">
        <v>344</v>
      </c>
      <c r="K30" s="44">
        <v>6</v>
      </c>
      <c r="L30" s="44">
        <v>1</v>
      </c>
      <c r="M30" s="159">
        <v>2</v>
      </c>
      <c r="N30" s="207">
        <f>B30+C30+D30</f>
        <v>346</v>
      </c>
      <c r="O30" s="462">
        <f>E30+F30</f>
        <v>346</v>
      </c>
      <c r="P30" s="461">
        <f>G30+H30+I30</f>
        <v>346</v>
      </c>
      <c r="Q30" s="60"/>
      <c r="R30" s="60"/>
      <c r="S30" s="60"/>
      <c r="T30" s="60"/>
      <c r="U30" s="60"/>
      <c r="V30" s="67"/>
      <c r="W30" s="57"/>
    </row>
    <row r="31" spans="1:23" ht="14.25" customHeight="1" x14ac:dyDescent="0.25">
      <c r="A31" s="93" t="s">
        <v>60</v>
      </c>
      <c r="B31" s="154"/>
      <c r="C31" s="244"/>
      <c r="D31" s="127"/>
      <c r="E31" s="127"/>
      <c r="F31" s="127"/>
      <c r="G31" s="127"/>
      <c r="H31" s="127"/>
      <c r="I31" s="127"/>
      <c r="J31" s="127"/>
      <c r="K31" s="127"/>
      <c r="L31" s="127"/>
      <c r="M31" s="191"/>
      <c r="N31" s="207">
        <f t="shared" si="0"/>
        <v>0</v>
      </c>
      <c r="O31" s="462">
        <f t="shared" si="1"/>
        <v>0</v>
      </c>
      <c r="P31" s="461">
        <f t="shared" si="2"/>
        <v>0</v>
      </c>
    </row>
    <row r="32" spans="1:23" ht="14.25" customHeight="1" x14ac:dyDescent="0.25">
      <c r="A32" s="93" t="s">
        <v>228</v>
      </c>
      <c r="B32" s="154"/>
      <c r="C32" s="244"/>
      <c r="D32" s="127"/>
      <c r="E32" s="127"/>
      <c r="F32" s="127"/>
      <c r="G32" s="127"/>
      <c r="H32" s="127"/>
      <c r="I32" s="127"/>
      <c r="J32" s="127"/>
      <c r="K32" s="127"/>
      <c r="L32" s="127"/>
      <c r="M32" s="191"/>
      <c r="N32" s="207">
        <f t="shared" si="0"/>
        <v>0</v>
      </c>
      <c r="O32" s="462">
        <f t="shared" si="1"/>
        <v>0</v>
      </c>
      <c r="P32" s="461">
        <f t="shared" si="2"/>
        <v>0</v>
      </c>
    </row>
    <row r="33" spans="1:23" ht="14.25" customHeight="1" x14ac:dyDescent="0.25">
      <c r="A33" s="93" t="s">
        <v>51</v>
      </c>
      <c r="B33" s="118"/>
      <c r="C33" s="109"/>
      <c r="D33" s="127"/>
      <c r="E33" s="127"/>
      <c r="F33" s="127"/>
      <c r="G33" s="127"/>
      <c r="H33" s="127"/>
      <c r="I33" s="127"/>
      <c r="J33" s="44"/>
      <c r="K33" s="44"/>
      <c r="L33" s="44"/>
      <c r="M33" s="159"/>
      <c r="N33" s="207">
        <f t="shared" si="0"/>
        <v>0</v>
      </c>
      <c r="O33" s="462">
        <f t="shared" si="1"/>
        <v>0</v>
      </c>
      <c r="P33" s="461">
        <f t="shared" si="2"/>
        <v>0</v>
      </c>
      <c r="Q33" s="57"/>
      <c r="R33" s="57"/>
      <c r="S33" s="57"/>
      <c r="T33" s="57"/>
      <c r="U33" s="57"/>
      <c r="V33" s="57"/>
      <c r="W33" s="57"/>
    </row>
    <row r="34" spans="1:23" ht="14.25" customHeight="1" x14ac:dyDescent="0.25">
      <c r="A34" s="93" t="s">
        <v>165</v>
      </c>
      <c r="B34" s="118">
        <v>35</v>
      </c>
      <c r="C34" s="109">
        <v>0</v>
      </c>
      <c r="D34" s="127">
        <v>0</v>
      </c>
      <c r="E34" s="127">
        <v>27</v>
      </c>
      <c r="F34" s="127">
        <v>8</v>
      </c>
      <c r="G34" s="127">
        <v>2</v>
      </c>
      <c r="H34" s="127">
        <v>12</v>
      </c>
      <c r="I34" s="127">
        <v>21</v>
      </c>
      <c r="J34" s="44">
        <v>13</v>
      </c>
      <c r="K34" s="44">
        <v>2</v>
      </c>
      <c r="L34" s="44">
        <v>0</v>
      </c>
      <c r="M34" s="159">
        <v>0</v>
      </c>
      <c r="N34" s="207">
        <f>B34+C34+D34</f>
        <v>35</v>
      </c>
      <c r="O34" s="462">
        <f>E34+F34</f>
        <v>35</v>
      </c>
      <c r="P34" s="461">
        <f>G34+H34+I34</f>
        <v>35</v>
      </c>
      <c r="Q34" s="66"/>
      <c r="R34" s="66"/>
      <c r="S34" s="66"/>
      <c r="T34" s="66"/>
      <c r="U34" s="68"/>
      <c r="V34" s="69"/>
      <c r="W34" s="57"/>
    </row>
    <row r="35" spans="1:23" ht="14.25" customHeight="1" x14ac:dyDescent="0.25">
      <c r="A35" s="93" t="s">
        <v>129</v>
      </c>
      <c r="B35" s="117"/>
      <c r="C35" s="384"/>
      <c r="D35" s="127"/>
      <c r="E35" s="127"/>
      <c r="F35" s="127"/>
      <c r="G35" s="127"/>
      <c r="H35" s="127"/>
      <c r="I35" s="127"/>
      <c r="J35" s="46"/>
      <c r="K35" s="46"/>
      <c r="L35" s="46"/>
      <c r="M35" s="270"/>
      <c r="N35" s="207">
        <f t="shared" si="0"/>
        <v>0</v>
      </c>
      <c r="O35" s="462">
        <f t="shared" si="1"/>
        <v>0</v>
      </c>
      <c r="P35" s="461">
        <f t="shared" si="2"/>
        <v>0</v>
      </c>
      <c r="Q35" s="66"/>
      <c r="R35" s="66"/>
      <c r="S35" s="66"/>
      <c r="T35" s="66"/>
      <c r="U35" s="68"/>
      <c r="V35" s="69"/>
      <c r="W35" s="57"/>
    </row>
    <row r="36" spans="1:23" ht="14.25" customHeight="1" x14ac:dyDescent="0.25">
      <c r="A36" s="95" t="s">
        <v>175</v>
      </c>
      <c r="B36" s="118">
        <v>0</v>
      </c>
      <c r="C36" s="109">
        <v>0</v>
      </c>
      <c r="D36" s="127">
        <v>0</v>
      </c>
      <c r="E36" s="127">
        <v>0</v>
      </c>
      <c r="F36" s="127">
        <v>0</v>
      </c>
      <c r="G36" s="127">
        <v>0</v>
      </c>
      <c r="H36" s="127">
        <v>0</v>
      </c>
      <c r="I36" s="127">
        <v>0</v>
      </c>
      <c r="J36" s="44">
        <v>0</v>
      </c>
      <c r="K36" s="44">
        <v>0</v>
      </c>
      <c r="L36" s="44">
        <v>0</v>
      </c>
      <c r="M36" s="159">
        <v>0</v>
      </c>
      <c r="N36" s="207">
        <f>B36+C36+D36</f>
        <v>0</v>
      </c>
      <c r="O36" s="462">
        <f>E36+F36</f>
        <v>0</v>
      </c>
      <c r="P36" s="461">
        <f>G36+H36+I36</f>
        <v>0</v>
      </c>
      <c r="Q36" s="66"/>
      <c r="R36" s="66"/>
      <c r="S36" s="66"/>
      <c r="T36" s="66"/>
      <c r="U36" s="68"/>
      <c r="V36" s="69"/>
      <c r="W36" s="57"/>
    </row>
    <row r="37" spans="1:23" ht="14.25" customHeight="1" x14ac:dyDescent="0.25">
      <c r="A37" s="95" t="s">
        <v>288</v>
      </c>
      <c r="B37" s="118"/>
      <c r="C37" s="109"/>
      <c r="D37" s="127"/>
      <c r="E37" s="127"/>
      <c r="F37" s="127"/>
      <c r="G37" s="127"/>
      <c r="H37" s="127"/>
      <c r="I37" s="127"/>
      <c r="J37" s="44"/>
      <c r="K37" s="44"/>
      <c r="L37" s="44"/>
      <c r="M37" s="159"/>
      <c r="N37" s="207">
        <f t="shared" si="0"/>
        <v>0</v>
      </c>
      <c r="O37" s="462">
        <f t="shared" si="1"/>
        <v>0</v>
      </c>
      <c r="P37" s="461">
        <f t="shared" si="2"/>
        <v>0</v>
      </c>
      <c r="Q37" s="66"/>
      <c r="R37" s="66"/>
      <c r="S37" s="66"/>
      <c r="T37" s="66"/>
      <c r="U37" s="68"/>
      <c r="V37" s="69"/>
      <c r="W37" s="57"/>
    </row>
    <row r="38" spans="1:23" ht="14.25" customHeight="1" x14ac:dyDescent="0.25">
      <c r="A38" s="93" t="s">
        <v>199</v>
      </c>
      <c r="B38" s="121"/>
      <c r="C38" s="161"/>
      <c r="D38" s="102"/>
      <c r="E38" s="102"/>
      <c r="F38" s="102"/>
      <c r="G38" s="102"/>
      <c r="H38" s="102"/>
      <c r="I38" s="102"/>
      <c r="J38" s="102"/>
      <c r="K38" s="102"/>
      <c r="L38" s="102"/>
      <c r="M38" s="160"/>
      <c r="N38" s="207">
        <f t="shared" si="0"/>
        <v>0</v>
      </c>
      <c r="O38" s="462">
        <f t="shared" si="1"/>
        <v>0</v>
      </c>
      <c r="P38" s="461">
        <f t="shared" si="2"/>
        <v>0</v>
      </c>
      <c r="Q38" s="66"/>
      <c r="R38" s="66"/>
      <c r="S38" s="66"/>
      <c r="T38" s="66"/>
      <c r="U38" s="68"/>
      <c r="V38" s="69"/>
      <c r="W38" s="57"/>
    </row>
    <row r="39" spans="1:23" ht="14.25" customHeight="1" x14ac:dyDescent="0.25">
      <c r="A39" s="93" t="s">
        <v>198</v>
      </c>
      <c r="B39" s="121"/>
      <c r="C39" s="161"/>
      <c r="D39" s="102"/>
      <c r="E39" s="102"/>
      <c r="F39" s="102"/>
      <c r="G39" s="102"/>
      <c r="H39" s="102"/>
      <c r="I39" s="102"/>
      <c r="J39" s="102"/>
      <c r="K39" s="102"/>
      <c r="L39" s="102"/>
      <c r="M39" s="160"/>
      <c r="N39" s="207">
        <f t="shared" si="0"/>
        <v>0</v>
      </c>
      <c r="O39" s="462">
        <f t="shared" si="1"/>
        <v>0</v>
      </c>
      <c r="P39" s="461">
        <f t="shared" si="2"/>
        <v>0</v>
      </c>
      <c r="Q39" s="66"/>
      <c r="R39" s="66"/>
      <c r="S39" s="66"/>
      <c r="T39" s="66"/>
      <c r="U39" s="68"/>
      <c r="V39" s="69"/>
      <c r="W39" s="57"/>
    </row>
    <row r="40" spans="1:23" ht="14.25" customHeight="1" x14ac:dyDescent="0.25">
      <c r="A40" s="93" t="s">
        <v>65</v>
      </c>
      <c r="B40" s="117"/>
      <c r="C40" s="384"/>
      <c r="D40" s="46"/>
      <c r="E40" s="46"/>
      <c r="F40" s="46"/>
      <c r="G40" s="46"/>
      <c r="H40" s="46"/>
      <c r="I40" s="46"/>
      <c r="J40" s="46"/>
      <c r="K40" s="46"/>
      <c r="L40" s="46"/>
      <c r="M40" s="270"/>
      <c r="N40" s="207">
        <f>B40+C40+D40</f>
        <v>0</v>
      </c>
      <c r="O40" s="462">
        <f>E40+F40</f>
        <v>0</v>
      </c>
      <c r="P40" s="461">
        <f>G40+H40+I40</f>
        <v>0</v>
      </c>
      <c r="Q40" s="66"/>
      <c r="R40" s="66"/>
      <c r="S40" s="66"/>
      <c r="T40" s="66"/>
      <c r="U40" s="68"/>
      <c r="V40" s="69"/>
      <c r="W40" s="57"/>
    </row>
    <row r="41" spans="1:23" ht="14.25" customHeight="1" x14ac:dyDescent="0.25">
      <c r="A41" s="93" t="s">
        <v>137</v>
      </c>
      <c r="B41" s="117">
        <v>304</v>
      </c>
      <c r="C41" s="384">
        <v>35</v>
      </c>
      <c r="D41" s="46">
        <v>36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270">
        <v>0</v>
      </c>
      <c r="N41" s="207">
        <f>B41+C41+D41</f>
        <v>375</v>
      </c>
      <c r="O41" s="462">
        <f>E41+F41</f>
        <v>0</v>
      </c>
      <c r="P41" s="461">
        <f>G41+H41+I41</f>
        <v>0</v>
      </c>
      <c r="Q41" s="66"/>
      <c r="R41" s="66"/>
      <c r="S41" s="66"/>
      <c r="T41" s="66"/>
      <c r="U41" s="68"/>
      <c r="V41" s="69"/>
      <c r="W41" s="57"/>
    </row>
    <row r="42" spans="1:23" ht="14.25" customHeight="1" x14ac:dyDescent="0.25">
      <c r="A42" s="93" t="s">
        <v>264</v>
      </c>
      <c r="B42" s="121">
        <v>0</v>
      </c>
      <c r="C42" s="161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60">
        <v>0</v>
      </c>
      <c r="N42" s="207">
        <f t="shared" si="0"/>
        <v>0</v>
      </c>
      <c r="O42" s="462">
        <f t="shared" si="1"/>
        <v>0</v>
      </c>
      <c r="P42" s="461">
        <f t="shared" si="2"/>
        <v>0</v>
      </c>
      <c r="Q42" s="66"/>
      <c r="R42" s="66"/>
      <c r="S42" s="66"/>
      <c r="T42" s="66"/>
      <c r="U42" s="68"/>
      <c r="V42" s="69"/>
      <c r="W42" s="57"/>
    </row>
    <row r="43" spans="1:23" ht="14.25" customHeight="1" x14ac:dyDescent="0.25">
      <c r="A43" s="93" t="s">
        <v>62</v>
      </c>
      <c r="B43" s="121"/>
      <c r="C43" s="161"/>
      <c r="D43" s="102"/>
      <c r="E43" s="102"/>
      <c r="F43" s="102"/>
      <c r="G43" s="102"/>
      <c r="H43" s="102"/>
      <c r="I43" s="102"/>
      <c r="J43" s="102"/>
      <c r="K43" s="102"/>
      <c r="L43" s="102"/>
      <c r="M43" s="160"/>
      <c r="N43" s="207">
        <f t="shared" si="0"/>
        <v>0</v>
      </c>
      <c r="O43" s="462">
        <f t="shared" si="1"/>
        <v>0</v>
      </c>
      <c r="P43" s="461">
        <f t="shared" si="2"/>
        <v>0</v>
      </c>
      <c r="Q43" s="66"/>
      <c r="R43" s="66"/>
      <c r="S43" s="66"/>
      <c r="T43" s="66"/>
      <c r="U43" s="66"/>
      <c r="V43" s="70"/>
      <c r="W43" s="57"/>
    </row>
    <row r="44" spans="1:23" ht="14.25" customHeight="1" x14ac:dyDescent="0.25">
      <c r="A44" s="93" t="s">
        <v>146</v>
      </c>
      <c r="B44" s="121"/>
      <c r="C44" s="161"/>
      <c r="D44" s="102"/>
      <c r="E44" s="102"/>
      <c r="F44" s="102"/>
      <c r="G44" s="102"/>
      <c r="H44" s="102"/>
      <c r="I44" s="102"/>
      <c r="J44" s="102"/>
      <c r="K44" s="102"/>
      <c r="L44" s="102"/>
      <c r="M44" s="160"/>
      <c r="N44" s="207">
        <f t="shared" si="0"/>
        <v>0</v>
      </c>
      <c r="O44" s="462">
        <f t="shared" si="1"/>
        <v>0</v>
      </c>
      <c r="P44" s="461">
        <f t="shared" si="2"/>
        <v>0</v>
      </c>
      <c r="Q44" s="50"/>
      <c r="R44" s="50"/>
      <c r="S44" s="50"/>
      <c r="T44" s="50"/>
      <c r="U44" s="50"/>
      <c r="V44" s="50"/>
      <c r="W44" s="57"/>
    </row>
    <row r="45" spans="1:23" ht="14.25" customHeight="1" x14ac:dyDescent="0.25">
      <c r="A45" s="93" t="s">
        <v>61</v>
      </c>
      <c r="B45" s="117"/>
      <c r="C45" s="384"/>
      <c r="D45" s="46"/>
      <c r="E45" s="102"/>
      <c r="F45" s="102"/>
      <c r="G45" s="102"/>
      <c r="H45" s="102"/>
      <c r="I45" s="102"/>
      <c r="J45" s="46"/>
      <c r="K45" s="46"/>
      <c r="L45" s="46"/>
      <c r="M45" s="270"/>
      <c r="N45" s="207">
        <f t="shared" si="0"/>
        <v>0</v>
      </c>
      <c r="O45" s="462">
        <f t="shared" si="1"/>
        <v>0</v>
      </c>
      <c r="P45" s="461">
        <f t="shared" si="2"/>
        <v>0</v>
      </c>
      <c r="Q45" s="50"/>
      <c r="R45" s="50"/>
      <c r="S45" s="50"/>
      <c r="T45" s="50"/>
      <c r="U45" s="50"/>
      <c r="V45" s="50"/>
      <c r="W45" s="57"/>
    </row>
    <row r="46" spans="1:23" ht="14.25" customHeight="1" x14ac:dyDescent="0.25">
      <c r="A46" s="93" t="s">
        <v>75</v>
      </c>
      <c r="B46" s="118"/>
      <c r="C46" s="109"/>
      <c r="D46" s="44"/>
      <c r="E46" s="102"/>
      <c r="F46" s="102"/>
      <c r="G46" s="102"/>
      <c r="H46" s="102"/>
      <c r="I46" s="102"/>
      <c r="J46" s="44"/>
      <c r="K46" s="44"/>
      <c r="L46" s="44"/>
      <c r="M46" s="159"/>
      <c r="N46" s="207">
        <f t="shared" si="0"/>
        <v>0</v>
      </c>
      <c r="O46" s="462">
        <f t="shared" si="1"/>
        <v>0</v>
      </c>
      <c r="P46" s="461">
        <f t="shared" si="2"/>
        <v>0</v>
      </c>
    </row>
    <row r="47" spans="1:23" ht="14.25" customHeight="1" x14ac:dyDescent="0.25">
      <c r="A47" s="186" t="s">
        <v>179</v>
      </c>
      <c r="B47" s="118">
        <v>16</v>
      </c>
      <c r="C47" s="109">
        <v>0</v>
      </c>
      <c r="D47" s="44">
        <v>0</v>
      </c>
      <c r="E47" s="102">
        <v>9</v>
      </c>
      <c r="F47" s="102">
        <v>7</v>
      </c>
      <c r="G47" s="102">
        <v>0</v>
      </c>
      <c r="H47" s="102">
        <v>5</v>
      </c>
      <c r="I47" s="102">
        <v>11</v>
      </c>
      <c r="J47" s="44">
        <v>11</v>
      </c>
      <c r="K47" s="44">
        <v>3</v>
      </c>
      <c r="L47" s="44">
        <v>0</v>
      </c>
      <c r="M47" s="159">
        <v>0</v>
      </c>
      <c r="N47" s="207">
        <f>B47+C47+D47</f>
        <v>16</v>
      </c>
      <c r="O47" s="462">
        <f>E47+F47</f>
        <v>16</v>
      </c>
      <c r="P47" s="461">
        <f>G47+H47+I47</f>
        <v>16</v>
      </c>
      <c r="Q47" s="50"/>
      <c r="R47" s="50"/>
      <c r="S47" s="50"/>
      <c r="T47" s="50"/>
      <c r="U47" s="50"/>
      <c r="V47" s="50"/>
    </row>
    <row r="48" spans="1:23" ht="14.25" customHeight="1" x14ac:dyDescent="0.25">
      <c r="A48" s="93" t="s">
        <v>281</v>
      </c>
      <c r="B48" s="118">
        <v>44</v>
      </c>
      <c r="C48" s="109">
        <v>1</v>
      </c>
      <c r="D48" s="44">
        <v>0</v>
      </c>
      <c r="E48" s="102">
        <v>22</v>
      </c>
      <c r="F48" s="102">
        <v>23</v>
      </c>
      <c r="G48" s="102">
        <v>8</v>
      </c>
      <c r="H48" s="102">
        <v>20</v>
      </c>
      <c r="I48" s="102">
        <v>17</v>
      </c>
      <c r="J48" s="44">
        <v>40</v>
      </c>
      <c r="K48" s="44">
        <v>0</v>
      </c>
      <c r="L48" s="44">
        <v>0</v>
      </c>
      <c r="M48" s="159">
        <v>3</v>
      </c>
      <c r="N48" s="207">
        <f>B48+C48+D48</f>
        <v>45</v>
      </c>
      <c r="O48" s="462">
        <f>E48+F48</f>
        <v>45</v>
      </c>
      <c r="P48" s="461">
        <f>G48+H48+I48</f>
        <v>45</v>
      </c>
    </row>
    <row r="49" spans="1:23" ht="14.25" customHeight="1" x14ac:dyDescent="0.25">
      <c r="A49" s="186" t="s">
        <v>186</v>
      </c>
      <c r="B49" s="118">
        <v>7</v>
      </c>
      <c r="C49" s="109">
        <v>1</v>
      </c>
      <c r="D49" s="44">
        <v>1</v>
      </c>
      <c r="E49" s="102">
        <v>5</v>
      </c>
      <c r="F49" s="102">
        <v>3</v>
      </c>
      <c r="G49" s="102">
        <v>2</v>
      </c>
      <c r="H49" s="102">
        <v>3</v>
      </c>
      <c r="I49" s="102">
        <v>3</v>
      </c>
      <c r="J49" s="102">
        <v>4</v>
      </c>
      <c r="K49" s="102">
        <v>0</v>
      </c>
      <c r="L49" s="102">
        <v>0</v>
      </c>
      <c r="M49" s="160">
        <v>0</v>
      </c>
      <c r="N49" s="207">
        <f t="shared" si="0"/>
        <v>9</v>
      </c>
      <c r="O49" s="462">
        <f t="shared" si="1"/>
        <v>8</v>
      </c>
      <c r="P49" s="461">
        <f t="shared" si="2"/>
        <v>8</v>
      </c>
    </row>
    <row r="50" spans="1:23" ht="14.25" customHeight="1" x14ac:dyDescent="0.25">
      <c r="A50" s="93" t="s">
        <v>147</v>
      </c>
      <c r="B50" s="118"/>
      <c r="C50" s="109"/>
      <c r="D50" s="44"/>
      <c r="E50" s="44"/>
      <c r="F50" s="102"/>
      <c r="G50" s="102"/>
      <c r="H50" s="44"/>
      <c r="I50" s="44"/>
      <c r="J50" s="44"/>
      <c r="K50" s="44"/>
      <c r="L50" s="44"/>
      <c r="M50" s="159"/>
      <c r="N50" s="207">
        <f t="shared" si="0"/>
        <v>0</v>
      </c>
      <c r="O50" s="462">
        <f t="shared" si="1"/>
        <v>0</v>
      </c>
      <c r="P50" s="461">
        <f t="shared" si="2"/>
        <v>0</v>
      </c>
      <c r="Q50" s="50"/>
      <c r="R50" s="50"/>
      <c r="S50" s="50"/>
      <c r="T50" s="50"/>
      <c r="U50" s="50"/>
      <c r="V50" s="50"/>
    </row>
    <row r="51" spans="1:23" ht="15.75" customHeight="1" thickBot="1" x14ac:dyDescent="0.3">
      <c r="A51" s="93" t="s">
        <v>59</v>
      </c>
      <c r="B51" s="121">
        <v>3</v>
      </c>
      <c r="C51" s="161">
        <v>0</v>
      </c>
      <c r="D51" s="102">
        <v>0</v>
      </c>
      <c r="E51" s="102">
        <v>1</v>
      </c>
      <c r="F51" s="102">
        <v>2</v>
      </c>
      <c r="G51" s="102">
        <v>0</v>
      </c>
      <c r="H51" s="102">
        <v>2</v>
      </c>
      <c r="I51" s="102">
        <v>1</v>
      </c>
      <c r="J51" s="102">
        <v>8</v>
      </c>
      <c r="K51" s="102">
        <v>0</v>
      </c>
      <c r="L51" s="102">
        <v>0</v>
      </c>
      <c r="M51" s="160">
        <v>0</v>
      </c>
      <c r="N51" s="207">
        <f t="shared" si="0"/>
        <v>3</v>
      </c>
      <c r="O51" s="462">
        <f t="shared" si="1"/>
        <v>3</v>
      </c>
      <c r="P51" s="461">
        <f t="shared" si="2"/>
        <v>3</v>
      </c>
      <c r="T51" s="50"/>
    </row>
    <row r="52" spans="1:23" ht="14.25" customHeight="1" thickBot="1" x14ac:dyDescent="0.3">
      <c r="A52" s="468" t="s">
        <v>48</v>
      </c>
      <c r="B52" s="469">
        <f>SUM(B5:B51)</f>
        <v>830</v>
      </c>
      <c r="C52" s="469">
        <f>SUM(C5:C51)</f>
        <v>61</v>
      </c>
      <c r="D52" s="469">
        <f>SUM(D5:D51)</f>
        <v>130</v>
      </c>
      <c r="E52" s="469">
        <f t="shared" ref="E52:M52" si="3">SUM(E5:E51)</f>
        <v>349</v>
      </c>
      <c r="F52" s="469">
        <f t="shared" si="3"/>
        <v>296</v>
      </c>
      <c r="G52" s="469">
        <f t="shared" si="3"/>
        <v>98</v>
      </c>
      <c r="H52" s="469">
        <f t="shared" si="3"/>
        <v>275</v>
      </c>
      <c r="I52" s="469">
        <f t="shared" si="3"/>
        <v>270</v>
      </c>
      <c r="J52" s="469">
        <f t="shared" si="3"/>
        <v>606</v>
      </c>
      <c r="K52" s="469">
        <f t="shared" si="3"/>
        <v>19</v>
      </c>
      <c r="L52" s="469">
        <f t="shared" si="3"/>
        <v>9</v>
      </c>
      <c r="M52" s="469">
        <f t="shared" si="3"/>
        <v>16</v>
      </c>
      <c r="N52" s="492">
        <f>SUM(N5:N51)</f>
        <v>1021</v>
      </c>
      <c r="O52" s="496">
        <f>SUM(O5:O51)</f>
        <v>645</v>
      </c>
      <c r="P52" s="493">
        <f>SUM(P5:P51)</f>
        <v>643</v>
      </c>
      <c r="T52" s="50"/>
    </row>
    <row r="53" spans="1:23" ht="14.25" customHeight="1" thickBot="1" x14ac:dyDescent="0.3">
      <c r="A53" s="413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475"/>
      <c r="N53" s="247"/>
      <c r="O53" s="495"/>
      <c r="P53" s="476"/>
      <c r="T53" s="50"/>
    </row>
    <row r="54" spans="1:23" ht="14.25" customHeight="1" thickBot="1" x14ac:dyDescent="0.3">
      <c r="A54" s="470" t="s">
        <v>172</v>
      </c>
      <c r="B54" s="471">
        <f>B52/N52*100</f>
        <v>81.292850146914788</v>
      </c>
      <c r="C54" s="471">
        <f>C52/N52*100</f>
        <v>5.9745347698334967</v>
      </c>
      <c r="D54" s="471">
        <f>D52/N52*100</f>
        <v>12.732615083251714</v>
      </c>
      <c r="E54" s="471">
        <f>E52/N52*100</f>
        <v>34.182174338883449</v>
      </c>
      <c r="F54" s="472">
        <f>F52/N52*100</f>
        <v>28.991185112634671</v>
      </c>
      <c r="G54" s="471">
        <f>G52/N52*100</f>
        <v>9.5984329089128302</v>
      </c>
      <c r="H54" s="471">
        <f>H52/N52*100</f>
        <v>26.934378060724779</v>
      </c>
      <c r="I54" s="471">
        <f>I52/N52*100</f>
        <v>26.444662095984327</v>
      </c>
      <c r="J54" s="471"/>
      <c r="K54" s="471">
        <f>K52/N52*100</f>
        <v>1.8609206660137121</v>
      </c>
      <c r="L54" s="471">
        <f>L52/N52*100</f>
        <v>0.88148873653281101</v>
      </c>
      <c r="M54" s="471"/>
      <c r="N54" s="397"/>
      <c r="O54" s="473"/>
      <c r="P54" s="474"/>
    </row>
    <row r="55" spans="1:23" ht="14.25" customHeight="1" thickBot="1" x14ac:dyDescent="0.3">
      <c r="A55" s="194"/>
      <c r="B55" s="195"/>
      <c r="C55" s="195"/>
      <c r="D55" s="196"/>
      <c r="E55" s="195"/>
      <c r="F55" s="196"/>
      <c r="G55" s="196"/>
      <c r="H55" s="196"/>
      <c r="I55" s="196"/>
      <c r="J55" s="196"/>
      <c r="K55" s="196"/>
      <c r="L55" s="196"/>
      <c r="M55" s="196"/>
      <c r="N55" s="193"/>
      <c r="O55" s="82"/>
    </row>
    <row r="56" spans="1:23" ht="15.75" customHeight="1" thickBot="1" x14ac:dyDescent="0.3">
      <c r="A56" s="82"/>
      <c r="B56" s="81"/>
      <c r="C56" s="81"/>
      <c r="D56" s="42"/>
      <c r="E56" s="81"/>
      <c r="F56" s="42"/>
      <c r="G56" s="42"/>
      <c r="H56" s="42"/>
      <c r="I56" s="42"/>
      <c r="J56" s="42"/>
      <c r="K56" s="42"/>
      <c r="L56" s="42"/>
      <c r="M56" s="42"/>
      <c r="N56" s="42"/>
      <c r="O56" s="82"/>
    </row>
    <row r="57" spans="1:23" ht="15.75" customHeight="1" thickBot="1" x14ac:dyDescent="0.3">
      <c r="A57" s="919" t="s">
        <v>306</v>
      </c>
      <c r="B57" s="920"/>
      <c r="C57" s="380"/>
      <c r="D57" s="97"/>
      <c r="E57" s="97"/>
      <c r="F57" s="99"/>
      <c r="G57" s="97"/>
      <c r="H57" s="97"/>
      <c r="I57" s="97"/>
      <c r="J57" s="97"/>
      <c r="K57" s="97"/>
      <c r="L57" s="97"/>
      <c r="M57" s="97"/>
      <c r="N57" s="97"/>
      <c r="O57" s="82"/>
    </row>
    <row r="58" spans="1:23" ht="14.25" customHeight="1" thickBot="1" x14ac:dyDescent="0.3">
      <c r="A58" s="901" t="s">
        <v>66</v>
      </c>
      <c r="B58" s="903" t="s">
        <v>67</v>
      </c>
      <c r="C58" s="905" t="s">
        <v>272</v>
      </c>
      <c r="D58" s="906"/>
      <c r="E58" s="897" t="s">
        <v>68</v>
      </c>
      <c r="F58" s="907" t="s">
        <v>69</v>
      </c>
      <c r="G58" s="897" t="s">
        <v>70</v>
      </c>
      <c r="H58" s="897" t="s">
        <v>265</v>
      </c>
      <c r="I58" s="897" t="s">
        <v>205</v>
      </c>
      <c r="J58" s="897" t="s">
        <v>71</v>
      </c>
      <c r="K58" s="897" t="s">
        <v>72</v>
      </c>
      <c r="L58" s="897" t="s">
        <v>73</v>
      </c>
      <c r="M58" s="897" t="s">
        <v>74</v>
      </c>
      <c r="N58" s="913" t="s">
        <v>148</v>
      </c>
      <c r="O58" s="915" t="s">
        <v>273</v>
      </c>
      <c r="P58" s="911" t="s">
        <v>274</v>
      </c>
      <c r="Q58" s="909" t="s">
        <v>253</v>
      </c>
      <c r="R58" s="917" t="s">
        <v>304</v>
      </c>
      <c r="S58" s="57"/>
      <c r="T58" s="57"/>
      <c r="U58" s="57"/>
      <c r="V58" s="57"/>
    </row>
    <row r="59" spans="1:23" s="96" customFormat="1" ht="27" customHeight="1" thickBot="1" x14ac:dyDescent="0.25">
      <c r="A59" s="902"/>
      <c r="B59" s="904"/>
      <c r="C59" s="395" t="s">
        <v>269</v>
      </c>
      <c r="D59" s="396" t="s">
        <v>271</v>
      </c>
      <c r="E59" s="898"/>
      <c r="F59" s="908"/>
      <c r="G59" s="898"/>
      <c r="H59" s="898"/>
      <c r="I59" s="898"/>
      <c r="J59" s="898"/>
      <c r="K59" s="898"/>
      <c r="L59" s="898"/>
      <c r="M59" s="898"/>
      <c r="N59" s="914"/>
      <c r="O59" s="916"/>
      <c r="P59" s="912"/>
      <c r="Q59" s="910"/>
      <c r="R59" s="918"/>
      <c r="S59" s="185"/>
      <c r="T59" s="185"/>
      <c r="U59" s="185"/>
      <c r="V59" s="185"/>
      <c r="W59" s="185"/>
    </row>
    <row r="60" spans="1:23" ht="14.25" customHeight="1" x14ac:dyDescent="0.25">
      <c r="A60" s="186" t="s">
        <v>162</v>
      </c>
      <c r="B60" s="443"/>
      <c r="C60" s="161"/>
      <c r="D60" s="102"/>
      <c r="E60" s="102"/>
      <c r="F60" s="102"/>
      <c r="G60" s="102"/>
      <c r="H60" s="102"/>
      <c r="I60" s="102"/>
      <c r="J60" s="102"/>
      <c r="K60" s="102"/>
      <c r="L60" s="102"/>
      <c r="M60" s="160"/>
      <c r="N60" s="414">
        <f>B60+C60+D60</f>
        <v>0</v>
      </c>
      <c r="O60" s="186" t="s">
        <v>162</v>
      </c>
      <c r="P60" s="486">
        <f t="shared" ref="P60:P87" si="4">B60</f>
        <v>0</v>
      </c>
      <c r="Q60" s="505">
        <f>B60+C60+D60</f>
        <v>0</v>
      </c>
      <c r="R60" s="502"/>
    </row>
    <row r="61" spans="1:23" ht="14.25" customHeight="1" x14ac:dyDescent="0.25">
      <c r="A61" s="186" t="s">
        <v>52</v>
      </c>
      <c r="B61" s="443"/>
      <c r="C61" s="161"/>
      <c r="D61" s="102"/>
      <c r="E61" s="102"/>
      <c r="F61" s="102"/>
      <c r="G61" s="102"/>
      <c r="H61" s="102"/>
      <c r="I61" s="102"/>
      <c r="J61" s="102"/>
      <c r="K61" s="102"/>
      <c r="L61" s="102"/>
      <c r="M61" s="160"/>
      <c r="N61" s="414">
        <f>B61+C61+D61</f>
        <v>0</v>
      </c>
      <c r="O61" s="186" t="s">
        <v>52</v>
      </c>
      <c r="P61" s="486">
        <f>B61</f>
        <v>0</v>
      </c>
      <c r="Q61" s="505">
        <f>B61+C61+D61</f>
        <v>0</v>
      </c>
      <c r="R61" s="502"/>
    </row>
    <row r="62" spans="1:23" ht="14.25" customHeight="1" x14ac:dyDescent="0.25">
      <c r="A62" s="186" t="s">
        <v>46</v>
      </c>
      <c r="B62" s="443">
        <v>14</v>
      </c>
      <c r="C62" s="161">
        <v>0</v>
      </c>
      <c r="D62" s="102">
        <v>0</v>
      </c>
      <c r="E62" s="102">
        <v>8</v>
      </c>
      <c r="F62" s="102">
        <v>6</v>
      </c>
      <c r="G62" s="102">
        <v>0</v>
      </c>
      <c r="H62" s="102">
        <v>3</v>
      </c>
      <c r="I62" s="102">
        <v>11</v>
      </c>
      <c r="J62" s="102">
        <v>12</v>
      </c>
      <c r="K62" s="102">
        <v>2</v>
      </c>
      <c r="L62" s="102">
        <v>0</v>
      </c>
      <c r="M62" s="160">
        <v>0</v>
      </c>
      <c r="N62" s="414">
        <f t="shared" ref="N62:N87" si="5">B62+C62+D62</f>
        <v>14</v>
      </c>
      <c r="O62" s="186" t="s">
        <v>46</v>
      </c>
      <c r="P62" s="486">
        <f>B62</f>
        <v>14</v>
      </c>
      <c r="Q62" s="207">
        <f>B62+C62+D62</f>
        <v>14</v>
      </c>
      <c r="R62" s="444" t="s">
        <v>348</v>
      </c>
    </row>
    <row r="63" spans="1:23" ht="14.25" customHeight="1" x14ac:dyDescent="0.25">
      <c r="A63" s="186" t="s">
        <v>299</v>
      </c>
      <c r="B63" s="443">
        <v>20</v>
      </c>
      <c r="C63" s="161">
        <v>0</v>
      </c>
      <c r="D63" s="102">
        <v>0</v>
      </c>
      <c r="E63" s="102">
        <v>14</v>
      </c>
      <c r="F63" s="102">
        <v>6</v>
      </c>
      <c r="G63" s="102">
        <v>1</v>
      </c>
      <c r="H63" s="102">
        <v>9</v>
      </c>
      <c r="I63" s="102">
        <v>10</v>
      </c>
      <c r="J63" s="102">
        <v>20</v>
      </c>
      <c r="K63" s="102">
        <v>4</v>
      </c>
      <c r="L63" s="102">
        <v>1</v>
      </c>
      <c r="M63" s="160">
        <v>0</v>
      </c>
      <c r="N63" s="414">
        <v>20</v>
      </c>
      <c r="O63" s="186" t="s">
        <v>299</v>
      </c>
      <c r="P63" s="414">
        <f>B63</f>
        <v>20</v>
      </c>
      <c r="Q63" s="207">
        <f>B63+C63+D63</f>
        <v>20</v>
      </c>
      <c r="R63" s="444" t="s">
        <v>351</v>
      </c>
    </row>
    <row r="64" spans="1:23" ht="14.25" customHeight="1" x14ac:dyDescent="0.25">
      <c r="A64" s="186" t="s">
        <v>151</v>
      </c>
      <c r="B64" s="443"/>
      <c r="C64" s="161"/>
      <c r="D64" s="102"/>
      <c r="E64" s="102"/>
      <c r="F64" s="102"/>
      <c r="G64" s="102"/>
      <c r="H64" s="102"/>
      <c r="I64" s="102"/>
      <c r="J64" s="102"/>
      <c r="K64" s="102"/>
      <c r="L64" s="102"/>
      <c r="M64" s="160"/>
      <c r="N64" s="414">
        <f t="shared" si="5"/>
        <v>0</v>
      </c>
      <c r="O64" s="186" t="s">
        <v>151</v>
      </c>
      <c r="P64" s="414">
        <f t="shared" si="4"/>
        <v>0</v>
      </c>
      <c r="Q64" s="207">
        <f t="shared" ref="Q64:Q87" si="6">B64+C64+D64</f>
        <v>0</v>
      </c>
      <c r="R64" s="444"/>
    </row>
    <row r="65" spans="1:23" ht="14.25" customHeight="1" x14ac:dyDescent="0.25">
      <c r="A65" s="93" t="s">
        <v>343</v>
      </c>
      <c r="B65" s="117">
        <v>12</v>
      </c>
      <c r="C65" s="384">
        <v>0</v>
      </c>
      <c r="D65" s="46">
        <v>0</v>
      </c>
      <c r="E65" s="46">
        <v>5</v>
      </c>
      <c r="F65" s="46">
        <v>7</v>
      </c>
      <c r="G65" s="46">
        <v>1</v>
      </c>
      <c r="H65" s="46">
        <v>6</v>
      </c>
      <c r="I65" s="46">
        <v>5</v>
      </c>
      <c r="J65" s="46">
        <v>9</v>
      </c>
      <c r="K65" s="46">
        <v>0</v>
      </c>
      <c r="L65" s="46">
        <v>0</v>
      </c>
      <c r="M65" s="270">
        <v>0</v>
      </c>
      <c r="N65" s="414">
        <v>12</v>
      </c>
      <c r="O65" s="93" t="s">
        <v>343</v>
      </c>
      <c r="P65" s="414">
        <f>B65</f>
        <v>12</v>
      </c>
      <c r="Q65" s="207">
        <f>B65+C65+D65</f>
        <v>12</v>
      </c>
      <c r="R65" s="60" t="s">
        <v>346</v>
      </c>
      <c r="S65" s="60"/>
      <c r="T65" s="60"/>
      <c r="U65" s="60"/>
      <c r="V65" s="60"/>
      <c r="W65" s="57"/>
    </row>
    <row r="66" spans="1:23" ht="14.25" customHeight="1" x14ac:dyDescent="0.25">
      <c r="A66" s="186" t="s">
        <v>302</v>
      </c>
      <c r="B66" s="443"/>
      <c r="C66" s="161"/>
      <c r="D66" s="102"/>
      <c r="E66" s="102"/>
      <c r="F66" s="102"/>
      <c r="G66" s="102"/>
      <c r="H66" s="102"/>
      <c r="I66" s="102"/>
      <c r="J66" s="102"/>
      <c r="K66" s="102"/>
      <c r="L66" s="102"/>
      <c r="M66" s="160"/>
      <c r="N66" s="414">
        <f t="shared" si="5"/>
        <v>0</v>
      </c>
      <c r="O66" s="186" t="s">
        <v>302</v>
      </c>
      <c r="P66" s="414">
        <f t="shared" si="4"/>
        <v>0</v>
      </c>
      <c r="Q66" s="207">
        <f t="shared" si="6"/>
        <v>0</v>
      </c>
      <c r="R66" s="444"/>
    </row>
    <row r="67" spans="1:23" ht="14.25" customHeight="1" x14ac:dyDescent="0.25">
      <c r="A67" s="186" t="s">
        <v>56</v>
      </c>
      <c r="B67" s="443"/>
      <c r="C67" s="161"/>
      <c r="D67" s="102"/>
      <c r="E67" s="102"/>
      <c r="F67" s="102"/>
      <c r="G67" s="102"/>
      <c r="H67" s="102"/>
      <c r="I67" s="102"/>
      <c r="J67" s="102"/>
      <c r="K67" s="102"/>
      <c r="L67" s="102"/>
      <c r="M67" s="160"/>
      <c r="N67" s="414">
        <f t="shared" si="5"/>
        <v>0</v>
      </c>
      <c r="O67" s="186" t="s">
        <v>56</v>
      </c>
      <c r="P67" s="414">
        <f t="shared" si="4"/>
        <v>0</v>
      </c>
      <c r="Q67" s="207">
        <f t="shared" si="6"/>
        <v>0</v>
      </c>
      <c r="R67" s="444"/>
    </row>
    <row r="68" spans="1:23" ht="14.25" customHeight="1" x14ac:dyDescent="0.25">
      <c r="A68" s="95" t="s">
        <v>188</v>
      </c>
      <c r="B68" s="118">
        <v>31</v>
      </c>
      <c r="C68" s="109">
        <v>0</v>
      </c>
      <c r="D68" s="44">
        <v>0</v>
      </c>
      <c r="E68" s="102">
        <v>25</v>
      </c>
      <c r="F68" s="102">
        <v>6</v>
      </c>
      <c r="G68" s="102">
        <v>5</v>
      </c>
      <c r="H68" s="102">
        <v>11</v>
      </c>
      <c r="I68" s="44">
        <v>13</v>
      </c>
      <c r="J68" s="44">
        <v>27</v>
      </c>
      <c r="K68" s="44">
        <v>0</v>
      </c>
      <c r="L68" s="44">
        <v>0</v>
      </c>
      <c r="M68" s="159">
        <v>0</v>
      </c>
      <c r="N68" s="414">
        <f t="shared" si="5"/>
        <v>31</v>
      </c>
      <c r="O68" s="95" t="s">
        <v>188</v>
      </c>
      <c r="P68" s="414">
        <f t="shared" si="4"/>
        <v>31</v>
      </c>
      <c r="Q68" s="207">
        <f t="shared" si="6"/>
        <v>31</v>
      </c>
      <c r="R68" s="443" t="s">
        <v>347</v>
      </c>
      <c r="S68" s="42"/>
      <c r="T68" s="42"/>
      <c r="U68" s="42"/>
      <c r="V68" s="42"/>
      <c r="W68" s="57"/>
    </row>
    <row r="69" spans="1:23" ht="14.25" customHeight="1" x14ac:dyDescent="0.25">
      <c r="A69" s="95" t="s">
        <v>40</v>
      </c>
      <c r="B69" s="444"/>
      <c r="C69" s="109"/>
      <c r="D69" s="44"/>
      <c r="E69" s="44"/>
      <c r="F69" s="44"/>
      <c r="G69" s="44"/>
      <c r="H69" s="44"/>
      <c r="I69" s="44"/>
      <c r="J69" s="44"/>
      <c r="K69" s="44"/>
      <c r="L69" s="44"/>
      <c r="M69" s="159"/>
      <c r="N69" s="414">
        <f t="shared" si="5"/>
        <v>0</v>
      </c>
      <c r="O69" s="95" t="s">
        <v>40</v>
      </c>
      <c r="P69" s="414">
        <f t="shared" si="4"/>
        <v>0</v>
      </c>
      <c r="Q69" s="207">
        <f t="shared" si="6"/>
        <v>0</v>
      </c>
      <c r="R69" s="444"/>
    </row>
    <row r="70" spans="1:23" ht="14.25" customHeight="1" x14ac:dyDescent="0.25">
      <c r="A70" s="93" t="s">
        <v>182</v>
      </c>
      <c r="B70" s="444"/>
      <c r="C70" s="109"/>
      <c r="D70" s="44"/>
      <c r="E70" s="44"/>
      <c r="F70" s="44"/>
      <c r="G70" s="44"/>
      <c r="H70" s="44"/>
      <c r="I70" s="44"/>
      <c r="J70" s="44"/>
      <c r="K70" s="44"/>
      <c r="L70" s="44"/>
      <c r="M70" s="159"/>
      <c r="N70" s="414">
        <f t="shared" si="5"/>
        <v>0</v>
      </c>
      <c r="O70" s="93" t="s">
        <v>182</v>
      </c>
      <c r="P70" s="414">
        <f t="shared" si="4"/>
        <v>0</v>
      </c>
      <c r="Q70" s="207">
        <f t="shared" si="6"/>
        <v>0</v>
      </c>
      <c r="R70" s="443"/>
      <c r="S70" s="42"/>
      <c r="T70" s="42"/>
      <c r="U70" s="42"/>
      <c r="V70" s="42"/>
      <c r="W70" s="57"/>
    </row>
    <row r="71" spans="1:23" ht="14.25" customHeight="1" x14ac:dyDescent="0.25">
      <c r="A71" s="440" t="s">
        <v>259</v>
      </c>
      <c r="B71" s="444">
        <v>0</v>
      </c>
      <c r="C71" s="109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159">
        <v>0</v>
      </c>
      <c r="N71" s="414">
        <f t="shared" si="5"/>
        <v>0</v>
      </c>
      <c r="O71" s="440" t="s">
        <v>259</v>
      </c>
      <c r="P71" s="414">
        <f t="shared" si="4"/>
        <v>0</v>
      </c>
      <c r="Q71" s="207">
        <f>B71+C71+D71</f>
        <v>0</v>
      </c>
      <c r="R71" s="444" t="s">
        <v>342</v>
      </c>
    </row>
    <row r="72" spans="1:23" ht="14.25" customHeight="1" x14ac:dyDescent="0.25">
      <c r="A72" s="93" t="s">
        <v>279</v>
      </c>
      <c r="B72" s="444">
        <v>89</v>
      </c>
      <c r="C72" s="109">
        <v>18</v>
      </c>
      <c r="D72" s="44">
        <v>7</v>
      </c>
      <c r="E72" s="44">
        <v>43</v>
      </c>
      <c r="F72" s="44">
        <v>71</v>
      </c>
      <c r="G72" s="44">
        <v>44</v>
      </c>
      <c r="H72" s="44">
        <v>55</v>
      </c>
      <c r="I72" s="44">
        <v>15</v>
      </c>
      <c r="J72" s="44">
        <v>118</v>
      </c>
      <c r="K72" s="44">
        <v>2</v>
      </c>
      <c r="L72" s="44">
        <v>7</v>
      </c>
      <c r="M72" s="159">
        <v>10</v>
      </c>
      <c r="N72" s="414">
        <v>114</v>
      </c>
      <c r="O72" s="93" t="s">
        <v>279</v>
      </c>
      <c r="P72" s="414">
        <f t="shared" si="4"/>
        <v>89</v>
      </c>
      <c r="Q72" s="207">
        <f t="shared" si="6"/>
        <v>114</v>
      </c>
      <c r="R72" s="444" t="s">
        <v>353</v>
      </c>
      <c r="S72" s="60"/>
      <c r="T72" s="60"/>
      <c r="U72" s="60"/>
      <c r="V72" s="60"/>
      <c r="W72" s="57"/>
    </row>
    <row r="73" spans="1:23" ht="14.25" customHeight="1" x14ac:dyDescent="0.25">
      <c r="A73" s="186" t="s">
        <v>57</v>
      </c>
      <c r="B73" s="444">
        <v>255</v>
      </c>
      <c r="C73" s="109">
        <v>5</v>
      </c>
      <c r="D73" s="44">
        <v>86</v>
      </c>
      <c r="E73" s="44">
        <v>190</v>
      </c>
      <c r="F73" s="44">
        <v>156</v>
      </c>
      <c r="G73" s="44">
        <v>35</v>
      </c>
      <c r="H73" s="44">
        <v>149</v>
      </c>
      <c r="I73" s="44">
        <v>162</v>
      </c>
      <c r="J73" s="44">
        <v>344</v>
      </c>
      <c r="K73" s="44">
        <v>6</v>
      </c>
      <c r="L73" s="44">
        <v>1</v>
      </c>
      <c r="M73" s="159">
        <v>2</v>
      </c>
      <c r="N73" s="414">
        <f t="shared" si="5"/>
        <v>346</v>
      </c>
      <c r="O73" s="186" t="s">
        <v>57</v>
      </c>
      <c r="P73" s="414">
        <f>B73</f>
        <v>255</v>
      </c>
      <c r="Q73" s="207">
        <f>B73+C73+D73</f>
        <v>346</v>
      </c>
      <c r="R73" s="444" t="s">
        <v>351</v>
      </c>
    </row>
    <row r="74" spans="1:23" ht="14.25" customHeight="1" x14ac:dyDescent="0.25">
      <c r="A74" s="186" t="s">
        <v>165</v>
      </c>
      <c r="B74" s="444">
        <v>35</v>
      </c>
      <c r="C74" s="109">
        <v>0</v>
      </c>
      <c r="D74" s="44">
        <v>0</v>
      </c>
      <c r="E74" s="44">
        <v>27</v>
      </c>
      <c r="F74" s="44">
        <v>8</v>
      </c>
      <c r="G74" s="44">
        <v>2</v>
      </c>
      <c r="H74" s="44">
        <v>12</v>
      </c>
      <c r="I74" s="44">
        <v>21</v>
      </c>
      <c r="J74" s="44">
        <v>13</v>
      </c>
      <c r="K74" s="44">
        <v>2</v>
      </c>
      <c r="L74" s="44">
        <v>0</v>
      </c>
      <c r="M74" s="159">
        <v>0</v>
      </c>
      <c r="N74" s="414">
        <f t="shared" si="5"/>
        <v>35</v>
      </c>
      <c r="O74" s="186" t="s">
        <v>165</v>
      </c>
      <c r="P74" s="414">
        <f t="shared" si="4"/>
        <v>35</v>
      </c>
      <c r="Q74" s="207">
        <f t="shared" si="6"/>
        <v>35</v>
      </c>
      <c r="R74" s="444" t="s">
        <v>341</v>
      </c>
    </row>
    <row r="75" spans="1:23" ht="14.25" customHeight="1" x14ac:dyDescent="0.25">
      <c r="A75" s="441" t="s">
        <v>175</v>
      </c>
      <c r="B75" s="444">
        <v>0</v>
      </c>
      <c r="C75" s="109">
        <v>0</v>
      </c>
      <c r="D75" s="127">
        <v>0</v>
      </c>
      <c r="E75" s="127">
        <v>0</v>
      </c>
      <c r="F75" s="127">
        <v>0</v>
      </c>
      <c r="G75" s="127">
        <v>0</v>
      </c>
      <c r="H75" s="127">
        <v>0</v>
      </c>
      <c r="I75" s="127">
        <v>0</v>
      </c>
      <c r="J75" s="44">
        <v>0</v>
      </c>
      <c r="K75" s="44">
        <v>0</v>
      </c>
      <c r="L75" s="44">
        <v>0</v>
      </c>
      <c r="M75" s="159">
        <v>0</v>
      </c>
      <c r="N75" s="414">
        <f t="shared" si="5"/>
        <v>0</v>
      </c>
      <c r="O75" s="441" t="s">
        <v>175</v>
      </c>
      <c r="P75" s="414">
        <f t="shared" si="4"/>
        <v>0</v>
      </c>
      <c r="Q75" s="207">
        <f t="shared" si="6"/>
        <v>0</v>
      </c>
      <c r="R75" s="444"/>
    </row>
    <row r="76" spans="1:23" ht="14.25" customHeight="1" x14ac:dyDescent="0.25">
      <c r="A76" s="441" t="s">
        <v>288</v>
      </c>
      <c r="B76" s="444"/>
      <c r="C76" s="109"/>
      <c r="D76" s="127"/>
      <c r="E76" s="127"/>
      <c r="F76" s="127"/>
      <c r="G76" s="127"/>
      <c r="H76" s="127"/>
      <c r="I76" s="127"/>
      <c r="J76" s="44"/>
      <c r="K76" s="44"/>
      <c r="L76" s="44"/>
      <c r="M76" s="159"/>
      <c r="N76" s="414">
        <f t="shared" si="5"/>
        <v>0</v>
      </c>
      <c r="O76" s="441" t="s">
        <v>288</v>
      </c>
      <c r="P76" s="414">
        <f t="shared" si="4"/>
        <v>0</v>
      </c>
      <c r="Q76" s="207">
        <f t="shared" si="6"/>
        <v>0</v>
      </c>
      <c r="R76" s="444"/>
    </row>
    <row r="77" spans="1:23" ht="14.25" customHeight="1" x14ac:dyDescent="0.25">
      <c r="A77" s="186" t="s">
        <v>282</v>
      </c>
      <c r="B77" s="444"/>
      <c r="C77" s="109"/>
      <c r="D77" s="127"/>
      <c r="E77" s="127"/>
      <c r="F77" s="127"/>
      <c r="G77" s="127"/>
      <c r="H77" s="127"/>
      <c r="I77" s="127"/>
      <c r="J77" s="44"/>
      <c r="K77" s="44"/>
      <c r="L77" s="44"/>
      <c r="M77" s="159"/>
      <c r="N77" s="414">
        <f t="shared" si="5"/>
        <v>0</v>
      </c>
      <c r="O77" s="186" t="s">
        <v>282</v>
      </c>
      <c r="P77" s="414">
        <f t="shared" si="4"/>
        <v>0</v>
      </c>
      <c r="Q77" s="207">
        <f t="shared" si="6"/>
        <v>0</v>
      </c>
      <c r="R77" s="444"/>
    </row>
    <row r="78" spans="1:23" ht="14.25" customHeight="1" x14ac:dyDescent="0.25">
      <c r="A78" s="186" t="s">
        <v>189</v>
      </c>
      <c r="B78" s="444"/>
      <c r="C78" s="109"/>
      <c r="D78" s="44"/>
      <c r="E78" s="44"/>
      <c r="F78" s="44"/>
      <c r="G78" s="44"/>
      <c r="H78" s="44"/>
      <c r="I78" s="44"/>
      <c r="J78" s="102"/>
      <c r="K78" s="102"/>
      <c r="L78" s="102"/>
      <c r="M78" s="160"/>
      <c r="N78" s="414">
        <f t="shared" si="5"/>
        <v>0</v>
      </c>
      <c r="O78" s="186" t="s">
        <v>189</v>
      </c>
      <c r="P78" s="414">
        <f t="shared" si="4"/>
        <v>0</v>
      </c>
      <c r="Q78" s="207">
        <f t="shared" si="6"/>
        <v>0</v>
      </c>
      <c r="R78" s="444"/>
    </row>
    <row r="79" spans="1:23" ht="14.25" customHeight="1" x14ac:dyDescent="0.25">
      <c r="A79" s="93" t="s">
        <v>308</v>
      </c>
      <c r="B79" s="118">
        <v>0</v>
      </c>
      <c r="C79" s="109">
        <v>1</v>
      </c>
      <c r="D79" s="44">
        <v>0</v>
      </c>
      <c r="E79" s="44">
        <v>0</v>
      </c>
      <c r="F79" s="44">
        <v>1</v>
      </c>
      <c r="G79" s="44">
        <v>0</v>
      </c>
      <c r="H79" s="44">
        <v>0</v>
      </c>
      <c r="I79" s="44">
        <v>1</v>
      </c>
      <c r="J79" s="44">
        <v>0</v>
      </c>
      <c r="K79" s="44">
        <v>0</v>
      </c>
      <c r="L79" s="44">
        <v>0</v>
      </c>
      <c r="M79" s="159">
        <v>1</v>
      </c>
      <c r="N79" s="414">
        <f t="shared" si="5"/>
        <v>1</v>
      </c>
      <c r="O79" s="93" t="s">
        <v>308</v>
      </c>
      <c r="P79" s="414">
        <f>B79</f>
        <v>0</v>
      </c>
      <c r="Q79" s="207">
        <f>B79+C79+D79</f>
        <v>1</v>
      </c>
      <c r="R79" s="503" t="s">
        <v>313</v>
      </c>
      <c r="S79" s="60"/>
      <c r="T79" s="60"/>
      <c r="U79" s="60"/>
      <c r="V79" s="60"/>
      <c r="W79" s="57"/>
    </row>
    <row r="80" spans="1:23" ht="14.25" customHeight="1" x14ac:dyDescent="0.25">
      <c r="A80" s="186" t="s">
        <v>137</v>
      </c>
      <c r="B80" s="444">
        <v>304</v>
      </c>
      <c r="C80" s="109">
        <v>35</v>
      </c>
      <c r="D80" s="44">
        <v>36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102">
        <v>0</v>
      </c>
      <c r="K80" s="102">
        <v>0</v>
      </c>
      <c r="L80" s="102">
        <v>0</v>
      </c>
      <c r="M80" s="160">
        <v>0</v>
      </c>
      <c r="N80" s="414">
        <v>375</v>
      </c>
      <c r="O80" s="186" t="s">
        <v>137</v>
      </c>
      <c r="P80" s="414">
        <f t="shared" si="4"/>
        <v>304</v>
      </c>
      <c r="Q80" s="207">
        <f t="shared" si="6"/>
        <v>375</v>
      </c>
      <c r="R80" s="503" t="s">
        <v>349</v>
      </c>
      <c r="S80" s="66"/>
      <c r="T80" s="66"/>
      <c r="U80" s="68"/>
      <c r="V80" s="69"/>
      <c r="W80" s="57"/>
    </row>
    <row r="81" spans="1:23" ht="14.25" customHeight="1" x14ac:dyDescent="0.25">
      <c r="A81" s="186" t="s">
        <v>264</v>
      </c>
      <c r="B81" s="444">
        <v>0</v>
      </c>
      <c r="C81" s="109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102">
        <v>0</v>
      </c>
      <c r="K81" s="102">
        <v>0</v>
      </c>
      <c r="L81" s="102">
        <v>0</v>
      </c>
      <c r="M81" s="160">
        <v>0</v>
      </c>
      <c r="N81" s="414">
        <f t="shared" si="5"/>
        <v>0</v>
      </c>
      <c r="O81" s="186" t="s">
        <v>264</v>
      </c>
      <c r="P81" s="414">
        <f t="shared" si="4"/>
        <v>0</v>
      </c>
      <c r="Q81" s="207">
        <f t="shared" si="6"/>
        <v>0</v>
      </c>
      <c r="R81" s="504" t="s">
        <v>315</v>
      </c>
      <c r="S81" s="66"/>
      <c r="T81" s="66"/>
      <c r="U81" s="68"/>
      <c r="V81" s="69"/>
      <c r="W81" s="57"/>
    </row>
    <row r="82" spans="1:23" ht="14.25" customHeight="1" x14ac:dyDescent="0.25">
      <c r="A82" s="186" t="s">
        <v>62</v>
      </c>
      <c r="B82" s="444"/>
      <c r="C82" s="109"/>
      <c r="D82" s="44"/>
      <c r="E82" s="44"/>
      <c r="F82" s="44"/>
      <c r="G82" s="44"/>
      <c r="H82" s="44"/>
      <c r="I82" s="44"/>
      <c r="J82" s="102"/>
      <c r="K82" s="102"/>
      <c r="L82" s="102"/>
      <c r="M82" s="160"/>
      <c r="N82" s="414">
        <f t="shared" si="5"/>
        <v>0</v>
      </c>
      <c r="O82" s="186" t="s">
        <v>62</v>
      </c>
      <c r="P82" s="414">
        <f t="shared" si="4"/>
        <v>0</v>
      </c>
      <c r="Q82" s="207">
        <f t="shared" si="6"/>
        <v>0</v>
      </c>
      <c r="R82" s="504"/>
      <c r="S82" s="66"/>
      <c r="T82" s="66"/>
      <c r="U82" s="68"/>
      <c r="V82" s="69"/>
      <c r="W82" s="57"/>
    </row>
    <row r="83" spans="1:23" ht="14.25" customHeight="1" x14ac:dyDescent="0.25">
      <c r="A83" s="186" t="s">
        <v>179</v>
      </c>
      <c r="B83" s="444">
        <v>16</v>
      </c>
      <c r="C83" s="109">
        <v>0</v>
      </c>
      <c r="D83" s="44">
        <v>0</v>
      </c>
      <c r="E83" s="44">
        <v>9</v>
      </c>
      <c r="F83" s="44">
        <v>7</v>
      </c>
      <c r="G83" s="44">
        <v>0</v>
      </c>
      <c r="H83" s="44">
        <v>5</v>
      </c>
      <c r="I83" s="44">
        <v>11</v>
      </c>
      <c r="J83" s="44">
        <v>11</v>
      </c>
      <c r="K83" s="44">
        <v>3</v>
      </c>
      <c r="L83" s="44">
        <v>0</v>
      </c>
      <c r="M83" s="159">
        <v>0</v>
      </c>
      <c r="N83" s="414">
        <v>16</v>
      </c>
      <c r="O83" s="186" t="s">
        <v>179</v>
      </c>
      <c r="P83" s="414">
        <f t="shared" si="4"/>
        <v>16</v>
      </c>
      <c r="Q83" s="207">
        <f t="shared" si="6"/>
        <v>16</v>
      </c>
      <c r="R83" s="504" t="s">
        <v>346</v>
      </c>
      <c r="S83" s="66"/>
      <c r="T83" s="66"/>
      <c r="U83" s="68"/>
      <c r="V83" s="69"/>
      <c r="W83" s="57"/>
    </row>
    <row r="84" spans="1:23" ht="15" customHeight="1" x14ac:dyDescent="0.25">
      <c r="A84" s="186" t="s">
        <v>292</v>
      </c>
      <c r="B84" s="444"/>
      <c r="C84" s="109"/>
      <c r="D84" s="44"/>
      <c r="E84" s="44"/>
      <c r="F84" s="44"/>
      <c r="G84" s="44"/>
      <c r="H84" s="44"/>
      <c r="I84" s="44"/>
      <c r="J84" s="44"/>
      <c r="K84" s="44"/>
      <c r="L84" s="44"/>
      <c r="M84" s="159"/>
      <c r="N84" s="414">
        <f t="shared" si="5"/>
        <v>0</v>
      </c>
      <c r="O84" s="186" t="s">
        <v>292</v>
      </c>
      <c r="P84" s="414">
        <f t="shared" si="4"/>
        <v>0</v>
      </c>
      <c r="Q84" s="207">
        <f t="shared" si="6"/>
        <v>0</v>
      </c>
      <c r="R84" s="444"/>
    </row>
    <row r="85" spans="1:23" ht="14.25" customHeight="1" x14ac:dyDescent="0.25">
      <c r="A85" s="186" t="s">
        <v>281</v>
      </c>
      <c r="B85" s="444">
        <v>44</v>
      </c>
      <c r="C85" s="109">
        <v>1</v>
      </c>
      <c r="D85" s="44">
        <v>0</v>
      </c>
      <c r="E85" s="44">
        <v>22</v>
      </c>
      <c r="F85" s="44">
        <v>23</v>
      </c>
      <c r="G85" s="44">
        <v>8</v>
      </c>
      <c r="H85" s="44">
        <v>20</v>
      </c>
      <c r="I85" s="44">
        <v>17</v>
      </c>
      <c r="J85" s="44">
        <v>40</v>
      </c>
      <c r="K85" s="44">
        <v>0</v>
      </c>
      <c r="L85" s="44">
        <v>0</v>
      </c>
      <c r="M85" s="159">
        <v>3</v>
      </c>
      <c r="N85" s="414">
        <f t="shared" si="5"/>
        <v>45</v>
      </c>
      <c r="O85" s="186" t="s">
        <v>281</v>
      </c>
      <c r="P85" s="414">
        <f t="shared" si="4"/>
        <v>44</v>
      </c>
      <c r="Q85" s="207">
        <f t="shared" si="6"/>
        <v>45</v>
      </c>
      <c r="R85" s="444" t="s">
        <v>346</v>
      </c>
    </row>
    <row r="86" spans="1:23" ht="16.5" customHeight="1" x14ac:dyDescent="0.25">
      <c r="A86" s="186" t="s">
        <v>185</v>
      </c>
      <c r="B86" s="443">
        <v>7</v>
      </c>
      <c r="C86" s="161">
        <v>1</v>
      </c>
      <c r="D86" s="102">
        <v>1</v>
      </c>
      <c r="E86" s="102">
        <v>5</v>
      </c>
      <c r="F86" s="102">
        <v>3</v>
      </c>
      <c r="G86" s="102">
        <v>2</v>
      </c>
      <c r="H86" s="102">
        <v>3</v>
      </c>
      <c r="I86" s="102">
        <v>3</v>
      </c>
      <c r="J86" s="102">
        <v>4</v>
      </c>
      <c r="K86" s="102">
        <v>0</v>
      </c>
      <c r="L86" s="102">
        <v>0</v>
      </c>
      <c r="M86" s="160">
        <v>0</v>
      </c>
      <c r="N86" s="414">
        <f t="shared" si="5"/>
        <v>9</v>
      </c>
      <c r="O86" s="186" t="s">
        <v>185</v>
      </c>
      <c r="P86" s="414">
        <f t="shared" si="4"/>
        <v>7</v>
      </c>
      <c r="Q86" s="207">
        <f t="shared" si="6"/>
        <v>9</v>
      </c>
      <c r="R86" s="444" t="s">
        <v>385</v>
      </c>
    </row>
    <row r="87" spans="1:23" ht="14.25" customHeight="1" thickBot="1" x14ac:dyDescent="0.3">
      <c r="A87" s="442" t="s">
        <v>59</v>
      </c>
      <c r="B87" s="445">
        <v>3</v>
      </c>
      <c r="C87" s="161">
        <v>0</v>
      </c>
      <c r="D87" s="192">
        <v>0</v>
      </c>
      <c r="E87" s="192">
        <v>1</v>
      </c>
      <c r="F87" s="192">
        <v>2</v>
      </c>
      <c r="G87" s="102">
        <v>0</v>
      </c>
      <c r="H87" s="192">
        <v>2</v>
      </c>
      <c r="I87" s="192">
        <v>1</v>
      </c>
      <c r="J87" s="192">
        <v>8</v>
      </c>
      <c r="K87" s="192">
        <v>0</v>
      </c>
      <c r="L87" s="192">
        <v>0</v>
      </c>
      <c r="M87" s="283">
        <v>0</v>
      </c>
      <c r="N87" s="414">
        <f t="shared" si="5"/>
        <v>3</v>
      </c>
      <c r="O87" s="442" t="s">
        <v>59</v>
      </c>
      <c r="P87" s="485">
        <f t="shared" si="4"/>
        <v>3</v>
      </c>
      <c r="Q87" s="506">
        <f t="shared" si="6"/>
        <v>3</v>
      </c>
      <c r="R87" s="444" t="s">
        <v>314</v>
      </c>
    </row>
    <row r="88" spans="1:23" ht="14.25" customHeight="1" thickBot="1" x14ac:dyDescent="0.3">
      <c r="A88" s="245" t="s">
        <v>76</v>
      </c>
      <c r="B88" s="310">
        <f>SUM(B60:B87)</f>
        <v>830</v>
      </c>
      <c r="C88" s="385">
        <f t="shared" ref="C88:M88" si="7">SUM(C60:C87)</f>
        <v>61</v>
      </c>
      <c r="D88" s="247">
        <f t="shared" si="7"/>
        <v>130</v>
      </c>
      <c r="E88" s="247">
        <f t="shared" si="7"/>
        <v>349</v>
      </c>
      <c r="F88" s="247">
        <f t="shared" si="7"/>
        <v>296</v>
      </c>
      <c r="G88" s="247">
        <f t="shared" si="7"/>
        <v>98</v>
      </c>
      <c r="H88" s="247">
        <f t="shared" si="7"/>
        <v>275</v>
      </c>
      <c r="I88" s="247">
        <f t="shared" si="7"/>
        <v>270</v>
      </c>
      <c r="J88" s="247">
        <f t="shared" si="7"/>
        <v>606</v>
      </c>
      <c r="K88" s="247">
        <f t="shared" si="7"/>
        <v>19</v>
      </c>
      <c r="L88" s="247">
        <f t="shared" si="7"/>
        <v>9</v>
      </c>
      <c r="M88" s="247">
        <f t="shared" si="7"/>
        <v>16</v>
      </c>
      <c r="N88" s="282">
        <f>SUM(N60:N87)</f>
        <v>1021</v>
      </c>
      <c r="O88" s="483"/>
      <c r="P88" s="487">
        <f>SUM(P60:P87)</f>
        <v>830</v>
      </c>
      <c r="Q88" s="499">
        <f>SUM(Q60:Q87)</f>
        <v>1021</v>
      </c>
      <c r="R88" s="507"/>
    </row>
    <row r="89" spans="1:23" ht="14.25" customHeight="1" x14ac:dyDescent="0.25">
      <c r="A89" s="924" t="s">
        <v>172</v>
      </c>
      <c r="B89" s="446"/>
      <c r="C89" s="386"/>
      <c r="D89" s="248"/>
      <c r="E89" s="249"/>
      <c r="F89" s="248"/>
      <c r="G89" s="250"/>
      <c r="H89" s="250"/>
      <c r="I89" s="250"/>
      <c r="J89" s="250"/>
      <c r="K89" s="250"/>
      <c r="L89" s="250"/>
      <c r="M89" s="250"/>
      <c r="N89" s="251"/>
      <c r="O89" s="312"/>
      <c r="P89" s="313"/>
    </row>
    <row r="90" spans="1:23" ht="14.25" customHeight="1" thickBot="1" x14ac:dyDescent="0.3">
      <c r="A90" s="925"/>
      <c r="B90" s="447">
        <f>B88/N88*100</f>
        <v>81.292850146914788</v>
      </c>
      <c r="C90" s="387">
        <f>C88/N88*100</f>
        <v>5.9745347698334967</v>
      </c>
      <c r="D90" s="252">
        <f>D88/N88*100</f>
        <v>12.732615083251714</v>
      </c>
      <c r="E90" s="253">
        <f>E88/N88*100</f>
        <v>34.182174338883449</v>
      </c>
      <c r="F90" s="252">
        <f>F88/N88*100</f>
        <v>28.991185112634671</v>
      </c>
      <c r="G90" s="252">
        <f>G88/N88*100</f>
        <v>9.5984329089128302</v>
      </c>
      <c r="H90" s="254">
        <f>H88/N88*100</f>
        <v>26.934378060724779</v>
      </c>
      <c r="I90" s="254">
        <f>I88/N88*100</f>
        <v>26.444662095984327</v>
      </c>
      <c r="J90" s="254"/>
      <c r="K90" s="254">
        <f>K88/N88*100</f>
        <v>1.8609206660137121</v>
      </c>
      <c r="L90" s="254">
        <f>L88/N88*100</f>
        <v>0.88148873653281101</v>
      </c>
      <c r="M90" s="254"/>
      <c r="N90" s="255"/>
      <c r="O90" s="312"/>
      <c r="P90" s="313"/>
    </row>
    <row r="91" spans="1:23" ht="14.25" customHeight="1" thickBot="1" x14ac:dyDescent="0.3">
      <c r="A91" s="82"/>
      <c r="B91" s="81"/>
      <c r="C91" s="81"/>
      <c r="D91" s="42"/>
      <c r="E91" s="81"/>
      <c r="F91" s="42"/>
      <c r="G91" s="42"/>
      <c r="H91" s="42"/>
      <c r="I91" s="42"/>
      <c r="J91" s="42"/>
      <c r="K91" s="42"/>
      <c r="L91" s="42"/>
      <c r="M91" s="42"/>
      <c r="N91" s="42"/>
      <c r="O91" s="82"/>
    </row>
    <row r="92" spans="1:23" ht="14.25" customHeight="1" x14ac:dyDescent="0.25">
      <c r="A92" s="218" t="s">
        <v>283</v>
      </c>
      <c r="B92" s="260">
        <f>B88+C88+D88</f>
        <v>1021</v>
      </c>
      <c r="C92" s="388"/>
      <c r="D92" s="261" t="s">
        <v>172</v>
      </c>
      <c r="E92" s="81"/>
      <c r="F92" s="42"/>
      <c r="G92" s="42"/>
      <c r="H92" s="42"/>
      <c r="I92" s="42"/>
      <c r="J92" s="42"/>
      <c r="K92" s="42"/>
      <c r="L92" s="42"/>
      <c r="M92" s="42"/>
      <c r="N92" s="42"/>
      <c r="O92" s="82"/>
    </row>
    <row r="93" spans="1:23" ht="14.25" customHeight="1" x14ac:dyDescent="0.25">
      <c r="A93" s="219" t="s">
        <v>217</v>
      </c>
      <c r="B93" s="262">
        <f>B88</f>
        <v>830</v>
      </c>
      <c r="C93" s="389"/>
      <c r="D93" s="263">
        <f>B93/B92*100</f>
        <v>81.292850146914788</v>
      </c>
      <c r="E93" s="81"/>
      <c r="F93" s="42"/>
      <c r="G93" s="42"/>
      <c r="H93" s="42"/>
      <c r="I93" s="42"/>
      <c r="J93" s="42"/>
      <c r="K93" s="42"/>
      <c r="L93" s="42"/>
      <c r="M93" s="42"/>
      <c r="N93" s="42"/>
      <c r="O93" s="82"/>
    </row>
    <row r="94" spans="1:23" ht="14.25" customHeight="1" x14ac:dyDescent="0.25">
      <c r="A94" s="219" t="s">
        <v>284</v>
      </c>
      <c r="B94" s="262">
        <f>C88</f>
        <v>61</v>
      </c>
      <c r="C94" s="389"/>
      <c r="D94" s="263">
        <f>B94/B92*100</f>
        <v>5.9745347698334967</v>
      </c>
      <c r="E94" s="81"/>
      <c r="F94" s="42"/>
      <c r="G94" s="42"/>
      <c r="H94" s="42"/>
      <c r="I94" s="42"/>
      <c r="J94" s="42"/>
      <c r="K94" s="42"/>
      <c r="L94" s="42"/>
      <c r="M94" s="42"/>
      <c r="N94" s="42"/>
      <c r="O94" s="82"/>
    </row>
    <row r="95" spans="1:23" ht="14.25" customHeight="1" x14ac:dyDescent="0.25">
      <c r="A95" s="219" t="s">
        <v>285</v>
      </c>
      <c r="B95" s="262">
        <f>D88</f>
        <v>130</v>
      </c>
      <c r="C95" s="389"/>
      <c r="D95" s="263">
        <f>B95/B92*100</f>
        <v>12.732615083251714</v>
      </c>
      <c r="E95" s="81"/>
      <c r="F95" s="42"/>
      <c r="G95" s="42"/>
      <c r="H95" s="42"/>
      <c r="I95" s="42"/>
      <c r="J95" s="42"/>
      <c r="K95" s="42"/>
      <c r="L95" s="42"/>
      <c r="M95" s="42"/>
      <c r="N95" s="42"/>
      <c r="O95" s="82"/>
    </row>
    <row r="96" spans="1:23" ht="14.25" customHeight="1" x14ac:dyDescent="0.25">
      <c r="A96" s="219" t="s">
        <v>178</v>
      </c>
      <c r="B96" s="311"/>
      <c r="C96" s="390"/>
      <c r="D96" s="425">
        <f>SUM(D93:D94)</f>
        <v>87.267384916748284</v>
      </c>
      <c r="E96" s="81"/>
      <c r="F96" s="42"/>
      <c r="G96" s="42"/>
      <c r="H96" s="42"/>
      <c r="I96" s="42"/>
      <c r="J96" s="42"/>
      <c r="K96" s="42"/>
      <c r="L96" s="42"/>
      <c r="M96" s="42"/>
      <c r="N96" s="42"/>
      <c r="O96" s="82"/>
    </row>
    <row r="97" spans="1:15" ht="14.25" customHeight="1" x14ac:dyDescent="0.25">
      <c r="A97" s="219" t="s">
        <v>169</v>
      </c>
      <c r="B97" s="262">
        <f>E88</f>
        <v>349</v>
      </c>
      <c r="C97" s="389"/>
      <c r="D97" s="263">
        <f>B97/B92*100</f>
        <v>34.182174338883449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82"/>
    </row>
    <row r="98" spans="1:15" ht="14.25" customHeight="1" x14ac:dyDescent="0.25">
      <c r="A98" s="219" t="s">
        <v>170</v>
      </c>
      <c r="B98" s="262">
        <f>F88</f>
        <v>296</v>
      </c>
      <c r="C98" s="389"/>
      <c r="D98" s="263">
        <f>B98/B92*100</f>
        <v>28.991185112634671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82"/>
    </row>
    <row r="99" spans="1:15" ht="14.25" customHeight="1" x14ac:dyDescent="0.25">
      <c r="A99" s="219" t="s">
        <v>168</v>
      </c>
      <c r="B99" s="262"/>
      <c r="C99" s="389"/>
      <c r="D99" s="425">
        <f>SUM(D97:D98)</f>
        <v>63.173359451518124</v>
      </c>
      <c r="E99" s="81"/>
      <c r="F99" s="42"/>
      <c r="G99" s="42"/>
      <c r="H99" s="42"/>
      <c r="I99" s="42"/>
      <c r="J99" s="42"/>
      <c r="K99" s="42"/>
      <c r="L99" s="42"/>
      <c r="M99" s="42"/>
      <c r="N99" s="42"/>
      <c r="O99" s="82"/>
    </row>
    <row r="100" spans="1:15" ht="14.25" customHeight="1" x14ac:dyDescent="0.25">
      <c r="A100" s="64" t="s">
        <v>171</v>
      </c>
      <c r="B100" s="262">
        <f>G88</f>
        <v>98</v>
      </c>
      <c r="C100" s="389"/>
      <c r="D100" s="263">
        <f>B100/B92*100</f>
        <v>9.5984329089128302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82"/>
    </row>
    <row r="101" spans="1:15" ht="14.25" customHeight="1" x14ac:dyDescent="0.25">
      <c r="A101" s="64" t="s">
        <v>193</v>
      </c>
      <c r="B101" s="262">
        <f>H88</f>
        <v>275</v>
      </c>
      <c r="C101" s="389"/>
      <c r="D101" s="263">
        <f>B101/B92*100</f>
        <v>26.934378060724779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2"/>
    </row>
    <row r="102" spans="1:15" ht="14.25" customHeight="1" x14ac:dyDescent="0.25">
      <c r="A102" s="64" t="s">
        <v>266</v>
      </c>
      <c r="B102" s="262">
        <f>I88</f>
        <v>270</v>
      </c>
      <c r="C102" s="389"/>
      <c r="D102" s="263">
        <f>B102/B92*100</f>
        <v>26.444662095984327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82"/>
    </row>
    <row r="103" spans="1:15" ht="14.25" customHeight="1" x14ac:dyDescent="0.25">
      <c r="A103" s="219"/>
      <c r="B103" s="264"/>
      <c r="C103" s="391"/>
      <c r="D103" s="425">
        <f>SUM(D100:D102)</f>
        <v>62.977473065621936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82"/>
    </row>
    <row r="104" spans="1:15" ht="14.25" customHeight="1" x14ac:dyDescent="0.25">
      <c r="A104" s="220" t="s">
        <v>72</v>
      </c>
      <c r="B104" s="264">
        <f>K88</f>
        <v>19</v>
      </c>
      <c r="C104" s="391"/>
      <c r="D104" s="263">
        <f>B104/B92*100</f>
        <v>1.8609206660137121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82"/>
    </row>
    <row r="105" spans="1:15" ht="14.25" customHeight="1" thickBot="1" x14ac:dyDescent="0.3">
      <c r="A105" s="221" t="s">
        <v>173</v>
      </c>
      <c r="B105" s="265">
        <f>L88</f>
        <v>9</v>
      </c>
      <c r="C105" s="392"/>
      <c r="D105" s="266">
        <f>B105/B92*100</f>
        <v>0.88148873653281101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82"/>
    </row>
    <row r="106" spans="1:15" ht="14.25" customHeight="1" x14ac:dyDescent="0.25">
      <c r="A106" s="314"/>
      <c r="B106" s="45"/>
      <c r="C106" s="45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1:15" ht="14.2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82"/>
    </row>
    <row r="108" spans="1:15" ht="13.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82"/>
    </row>
    <row r="109" spans="1:15" ht="14.25" customHeight="1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82"/>
    </row>
    <row r="110" spans="1:15" ht="14.25" customHeight="1" x14ac:dyDescent="0.25">
      <c r="A110" s="42"/>
      <c r="B110" s="315"/>
      <c r="C110" s="315"/>
      <c r="D110" s="315"/>
      <c r="E110" s="315"/>
      <c r="F110" s="315"/>
      <c r="G110" s="315"/>
      <c r="H110" s="315"/>
      <c r="I110" s="315"/>
      <c r="J110" s="42"/>
      <c r="K110" s="42"/>
      <c r="L110" s="42"/>
      <c r="M110" s="42"/>
      <c r="N110" s="42"/>
      <c r="O110" s="82"/>
    </row>
    <row r="111" spans="1:15" ht="25.5" customHeight="1" thickBot="1" x14ac:dyDescent="0.3">
      <c r="A111" s="60"/>
      <c r="B111" s="60"/>
      <c r="C111" s="60"/>
      <c r="D111" s="42"/>
      <c r="E111" s="60"/>
      <c r="F111" s="42"/>
      <c r="G111" s="60"/>
      <c r="H111" s="60"/>
      <c r="I111" s="60"/>
      <c r="J111" s="60"/>
      <c r="K111" s="60"/>
      <c r="L111" s="60"/>
      <c r="M111" s="60"/>
      <c r="N111" s="60"/>
      <c r="O111" s="82"/>
    </row>
    <row r="112" spans="1:15" ht="24.75" customHeight="1" thickBot="1" x14ac:dyDescent="0.3">
      <c r="A112" s="921" t="s">
        <v>352</v>
      </c>
      <c r="B112" s="922"/>
      <c r="C112" s="922"/>
      <c r="D112" s="922"/>
      <c r="E112" s="922"/>
      <c r="F112" s="923"/>
      <c r="G112" s="42"/>
      <c r="H112" s="42"/>
      <c r="I112" s="42"/>
      <c r="J112" s="42"/>
      <c r="K112" s="42"/>
      <c r="L112" s="42"/>
      <c r="M112" s="42"/>
      <c r="N112" s="42"/>
      <c r="O112" s="82"/>
    </row>
    <row r="113" spans="1:16" ht="31.5" customHeight="1" thickBot="1" x14ac:dyDescent="0.3">
      <c r="A113" s="901" t="s">
        <v>66</v>
      </c>
      <c r="B113" s="903" t="s">
        <v>67</v>
      </c>
      <c r="C113" s="905" t="s">
        <v>272</v>
      </c>
      <c r="D113" s="906"/>
      <c r="E113" s="897" t="s">
        <v>68</v>
      </c>
      <c r="F113" s="907" t="s">
        <v>69</v>
      </c>
      <c r="G113" s="897" t="s">
        <v>70</v>
      </c>
      <c r="H113" s="897" t="s">
        <v>265</v>
      </c>
      <c r="I113" s="897" t="s">
        <v>205</v>
      </c>
      <c r="J113" s="897" t="s">
        <v>71</v>
      </c>
      <c r="K113" s="897" t="s">
        <v>72</v>
      </c>
      <c r="L113" s="897" t="s">
        <v>73</v>
      </c>
      <c r="M113" s="897" t="s">
        <v>74</v>
      </c>
      <c r="N113" s="899" t="s">
        <v>148</v>
      </c>
      <c r="O113" s="82"/>
    </row>
    <row r="114" spans="1:16" ht="19.5" customHeight="1" thickBot="1" x14ac:dyDescent="0.3">
      <c r="A114" s="902"/>
      <c r="B114" s="904"/>
      <c r="C114" s="573" t="s">
        <v>269</v>
      </c>
      <c r="D114" s="572" t="s">
        <v>271</v>
      </c>
      <c r="E114" s="898"/>
      <c r="F114" s="908"/>
      <c r="G114" s="898"/>
      <c r="H114" s="898"/>
      <c r="I114" s="898"/>
      <c r="J114" s="898"/>
      <c r="K114" s="898"/>
      <c r="L114" s="898"/>
      <c r="M114" s="898"/>
      <c r="N114" s="900"/>
      <c r="O114" s="82"/>
    </row>
    <row r="115" spans="1:16" ht="12.75" customHeight="1" x14ac:dyDescent="0.25">
      <c r="A115" s="575" t="s">
        <v>279</v>
      </c>
      <c r="B115" s="576">
        <v>2</v>
      </c>
      <c r="C115" s="576">
        <v>1</v>
      </c>
      <c r="D115" s="576">
        <v>1</v>
      </c>
      <c r="E115" s="576">
        <v>3</v>
      </c>
      <c r="F115" s="577">
        <v>1</v>
      </c>
      <c r="G115" s="576">
        <v>1</v>
      </c>
      <c r="H115" s="576">
        <v>0</v>
      </c>
      <c r="I115" s="576">
        <v>3</v>
      </c>
      <c r="J115" s="576">
        <v>4</v>
      </c>
      <c r="K115" s="576">
        <v>0</v>
      </c>
      <c r="L115" s="576">
        <v>2</v>
      </c>
      <c r="M115" s="576">
        <v>1</v>
      </c>
      <c r="N115" s="578">
        <f>B115+C115+D115</f>
        <v>4</v>
      </c>
      <c r="O115" s="82"/>
    </row>
    <row r="116" spans="1:16" ht="14.25" customHeight="1" thickBot="1" x14ac:dyDescent="0.3">
      <c r="A116" s="186" t="s">
        <v>179</v>
      </c>
      <c r="B116" s="187">
        <v>0</v>
      </c>
      <c r="C116" s="187">
        <v>0</v>
      </c>
      <c r="D116" s="187">
        <v>0</v>
      </c>
      <c r="E116" s="187">
        <v>0</v>
      </c>
      <c r="F116" s="168">
        <v>0</v>
      </c>
      <c r="G116" s="187">
        <v>0</v>
      </c>
      <c r="H116" s="187">
        <v>0</v>
      </c>
      <c r="I116" s="187">
        <v>0</v>
      </c>
      <c r="J116" s="187">
        <v>0</v>
      </c>
      <c r="K116" s="187">
        <v>0</v>
      </c>
      <c r="L116" s="187">
        <v>0</v>
      </c>
      <c r="M116" s="187">
        <v>0</v>
      </c>
      <c r="N116" s="578">
        <f>B116+C116+D116</f>
        <v>0</v>
      </c>
      <c r="O116" s="82"/>
    </row>
    <row r="117" spans="1:16" ht="14.25" customHeight="1" thickBot="1" x14ac:dyDescent="0.3">
      <c r="A117" s="702" t="s">
        <v>76</v>
      </c>
      <c r="B117" s="703">
        <f t="shared" ref="B117:N117" si="8">SUM(B115:B116)</f>
        <v>2</v>
      </c>
      <c r="C117" s="703">
        <f t="shared" si="8"/>
        <v>1</v>
      </c>
      <c r="D117" s="703">
        <f t="shared" si="8"/>
        <v>1</v>
      </c>
      <c r="E117" s="703">
        <f t="shared" si="8"/>
        <v>3</v>
      </c>
      <c r="F117" s="703">
        <f t="shared" si="8"/>
        <v>1</v>
      </c>
      <c r="G117" s="703">
        <f t="shared" si="8"/>
        <v>1</v>
      </c>
      <c r="H117" s="703">
        <f t="shared" si="8"/>
        <v>0</v>
      </c>
      <c r="I117" s="703">
        <f t="shared" si="8"/>
        <v>3</v>
      </c>
      <c r="J117" s="703">
        <f t="shared" si="8"/>
        <v>4</v>
      </c>
      <c r="K117" s="703">
        <f t="shared" si="8"/>
        <v>0</v>
      </c>
      <c r="L117" s="703">
        <f t="shared" si="8"/>
        <v>2</v>
      </c>
      <c r="M117" s="703">
        <f t="shared" si="8"/>
        <v>1</v>
      </c>
      <c r="N117" s="704">
        <f t="shared" si="8"/>
        <v>4</v>
      </c>
      <c r="O117" s="171"/>
      <c r="P117" s="172"/>
    </row>
    <row r="118" spans="1:16" ht="14.25" customHeight="1" thickBot="1" x14ac:dyDescent="0.3">
      <c r="A118" s="702"/>
      <c r="B118" s="703"/>
      <c r="C118" s="703"/>
      <c r="D118" s="703"/>
      <c r="E118" s="703"/>
      <c r="F118" s="703"/>
      <c r="G118" s="703"/>
      <c r="H118" s="703"/>
      <c r="I118" s="703"/>
      <c r="J118" s="703"/>
      <c r="K118" s="703"/>
      <c r="L118" s="703"/>
      <c r="M118" s="703"/>
      <c r="N118" s="704"/>
      <c r="O118" s="171"/>
      <c r="P118" s="172"/>
    </row>
    <row r="119" spans="1:16" ht="14.25" customHeight="1" thickBot="1" x14ac:dyDescent="0.3">
      <c r="A119" s="700" t="s">
        <v>172</v>
      </c>
      <c r="B119" s="701">
        <f>B117/N117*100</f>
        <v>50</v>
      </c>
      <c r="C119" s="701">
        <f>C117/N117*100</f>
        <v>25</v>
      </c>
      <c r="D119" s="701">
        <f>D117/N117*100</f>
        <v>25</v>
      </c>
      <c r="E119" s="701">
        <f>E117/N117*100</f>
        <v>75</v>
      </c>
      <c r="F119" s="701">
        <f>F117/N117*100</f>
        <v>25</v>
      </c>
      <c r="G119" s="701">
        <f>G117/N117*100</f>
        <v>25</v>
      </c>
      <c r="H119" s="701">
        <f>H117/N117*100</f>
        <v>0</v>
      </c>
      <c r="I119" s="701">
        <f>I117/N117*100</f>
        <v>75</v>
      </c>
      <c r="J119" s="701">
        <f>J117/N117*100</f>
        <v>100</v>
      </c>
      <c r="K119" s="701">
        <f>K117/N117*100</f>
        <v>0</v>
      </c>
      <c r="L119" s="701">
        <f>L117/N117*100</f>
        <v>50</v>
      </c>
      <c r="M119" s="701">
        <f>M117/N117*100</f>
        <v>25</v>
      </c>
      <c r="N119" s="701">
        <f>N117/N117*100</f>
        <v>100</v>
      </c>
      <c r="O119" s="45"/>
      <c r="P119" s="45"/>
    </row>
    <row r="120" spans="1:16" ht="14.25" customHeight="1" x14ac:dyDescent="0.25">
      <c r="A120" s="59"/>
      <c r="B120" s="173"/>
      <c r="C120" s="173"/>
      <c r="D120" s="45"/>
      <c r="E120" s="173"/>
      <c r="F120" s="173"/>
      <c r="G120" s="173"/>
      <c r="H120" s="173"/>
      <c r="I120" s="173"/>
      <c r="J120" s="173"/>
      <c r="K120" s="173"/>
      <c r="L120" s="173"/>
      <c r="M120" s="45"/>
      <c r="N120" s="173"/>
      <c r="O120" s="45"/>
      <c r="P120" s="45"/>
    </row>
    <row r="121" spans="1:16" ht="14.25" customHeight="1" x14ac:dyDescent="0.25">
      <c r="A121" s="59"/>
      <c r="B121" s="57"/>
      <c r="C121" s="57"/>
      <c r="D121" s="57"/>
      <c r="E121" s="57"/>
      <c r="F121" s="82"/>
      <c r="G121" s="57"/>
      <c r="H121" s="57"/>
      <c r="I121" s="57"/>
      <c r="J121" s="57"/>
      <c r="K121" s="171"/>
      <c r="L121" s="171"/>
      <c r="M121" s="171"/>
      <c r="N121" s="171"/>
      <c r="O121" s="57"/>
      <c r="P121" s="57"/>
    </row>
    <row r="122" spans="1:16" ht="14.25" customHeight="1" x14ac:dyDescent="0.25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100"/>
      <c r="L122" s="100"/>
      <c r="M122" s="100"/>
      <c r="N122" s="100"/>
      <c r="O122" s="57"/>
      <c r="P122" s="57"/>
    </row>
    <row r="123" spans="1:16" ht="14.25" customHeight="1" x14ac:dyDescent="0.25">
      <c r="A123" s="59"/>
      <c r="B123" s="60"/>
      <c r="C123" s="60"/>
      <c r="D123" s="60"/>
      <c r="E123" s="64"/>
      <c r="F123" s="64"/>
      <c r="G123" s="65"/>
      <c r="H123" s="65"/>
      <c r="I123" s="65"/>
      <c r="J123" s="60"/>
      <c r="K123" s="45"/>
      <c r="L123" s="45"/>
      <c r="M123" s="45"/>
      <c r="N123" s="45"/>
      <c r="O123" s="57"/>
      <c r="P123" s="57"/>
    </row>
    <row r="124" spans="1:16" ht="14.25" customHeight="1" x14ac:dyDescent="0.25">
      <c r="A124" s="59"/>
      <c r="B124" s="60"/>
      <c r="C124" s="60"/>
      <c r="D124" s="60"/>
      <c r="E124" s="60"/>
      <c r="F124" s="42"/>
      <c r="G124" s="60"/>
      <c r="H124" s="60"/>
      <c r="I124" s="60"/>
      <c r="J124" s="60"/>
      <c r="K124" s="171"/>
      <c r="L124" s="171"/>
      <c r="M124" s="171"/>
      <c r="N124" s="171"/>
      <c r="O124" s="57"/>
      <c r="P124" s="57"/>
    </row>
    <row r="125" spans="1:16" ht="14.25" customHeight="1" x14ac:dyDescent="0.25">
      <c r="A125" s="59"/>
      <c r="B125" s="60"/>
      <c r="C125" s="60"/>
      <c r="D125" s="60"/>
      <c r="E125" s="60"/>
      <c r="F125" s="42"/>
      <c r="G125" s="60"/>
      <c r="H125" s="60"/>
      <c r="I125" s="60"/>
      <c r="J125" s="60"/>
      <c r="K125" s="45"/>
      <c r="L125" s="45"/>
      <c r="M125" s="45"/>
      <c r="N125" s="45"/>
      <c r="O125" s="57"/>
      <c r="P125" s="57"/>
    </row>
    <row r="126" spans="1:16" ht="14.25" customHeight="1" x14ac:dyDescent="0.25">
      <c r="A126" s="59"/>
      <c r="B126" s="57"/>
      <c r="C126" s="57"/>
      <c r="D126" s="57"/>
      <c r="E126" s="57"/>
      <c r="F126" s="82"/>
      <c r="G126" s="57"/>
      <c r="H126" s="57"/>
      <c r="I126" s="57"/>
      <c r="J126" s="57"/>
      <c r="K126" s="45"/>
      <c r="L126" s="45"/>
      <c r="M126" s="45"/>
      <c r="N126" s="45"/>
      <c r="O126" s="57"/>
      <c r="P126" s="57"/>
    </row>
    <row r="127" spans="1:16" ht="14.25" customHeight="1" x14ac:dyDescent="0.25">
      <c r="A127" s="59"/>
      <c r="B127" s="57"/>
      <c r="C127" s="57"/>
      <c r="D127" s="57"/>
      <c r="E127" s="57"/>
      <c r="F127" s="82"/>
      <c r="G127" s="57"/>
      <c r="H127" s="57"/>
      <c r="I127" s="57"/>
      <c r="J127" s="57"/>
      <c r="K127" s="45"/>
      <c r="L127" s="45"/>
      <c r="M127" s="45"/>
      <c r="N127" s="45"/>
      <c r="O127" s="57"/>
      <c r="P127" s="57"/>
    </row>
    <row r="128" spans="1:16" ht="14.25" customHeight="1" x14ac:dyDescent="0.25">
      <c r="A128" s="59"/>
      <c r="B128" s="57" t="s">
        <v>172</v>
      </c>
      <c r="C128" s="57"/>
      <c r="D128" s="57"/>
      <c r="E128" s="57"/>
      <c r="F128" s="82"/>
      <c r="G128" s="57"/>
      <c r="H128" s="57"/>
      <c r="I128" s="57"/>
      <c r="J128" s="57"/>
      <c r="K128" s="171"/>
      <c r="L128" s="171"/>
      <c r="M128" s="171"/>
      <c r="N128" s="171"/>
      <c r="O128" s="57"/>
      <c r="P128" s="57"/>
    </row>
    <row r="129" spans="1:16" ht="14.25" customHeight="1" x14ac:dyDescent="0.25">
      <c r="A129" s="59" t="s">
        <v>194</v>
      </c>
      <c r="B129" s="328">
        <f>D97</f>
        <v>34.182174338883449</v>
      </c>
      <c r="C129" s="328"/>
      <c r="D129" s="57"/>
      <c r="E129" s="57"/>
      <c r="F129" s="82"/>
      <c r="G129" s="57"/>
      <c r="H129" s="57"/>
      <c r="I129" s="57"/>
      <c r="J129" s="57"/>
      <c r="K129" s="100"/>
      <c r="L129" s="100"/>
      <c r="M129" s="100"/>
      <c r="N129" s="100"/>
      <c r="O129" s="57"/>
      <c r="P129" s="57"/>
    </row>
    <row r="130" spans="1:16" ht="14.25" customHeight="1" x14ac:dyDescent="0.25">
      <c r="A130" s="59" t="s">
        <v>195</v>
      </c>
      <c r="B130" s="328">
        <f>D98</f>
        <v>28.991185112634671</v>
      </c>
      <c r="C130" s="328"/>
      <c r="D130" s="57"/>
      <c r="E130" s="57"/>
      <c r="F130" s="82"/>
      <c r="G130" s="57"/>
      <c r="H130" s="57"/>
      <c r="I130" s="57"/>
      <c r="J130" s="57"/>
      <c r="K130" s="100"/>
      <c r="L130" s="100"/>
      <c r="M130" s="100"/>
      <c r="N130" s="45"/>
      <c r="O130" s="57"/>
      <c r="P130" s="57"/>
    </row>
    <row r="131" spans="1:16" ht="14.25" customHeight="1" x14ac:dyDescent="0.25">
      <c r="A131" s="59"/>
      <c r="B131" s="423"/>
      <c r="C131" s="328"/>
      <c r="D131" s="57"/>
      <c r="E131" s="57"/>
      <c r="F131" s="82"/>
      <c r="G131" s="57"/>
      <c r="H131" s="57"/>
      <c r="I131" s="57"/>
      <c r="J131" s="57"/>
      <c r="K131" s="100"/>
      <c r="L131" s="100"/>
      <c r="M131" s="100"/>
      <c r="N131" s="45"/>
      <c r="O131" s="57"/>
      <c r="P131" s="57"/>
    </row>
    <row r="132" spans="1:16" ht="14.25" customHeight="1" x14ac:dyDescent="0.25">
      <c r="A132" s="59" t="s">
        <v>171</v>
      </c>
      <c r="B132" s="328">
        <f>D100</f>
        <v>9.5984329089128302</v>
      </c>
      <c r="C132" s="328"/>
      <c r="D132" s="57"/>
      <c r="E132" s="57"/>
      <c r="F132" s="82"/>
      <c r="G132" s="57"/>
      <c r="H132" s="57"/>
      <c r="I132" s="57"/>
      <c r="J132" s="57"/>
      <c r="K132" s="100"/>
      <c r="L132" s="100"/>
      <c r="M132" s="100"/>
      <c r="N132" s="45"/>
      <c r="O132" s="57"/>
      <c r="P132" s="57"/>
    </row>
    <row r="133" spans="1:16" ht="14.25" customHeight="1" x14ac:dyDescent="0.25">
      <c r="A133" s="59" t="s">
        <v>193</v>
      </c>
      <c r="B133" s="329">
        <f>D101</f>
        <v>26.934378060724779</v>
      </c>
      <c r="C133" s="329"/>
      <c r="D133" s="60"/>
      <c r="E133" s="60"/>
      <c r="F133" s="42"/>
      <c r="G133" s="60"/>
      <c r="H133" s="60"/>
      <c r="I133" s="60"/>
      <c r="J133" s="60"/>
      <c r="K133" s="45"/>
      <c r="L133" s="45"/>
      <c r="M133" s="45"/>
      <c r="N133" s="45"/>
      <c r="O133" s="57"/>
      <c r="P133" s="57"/>
    </row>
    <row r="134" spans="1:16" ht="14.25" customHeight="1" x14ac:dyDescent="0.25">
      <c r="A134" s="59" t="s">
        <v>261</v>
      </c>
      <c r="B134" s="329">
        <f>D102</f>
        <v>26.444662095984327</v>
      </c>
      <c r="C134" s="329"/>
      <c r="D134" s="60"/>
      <c r="E134" s="60"/>
      <c r="F134" s="42"/>
      <c r="G134" s="60"/>
      <c r="H134" s="60"/>
      <c r="I134" s="60"/>
      <c r="J134" s="60"/>
      <c r="K134" s="60"/>
      <c r="L134" s="60"/>
      <c r="M134" s="60"/>
      <c r="N134" s="60"/>
      <c r="O134" s="57"/>
      <c r="P134" s="57"/>
    </row>
    <row r="135" spans="1:16" ht="14.25" customHeight="1" x14ac:dyDescent="0.25">
      <c r="A135" s="59"/>
      <c r="B135" s="424"/>
      <c r="C135" s="212"/>
      <c r="D135" s="60"/>
      <c r="E135" s="60"/>
      <c r="F135" s="42"/>
      <c r="G135" s="60"/>
      <c r="H135" s="60"/>
      <c r="I135" s="60"/>
      <c r="J135" s="60"/>
      <c r="K135" s="60"/>
      <c r="L135" s="60"/>
      <c r="M135" s="60"/>
      <c r="N135" s="60"/>
      <c r="O135" s="57"/>
      <c r="P135" s="57"/>
    </row>
    <row r="136" spans="1:16" ht="14.25" customHeight="1" x14ac:dyDescent="0.25">
      <c r="A136" s="59"/>
      <c r="B136" s="60"/>
      <c r="C136" s="60"/>
      <c r="D136" s="60"/>
      <c r="E136" s="60"/>
      <c r="F136" s="42"/>
      <c r="G136" s="60"/>
      <c r="H136" s="60"/>
      <c r="I136" s="60"/>
      <c r="J136" s="60"/>
      <c r="K136" s="60"/>
      <c r="L136" s="60"/>
      <c r="M136" s="60"/>
      <c r="N136" s="60"/>
      <c r="O136" s="57"/>
      <c r="P136" s="57"/>
    </row>
    <row r="137" spans="1:16" ht="14.25" customHeight="1" x14ac:dyDescent="0.25">
      <c r="A137" s="59"/>
      <c r="B137" s="60"/>
      <c r="C137" s="60"/>
      <c r="D137" s="60"/>
      <c r="E137" s="60"/>
      <c r="F137" s="42"/>
      <c r="G137" s="60"/>
      <c r="H137" s="60"/>
      <c r="I137" s="60"/>
      <c r="J137" s="60"/>
      <c r="K137" s="60"/>
      <c r="L137" s="60"/>
      <c r="M137" s="60"/>
      <c r="N137" s="60"/>
      <c r="O137" s="57"/>
      <c r="P137" s="57"/>
    </row>
    <row r="138" spans="1:16" ht="14.25" customHeight="1" x14ac:dyDescent="0.25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57"/>
      <c r="P138" s="57"/>
    </row>
    <row r="139" spans="1:16" ht="14.25" customHeight="1" x14ac:dyDescent="0.25">
      <c r="A139" s="59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8"/>
      <c r="O139" s="57"/>
      <c r="P139" s="57"/>
    </row>
    <row r="140" spans="1:16" ht="14.25" customHeight="1" x14ac:dyDescent="0.25">
      <c r="A140" s="59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8"/>
      <c r="O140" s="57"/>
      <c r="P140" s="57"/>
    </row>
    <row r="141" spans="1:16" ht="14.25" customHeight="1" x14ac:dyDescent="0.25">
      <c r="A141" s="59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8"/>
      <c r="O141" s="57"/>
      <c r="P141" s="57"/>
    </row>
    <row r="142" spans="1:16" ht="14.25" customHeight="1" x14ac:dyDescent="0.25">
      <c r="A142" s="59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8"/>
      <c r="O142" s="57"/>
      <c r="P142" s="57"/>
    </row>
    <row r="143" spans="1:16" ht="35.25" customHeight="1" x14ac:dyDescent="0.25">
      <c r="A143" s="49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57"/>
      <c r="P143" s="57"/>
    </row>
    <row r="144" spans="1:16" ht="14.25" customHeight="1" thickBot="1" x14ac:dyDescent="0.3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</row>
    <row r="145" spans="1:16" ht="14.25" customHeight="1" x14ac:dyDescent="0.25">
      <c r="A145" s="321" t="s">
        <v>263</v>
      </c>
      <c r="B145" s="325" t="s">
        <v>253</v>
      </c>
      <c r="C145" s="64"/>
      <c r="D145" s="57"/>
      <c r="E145" s="57"/>
      <c r="F145" s="82"/>
      <c r="G145" s="57"/>
      <c r="H145" s="57"/>
      <c r="I145" s="57"/>
      <c r="J145" s="57"/>
      <c r="K145" s="57"/>
      <c r="L145" s="57"/>
      <c r="M145" s="57"/>
      <c r="N145" s="57"/>
    </row>
    <row r="146" spans="1:16" ht="14.25" customHeight="1" x14ac:dyDescent="0.25">
      <c r="A146" s="93" t="s">
        <v>57</v>
      </c>
      <c r="B146" s="326">
        <v>1352</v>
      </c>
      <c r="C146" s="393"/>
      <c r="D146" s="57"/>
      <c r="E146" s="57"/>
      <c r="F146" s="82"/>
      <c r="G146" s="57"/>
      <c r="H146" s="57"/>
      <c r="I146" s="57"/>
      <c r="J146" s="57"/>
      <c r="K146" s="57"/>
      <c r="L146" s="57"/>
      <c r="M146" s="57"/>
      <c r="N146" s="57"/>
    </row>
    <row r="147" spans="1:16" ht="14.25" customHeight="1" x14ac:dyDescent="0.25">
      <c r="A147" s="93" t="s">
        <v>131</v>
      </c>
      <c r="B147" s="324">
        <v>145</v>
      </c>
      <c r="C147" s="60"/>
      <c r="D147" s="60"/>
      <c r="E147" s="60"/>
      <c r="F147" s="42"/>
      <c r="G147" s="60"/>
      <c r="H147" s="60"/>
      <c r="I147" s="60"/>
      <c r="J147" s="60"/>
      <c r="K147" s="60"/>
      <c r="L147" s="60"/>
      <c r="M147" s="60"/>
      <c r="N147" s="60"/>
    </row>
    <row r="148" spans="1:16" ht="14.25" customHeight="1" x14ac:dyDescent="0.25">
      <c r="A148" s="93" t="s">
        <v>179</v>
      </c>
      <c r="B148" s="324">
        <v>175</v>
      </c>
      <c r="C148" s="60"/>
      <c r="D148" s="60"/>
      <c r="E148" s="60"/>
      <c r="F148" s="42"/>
      <c r="G148" s="60"/>
      <c r="H148" s="60"/>
      <c r="I148" s="60"/>
      <c r="J148" s="60"/>
      <c r="K148" s="60"/>
      <c r="L148" s="60"/>
      <c r="M148" s="60"/>
      <c r="N148" s="60"/>
    </row>
    <row r="149" spans="1:16" ht="14.25" customHeight="1" x14ac:dyDescent="0.25">
      <c r="A149" s="93" t="s">
        <v>279</v>
      </c>
      <c r="B149" s="324">
        <v>612</v>
      </c>
      <c r="C149" s="60"/>
      <c r="D149" s="60"/>
      <c r="E149" s="60"/>
      <c r="F149" s="42"/>
      <c r="G149" s="60"/>
      <c r="H149" s="60"/>
      <c r="I149" s="60"/>
      <c r="J149" s="60"/>
      <c r="K149" s="60"/>
      <c r="L149" s="60"/>
      <c r="M149" s="60"/>
      <c r="N149" s="60"/>
    </row>
    <row r="150" spans="1:16" ht="14.25" customHeight="1" x14ac:dyDescent="0.25">
      <c r="A150" s="93" t="s">
        <v>182</v>
      </c>
      <c r="B150" s="324">
        <v>105</v>
      </c>
      <c r="C150" s="60"/>
      <c r="D150" s="60"/>
      <c r="E150" s="60"/>
      <c r="F150" s="42"/>
      <c r="G150" s="60"/>
      <c r="H150" s="60"/>
      <c r="I150" s="60"/>
      <c r="J150" s="60"/>
      <c r="K150" s="60"/>
      <c r="L150" s="60"/>
      <c r="M150" s="60"/>
      <c r="N150" s="60"/>
    </row>
    <row r="151" spans="1:16" ht="14.25" customHeight="1" x14ac:dyDescent="0.25">
      <c r="A151" s="93" t="s">
        <v>175</v>
      </c>
      <c r="B151" s="323">
        <v>161</v>
      </c>
      <c r="C151" s="57"/>
      <c r="D151" s="57"/>
      <c r="E151" s="57"/>
      <c r="F151" s="82"/>
      <c r="G151" s="57"/>
      <c r="H151" s="57"/>
      <c r="I151" s="57"/>
      <c r="J151" s="57"/>
      <c r="K151" s="57"/>
      <c r="L151" s="57"/>
      <c r="M151" s="57"/>
      <c r="N151" s="57"/>
      <c r="O151" s="57"/>
      <c r="P151" s="57"/>
    </row>
    <row r="152" spans="1:16" ht="14.25" customHeight="1" x14ac:dyDescent="0.25">
      <c r="A152" s="93" t="s">
        <v>151</v>
      </c>
      <c r="B152" s="324">
        <v>127</v>
      </c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</row>
    <row r="153" spans="1:16" ht="14.25" customHeight="1" x14ac:dyDescent="0.25">
      <c r="A153" s="322" t="s">
        <v>137</v>
      </c>
      <c r="B153" s="323">
        <v>943</v>
      </c>
      <c r="C153" s="57">
        <v>4221</v>
      </c>
      <c r="D153" s="57"/>
      <c r="E153" s="57"/>
      <c r="F153" s="82"/>
      <c r="G153" s="57"/>
      <c r="H153" s="57"/>
      <c r="I153" s="57"/>
      <c r="J153" s="57"/>
      <c r="K153" s="57"/>
      <c r="L153" s="57"/>
      <c r="M153" s="57"/>
      <c r="N153" s="57"/>
    </row>
    <row r="154" spans="1:16" ht="14.25" customHeight="1" x14ac:dyDescent="0.25">
      <c r="A154" s="93" t="s">
        <v>262</v>
      </c>
      <c r="B154" s="323">
        <f>C153-C154</f>
        <v>601</v>
      </c>
      <c r="C154" s="57">
        <v>3620</v>
      </c>
      <c r="D154" s="57"/>
      <c r="E154" s="57"/>
      <c r="F154" s="82"/>
      <c r="G154" s="57"/>
      <c r="H154" s="57"/>
      <c r="I154" s="57"/>
      <c r="J154" s="57"/>
      <c r="K154" s="57"/>
      <c r="L154" s="57"/>
      <c r="M154" s="57"/>
      <c r="N154" s="57"/>
    </row>
    <row r="155" spans="1:16" ht="14.25" customHeight="1" thickBot="1" x14ac:dyDescent="0.3">
      <c r="A155" s="257" t="s">
        <v>76</v>
      </c>
      <c r="B155" s="327">
        <f>SUM(B146:B154)</f>
        <v>4221</v>
      </c>
      <c r="C155" s="394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8"/>
    </row>
    <row r="156" spans="1:16" ht="14.25" customHeight="1" x14ac:dyDescent="0.25">
      <c r="A156" s="5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8"/>
    </row>
    <row r="157" spans="1:16" ht="14.25" customHeight="1" x14ac:dyDescent="0.25">
      <c r="A157" s="5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8"/>
    </row>
    <row r="158" spans="1:16" ht="14.25" customHeight="1" x14ac:dyDescent="0.25">
      <c r="A158" s="4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</row>
    <row r="159" spans="1:16" ht="14.25" customHeight="1" x14ac:dyDescent="0.25">
      <c r="A159" s="78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</row>
    <row r="160" spans="1:16" ht="14.25" customHeight="1" x14ac:dyDescent="0.25">
      <c r="A160" s="316"/>
      <c r="B160" s="57"/>
      <c r="C160" s="57"/>
      <c r="D160" s="57"/>
      <c r="E160" s="57"/>
      <c r="F160" s="82"/>
      <c r="G160" s="57"/>
      <c r="H160" s="57"/>
      <c r="I160" s="57"/>
      <c r="J160" s="57"/>
      <c r="K160" s="57"/>
      <c r="L160" s="57"/>
      <c r="M160" s="57"/>
      <c r="N160" s="57"/>
    </row>
    <row r="161" spans="1:14" ht="14.25" customHeight="1" x14ac:dyDescent="0.25">
      <c r="A161" s="316"/>
      <c r="B161" s="57"/>
      <c r="C161" s="57"/>
      <c r="D161" s="57"/>
      <c r="E161" s="57"/>
      <c r="F161" s="82"/>
      <c r="G161" s="57"/>
      <c r="H161" s="57"/>
      <c r="I161" s="57"/>
      <c r="J161" s="57"/>
      <c r="K161" s="57"/>
      <c r="L161" s="57"/>
      <c r="M161" s="57"/>
      <c r="N161" s="57"/>
    </row>
    <row r="162" spans="1:14" ht="14.25" customHeight="1" x14ac:dyDescent="0.25">
      <c r="A162" s="78"/>
      <c r="B162" s="57"/>
      <c r="C162" s="57"/>
      <c r="D162" s="100"/>
      <c r="E162" s="100"/>
      <c r="F162" s="45"/>
      <c r="G162" s="57"/>
      <c r="H162" s="57"/>
      <c r="I162" s="57"/>
      <c r="J162" s="57"/>
      <c r="K162" s="57"/>
      <c r="L162" s="57"/>
      <c r="M162" s="57"/>
      <c r="N162" s="57"/>
    </row>
    <row r="163" spans="1:14" ht="14.25" customHeight="1" x14ac:dyDescent="0.25">
      <c r="A163" s="79"/>
      <c r="B163" s="57"/>
      <c r="C163" s="57"/>
      <c r="D163" s="57"/>
      <c r="E163" s="57"/>
      <c r="F163" s="82"/>
      <c r="G163" s="57"/>
      <c r="H163" s="57"/>
      <c r="I163" s="57"/>
      <c r="J163" s="57"/>
      <c r="K163" s="57"/>
      <c r="L163" s="57"/>
      <c r="M163" s="57"/>
      <c r="N163" s="57"/>
    </row>
    <row r="164" spans="1:14" ht="14.25" customHeight="1" x14ac:dyDescent="0.25">
      <c r="A164" s="79"/>
      <c r="B164" s="57"/>
      <c r="C164" s="57"/>
      <c r="D164" s="57"/>
      <c r="E164" s="57"/>
      <c r="F164" s="82"/>
      <c r="G164" s="57"/>
      <c r="H164" s="57"/>
      <c r="I164" s="57"/>
      <c r="J164" s="57"/>
      <c r="K164" s="57"/>
      <c r="L164" s="57"/>
      <c r="M164" s="57"/>
      <c r="N164" s="57"/>
    </row>
    <row r="165" spans="1:14" ht="14.25" customHeight="1" x14ac:dyDescent="0.25">
      <c r="A165" s="79"/>
      <c r="B165" s="57"/>
      <c r="C165" s="57"/>
      <c r="D165" s="57"/>
      <c r="E165" s="57"/>
      <c r="F165" s="82"/>
      <c r="G165" s="57"/>
      <c r="H165" s="57"/>
      <c r="I165" s="57"/>
      <c r="J165" s="57"/>
      <c r="K165" s="57"/>
      <c r="L165" s="57"/>
      <c r="M165" s="57"/>
      <c r="N165" s="57"/>
    </row>
    <row r="166" spans="1:14" ht="14.25" customHeight="1" x14ac:dyDescent="0.25">
      <c r="A166" s="79"/>
      <c r="B166" s="57"/>
      <c r="C166" s="57"/>
      <c r="D166" s="57"/>
      <c r="E166" s="57"/>
      <c r="F166" s="82"/>
      <c r="G166" s="57"/>
      <c r="H166" s="57"/>
      <c r="I166" s="57"/>
      <c r="J166" s="57"/>
      <c r="K166" s="57"/>
      <c r="L166" s="57"/>
      <c r="M166" s="57"/>
      <c r="N166" s="57"/>
    </row>
    <row r="167" spans="1:14" ht="14.25" customHeight="1" x14ac:dyDescent="0.25">
      <c r="A167" s="79"/>
      <c r="B167" s="57"/>
      <c r="C167" s="57"/>
      <c r="D167" s="57"/>
      <c r="E167" s="57"/>
      <c r="F167" s="82"/>
      <c r="G167" s="57"/>
      <c r="H167" s="57"/>
      <c r="I167" s="57"/>
      <c r="J167" s="57"/>
      <c r="K167" s="57"/>
      <c r="L167" s="57"/>
      <c r="M167" s="57"/>
      <c r="N167" s="57"/>
    </row>
    <row r="168" spans="1:14" ht="14.25" customHeight="1" x14ac:dyDescent="0.25">
      <c r="A168" s="79"/>
      <c r="B168" s="57"/>
      <c r="C168" s="57"/>
      <c r="D168" s="57"/>
      <c r="E168" s="57"/>
      <c r="F168" s="82"/>
      <c r="G168" s="57"/>
      <c r="H168" s="57"/>
      <c r="I168" s="57"/>
      <c r="J168" s="57"/>
      <c r="K168" s="57"/>
      <c r="L168" s="57"/>
      <c r="M168" s="57"/>
      <c r="N168" s="57"/>
    </row>
    <row r="169" spans="1:14" ht="14.25" customHeight="1" x14ac:dyDescent="0.25">
      <c r="A169" s="5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</row>
    <row r="170" spans="1:14" ht="14.25" customHeight="1" x14ac:dyDescent="0.25">
      <c r="A170" s="59"/>
      <c r="B170" s="60"/>
      <c r="C170" s="60"/>
      <c r="D170" s="60"/>
      <c r="E170" s="64"/>
      <c r="F170" s="64"/>
      <c r="G170" s="65"/>
      <c r="H170" s="65"/>
      <c r="I170" s="65"/>
      <c r="J170" s="60"/>
      <c r="K170" s="60"/>
      <c r="L170" s="60"/>
      <c r="M170" s="60"/>
      <c r="N170" s="42"/>
    </row>
    <row r="171" spans="1:14" ht="14.25" customHeight="1" x14ac:dyDescent="0.25">
      <c r="A171" s="59"/>
      <c r="B171" s="60"/>
      <c r="C171" s="60"/>
      <c r="D171" s="60"/>
      <c r="E171" s="60"/>
      <c r="F171" s="42"/>
      <c r="G171" s="60"/>
      <c r="H171" s="60"/>
      <c r="I171" s="60"/>
      <c r="J171" s="60"/>
      <c r="K171" s="60"/>
      <c r="L171" s="60"/>
      <c r="M171" s="60"/>
      <c r="N171" s="60"/>
    </row>
    <row r="172" spans="1:14" ht="14.25" customHeight="1" x14ac:dyDescent="0.25">
      <c r="A172" s="59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ht="14.25" customHeight="1" x14ac:dyDescent="0.25">
      <c r="A173" s="59"/>
      <c r="B173" s="57"/>
      <c r="C173" s="57"/>
      <c r="D173" s="57"/>
      <c r="E173" s="57"/>
      <c r="F173" s="82"/>
      <c r="G173" s="57"/>
      <c r="H173" s="57"/>
      <c r="I173" s="57"/>
      <c r="J173" s="57"/>
      <c r="K173" s="57"/>
      <c r="L173" s="57"/>
      <c r="M173" s="57"/>
      <c r="N173" s="57"/>
    </row>
    <row r="174" spans="1:14" ht="14.25" customHeight="1" x14ac:dyDescent="0.25">
      <c r="A174" s="59"/>
      <c r="B174" s="57"/>
      <c r="C174" s="57"/>
      <c r="D174" s="57"/>
      <c r="E174" s="57"/>
      <c r="F174" s="82"/>
      <c r="G174" s="57"/>
      <c r="H174" s="57"/>
      <c r="I174" s="57"/>
      <c r="J174" s="57"/>
      <c r="K174" s="57"/>
      <c r="L174" s="57"/>
      <c r="M174" s="57"/>
      <c r="N174" s="57"/>
    </row>
    <row r="175" spans="1:14" ht="14.25" customHeight="1" x14ac:dyDescent="0.25">
      <c r="A175" s="59"/>
      <c r="B175" s="57"/>
      <c r="C175" s="57"/>
      <c r="D175" s="57"/>
      <c r="E175" s="57"/>
      <c r="F175" s="82"/>
      <c r="G175" s="57"/>
      <c r="H175" s="57"/>
      <c r="I175" s="57"/>
      <c r="J175" s="57"/>
      <c r="K175" s="57"/>
      <c r="L175" s="57"/>
      <c r="M175" s="57"/>
      <c r="N175" s="57"/>
    </row>
    <row r="176" spans="1:14" ht="14.25" customHeight="1" x14ac:dyDescent="0.25">
      <c r="A176" s="59"/>
      <c r="B176" s="57"/>
      <c r="C176" s="57"/>
      <c r="D176" s="57"/>
      <c r="E176" s="57"/>
      <c r="F176" s="82"/>
      <c r="G176" s="57"/>
      <c r="H176" s="57"/>
      <c r="I176" s="57"/>
      <c r="J176" s="57"/>
      <c r="K176" s="57"/>
      <c r="L176" s="57"/>
      <c r="M176" s="57"/>
      <c r="N176" s="57"/>
    </row>
    <row r="177" spans="1:14" ht="14.25" customHeight="1" x14ac:dyDescent="0.25">
      <c r="A177" s="5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</row>
    <row r="178" spans="1:14" ht="14.25" customHeight="1" x14ac:dyDescent="0.25">
      <c r="A178" s="59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ht="14.25" customHeight="1" x14ac:dyDescent="0.25">
      <c r="A179" s="59"/>
      <c r="B179" s="60"/>
      <c r="C179" s="60"/>
      <c r="D179" s="60"/>
      <c r="E179" s="60"/>
      <c r="F179" s="42"/>
      <c r="G179" s="60"/>
      <c r="H179" s="60"/>
      <c r="I179" s="60"/>
      <c r="J179" s="60"/>
      <c r="K179" s="60"/>
      <c r="L179" s="60"/>
      <c r="M179" s="60"/>
      <c r="N179" s="60"/>
    </row>
    <row r="180" spans="1:14" ht="14.25" customHeight="1" x14ac:dyDescent="0.25">
      <c r="A180" s="59"/>
      <c r="B180" s="60"/>
      <c r="C180" s="60"/>
      <c r="D180" s="60"/>
      <c r="E180" s="60"/>
      <c r="F180" s="42"/>
      <c r="G180" s="60"/>
      <c r="H180" s="60"/>
      <c r="I180" s="60"/>
      <c r="J180" s="60"/>
      <c r="K180" s="60"/>
      <c r="L180" s="60"/>
      <c r="M180" s="60"/>
      <c r="N180" s="60"/>
    </row>
    <row r="181" spans="1:14" ht="14.25" customHeight="1" x14ac:dyDescent="0.25">
      <c r="A181" s="49"/>
      <c r="B181" s="57"/>
      <c r="C181" s="57"/>
      <c r="D181" s="100"/>
      <c r="E181" s="100"/>
      <c r="F181" s="45"/>
      <c r="G181" s="57"/>
      <c r="H181" s="57"/>
      <c r="I181" s="57"/>
      <c r="J181" s="57"/>
      <c r="K181" s="57"/>
      <c r="L181" s="57"/>
      <c r="M181" s="57"/>
      <c r="N181" s="57"/>
    </row>
    <row r="182" spans="1:14" ht="14.25" customHeight="1" x14ac:dyDescent="0.25">
      <c r="A182" s="58"/>
      <c r="B182" s="57"/>
      <c r="C182" s="57"/>
      <c r="D182" s="57"/>
      <c r="E182" s="57"/>
      <c r="F182" s="82"/>
      <c r="G182" s="57"/>
      <c r="H182" s="57"/>
      <c r="I182" s="57"/>
      <c r="J182" s="57"/>
      <c r="K182" s="57"/>
      <c r="L182" s="57"/>
      <c r="M182" s="57"/>
      <c r="N182" s="57"/>
    </row>
    <row r="183" spans="1:14" ht="14.25" customHeight="1" x14ac:dyDescent="0.25">
      <c r="A183" s="59"/>
      <c r="B183" s="60"/>
      <c r="C183" s="60"/>
      <c r="D183" s="60"/>
      <c r="E183" s="42"/>
      <c r="F183" s="42"/>
      <c r="G183" s="42"/>
      <c r="H183" s="42"/>
      <c r="I183" s="60"/>
      <c r="J183" s="60"/>
      <c r="K183" s="60"/>
      <c r="L183" s="60"/>
      <c r="M183" s="60"/>
      <c r="N183" s="60"/>
    </row>
    <row r="184" spans="1:14" ht="14.25" customHeight="1" x14ac:dyDescent="0.25">
      <c r="A184" s="61"/>
      <c r="B184" s="57"/>
      <c r="C184" s="57"/>
      <c r="D184" s="57"/>
      <c r="E184" s="57"/>
      <c r="F184" s="82"/>
      <c r="G184" s="57"/>
      <c r="H184" s="57"/>
      <c r="I184" s="57"/>
      <c r="J184" s="57"/>
      <c r="K184" s="57"/>
      <c r="L184" s="57"/>
      <c r="M184" s="57"/>
      <c r="N184" s="57"/>
    </row>
    <row r="185" spans="1:14" ht="14.25" customHeight="1" x14ac:dyDescent="0.25">
      <c r="A185" s="59"/>
      <c r="B185" s="60"/>
      <c r="C185" s="60"/>
      <c r="D185" s="60"/>
      <c r="E185" s="42"/>
      <c r="F185" s="42"/>
      <c r="G185" s="42"/>
      <c r="H185" s="42"/>
      <c r="I185" s="60"/>
      <c r="J185" s="60"/>
      <c r="K185" s="60"/>
      <c r="L185" s="60"/>
      <c r="M185" s="60"/>
      <c r="N185" s="60"/>
    </row>
    <row r="186" spans="1:14" ht="14.25" customHeight="1" x14ac:dyDescent="0.25">
      <c r="A186" s="59"/>
      <c r="B186" s="60"/>
      <c r="C186" s="60"/>
      <c r="D186" s="60"/>
      <c r="E186" s="42"/>
      <c r="F186" s="42"/>
      <c r="G186" s="42"/>
      <c r="H186" s="42"/>
      <c r="I186" s="60"/>
      <c r="J186" s="60"/>
      <c r="K186" s="60"/>
      <c r="L186" s="60"/>
      <c r="M186" s="60"/>
      <c r="N186" s="60"/>
    </row>
    <row r="187" spans="1:14" ht="14.25" customHeight="1" x14ac:dyDescent="0.25">
      <c r="A187" s="59"/>
      <c r="B187" s="60"/>
      <c r="C187" s="60"/>
      <c r="D187" s="60"/>
      <c r="E187" s="60"/>
      <c r="F187" s="42"/>
      <c r="G187" s="60"/>
      <c r="H187" s="60"/>
      <c r="I187" s="60"/>
      <c r="J187" s="60"/>
      <c r="K187" s="60"/>
      <c r="L187" s="60"/>
      <c r="M187" s="60"/>
      <c r="N187" s="60"/>
    </row>
    <row r="188" spans="1:14" ht="14.25" customHeight="1" x14ac:dyDescent="0.25">
      <c r="A188" s="5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</row>
    <row r="189" spans="1:14" ht="14.25" customHeight="1" x14ac:dyDescent="0.25">
      <c r="A189" s="59"/>
      <c r="B189" s="60"/>
      <c r="C189" s="60"/>
      <c r="D189" s="60"/>
      <c r="E189" s="64"/>
      <c r="F189" s="64"/>
      <c r="G189" s="65"/>
      <c r="H189" s="65"/>
      <c r="I189" s="65"/>
      <c r="J189" s="60"/>
      <c r="K189" s="60"/>
      <c r="L189" s="60"/>
      <c r="M189" s="60"/>
      <c r="N189" s="42"/>
    </row>
    <row r="190" spans="1:14" ht="14.25" customHeight="1" x14ac:dyDescent="0.25">
      <c r="A190" s="59"/>
      <c r="B190" s="60"/>
      <c r="C190" s="60"/>
      <c r="D190" s="60"/>
      <c r="E190" s="60"/>
      <c r="F190" s="42"/>
      <c r="G190" s="60"/>
      <c r="H190" s="60"/>
      <c r="I190" s="60"/>
      <c r="J190" s="60"/>
      <c r="K190" s="60"/>
      <c r="L190" s="60"/>
      <c r="M190" s="60"/>
      <c r="N190" s="60"/>
    </row>
    <row r="191" spans="1:14" ht="14.25" customHeight="1" x14ac:dyDescent="0.25">
      <c r="A191" s="59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ht="14.25" customHeight="1" x14ac:dyDescent="0.25">
      <c r="A192" s="59"/>
      <c r="B192" s="57"/>
      <c r="C192" s="57"/>
      <c r="D192" s="57"/>
      <c r="E192" s="57"/>
      <c r="F192" s="82"/>
      <c r="G192" s="57"/>
      <c r="H192" s="57"/>
      <c r="I192" s="57"/>
      <c r="J192" s="57"/>
      <c r="K192" s="57"/>
      <c r="L192" s="57"/>
      <c r="M192" s="57"/>
      <c r="N192" s="57"/>
    </row>
    <row r="193" spans="1:14" ht="14.25" customHeight="1" x14ac:dyDescent="0.25">
      <c r="A193" s="59"/>
      <c r="B193" s="57"/>
      <c r="C193" s="57"/>
      <c r="D193" s="57"/>
      <c r="E193" s="57"/>
      <c r="F193" s="82"/>
      <c r="G193" s="57"/>
      <c r="H193" s="57"/>
      <c r="I193" s="57"/>
      <c r="J193" s="57"/>
      <c r="K193" s="57"/>
      <c r="L193" s="57"/>
      <c r="M193" s="57"/>
      <c r="N193" s="57"/>
    </row>
    <row r="194" spans="1:14" ht="14.25" customHeight="1" x14ac:dyDescent="0.25">
      <c r="A194" s="59"/>
      <c r="B194" s="57"/>
      <c r="C194" s="57"/>
      <c r="D194" s="57"/>
      <c r="E194" s="57"/>
      <c r="F194" s="82"/>
      <c r="G194" s="57"/>
      <c r="H194" s="57"/>
      <c r="I194" s="57"/>
      <c r="J194" s="57"/>
      <c r="K194" s="57"/>
      <c r="L194" s="57"/>
      <c r="M194" s="57"/>
      <c r="N194" s="57"/>
    </row>
    <row r="195" spans="1:14" ht="14.25" customHeight="1" x14ac:dyDescent="0.25">
      <c r="A195" s="59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ht="14.25" customHeight="1" x14ac:dyDescent="0.25">
      <c r="A196" s="5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</row>
    <row r="197" spans="1:14" ht="14.25" customHeight="1" x14ac:dyDescent="0.25">
      <c r="A197" s="59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ht="14.25" customHeight="1" x14ac:dyDescent="0.25">
      <c r="A198" s="59"/>
      <c r="B198" s="60"/>
      <c r="C198" s="60"/>
      <c r="D198" s="60"/>
      <c r="E198" s="60"/>
      <c r="F198" s="42"/>
      <c r="G198" s="60"/>
      <c r="H198" s="60"/>
      <c r="I198" s="60"/>
      <c r="J198" s="60"/>
      <c r="K198" s="60"/>
      <c r="L198" s="60"/>
      <c r="M198" s="60"/>
      <c r="N198" s="60"/>
    </row>
    <row r="199" spans="1:14" ht="14.25" customHeight="1" x14ac:dyDescent="0.25">
      <c r="A199" s="59"/>
      <c r="B199" s="60"/>
      <c r="C199" s="60"/>
      <c r="D199" s="60"/>
      <c r="E199" s="60"/>
      <c r="F199" s="42"/>
      <c r="G199" s="60"/>
      <c r="H199" s="60"/>
      <c r="I199" s="60"/>
      <c r="J199" s="60"/>
      <c r="K199" s="60"/>
      <c r="L199" s="60"/>
      <c r="M199" s="60"/>
      <c r="N199" s="60"/>
    </row>
    <row r="200" spans="1:14" ht="14.25" customHeight="1" x14ac:dyDescent="0.25">
      <c r="A200" s="59"/>
      <c r="B200" s="60"/>
      <c r="C200" s="60"/>
      <c r="D200" s="60"/>
      <c r="E200" s="60"/>
      <c r="F200" s="42"/>
      <c r="G200" s="60"/>
      <c r="H200" s="60"/>
      <c r="I200" s="60"/>
      <c r="J200" s="60"/>
      <c r="K200" s="60"/>
      <c r="L200" s="60"/>
      <c r="M200" s="60"/>
      <c r="N200" s="60"/>
    </row>
    <row r="201" spans="1:14" ht="14.25" customHeight="1" x14ac:dyDescent="0.25">
      <c r="A201" s="5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</row>
    <row r="202" spans="1:14" ht="14.25" customHeight="1" x14ac:dyDescent="0.25">
      <c r="A202" s="5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8"/>
    </row>
    <row r="203" spans="1:14" ht="14.25" customHeight="1" x14ac:dyDescent="0.25">
      <c r="A203" s="5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8"/>
    </row>
    <row r="204" spans="1:14" ht="14.25" customHeight="1" x14ac:dyDescent="0.25">
      <c r="A204" s="5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8"/>
    </row>
    <row r="205" spans="1:14" ht="14.25" customHeight="1" x14ac:dyDescent="0.25">
      <c r="A205" s="5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8"/>
    </row>
    <row r="206" spans="1:14" ht="14.25" customHeight="1" x14ac:dyDescent="0.25">
      <c r="A206" s="4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</row>
    <row r="207" spans="1:14" ht="14.25" customHeight="1" x14ac:dyDescent="0.25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</row>
    <row r="208" spans="1:14" ht="14.25" customHeight="1" x14ac:dyDescent="0.25">
      <c r="A208" s="57"/>
      <c r="B208" s="57"/>
      <c r="C208" s="57"/>
      <c r="D208" s="57"/>
      <c r="E208" s="57"/>
      <c r="F208" s="82"/>
      <c r="G208" s="57"/>
      <c r="H208" s="57"/>
      <c r="I208" s="57"/>
      <c r="J208" s="57"/>
      <c r="K208" s="57"/>
      <c r="L208" s="57"/>
      <c r="M208" s="57"/>
      <c r="N208" s="57"/>
    </row>
    <row r="209" spans="1:14" ht="14.25" customHeight="1" x14ac:dyDescent="0.25">
      <c r="A209" s="57"/>
      <c r="B209" s="57"/>
      <c r="C209" s="57"/>
      <c r="D209" s="57"/>
      <c r="E209" s="57"/>
      <c r="F209" s="82"/>
      <c r="G209" s="57"/>
      <c r="H209" s="57"/>
      <c r="I209" s="57"/>
      <c r="J209" s="57"/>
      <c r="K209" s="57"/>
      <c r="L209" s="57"/>
      <c r="M209" s="57"/>
      <c r="N209" s="57"/>
    </row>
    <row r="210" spans="1:14" ht="14.25" customHeight="1" x14ac:dyDescent="0.25">
      <c r="A210" s="49"/>
      <c r="B210" s="57"/>
      <c r="C210" s="57"/>
      <c r="D210" s="100"/>
      <c r="E210" s="100"/>
      <c r="F210" s="45"/>
      <c r="G210" s="57"/>
      <c r="H210" s="57"/>
      <c r="I210" s="57"/>
      <c r="J210" s="57"/>
      <c r="K210" s="57"/>
      <c r="L210" s="57"/>
      <c r="M210" s="57"/>
      <c r="N210" s="57"/>
    </row>
    <row r="211" spans="1:14" ht="14.25" customHeight="1" x14ac:dyDescent="0.25">
      <c r="A211" s="58"/>
      <c r="B211" s="57"/>
      <c r="C211" s="57"/>
      <c r="D211" s="57"/>
      <c r="E211" s="57"/>
      <c r="F211" s="82"/>
      <c r="G211" s="57"/>
      <c r="H211" s="57"/>
      <c r="I211" s="57"/>
      <c r="J211" s="57"/>
      <c r="K211" s="57"/>
      <c r="L211" s="57"/>
      <c r="M211" s="57"/>
      <c r="N211" s="57"/>
    </row>
    <row r="212" spans="1:14" ht="14.25" customHeight="1" x14ac:dyDescent="0.25">
      <c r="A212" s="59"/>
      <c r="B212" s="60"/>
      <c r="C212" s="60"/>
      <c r="D212" s="60"/>
      <c r="E212" s="60"/>
      <c r="F212" s="42"/>
      <c r="G212" s="60"/>
      <c r="H212" s="60"/>
      <c r="I212" s="60"/>
      <c r="J212" s="60"/>
      <c r="K212" s="60"/>
      <c r="L212" s="60"/>
      <c r="M212" s="60"/>
      <c r="N212" s="60"/>
    </row>
    <row r="213" spans="1:14" ht="14.25" customHeight="1" x14ac:dyDescent="0.25">
      <c r="A213" s="61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</row>
    <row r="214" spans="1:14" ht="14.25" customHeight="1" x14ac:dyDescent="0.25">
      <c r="A214" s="59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3"/>
    </row>
    <row r="215" spans="1:14" ht="14.25" customHeight="1" x14ac:dyDescent="0.25">
      <c r="A215" s="59"/>
      <c r="B215" s="57"/>
      <c r="C215" s="57"/>
      <c r="D215" s="57"/>
      <c r="E215" s="82"/>
      <c r="F215" s="57"/>
      <c r="G215" s="57"/>
      <c r="H215" s="57"/>
      <c r="I215" s="57"/>
      <c r="J215" s="57"/>
      <c r="K215" s="57"/>
      <c r="L215" s="57"/>
      <c r="M215" s="57"/>
      <c r="N215" s="57"/>
    </row>
    <row r="216" spans="1:14" ht="14.25" customHeight="1" x14ac:dyDescent="0.25">
      <c r="A216" s="59"/>
      <c r="B216" s="60"/>
      <c r="C216" s="60"/>
      <c r="D216" s="60"/>
      <c r="E216" s="60"/>
      <c r="F216" s="42"/>
      <c r="G216" s="60"/>
      <c r="H216" s="60"/>
      <c r="I216" s="60"/>
      <c r="J216" s="60"/>
      <c r="K216" s="60"/>
      <c r="L216" s="60"/>
      <c r="M216" s="60"/>
      <c r="N216" s="60"/>
    </row>
    <row r="217" spans="1:14" ht="14.25" customHeight="1" x14ac:dyDescent="0.25">
      <c r="A217" s="5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</row>
    <row r="218" spans="1:14" ht="14.25" customHeight="1" x14ac:dyDescent="0.25">
      <c r="A218" s="59"/>
      <c r="B218" s="60"/>
      <c r="C218" s="60"/>
      <c r="D218" s="60"/>
      <c r="E218" s="64"/>
      <c r="F218" s="64"/>
      <c r="G218" s="65"/>
      <c r="H218" s="65"/>
      <c r="I218" s="65"/>
      <c r="J218" s="60"/>
      <c r="K218" s="60"/>
      <c r="L218" s="60"/>
      <c r="M218" s="60"/>
      <c r="N218" s="42"/>
    </row>
    <row r="219" spans="1:14" ht="14.25" customHeight="1" x14ac:dyDescent="0.25">
      <c r="A219" s="59"/>
      <c r="B219" s="60"/>
      <c r="C219" s="60"/>
      <c r="D219" s="60"/>
      <c r="E219" s="60"/>
      <c r="F219" s="42"/>
      <c r="G219" s="60"/>
      <c r="H219" s="60"/>
      <c r="I219" s="60"/>
      <c r="J219" s="60"/>
      <c r="K219" s="60"/>
      <c r="L219" s="60"/>
      <c r="M219" s="60"/>
      <c r="N219" s="60"/>
    </row>
    <row r="220" spans="1:14" ht="14.25" customHeight="1" x14ac:dyDescent="0.25">
      <c r="A220" s="59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</row>
    <row r="221" spans="1:14" ht="14.25" customHeight="1" x14ac:dyDescent="0.25">
      <c r="A221" s="59"/>
      <c r="B221" s="57"/>
      <c r="C221" s="57"/>
      <c r="D221" s="57"/>
      <c r="E221" s="57"/>
      <c r="F221" s="82"/>
      <c r="G221" s="57"/>
      <c r="H221" s="57"/>
      <c r="I221" s="57"/>
      <c r="J221" s="57"/>
      <c r="K221" s="57"/>
      <c r="L221" s="57"/>
      <c r="M221" s="57"/>
      <c r="N221" s="57"/>
    </row>
    <row r="222" spans="1:14" ht="14.25" customHeight="1" x14ac:dyDescent="0.25">
      <c r="A222" s="59"/>
      <c r="B222" s="57"/>
      <c r="C222" s="57"/>
      <c r="D222" s="57"/>
      <c r="E222" s="57"/>
      <c r="F222" s="82"/>
      <c r="G222" s="57"/>
      <c r="H222" s="57"/>
      <c r="I222" s="57"/>
      <c r="J222" s="57"/>
      <c r="K222" s="57"/>
      <c r="L222" s="57"/>
      <c r="M222" s="57"/>
      <c r="N222" s="57"/>
    </row>
    <row r="223" spans="1:14" ht="14.25" customHeight="1" x14ac:dyDescent="0.25">
      <c r="A223" s="59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</row>
    <row r="224" spans="1:14" ht="14.25" customHeight="1" x14ac:dyDescent="0.25">
      <c r="A224" s="59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</row>
    <row r="225" spans="1:15" ht="14.25" customHeight="1" x14ac:dyDescent="0.25">
      <c r="A225" s="5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</row>
    <row r="226" spans="1:15" ht="14.25" customHeight="1" x14ac:dyDescent="0.25">
      <c r="A226" s="59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</row>
    <row r="227" spans="1:15" ht="14.25" customHeight="1" x14ac:dyDescent="0.25">
      <c r="A227" s="59"/>
      <c r="B227" s="60"/>
      <c r="C227" s="60"/>
      <c r="D227" s="60"/>
      <c r="E227" s="60"/>
      <c r="F227" s="42"/>
      <c r="G227" s="60"/>
      <c r="H227" s="60"/>
      <c r="I227" s="60"/>
      <c r="J227" s="60"/>
      <c r="K227" s="60"/>
      <c r="L227" s="60"/>
      <c r="M227" s="60"/>
      <c r="N227" s="60"/>
    </row>
    <row r="228" spans="1:15" ht="14.25" customHeight="1" x14ac:dyDescent="0.25">
      <c r="A228" s="59"/>
      <c r="B228" s="60"/>
      <c r="C228" s="60"/>
      <c r="D228" s="60"/>
      <c r="E228" s="60"/>
      <c r="F228" s="42"/>
      <c r="G228" s="60"/>
      <c r="H228" s="60"/>
      <c r="I228" s="60"/>
      <c r="J228" s="60"/>
      <c r="K228" s="60"/>
      <c r="L228" s="60"/>
      <c r="M228" s="60"/>
      <c r="N228" s="60"/>
    </row>
    <row r="229" spans="1:15" ht="14.25" customHeight="1" x14ac:dyDescent="0.25">
      <c r="A229" s="59"/>
      <c r="B229" s="60"/>
      <c r="C229" s="60"/>
      <c r="D229" s="60"/>
      <c r="E229" s="60"/>
      <c r="F229" s="42"/>
      <c r="G229" s="60"/>
      <c r="H229" s="60"/>
      <c r="I229" s="60"/>
      <c r="J229" s="60"/>
      <c r="K229" s="60"/>
      <c r="L229" s="60"/>
      <c r="M229" s="60"/>
      <c r="N229" s="60"/>
    </row>
    <row r="230" spans="1:15" ht="14.25" customHeigh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</row>
    <row r="231" spans="1:15" ht="14.25" customHeight="1" x14ac:dyDescent="0.25">
      <c r="A231" s="5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8"/>
    </row>
    <row r="232" spans="1:15" ht="14.25" customHeight="1" x14ac:dyDescent="0.25">
      <c r="A232" s="5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8"/>
    </row>
    <row r="233" spans="1:15" ht="14.25" customHeight="1" x14ac:dyDescent="0.25">
      <c r="A233" s="5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8"/>
    </row>
    <row r="234" spans="1:15" ht="14.25" customHeight="1" x14ac:dyDescent="0.25">
      <c r="A234" s="59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8"/>
    </row>
    <row r="235" spans="1:15" ht="14.25" customHeight="1" x14ac:dyDescent="0.25">
      <c r="A235" s="49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</row>
    <row r="236" spans="1:15" ht="14.25" customHeight="1" x14ac:dyDescent="0.25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</row>
    <row r="237" spans="1:15" ht="14.25" customHeight="1" x14ac:dyDescent="0.25">
      <c r="A237" s="57"/>
      <c r="B237" s="57"/>
      <c r="C237" s="57"/>
      <c r="D237" s="57"/>
      <c r="E237" s="57"/>
      <c r="F237" s="82"/>
      <c r="G237" s="57"/>
      <c r="H237" s="57"/>
      <c r="I237" s="57"/>
      <c r="J237" s="57"/>
      <c r="K237" s="57"/>
      <c r="L237" s="57"/>
      <c r="M237" s="57"/>
      <c r="N237" s="57"/>
    </row>
    <row r="238" spans="1:15" ht="14.25" customHeight="1" x14ac:dyDescent="0.25">
      <c r="A238" s="57"/>
      <c r="B238" s="57"/>
      <c r="C238" s="57"/>
      <c r="D238" s="57"/>
      <c r="E238" s="57"/>
      <c r="F238" s="82"/>
      <c r="G238" s="57"/>
      <c r="H238" s="57"/>
      <c r="I238" s="57"/>
      <c r="J238" s="57"/>
      <c r="K238" s="57"/>
      <c r="L238" s="57"/>
      <c r="M238" s="57"/>
      <c r="N238" s="57"/>
    </row>
    <row r="239" spans="1:15" ht="14.25" customHeight="1" x14ac:dyDescent="0.25">
      <c r="A239" s="49"/>
      <c r="B239" s="57"/>
      <c r="C239" s="57"/>
      <c r="D239" s="100"/>
      <c r="E239" s="100"/>
      <c r="F239" s="45"/>
      <c r="G239" s="57"/>
      <c r="H239" s="57"/>
      <c r="I239" s="57"/>
      <c r="J239" s="57"/>
      <c r="K239" s="57"/>
      <c r="L239" s="57"/>
      <c r="M239" s="57"/>
      <c r="N239" s="57"/>
      <c r="O239" s="57"/>
    </row>
    <row r="240" spans="1:15" ht="14.25" customHeight="1" x14ac:dyDescent="0.25">
      <c r="A240" s="58"/>
      <c r="B240" s="57"/>
      <c r="C240" s="57"/>
      <c r="D240" s="57"/>
      <c r="E240" s="57"/>
      <c r="F240" s="82"/>
      <c r="G240" s="57"/>
      <c r="H240" s="57"/>
      <c r="I240" s="57"/>
      <c r="J240" s="57"/>
      <c r="K240" s="57"/>
      <c r="L240" s="57"/>
      <c r="M240" s="57"/>
      <c r="N240" s="57"/>
      <c r="O240" s="57"/>
    </row>
    <row r="241" spans="1:15" ht="14.25" customHeight="1" x14ac:dyDescent="0.25">
      <c r="A241" s="59"/>
      <c r="B241" s="60"/>
      <c r="C241" s="60"/>
      <c r="D241" s="60"/>
      <c r="E241" s="60"/>
      <c r="F241" s="42"/>
      <c r="G241" s="60"/>
      <c r="H241" s="60"/>
      <c r="I241" s="60"/>
      <c r="J241" s="60"/>
      <c r="K241" s="60"/>
      <c r="L241" s="60"/>
      <c r="M241" s="60"/>
      <c r="N241" s="60"/>
      <c r="O241" s="57"/>
    </row>
    <row r="242" spans="1:15" ht="14.25" customHeight="1" x14ac:dyDescent="0.25">
      <c r="A242" s="61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57"/>
    </row>
    <row r="243" spans="1:15" ht="14.25" customHeight="1" x14ac:dyDescent="0.25">
      <c r="A243" s="59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3"/>
      <c r="O243" s="57"/>
    </row>
    <row r="244" spans="1:15" ht="14.25" customHeight="1" x14ac:dyDescent="0.25">
      <c r="A244" s="59"/>
      <c r="B244" s="57"/>
      <c r="C244" s="57"/>
      <c r="D244" s="57"/>
      <c r="E244" s="82"/>
      <c r="F244" s="57"/>
      <c r="G244" s="57"/>
      <c r="H244" s="57"/>
      <c r="I244" s="57"/>
      <c r="J244" s="57"/>
      <c r="K244" s="57"/>
      <c r="L244" s="57"/>
      <c r="M244" s="57"/>
      <c r="N244" s="57"/>
      <c r="O244" s="57"/>
    </row>
    <row r="245" spans="1:15" ht="14.25" customHeight="1" x14ac:dyDescent="0.25">
      <c r="A245" s="59"/>
      <c r="B245" s="60"/>
      <c r="C245" s="60"/>
      <c r="D245" s="60"/>
      <c r="E245" s="60"/>
      <c r="F245" s="42"/>
      <c r="G245" s="60"/>
      <c r="H245" s="60"/>
      <c r="I245" s="60"/>
      <c r="J245" s="60"/>
      <c r="K245" s="60"/>
      <c r="L245" s="60"/>
      <c r="M245" s="60"/>
      <c r="N245" s="60"/>
      <c r="O245" s="57"/>
    </row>
    <row r="246" spans="1:15" ht="14.25" customHeigh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57"/>
    </row>
    <row r="247" spans="1:15" ht="14.25" customHeight="1" x14ac:dyDescent="0.25">
      <c r="A247" s="59"/>
      <c r="B247" s="60"/>
      <c r="C247" s="60"/>
      <c r="D247" s="60"/>
      <c r="E247" s="64"/>
      <c r="F247" s="64"/>
      <c r="G247" s="65"/>
      <c r="H247" s="65"/>
      <c r="I247" s="65"/>
      <c r="J247" s="60"/>
      <c r="K247" s="60"/>
      <c r="L247" s="60"/>
      <c r="M247" s="60"/>
      <c r="N247" s="42"/>
      <c r="O247" s="57"/>
    </row>
    <row r="248" spans="1:15" ht="14.25" customHeight="1" x14ac:dyDescent="0.25">
      <c r="A248" s="59"/>
      <c r="B248" s="60"/>
      <c r="C248" s="60"/>
      <c r="D248" s="60"/>
      <c r="E248" s="60"/>
      <c r="F248" s="42"/>
      <c r="G248" s="60"/>
      <c r="H248" s="60"/>
      <c r="I248" s="60"/>
      <c r="J248" s="60"/>
      <c r="K248" s="60"/>
      <c r="L248" s="60"/>
      <c r="M248" s="60"/>
      <c r="N248" s="60"/>
      <c r="O248" s="57"/>
    </row>
    <row r="249" spans="1:15" ht="14.25" customHeight="1" x14ac:dyDescent="0.25">
      <c r="A249" s="59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57"/>
    </row>
    <row r="250" spans="1:15" ht="14.25" customHeight="1" x14ac:dyDescent="0.25">
      <c r="A250" s="59"/>
      <c r="B250" s="57"/>
      <c r="C250" s="57"/>
      <c r="D250" s="57"/>
      <c r="E250" s="57"/>
      <c r="F250" s="82"/>
      <c r="G250" s="57"/>
      <c r="H250" s="57"/>
      <c r="I250" s="57"/>
      <c r="J250" s="57"/>
      <c r="K250" s="57"/>
      <c r="L250" s="57"/>
      <c r="M250" s="57"/>
      <c r="N250" s="57"/>
      <c r="O250" s="57"/>
    </row>
    <row r="251" spans="1:15" ht="14.25" customHeight="1" x14ac:dyDescent="0.25">
      <c r="A251" s="59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57"/>
    </row>
    <row r="252" spans="1:15" ht="14.25" customHeight="1" x14ac:dyDescent="0.25">
      <c r="A252" s="59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57"/>
    </row>
    <row r="253" spans="1:15" ht="14.25" customHeight="1" x14ac:dyDescent="0.25">
      <c r="A253" s="59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57"/>
    </row>
    <row r="254" spans="1:15" ht="14.25" customHeight="1" x14ac:dyDescent="0.25">
      <c r="A254" s="59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57"/>
    </row>
    <row r="255" spans="1:15" ht="14.25" customHeight="1" x14ac:dyDescent="0.25">
      <c r="A255" s="59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57"/>
    </row>
    <row r="256" spans="1:15" ht="14.25" customHeight="1" x14ac:dyDescent="0.25">
      <c r="A256" s="59"/>
      <c r="B256" s="60"/>
      <c r="C256" s="60"/>
      <c r="D256" s="60"/>
      <c r="E256" s="60"/>
      <c r="F256" s="42"/>
      <c r="G256" s="60"/>
      <c r="H256" s="60"/>
      <c r="I256" s="60"/>
      <c r="J256" s="60"/>
      <c r="K256" s="60"/>
      <c r="L256" s="60"/>
      <c r="M256" s="60"/>
      <c r="N256" s="60"/>
      <c r="O256" s="57"/>
    </row>
    <row r="257" spans="1:15" ht="14.25" customHeight="1" x14ac:dyDescent="0.25">
      <c r="A257" s="59"/>
      <c r="B257" s="60"/>
      <c r="C257" s="60"/>
      <c r="D257" s="60"/>
      <c r="E257" s="60"/>
      <c r="F257" s="42"/>
      <c r="G257" s="60"/>
      <c r="H257" s="60"/>
      <c r="I257" s="60"/>
      <c r="J257" s="60"/>
      <c r="K257" s="60"/>
      <c r="L257" s="60"/>
      <c r="M257" s="60"/>
      <c r="N257" s="60"/>
      <c r="O257" s="57"/>
    </row>
    <row r="258" spans="1:15" ht="14.25" customHeight="1" x14ac:dyDescent="0.25">
      <c r="A258" s="59"/>
      <c r="B258" s="60"/>
      <c r="C258" s="60"/>
      <c r="D258" s="60"/>
      <c r="E258" s="60"/>
      <c r="F258" s="42"/>
      <c r="G258" s="60"/>
      <c r="H258" s="60"/>
      <c r="I258" s="60"/>
      <c r="J258" s="60"/>
      <c r="K258" s="60"/>
      <c r="L258" s="60"/>
      <c r="M258" s="60"/>
      <c r="N258" s="60"/>
      <c r="O258" s="57"/>
    </row>
    <row r="259" spans="1:15" ht="14.25" customHeight="1" x14ac:dyDescent="0.25">
      <c r="A259" s="5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57"/>
    </row>
    <row r="260" spans="1:15" ht="14.25" customHeight="1" x14ac:dyDescent="0.25">
      <c r="A260" s="59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8"/>
      <c r="O260" s="57"/>
    </row>
    <row r="261" spans="1:15" ht="14.25" customHeight="1" x14ac:dyDescent="0.25">
      <c r="A261" s="59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8"/>
      <c r="O261" s="57"/>
    </row>
    <row r="262" spans="1:15" ht="14.25" customHeight="1" x14ac:dyDescent="0.25">
      <c r="A262" s="59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8"/>
      <c r="O262" s="57"/>
    </row>
    <row r="263" spans="1:15" ht="14.25" customHeight="1" x14ac:dyDescent="0.25">
      <c r="A263" s="59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8"/>
      <c r="O263" s="57"/>
    </row>
    <row r="264" spans="1:15" ht="14.25" customHeight="1" x14ac:dyDescent="0.25">
      <c r="A264" s="49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57"/>
    </row>
    <row r="265" spans="1:15" ht="14.25" customHeight="1" x14ac:dyDescent="0.2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7"/>
    </row>
    <row r="266" spans="1:15" ht="14.25" customHeight="1" x14ac:dyDescent="0.25">
      <c r="O266" s="57"/>
    </row>
    <row r="268" spans="1:15" ht="14.25" customHeight="1" x14ac:dyDescent="0.25">
      <c r="A268" s="49"/>
      <c r="B268" s="57"/>
      <c r="C268" s="57"/>
      <c r="D268" s="100"/>
      <c r="E268" s="100"/>
      <c r="F268" s="45"/>
      <c r="G268" s="57"/>
      <c r="H268" s="57"/>
      <c r="I268" s="57"/>
      <c r="J268" s="57"/>
      <c r="K268" s="57"/>
      <c r="L268" s="57"/>
      <c r="M268" s="57"/>
      <c r="N268" s="57"/>
    </row>
    <row r="269" spans="1:15" ht="14.25" customHeight="1" x14ac:dyDescent="0.25">
      <c r="A269" s="58"/>
      <c r="B269" s="57"/>
      <c r="C269" s="57"/>
      <c r="D269" s="57"/>
      <c r="E269" s="57"/>
      <c r="F269" s="82"/>
      <c r="G269" s="57"/>
      <c r="H269" s="57"/>
      <c r="I269" s="57"/>
      <c r="J269" s="57"/>
      <c r="K269" s="57"/>
      <c r="L269" s="57"/>
      <c r="M269" s="57"/>
      <c r="N269" s="57"/>
    </row>
    <row r="270" spans="1:15" ht="14.25" customHeight="1" x14ac:dyDescent="0.25">
      <c r="A270" s="59"/>
      <c r="B270" s="60"/>
      <c r="C270" s="60"/>
      <c r="D270" s="60"/>
      <c r="E270" s="60"/>
      <c r="F270" s="42"/>
      <c r="G270" s="60"/>
      <c r="H270" s="60"/>
      <c r="I270" s="60"/>
      <c r="J270" s="60"/>
      <c r="K270" s="60"/>
      <c r="L270" s="60"/>
      <c r="M270" s="60"/>
      <c r="N270" s="60"/>
    </row>
    <row r="271" spans="1:15" ht="14.25" customHeight="1" x14ac:dyDescent="0.25">
      <c r="A271" s="59"/>
      <c r="B271" s="60"/>
      <c r="C271" s="60"/>
      <c r="D271" s="60"/>
      <c r="E271" s="60"/>
      <c r="F271" s="42"/>
      <c r="G271" s="60"/>
      <c r="H271" s="60"/>
      <c r="I271" s="60"/>
      <c r="J271" s="60"/>
      <c r="K271" s="60"/>
      <c r="L271" s="60"/>
      <c r="M271" s="60"/>
      <c r="N271" s="60"/>
    </row>
    <row r="272" spans="1:15" ht="14.25" customHeight="1" x14ac:dyDescent="0.25">
      <c r="A272" s="59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3"/>
    </row>
    <row r="273" spans="1:14" ht="14.25" customHeight="1" x14ac:dyDescent="0.25">
      <c r="A273" s="59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8"/>
    </row>
    <row r="274" spans="1:14" ht="14.25" customHeight="1" x14ac:dyDescent="0.25">
      <c r="A274" s="5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</row>
    <row r="275" spans="1:14" ht="14.25" customHeight="1" x14ac:dyDescent="0.25">
      <c r="A275" s="59"/>
      <c r="B275" s="60"/>
      <c r="C275" s="60"/>
      <c r="D275" s="60"/>
      <c r="E275" s="64"/>
      <c r="F275" s="64"/>
      <c r="G275" s="65"/>
      <c r="H275" s="65"/>
      <c r="I275" s="65"/>
      <c r="J275" s="60"/>
      <c r="K275" s="60"/>
      <c r="L275" s="60"/>
      <c r="M275" s="60"/>
      <c r="N275" s="42"/>
    </row>
    <row r="276" spans="1:14" ht="14.25" customHeight="1" x14ac:dyDescent="0.25">
      <c r="A276" s="59"/>
      <c r="B276" s="60"/>
      <c r="C276" s="60"/>
      <c r="D276" s="60"/>
      <c r="E276" s="42"/>
      <c r="F276" s="42"/>
      <c r="G276" s="42"/>
      <c r="H276" s="42"/>
      <c r="I276" s="60"/>
      <c r="J276" s="60"/>
      <c r="K276" s="60"/>
      <c r="L276" s="60"/>
      <c r="M276" s="60"/>
      <c r="N276" s="60"/>
    </row>
    <row r="277" spans="1:14" ht="14.25" customHeight="1" x14ac:dyDescent="0.25">
      <c r="A277" s="59"/>
      <c r="B277" s="60"/>
      <c r="C277" s="60"/>
      <c r="D277" s="60"/>
      <c r="E277" s="60"/>
      <c r="F277" s="42"/>
      <c r="G277" s="60"/>
      <c r="H277" s="60"/>
      <c r="I277" s="60"/>
      <c r="J277" s="60"/>
      <c r="K277" s="60"/>
      <c r="L277" s="60"/>
      <c r="M277" s="60"/>
      <c r="N277" s="60"/>
    </row>
    <row r="278" spans="1:14" ht="14.25" customHeight="1" x14ac:dyDescent="0.25">
      <c r="A278" s="59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8"/>
    </row>
    <row r="279" spans="1:14" ht="14.25" customHeight="1" x14ac:dyDescent="0.25">
      <c r="A279" s="49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</row>
    <row r="280" spans="1:14" ht="14.25" customHeight="1" x14ac:dyDescent="0.25">
      <c r="A280" s="59"/>
      <c r="B280" s="60"/>
      <c r="C280" s="60"/>
      <c r="D280" s="60"/>
      <c r="E280" s="60"/>
      <c r="F280" s="42"/>
      <c r="G280" s="60"/>
      <c r="H280" s="60"/>
      <c r="I280" s="60"/>
      <c r="J280" s="60"/>
      <c r="K280" s="60"/>
      <c r="L280" s="60"/>
      <c r="M280" s="60"/>
      <c r="N280" s="60"/>
    </row>
    <row r="281" spans="1:14" ht="14.25" customHeight="1" x14ac:dyDescent="0.25">
      <c r="A281" s="59"/>
      <c r="B281" s="60"/>
      <c r="C281" s="60"/>
      <c r="D281" s="60"/>
      <c r="E281" s="60"/>
      <c r="F281" s="42"/>
      <c r="G281" s="60"/>
      <c r="H281" s="60"/>
      <c r="I281" s="60"/>
      <c r="J281" s="60"/>
      <c r="K281" s="60"/>
      <c r="L281" s="60"/>
      <c r="M281" s="60"/>
      <c r="N281" s="60"/>
    </row>
    <row r="282" spans="1:14" ht="14.25" customHeight="1" x14ac:dyDescent="0.25">
      <c r="A282" s="59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</row>
    <row r="283" spans="1:14" ht="14.25" customHeight="1" x14ac:dyDescent="0.25">
      <c r="A283" s="59"/>
      <c r="B283" s="60"/>
      <c r="C283" s="60"/>
      <c r="D283" s="60"/>
      <c r="E283" s="60"/>
      <c r="F283" s="42"/>
      <c r="G283" s="60"/>
      <c r="H283" s="60"/>
      <c r="I283" s="60"/>
      <c r="J283" s="60"/>
      <c r="K283" s="60"/>
      <c r="L283" s="60"/>
      <c r="M283" s="60"/>
      <c r="N283" s="60"/>
    </row>
    <row r="284" spans="1:14" ht="14.25" customHeight="1" x14ac:dyDescent="0.25">
      <c r="A284" s="59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8"/>
    </row>
    <row r="285" spans="1:14" ht="14.25" customHeight="1" x14ac:dyDescent="0.25">
      <c r="A285" s="61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</row>
    <row r="286" spans="1:14" ht="14.25" customHeight="1" x14ac:dyDescent="0.25">
      <c r="A286" s="59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</row>
    <row r="287" spans="1:14" ht="14.25" customHeight="1" x14ac:dyDescent="0.25">
      <c r="A287" s="59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8"/>
    </row>
    <row r="288" spans="1:14" ht="14.25" customHeight="1" x14ac:dyDescent="0.25">
      <c r="A288" s="59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</row>
    <row r="289" spans="1:14" ht="14.25" customHeight="1" x14ac:dyDescent="0.25">
      <c r="A289" s="59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</row>
    <row r="290" spans="1:14" ht="14.25" customHeight="1" x14ac:dyDescent="0.25">
      <c r="A290" s="59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</row>
    <row r="291" spans="1:14" ht="14.25" customHeight="1" x14ac:dyDescent="0.25">
      <c r="A291" s="5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</row>
    <row r="292" spans="1:14" ht="14.25" customHeight="1" x14ac:dyDescent="0.25">
      <c r="A292" s="59"/>
      <c r="B292" s="60"/>
      <c r="C292" s="60"/>
      <c r="D292" s="60"/>
      <c r="E292" s="60"/>
      <c r="F292" s="42"/>
      <c r="G292" s="60"/>
      <c r="H292" s="60"/>
      <c r="I292" s="60"/>
      <c r="J292" s="60"/>
      <c r="K292" s="60"/>
      <c r="L292" s="60"/>
      <c r="M292" s="60"/>
      <c r="N292" s="60"/>
    </row>
    <row r="293" spans="1:14" ht="14.25" customHeight="1" x14ac:dyDescent="0.25">
      <c r="A293" s="59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</row>
    <row r="294" spans="1:14" ht="14.25" customHeight="1" x14ac:dyDescent="0.25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</row>
    <row r="295" spans="1:14" ht="14.25" customHeight="1" x14ac:dyDescent="0.25">
      <c r="A295" s="57"/>
      <c r="B295" s="57"/>
      <c r="C295" s="57"/>
      <c r="D295" s="57"/>
      <c r="E295" s="57"/>
      <c r="F295" s="82"/>
      <c r="G295" s="57"/>
      <c r="H295" s="57"/>
      <c r="I295" s="57"/>
      <c r="J295" s="57"/>
      <c r="K295" s="57"/>
      <c r="L295" s="57"/>
      <c r="M295" s="57"/>
      <c r="N295" s="57"/>
    </row>
  </sheetData>
  <mergeCells count="49">
    <mergeCell ref="R58:R59"/>
    <mergeCell ref="A2:B2"/>
    <mergeCell ref="A57:B57"/>
    <mergeCell ref="A112:F112"/>
    <mergeCell ref="A89:A90"/>
    <mergeCell ref="C3:D3"/>
    <mergeCell ref="L3:L4"/>
    <mergeCell ref="M3:M4"/>
    <mergeCell ref="N3:N4"/>
    <mergeCell ref="O3:O4"/>
    <mergeCell ref="A58:A59"/>
    <mergeCell ref="B58:B59"/>
    <mergeCell ref="C58:D58"/>
    <mergeCell ref="E58:E59"/>
    <mergeCell ref="F58:F59"/>
    <mergeCell ref="G58:G59"/>
    <mergeCell ref="P3:P4"/>
    <mergeCell ref="A3:A4"/>
    <mergeCell ref="F3:F4"/>
    <mergeCell ref="G3:G4"/>
    <mergeCell ref="H3:H4"/>
    <mergeCell ref="I3:I4"/>
    <mergeCell ref="B3:B4"/>
    <mergeCell ref="E3:E4"/>
    <mergeCell ref="J3:J4"/>
    <mergeCell ref="K3:K4"/>
    <mergeCell ref="Q58:Q59"/>
    <mergeCell ref="P58:P59"/>
    <mergeCell ref="H58:H59"/>
    <mergeCell ref="I58:I59"/>
    <mergeCell ref="J58:J59"/>
    <mergeCell ref="K58:K59"/>
    <mergeCell ref="L58:L59"/>
    <mergeCell ref="M58:M59"/>
    <mergeCell ref="N58:N59"/>
    <mergeCell ref="O58:O59"/>
    <mergeCell ref="A113:A114"/>
    <mergeCell ref="B113:B114"/>
    <mergeCell ref="C113:D113"/>
    <mergeCell ref="E113:E114"/>
    <mergeCell ref="F113:F114"/>
    <mergeCell ref="G113:G114"/>
    <mergeCell ref="N113:N114"/>
    <mergeCell ref="H113:H114"/>
    <mergeCell ref="I113:I114"/>
    <mergeCell ref="J113:J114"/>
    <mergeCell ref="K113:K114"/>
    <mergeCell ref="L113:L114"/>
    <mergeCell ref="M113:M114"/>
  </mergeCells>
  <phoneticPr fontId="5" type="noConversion"/>
  <conditionalFormatting sqref="G89 G292">
    <cfRule type="expression" dxfId="247" priority="381">
      <formula>SUM(B89+D89)&lt;SUM(G89:I89)</formula>
    </cfRule>
    <cfRule type="expression" dxfId="246" priority="382">
      <formula>SUM(B89+D89)&gt;SUM(G89:I89)</formula>
    </cfRule>
  </conditionalFormatting>
  <conditionalFormatting sqref="G183 G186 G274">
    <cfRule type="expression" dxfId="245" priority="365">
      <formula>SUM(B183+D183)&lt;SUM(F183+G183)</formula>
    </cfRule>
    <cfRule type="expression" dxfId="244" priority="366">
      <formula>SUM(B183+D183)&gt;SUM(F183+G183)</formula>
    </cfRule>
  </conditionalFormatting>
  <conditionalFormatting sqref="H183 H186 H274">
    <cfRule type="expression" dxfId="243" priority="363">
      <formula>SUM(B183+D183)&lt;SUM(H183:J183)</formula>
    </cfRule>
    <cfRule type="expression" dxfId="242" priority="364">
      <formula>SUM(B183+D183)&gt;SUM(H183:J183)</formula>
    </cfRule>
  </conditionalFormatting>
  <conditionalFormatting sqref="G139:G142">
    <cfRule type="expression" dxfId="241" priority="357">
      <formula>SUM(B139+D139)&lt;SUM(G139:I139)</formula>
    </cfRule>
    <cfRule type="expression" dxfId="240" priority="358">
      <formula>SUM(B139+D139)&gt;SUM(G139:I139)</formula>
    </cfRule>
  </conditionalFormatting>
  <conditionalFormatting sqref="G155:G157">
    <cfRule type="expression" dxfId="239" priority="329">
      <formula>SUM(B155+D155)&lt;SUM(G155:I155)</formula>
    </cfRule>
    <cfRule type="expression" dxfId="238" priority="330">
      <formula>SUM(B155+D155)&gt;SUM(G155:I155)</formula>
    </cfRule>
  </conditionalFormatting>
  <conditionalFormatting sqref="G185">
    <cfRule type="expression" dxfId="237" priority="325">
      <formula>SUM(B185+D185)&lt;SUM(F185+G185)</formula>
    </cfRule>
    <cfRule type="expression" dxfId="236" priority="326">
      <formula>SUM(B185+D185)&gt;SUM(F185+G185)</formula>
    </cfRule>
  </conditionalFormatting>
  <conditionalFormatting sqref="H185">
    <cfRule type="expression" dxfId="235" priority="323">
      <formula>SUM(B185+D185)&lt;SUM(H185:J185)</formula>
    </cfRule>
    <cfRule type="expression" dxfId="234" priority="324">
      <formula>SUM(B185+D185)&gt;SUM(H185:J185)</formula>
    </cfRule>
  </conditionalFormatting>
  <conditionalFormatting sqref="F187">
    <cfRule type="expression" dxfId="233" priority="311">
      <formula>SUM(A187+B187)&lt;SUM(E187+F187)</formula>
    </cfRule>
    <cfRule type="expression" dxfId="232" priority="312">
      <formula>SUM(A187+B187)&gt;SUM(E187+F187)</formula>
    </cfRule>
  </conditionalFormatting>
  <conditionalFormatting sqref="G187">
    <cfRule type="expression" dxfId="231" priority="309">
      <formula>SUM(A187+B187)&lt;SUM(G187:I187)</formula>
    </cfRule>
    <cfRule type="expression" dxfId="230" priority="310">
      <formula>SUM(A187+B187)&gt;SUM(G187:I187)</formula>
    </cfRule>
  </conditionalFormatting>
  <conditionalFormatting sqref="G202:G205">
    <cfRule type="expression" dxfId="229" priority="301">
      <formula>SUM(B202+D202)&lt;SUM(G202:I202)</formula>
    </cfRule>
    <cfRule type="expression" dxfId="228" priority="302">
      <formula>SUM(B202+D202)&gt;SUM(G202:I202)</formula>
    </cfRule>
  </conditionalFormatting>
  <conditionalFormatting sqref="F216">
    <cfRule type="expression" dxfId="227" priority="297">
      <formula>SUM(A216+B216)&lt;SUM(E216+F216)</formula>
    </cfRule>
    <cfRule type="expression" dxfId="226" priority="298">
      <formula>SUM(A216+B216)&gt;SUM(E216+F216)</formula>
    </cfRule>
  </conditionalFormatting>
  <conditionalFormatting sqref="G216">
    <cfRule type="expression" dxfId="225" priority="295">
      <formula>SUM(A216+B216)&lt;SUM(G216:I216)</formula>
    </cfRule>
    <cfRule type="expression" dxfId="224" priority="296">
      <formula>SUM(A216+B216)&gt;SUM(G216:I216)</formula>
    </cfRule>
  </conditionalFormatting>
  <conditionalFormatting sqref="G231:G234">
    <cfRule type="expression" dxfId="223" priority="287">
      <formula>SUM(B231+D231)&lt;SUM(G231:I231)</formula>
    </cfRule>
    <cfRule type="expression" dxfId="222" priority="288">
      <formula>SUM(B231+D231)&gt;SUM(G231:I231)</formula>
    </cfRule>
  </conditionalFormatting>
  <conditionalFormatting sqref="F245">
    <cfRule type="expression" dxfId="221" priority="283">
      <formula>SUM(A245+B245)&lt;SUM(E245+F245)</formula>
    </cfRule>
    <cfRule type="expression" dxfId="220" priority="284">
      <formula>SUM(A245+B245)&gt;SUM(E245+F245)</formula>
    </cfRule>
  </conditionalFormatting>
  <conditionalFormatting sqref="G245">
    <cfRule type="expression" dxfId="219" priority="281">
      <formula>SUM(A245+B245)&lt;SUM(G245:I245)</formula>
    </cfRule>
    <cfRule type="expression" dxfId="218" priority="282">
      <formula>SUM(A245+B245)&gt;SUM(G245:I245)</formula>
    </cfRule>
  </conditionalFormatting>
  <conditionalFormatting sqref="G260:G263">
    <cfRule type="expression" dxfId="217" priority="273">
      <formula>SUM(B260+D260)&lt;SUM(G260:I260)</formula>
    </cfRule>
    <cfRule type="expression" dxfId="216" priority="274">
      <formula>SUM(B260+D260)&gt;SUM(G260:I260)</formula>
    </cfRule>
  </conditionalFormatting>
  <conditionalFormatting sqref="F269">
    <cfRule type="expression" dxfId="215" priority="269">
      <formula>SUM(A269+B269)&lt;SUM(E269+F269)</formula>
    </cfRule>
    <cfRule type="expression" dxfId="214" priority="270">
      <formula>SUM(A269+B269)&gt;SUM(E269+F269)</formula>
    </cfRule>
  </conditionalFormatting>
  <conditionalFormatting sqref="G269">
    <cfRule type="expression" dxfId="213" priority="267">
      <formula>SUM(A269+B269)&lt;SUM(G269:I269)</formula>
    </cfRule>
    <cfRule type="expression" dxfId="212" priority="268">
      <formula>SUM(A269+B269)&gt;SUM(G269:I269)</formula>
    </cfRule>
  </conditionalFormatting>
  <conditionalFormatting sqref="G289">
    <cfRule type="expression" dxfId="211" priority="259">
      <formula>SUM(B289+D289)&lt;SUM(G289:I289)</formula>
    </cfRule>
    <cfRule type="expression" dxfId="210" priority="260">
      <formula>SUM(B289+D289)&gt;SUM(G289:I289)</formula>
    </cfRule>
  </conditionalFormatting>
  <conditionalFormatting sqref="D269:E269 D187:E187 D216:E216 D245:E245">
    <cfRule type="expression" dxfId="209" priority="965">
      <formula>SUM(#REF!+#REF!)&lt;SUM(A187+D187)</formula>
    </cfRule>
    <cfRule type="expression" dxfId="208" priority="966">
      <formula>SUM(#REF!+#REF!)&gt;SUM(A187+D187)</formula>
    </cfRule>
  </conditionalFormatting>
  <conditionalFormatting sqref="F186 F274">
    <cfRule type="expression" dxfId="207" priority="971">
      <formula>SUM(#REF!+B186)&lt;SUM(D186+F186)</formula>
    </cfRule>
    <cfRule type="expression" dxfId="206" priority="972">
      <formula>SUM(#REF!+B186)&gt;SUM(D186+F186)</formula>
    </cfRule>
  </conditionalFormatting>
  <conditionalFormatting sqref="D212:E212">
    <cfRule type="expression" dxfId="205" priority="993">
      <formula>SUM(#REF!+#REF!)&lt;SUM(A121+D212)</formula>
    </cfRule>
    <cfRule type="expression" dxfId="204" priority="994">
      <formula>SUM(#REF!+#REF!)&gt;SUM(A121+D212)</formula>
    </cfRule>
  </conditionalFormatting>
  <conditionalFormatting sqref="F185">
    <cfRule type="expression" dxfId="203" priority="995">
      <formula>SUM(#REF!+B185)&lt;SUM(D185+F185)</formula>
    </cfRule>
    <cfRule type="expression" dxfId="202" priority="996">
      <formula>SUM(#REF!+B185)&gt;SUM(D185+F185)</formula>
    </cfRule>
  </conditionalFormatting>
  <conditionalFormatting sqref="F183">
    <cfRule type="expression" dxfId="201" priority="999">
      <formula>SUM(#REF!+B183)&lt;SUM(D183+F183)</formula>
    </cfRule>
    <cfRule type="expression" dxfId="200" priority="1000">
      <formula>SUM(#REF!+B183)&gt;SUM(D183+F183)</formula>
    </cfRule>
  </conditionalFormatting>
  <conditionalFormatting sqref="G40">
    <cfRule type="expression" dxfId="199" priority="251">
      <formula>SUM(B40+D40)&lt;SUM(G40:I40)</formula>
    </cfRule>
    <cfRule type="expression" dxfId="198" priority="252">
      <formula>SUM(B40+D40)&gt;SUM(G40:I40)</formula>
    </cfRule>
  </conditionalFormatting>
  <conditionalFormatting sqref="E87">
    <cfRule type="expression" dxfId="197" priority="1129">
      <formula>SUM(#REF!+#REF!)&lt;SUM(B87+E87)</formula>
    </cfRule>
    <cfRule type="expression" dxfId="196" priority="1130">
      <formula>SUM(#REF!+#REF!)&gt;SUM(B87+E87)</formula>
    </cfRule>
  </conditionalFormatting>
  <conditionalFormatting sqref="M123:N123 M128:N128">
    <cfRule type="expression" dxfId="195" priority="229">
      <formula>SUM(J123+K123)&lt;SUM(L123+M123)</formula>
    </cfRule>
    <cfRule type="expression" dxfId="194" priority="230">
      <formula>SUM(J123+K123)&gt;SUM(L123+M123)</formula>
    </cfRule>
  </conditionalFormatting>
  <conditionalFormatting sqref="G51">
    <cfRule type="expression" dxfId="193" priority="225">
      <formula>SUM(B51+D51)&lt;SUM(G51:I51)</formula>
    </cfRule>
    <cfRule type="expression" dxfId="192" priority="226">
      <formula>SUM(B51+D51)&gt;SUM(G51:I51)</formula>
    </cfRule>
  </conditionalFormatting>
  <conditionalFormatting sqref="F51 F87 H87:M87">
    <cfRule type="expression" dxfId="191" priority="221">
      <formula>SUM(#REF!+B51)&lt;SUM(E51+F51)</formula>
    </cfRule>
    <cfRule type="expression" dxfId="190" priority="222">
      <formula>SUM(#REF!+B51)&gt;SUM(E51+F51)</formula>
    </cfRule>
  </conditionalFormatting>
  <conditionalFormatting sqref="G51">
    <cfRule type="expression" dxfId="189" priority="219">
      <formula>SUM(#REF!+B51)&lt;SUM(G51:I51)</formula>
    </cfRule>
    <cfRule type="expression" dxfId="188" priority="220">
      <formula>SUM(#REF!+B51)&gt;SUM(G51:I51)</formula>
    </cfRule>
  </conditionalFormatting>
  <conditionalFormatting sqref="E51">
    <cfRule type="expression" dxfId="187" priority="217">
      <formula>SUM(#REF!+#REF!)&lt;SUM(B51+E51)</formula>
    </cfRule>
    <cfRule type="expression" dxfId="186" priority="218">
      <formula>SUM(#REF!+#REF!)&gt;SUM(B51+E51)</formula>
    </cfRule>
  </conditionalFormatting>
  <conditionalFormatting sqref="G51">
    <cfRule type="expression" dxfId="185" priority="183">
      <formula>SUM(B51+D51)&lt;SUM(G51:I51)</formula>
    </cfRule>
    <cfRule type="expression" dxfId="184" priority="184">
      <formula>SUM(B51+D51)&gt;SUM(G51:I51)</formula>
    </cfRule>
  </conditionalFormatting>
  <conditionalFormatting sqref="G51">
    <cfRule type="expression" dxfId="183" priority="181">
      <formula>SUM(B51+D51)&lt;SUM(G51:I51)</formula>
    </cfRule>
    <cfRule type="expression" dxfId="182" priority="182">
      <formula>SUM(B51+D51)&gt;SUM(G51:I51)</formula>
    </cfRule>
  </conditionalFormatting>
  <conditionalFormatting sqref="F51">
    <cfRule type="expression" dxfId="181" priority="177">
      <formula>SUM(#REF!+B51)&lt;SUM(E51+F51)</formula>
    </cfRule>
    <cfRule type="expression" dxfId="180" priority="178">
      <formula>SUM(#REF!+B51)&gt;SUM(E51+F51)</formula>
    </cfRule>
  </conditionalFormatting>
  <conditionalFormatting sqref="G51">
    <cfRule type="expression" dxfId="179" priority="175">
      <formula>SUM(#REF!+B51)&lt;SUM(G51:I51)</formula>
    </cfRule>
    <cfRule type="expression" dxfId="178" priority="176">
      <formula>SUM(#REF!+B51)&gt;SUM(G51:I51)</formula>
    </cfRule>
  </conditionalFormatting>
  <conditionalFormatting sqref="E51">
    <cfRule type="expression" dxfId="177" priority="173">
      <formula>SUM(#REF!+#REF!)&lt;SUM(B51+E51)</formula>
    </cfRule>
    <cfRule type="expression" dxfId="176" priority="174">
      <formula>SUM(#REF!+#REF!)&gt;SUM(B51+E51)</formula>
    </cfRule>
  </conditionalFormatting>
  <conditionalFormatting sqref="G51">
    <cfRule type="expression" dxfId="175" priority="153">
      <formula>SUM(B51+D51)&lt;SUM(G51:I51)</formula>
    </cfRule>
    <cfRule type="expression" dxfId="174" priority="154">
      <formula>SUM(B51+D51)&gt;SUM(G51:I51)</formula>
    </cfRule>
  </conditionalFormatting>
  <conditionalFormatting sqref="F51">
    <cfRule type="expression" dxfId="173" priority="151">
      <formula>SUM(#REF!+B51)&lt;SUM(E51+F51)</formula>
    </cfRule>
    <cfRule type="expression" dxfId="172" priority="152">
      <formula>SUM(#REF!+B51)&gt;SUM(E51+F51)</formula>
    </cfRule>
  </conditionalFormatting>
  <conditionalFormatting sqref="G51">
    <cfRule type="expression" dxfId="171" priority="149">
      <formula>SUM(#REF!+B51)&lt;SUM(G51:I51)</formula>
    </cfRule>
    <cfRule type="expression" dxfId="170" priority="150">
      <formula>SUM(#REF!+B51)&gt;SUM(G51:I51)</formula>
    </cfRule>
  </conditionalFormatting>
  <conditionalFormatting sqref="E51">
    <cfRule type="expression" dxfId="169" priority="147">
      <formula>SUM(#REF!+#REF!)&lt;SUM(B51+E51)</formula>
    </cfRule>
    <cfRule type="expression" dxfId="168" priority="148">
      <formula>SUM(#REF!+#REF!)&gt;SUM(B51+E51)</formula>
    </cfRule>
  </conditionalFormatting>
  <conditionalFormatting sqref="B87">
    <cfRule type="expression" dxfId="167" priority="1607">
      <formula>SUM(#REF!+#REF!)&lt;SUM(#REF!+B87)</formula>
    </cfRule>
    <cfRule type="expression" dxfId="166" priority="1608">
      <formula>SUM(#REF!+#REF!)&gt;SUM(#REF!+B87)</formula>
    </cfRule>
  </conditionalFormatting>
  <conditionalFormatting sqref="B51:C51">
    <cfRule type="expression" dxfId="165" priority="1609">
      <formula>SUM(#REF!+#REF!)&lt;SUM(XEV48+B51)</formula>
    </cfRule>
    <cfRule type="expression" dxfId="164" priority="1610">
      <formula>SUM(#REF!+#REF!)&gt;SUM(XEV48+B51)</formula>
    </cfRule>
  </conditionalFormatting>
  <conditionalFormatting sqref="B51:C51">
    <cfRule type="expression" dxfId="163" priority="1631">
      <formula>SUM(#REF!+#REF!)&lt;SUM(XEV51+B51)</formula>
    </cfRule>
    <cfRule type="expression" dxfId="162" priority="1632">
      <formula>SUM(#REF!+#REF!)&gt;SUM(XEV51+B51)</formula>
    </cfRule>
  </conditionalFormatting>
  <conditionalFormatting sqref="E87">
    <cfRule type="expression" dxfId="161" priority="1763">
      <formula>SUM(#REF!+B87)&lt;SUM(D87+E87)</formula>
    </cfRule>
    <cfRule type="expression" dxfId="160" priority="1764">
      <formula>SUM(#REF!+B87)&gt;SUM(D87+E87)</formula>
    </cfRule>
  </conditionalFormatting>
  <conditionalFormatting sqref="E183">
    <cfRule type="expression" dxfId="159" priority="1827">
      <formula>SUM(#REF!+#REF!)&lt;SUM(B183+E183)</formula>
    </cfRule>
    <cfRule type="expression" dxfId="158" priority="1828">
      <formula>SUM(#REF!+#REF!)&gt;SUM(B183+E183)</formula>
    </cfRule>
  </conditionalFormatting>
  <conditionalFormatting sqref="D87">
    <cfRule type="expression" dxfId="157" priority="1909">
      <formula>SUM(#REF!+#REF!)&lt;SUM(B87+D87)</formula>
    </cfRule>
    <cfRule type="expression" dxfId="156" priority="1910">
      <formula>SUM(#REF!+#REF!)&gt;SUM(B87+D87)</formula>
    </cfRule>
  </conditionalFormatting>
  <conditionalFormatting sqref="E51">
    <cfRule type="expression" dxfId="155" priority="1927">
      <formula>SUM(#REF!+B51)&lt;SUM(D51+E51)</formula>
    </cfRule>
    <cfRule type="expression" dxfId="154" priority="1928">
      <formula>SUM(#REF!+B51)&gt;SUM(D51+E51)</formula>
    </cfRule>
  </conditionalFormatting>
  <conditionalFormatting sqref="F87">
    <cfRule type="expression" dxfId="153" priority="47">
      <formula>SUM(#REF!+B87)&lt;SUM(E87+F87)</formula>
    </cfRule>
    <cfRule type="expression" dxfId="152" priority="48">
      <formula>SUM(#REF!+B87)&gt;SUM(E87+F87)</formula>
    </cfRule>
  </conditionalFormatting>
  <conditionalFormatting sqref="E87">
    <cfRule type="expression" dxfId="151" priority="43">
      <formula>SUM(#REF!+#REF!)&lt;SUM(B87+E87)</formula>
    </cfRule>
    <cfRule type="expression" dxfId="150" priority="44">
      <formula>SUM(#REF!+#REF!)&gt;SUM(B87+E87)</formula>
    </cfRule>
  </conditionalFormatting>
  <conditionalFormatting sqref="B87">
    <cfRule type="expression" dxfId="149" priority="41">
      <formula>SUM(#REF!+#REF!)&lt;SUM(#REF!+B87)</formula>
    </cfRule>
    <cfRule type="expression" dxfId="148" priority="42">
      <formula>SUM(#REF!+#REF!)&gt;SUM(#REF!+B87)</formula>
    </cfRule>
  </conditionalFormatting>
  <conditionalFormatting sqref="E87">
    <cfRule type="expression" dxfId="147" priority="39">
      <formula>SUM(#REF!+B87)&lt;SUM(D87+E87)</formula>
    </cfRule>
    <cfRule type="expression" dxfId="146" priority="40">
      <formula>SUM(#REF!+B87)&gt;SUM(D87+E87)</formula>
    </cfRule>
  </conditionalFormatting>
  <conditionalFormatting sqref="F87">
    <cfRule type="expression" dxfId="145" priority="23">
      <formula>SUM(#REF!+B87)&lt;SUM(E87+F87)</formula>
    </cfRule>
    <cfRule type="expression" dxfId="144" priority="24">
      <formula>SUM(#REF!+B87)&gt;SUM(E87+F87)</formula>
    </cfRule>
  </conditionalFormatting>
  <conditionalFormatting sqref="E87">
    <cfRule type="expression" dxfId="143" priority="19">
      <formula>SUM(#REF!+#REF!)&lt;SUM(B87+E87)</formula>
    </cfRule>
    <cfRule type="expression" dxfId="142" priority="20">
      <formula>SUM(#REF!+#REF!)&gt;SUM(B87+E87)</formula>
    </cfRule>
  </conditionalFormatting>
  <conditionalFormatting sqref="E87">
    <cfRule type="expression" dxfId="141" priority="15">
      <formula>SUM(#REF!+B87)&lt;SUM(D87+E87)</formula>
    </cfRule>
    <cfRule type="expression" dxfId="140" priority="16">
      <formula>SUM(#REF!+B87)&gt;SUM(D87+E87)</formula>
    </cfRule>
  </conditionalFormatting>
  <conditionalFormatting sqref="B89:C89">
    <cfRule type="expression" dxfId="139" priority="2069">
      <formula>SUM(#REF!+#REF!)&lt;SUM(A89+B89)</formula>
    </cfRule>
    <cfRule type="expression" dxfId="138" priority="2070">
      <formula>SUM(#REF!+#REF!)&gt;SUM(A89+B89)</formula>
    </cfRule>
  </conditionalFormatting>
  <conditionalFormatting sqref="E185">
    <cfRule type="expression" dxfId="137" priority="2289">
      <formula>SUM(#REF!+#REF!)&lt;SUM(B185+E185)</formula>
    </cfRule>
    <cfRule type="expression" dxfId="136" priority="2290">
      <formula>SUM(#REF!+#REF!)&gt;SUM(B185+E185)</formula>
    </cfRule>
  </conditionalFormatting>
  <conditionalFormatting sqref="F212">
    <cfRule type="expression" dxfId="135" priority="2291">
      <formula>SUM(A121+B212)&lt;SUM(E212+F212)</formula>
    </cfRule>
    <cfRule type="expression" dxfId="134" priority="2292">
      <formula>SUM(A121+B212)&gt;SUM(E212+F212)</formula>
    </cfRule>
  </conditionalFormatting>
  <conditionalFormatting sqref="G212">
    <cfRule type="expression" dxfId="133" priority="2293">
      <formula>SUM(A121+B212)&lt;SUM(G212:I212)</formula>
    </cfRule>
    <cfRule type="expression" dxfId="132" priority="2294">
      <formula>SUM(A121+B212)&gt;SUM(G212:I212)</formula>
    </cfRule>
  </conditionalFormatting>
  <conditionalFormatting sqref="E139:F142 E155:F157 E202:F205 E231:F234 E260:F263 E289:F289 E292:F292 E51:F51 E39:E40 F40">
    <cfRule type="expression" dxfId="131" priority="2299">
      <formula>SUM(A39+B39)&lt;SUM(D39+E39)</formula>
    </cfRule>
    <cfRule type="expression" dxfId="130" priority="2300">
      <formula>SUM(A39+B39)&gt;SUM(D39+E39)</formula>
    </cfRule>
  </conditionalFormatting>
  <conditionalFormatting sqref="D87">
    <cfRule type="expression" dxfId="129" priority="2395">
      <formula>SUM(#REF!+#REF!)&lt;SUM(B87+D87)</formula>
    </cfRule>
    <cfRule type="expression" dxfId="128" priority="2396">
      <formula>SUM(#REF!+#REF!)&gt;SUM(B87+D87)</formula>
    </cfRule>
  </conditionalFormatting>
  <conditionalFormatting sqref="B87">
    <cfRule type="expression" dxfId="127" priority="2401">
      <formula>SUM(#REF!+#REF!)&lt;SUM(A87+B87)</formula>
    </cfRule>
    <cfRule type="expression" dxfId="126" priority="2402">
      <formula>SUM(#REF!+#REF!)&gt;SUM(A87+B87)</formula>
    </cfRule>
  </conditionalFormatting>
  <conditionalFormatting sqref="D51">
    <cfRule type="expression" dxfId="125" priority="2555">
      <formula>SUM(#REF!+XEV51)&lt;SUM(B51+D51)</formula>
    </cfRule>
    <cfRule type="expression" dxfId="124" priority="2556">
      <formula>SUM(#REF!+XEV51)&gt;SUM(B51+D51)</formula>
    </cfRule>
  </conditionalFormatting>
  <conditionalFormatting sqref="B87">
    <cfRule type="expression" dxfId="123" priority="2559">
      <formula>SUM(XEU111+#REF!)&lt;SUM(A87+B87)</formula>
    </cfRule>
    <cfRule type="expression" dxfId="122" priority="2560">
      <formula>SUM(XEU111+#REF!)&gt;SUM(A87+B87)</formula>
    </cfRule>
  </conditionalFormatting>
  <conditionalFormatting sqref="B51:C51">
    <cfRule type="expression" dxfId="121" priority="2561">
      <formula>SUM(#REF!+XEV51)&lt;SUM(A51+B51)</formula>
    </cfRule>
    <cfRule type="expression" dxfId="120" priority="2562">
      <formula>SUM(#REF!+XEV51)&gt;SUM(A51+B51)</formula>
    </cfRule>
  </conditionalFormatting>
  <conditionalFormatting sqref="D51">
    <cfRule type="expression" dxfId="119" priority="2563">
      <formula>SUM(#REF!+XEV48)&lt;SUM(B51+D51)</formula>
    </cfRule>
    <cfRule type="expression" dxfId="118" priority="2564">
      <formula>SUM(#REF!+XEV48)&gt;SUM(B51+D51)</formula>
    </cfRule>
  </conditionalFormatting>
  <conditionalFormatting sqref="B51:C51">
    <cfRule type="expression" dxfId="117" priority="2567">
      <formula>SUM(#REF!+XEV48)&lt;SUM(A51+B51)</formula>
    </cfRule>
    <cfRule type="expression" dxfId="116" priority="2568">
      <formula>SUM(#REF!+XEV48)&gt;SUM(A51+B51)</formula>
    </cfRule>
  </conditionalFormatting>
  <conditionalFormatting sqref="E51">
    <cfRule type="expression" dxfId="115" priority="2601">
      <formula>SUM(A89+B51)&lt;SUM(D51+E51)</formula>
    </cfRule>
    <cfRule type="expression" dxfId="114" priority="2602">
      <formula>SUM(A89+B51)&gt;SUM(D51+E51)</formula>
    </cfRule>
  </conditionalFormatting>
  <conditionalFormatting sqref="B51:C51">
    <cfRule type="expression" dxfId="113" priority="2603">
      <formula>SUM(XEU73+XEV51)&lt;SUM(A51+B51)</formula>
    </cfRule>
    <cfRule type="expression" dxfId="112" priority="2604">
      <formula>SUM(XEU73+XEV51)&gt;SUM(A51+B51)</formula>
    </cfRule>
  </conditionalFormatting>
  <conditionalFormatting sqref="E51">
    <cfRule type="expression" dxfId="111" priority="2627">
      <formula>SUM(A88+B51)&lt;SUM(D51+E51)</formula>
    </cfRule>
    <cfRule type="expression" dxfId="110" priority="2628">
      <formula>SUM(A88+B51)&gt;SUM(D51+E51)</formula>
    </cfRule>
  </conditionalFormatting>
  <conditionalFormatting sqref="B90:C90">
    <cfRule type="expression" dxfId="109" priority="2629">
      <formula>SUM(XEU44+#REF!)&lt;SUM(A90+B90)</formula>
    </cfRule>
    <cfRule type="expression" dxfId="108" priority="2630">
      <formula>SUM(XEU44+#REF!)&gt;SUM(A90+B90)</formula>
    </cfRule>
  </conditionalFormatting>
  <conditionalFormatting sqref="E186">
    <cfRule type="expression" dxfId="107" priority="2639">
      <formula>SUM(XEV166+#REF!)&lt;SUM(B186+E186)</formula>
    </cfRule>
    <cfRule type="expression" dxfId="106" priority="2640">
      <formula>SUM(XEV166+#REF!)&gt;SUM(B186+E186)</formula>
    </cfRule>
  </conditionalFormatting>
  <conditionalFormatting sqref="E274">
    <cfRule type="expression" dxfId="105" priority="2641">
      <formula>SUM(XEV253+#REF!)&lt;SUM(B274+E274)</formula>
    </cfRule>
    <cfRule type="expression" dxfId="104" priority="2642">
      <formula>SUM(XEV253+#REF!)&gt;SUM(B274+E274)</formula>
    </cfRule>
  </conditionalFormatting>
  <conditionalFormatting sqref="E89:E90">
    <cfRule type="expression" dxfId="103" priority="2671">
      <formula>SUM(A48+B89)&lt;SUM(D89+E89)</formula>
    </cfRule>
    <cfRule type="expression" dxfId="102" priority="2672">
      <formula>SUM(A48+B89)&gt;SUM(D89+E89)</formula>
    </cfRule>
  </conditionalFormatting>
  <conditionalFormatting sqref="B87">
    <cfRule type="expression" dxfId="101" priority="2677">
      <formula>SUM(XEU116+#REF!)&lt;SUM(A87+B87)</formula>
    </cfRule>
    <cfRule type="expression" dxfId="100" priority="2678">
      <formula>SUM(XEU116+#REF!)&gt;SUM(A87+B87)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workbookViewId="0">
      <selection activeCell="M6" sqref="M6"/>
    </sheetView>
  </sheetViews>
  <sheetFormatPr defaultRowHeight="12.75" x14ac:dyDescent="0.2"/>
  <cols>
    <col min="1" max="1" width="14" style="96" customWidth="1"/>
    <col min="2" max="2" width="11.28515625" style="96" customWidth="1"/>
    <col min="3" max="3" width="11.7109375" style="96" customWidth="1"/>
    <col min="4" max="4" width="9.5703125" style="96" customWidth="1"/>
    <col min="5" max="5" width="9.140625" style="96"/>
    <col min="6" max="6" width="9" style="96" customWidth="1"/>
    <col min="7" max="8" width="9.28515625" style="96" customWidth="1"/>
    <col min="9" max="9" width="9.140625" style="96"/>
    <col min="10" max="10" width="9.85546875" style="96" customWidth="1"/>
    <col min="11" max="12" width="9.140625" style="96"/>
    <col min="13" max="13" width="9.5703125" style="96" customWidth="1"/>
    <col min="14" max="16384" width="9.140625" style="96"/>
  </cols>
  <sheetData>
    <row r="1" spans="1:21" ht="17.25" customHeight="1" x14ac:dyDescent="0.2">
      <c r="B1" s="862" t="s">
        <v>132</v>
      </c>
      <c r="C1" s="862"/>
      <c r="D1" s="862"/>
      <c r="E1" s="862"/>
      <c r="F1" s="862"/>
      <c r="G1" s="862"/>
      <c r="H1" s="182"/>
    </row>
    <row r="2" spans="1:21" ht="14.25" x14ac:dyDescent="0.2">
      <c r="A2" s="181"/>
      <c r="C2" s="180" t="s">
        <v>15</v>
      </c>
    </row>
    <row r="3" spans="1:21" ht="14.25" x14ac:dyDescent="0.2">
      <c r="A3" s="105" t="s">
        <v>16</v>
      </c>
      <c r="B3" s="104"/>
      <c r="L3" s="180" t="s">
        <v>17</v>
      </c>
    </row>
    <row r="4" spans="1:21" ht="15.75" x14ac:dyDescent="0.25">
      <c r="A4" s="156" t="s">
        <v>19</v>
      </c>
      <c r="B4" s="129" t="s">
        <v>293</v>
      </c>
      <c r="C4" s="106"/>
      <c r="P4" s="179"/>
    </row>
    <row r="5" spans="1:21" ht="15.75" x14ac:dyDescent="0.25">
      <c r="A5" s="155" t="s">
        <v>20</v>
      </c>
      <c r="B5" s="105"/>
      <c r="C5" s="106"/>
      <c r="D5" s="183" t="s">
        <v>167</v>
      </c>
      <c r="E5" s="183"/>
      <c r="G5" s="183"/>
      <c r="H5" s="183"/>
      <c r="I5" s="183"/>
      <c r="J5" s="183"/>
      <c r="K5" s="183" t="s">
        <v>22</v>
      </c>
      <c r="L5" s="183"/>
      <c r="M5" s="183" t="s">
        <v>23</v>
      </c>
    </row>
    <row r="6" spans="1:21" ht="14.25" x14ac:dyDescent="0.2">
      <c r="A6" s="105" t="s">
        <v>24</v>
      </c>
      <c r="B6" s="107" t="s">
        <v>166</v>
      </c>
      <c r="C6" s="106"/>
      <c r="D6" s="183" t="s">
        <v>25</v>
      </c>
      <c r="E6" s="183" t="s">
        <v>51</v>
      </c>
      <c r="G6" s="183" t="s">
        <v>27</v>
      </c>
      <c r="H6" s="183" t="s">
        <v>51</v>
      </c>
      <c r="I6" s="183"/>
      <c r="J6" s="183"/>
      <c r="K6" s="183" t="s">
        <v>29</v>
      </c>
      <c r="L6" s="183" t="s">
        <v>143</v>
      </c>
    </row>
    <row r="7" spans="1:21" ht="15" thickBot="1" x14ac:dyDescent="0.25">
      <c r="A7" s="108"/>
      <c r="B7" s="108"/>
      <c r="C7" s="108"/>
      <c r="D7" s="184"/>
      <c r="E7" s="183"/>
      <c r="F7" s="183"/>
      <c r="G7" s="183"/>
      <c r="H7" s="183"/>
      <c r="I7" s="183"/>
      <c r="J7" s="183"/>
      <c r="K7" s="183"/>
      <c r="L7" s="183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ht="15.75" x14ac:dyDescent="0.25">
      <c r="A13" s="345">
        <v>42737</v>
      </c>
      <c r="B13" s="345">
        <v>42743</v>
      </c>
      <c r="C13" s="346" t="s">
        <v>77</v>
      </c>
      <c r="D13" s="150">
        <v>2</v>
      </c>
      <c r="E13" s="178">
        <v>0</v>
      </c>
      <c r="F13" s="178">
        <v>0</v>
      </c>
      <c r="G13" s="178">
        <v>1</v>
      </c>
      <c r="H13" s="150">
        <v>1</v>
      </c>
      <c r="I13" s="150">
        <v>0</v>
      </c>
      <c r="J13" s="150">
        <v>1</v>
      </c>
      <c r="K13" s="150">
        <v>1</v>
      </c>
      <c r="L13" s="150">
        <v>0</v>
      </c>
      <c r="M13" s="150">
        <v>0</v>
      </c>
      <c r="N13" s="150">
        <v>0</v>
      </c>
      <c r="O13" s="150">
        <v>0</v>
      </c>
      <c r="P13" s="454">
        <v>4</v>
      </c>
      <c r="Q13" s="454">
        <v>2</v>
      </c>
      <c r="R13" s="455">
        <v>0</v>
      </c>
      <c r="S13" s="456">
        <v>6</v>
      </c>
      <c r="T13" s="138"/>
      <c r="U13" s="138"/>
    </row>
    <row r="14" spans="1:21" customFormat="1" ht="15.75" x14ac:dyDescent="0.25">
      <c r="A14" s="345">
        <v>42744</v>
      </c>
      <c r="B14" s="345">
        <v>42750</v>
      </c>
      <c r="C14" s="346" t="s">
        <v>78</v>
      </c>
      <c r="D14" s="150">
        <v>1</v>
      </c>
      <c r="E14" s="178">
        <v>0</v>
      </c>
      <c r="F14" s="178">
        <v>0</v>
      </c>
      <c r="G14" s="178">
        <v>1</v>
      </c>
      <c r="H14" s="150">
        <v>0</v>
      </c>
      <c r="I14" s="150">
        <v>0</v>
      </c>
      <c r="J14" s="150">
        <v>0</v>
      </c>
      <c r="K14" s="150">
        <v>1</v>
      </c>
      <c r="L14" s="150">
        <v>0</v>
      </c>
      <c r="M14" s="150">
        <v>0</v>
      </c>
      <c r="N14" s="150">
        <v>0</v>
      </c>
      <c r="O14" s="150">
        <v>0</v>
      </c>
      <c r="P14" s="454">
        <v>6</v>
      </c>
      <c r="Q14" s="454">
        <v>1</v>
      </c>
      <c r="R14" s="455">
        <v>0</v>
      </c>
      <c r="S14" s="456">
        <v>7</v>
      </c>
      <c r="T14" s="138"/>
      <c r="U14" s="138"/>
    </row>
    <row r="15" spans="1:21" customFormat="1" ht="15.75" x14ac:dyDescent="0.25">
      <c r="A15" s="345">
        <v>42751</v>
      </c>
      <c r="B15" s="345">
        <v>42757</v>
      </c>
      <c r="C15" s="346" t="s">
        <v>79</v>
      </c>
      <c r="D15" s="150">
        <v>6</v>
      </c>
      <c r="E15" s="178">
        <v>0</v>
      </c>
      <c r="F15" s="178">
        <v>0</v>
      </c>
      <c r="G15" s="178">
        <v>4</v>
      </c>
      <c r="H15" s="150">
        <v>2</v>
      </c>
      <c r="I15" s="150">
        <v>0</v>
      </c>
      <c r="J15" s="150">
        <v>3</v>
      </c>
      <c r="K15" s="150">
        <v>3</v>
      </c>
      <c r="L15" s="150">
        <v>3</v>
      </c>
      <c r="M15" s="150">
        <v>1</v>
      </c>
      <c r="N15" s="150">
        <v>0</v>
      </c>
      <c r="O15" s="150">
        <v>0</v>
      </c>
      <c r="P15" s="454">
        <v>7</v>
      </c>
      <c r="Q15" s="454">
        <v>6</v>
      </c>
      <c r="R15" s="455">
        <v>4</v>
      </c>
      <c r="S15" s="456">
        <v>9</v>
      </c>
      <c r="T15" s="138"/>
      <c r="U15" s="138"/>
    </row>
    <row r="16" spans="1:21" customFormat="1" ht="15.75" x14ac:dyDescent="0.25">
      <c r="A16" s="345">
        <v>42758</v>
      </c>
      <c r="B16" s="345">
        <v>42764</v>
      </c>
      <c r="C16" s="346" t="s">
        <v>80</v>
      </c>
      <c r="D16" s="150">
        <v>0</v>
      </c>
      <c r="E16" s="178">
        <v>0</v>
      </c>
      <c r="F16" s="178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1</v>
      </c>
      <c r="M16" s="150">
        <v>0</v>
      </c>
      <c r="N16" s="150">
        <v>0</v>
      </c>
      <c r="O16" s="150">
        <v>0</v>
      </c>
      <c r="P16" s="454">
        <v>9</v>
      </c>
      <c r="Q16" s="454">
        <v>0</v>
      </c>
      <c r="R16" s="455">
        <v>1</v>
      </c>
      <c r="S16" s="456">
        <v>8</v>
      </c>
      <c r="T16" s="138"/>
      <c r="U16" s="348" t="s">
        <v>18</v>
      </c>
    </row>
    <row r="17" spans="1:21" customFormat="1" ht="15.75" x14ac:dyDescent="0.25">
      <c r="A17" s="345">
        <v>42765</v>
      </c>
      <c r="B17" s="345">
        <v>42771</v>
      </c>
      <c r="C17" s="346" t="s">
        <v>81</v>
      </c>
      <c r="D17" s="150">
        <v>3</v>
      </c>
      <c r="E17" s="178">
        <v>0</v>
      </c>
      <c r="F17" s="178">
        <v>0</v>
      </c>
      <c r="G17" s="150">
        <v>2</v>
      </c>
      <c r="H17" s="150">
        <v>1</v>
      </c>
      <c r="I17" s="150">
        <v>0</v>
      </c>
      <c r="J17" s="150">
        <v>1</v>
      </c>
      <c r="K17" s="150">
        <v>2</v>
      </c>
      <c r="L17" s="150">
        <v>0</v>
      </c>
      <c r="M17" s="150">
        <v>0</v>
      </c>
      <c r="N17" s="150">
        <v>0</v>
      </c>
      <c r="O17" s="150">
        <v>0</v>
      </c>
      <c r="P17" s="454">
        <v>8</v>
      </c>
      <c r="Q17" s="454">
        <v>3</v>
      </c>
      <c r="R17" s="455">
        <v>0</v>
      </c>
      <c r="S17" s="456">
        <v>11</v>
      </c>
      <c r="T17" s="138"/>
      <c r="U17" s="348" t="s">
        <v>18</v>
      </c>
    </row>
    <row r="18" spans="1:21" customFormat="1" ht="15.75" x14ac:dyDescent="0.25">
      <c r="A18" s="345">
        <v>42772</v>
      </c>
      <c r="B18" s="345">
        <v>42778</v>
      </c>
      <c r="C18" s="346" t="s">
        <v>82</v>
      </c>
      <c r="D18" s="150">
        <v>2</v>
      </c>
      <c r="E18" s="178">
        <v>0</v>
      </c>
      <c r="F18" s="178">
        <v>0</v>
      </c>
      <c r="G18" s="150">
        <v>2</v>
      </c>
      <c r="H18" s="150">
        <v>0</v>
      </c>
      <c r="I18" s="150">
        <v>0</v>
      </c>
      <c r="J18" s="150">
        <v>1</v>
      </c>
      <c r="K18" s="150">
        <v>1</v>
      </c>
      <c r="L18" s="150">
        <v>0</v>
      </c>
      <c r="M18" s="150">
        <v>0</v>
      </c>
      <c r="N18" s="150">
        <v>0</v>
      </c>
      <c r="O18" s="150">
        <v>0</v>
      </c>
      <c r="P18" s="454">
        <v>11</v>
      </c>
      <c r="Q18" s="454">
        <v>2</v>
      </c>
      <c r="R18" s="455">
        <v>0</v>
      </c>
      <c r="S18" s="456">
        <v>13</v>
      </c>
      <c r="T18" s="138"/>
      <c r="U18" s="348" t="s">
        <v>18</v>
      </c>
    </row>
    <row r="19" spans="1:21" customFormat="1" ht="15.75" x14ac:dyDescent="0.25">
      <c r="A19" s="345">
        <v>42779</v>
      </c>
      <c r="B19" s="345">
        <v>42785</v>
      </c>
      <c r="C19" s="346" t="s">
        <v>83</v>
      </c>
      <c r="D19" s="150">
        <v>5</v>
      </c>
      <c r="E19" s="178">
        <v>0</v>
      </c>
      <c r="F19" s="178">
        <v>0</v>
      </c>
      <c r="G19" s="150">
        <v>4</v>
      </c>
      <c r="H19" s="150">
        <v>1</v>
      </c>
      <c r="I19" s="150">
        <v>0</v>
      </c>
      <c r="J19" s="150">
        <v>0</v>
      </c>
      <c r="K19" s="150">
        <v>5</v>
      </c>
      <c r="L19" s="150">
        <v>3</v>
      </c>
      <c r="M19" s="150">
        <v>0</v>
      </c>
      <c r="N19" s="150">
        <v>0</v>
      </c>
      <c r="O19" s="150">
        <v>0</v>
      </c>
      <c r="P19" s="454">
        <v>13</v>
      </c>
      <c r="Q19" s="454">
        <v>5</v>
      </c>
      <c r="R19" s="455">
        <v>3</v>
      </c>
      <c r="S19" s="456">
        <v>15</v>
      </c>
      <c r="T19" s="138"/>
      <c r="U19" s="348" t="s">
        <v>18</v>
      </c>
    </row>
    <row r="20" spans="1:21" customFormat="1" ht="15.75" x14ac:dyDescent="0.25">
      <c r="A20" s="345">
        <v>42786</v>
      </c>
      <c r="B20" s="345">
        <v>42792</v>
      </c>
      <c r="C20" s="346" t="s">
        <v>84</v>
      </c>
      <c r="D20" s="150">
        <v>4</v>
      </c>
      <c r="E20" s="178">
        <v>0</v>
      </c>
      <c r="F20" s="178">
        <v>0</v>
      </c>
      <c r="G20" s="150">
        <v>4</v>
      </c>
      <c r="H20" s="150">
        <v>0</v>
      </c>
      <c r="I20" s="150">
        <v>0</v>
      </c>
      <c r="J20" s="150">
        <v>1</v>
      </c>
      <c r="K20" s="150">
        <v>3</v>
      </c>
      <c r="L20" s="150">
        <v>1</v>
      </c>
      <c r="M20" s="150">
        <v>0</v>
      </c>
      <c r="N20" s="150">
        <v>0</v>
      </c>
      <c r="O20" s="150">
        <v>0</v>
      </c>
      <c r="P20" s="454">
        <v>15</v>
      </c>
      <c r="Q20" s="454">
        <v>4</v>
      </c>
      <c r="R20" s="455">
        <v>1</v>
      </c>
      <c r="S20" s="456">
        <v>18</v>
      </c>
      <c r="T20" s="138"/>
      <c r="U20" s="138"/>
    </row>
    <row r="21" spans="1:21" customFormat="1" ht="15.75" x14ac:dyDescent="0.25">
      <c r="A21" s="345">
        <v>42793</v>
      </c>
      <c r="B21" s="345">
        <v>42799</v>
      </c>
      <c r="C21" s="346" t="s">
        <v>85</v>
      </c>
      <c r="D21" s="150">
        <v>2</v>
      </c>
      <c r="E21" s="178">
        <v>0</v>
      </c>
      <c r="F21" s="178">
        <v>0</v>
      </c>
      <c r="G21" s="150">
        <v>2</v>
      </c>
      <c r="H21" s="150">
        <v>0</v>
      </c>
      <c r="I21" s="150">
        <v>0</v>
      </c>
      <c r="J21" s="150">
        <v>1</v>
      </c>
      <c r="K21" s="150">
        <v>1</v>
      </c>
      <c r="L21" s="150">
        <v>2</v>
      </c>
      <c r="M21" s="150">
        <v>0</v>
      </c>
      <c r="N21" s="150">
        <v>0</v>
      </c>
      <c r="O21" s="150">
        <v>0</v>
      </c>
      <c r="P21" s="454">
        <v>18</v>
      </c>
      <c r="Q21" s="454">
        <v>2</v>
      </c>
      <c r="R21" s="455">
        <v>2</v>
      </c>
      <c r="S21" s="456">
        <v>18</v>
      </c>
      <c r="T21" s="138"/>
      <c r="U21" s="138"/>
    </row>
    <row r="22" spans="1:21" customFormat="1" ht="15.75" x14ac:dyDescent="0.25">
      <c r="A22" s="345">
        <v>42800</v>
      </c>
      <c r="B22" s="345">
        <v>42806</v>
      </c>
      <c r="C22" s="346" t="s">
        <v>86</v>
      </c>
      <c r="D22" s="150">
        <v>4</v>
      </c>
      <c r="E22" s="178">
        <v>0</v>
      </c>
      <c r="F22" s="178">
        <v>0</v>
      </c>
      <c r="G22" s="150">
        <v>1</v>
      </c>
      <c r="H22" s="150">
        <v>3</v>
      </c>
      <c r="I22" s="150">
        <v>1</v>
      </c>
      <c r="J22" s="150">
        <v>2</v>
      </c>
      <c r="K22" s="150">
        <v>1</v>
      </c>
      <c r="L22" s="150">
        <v>0</v>
      </c>
      <c r="M22" s="150">
        <v>0</v>
      </c>
      <c r="N22" s="150">
        <v>0</v>
      </c>
      <c r="O22" s="150">
        <v>0</v>
      </c>
      <c r="P22" s="454">
        <v>18</v>
      </c>
      <c r="Q22" s="454">
        <v>4</v>
      </c>
      <c r="R22" s="455">
        <v>0</v>
      </c>
      <c r="S22" s="456">
        <v>22</v>
      </c>
      <c r="T22" s="138"/>
      <c r="U22" s="138"/>
    </row>
    <row r="23" spans="1:21" customFormat="1" ht="15.75" x14ac:dyDescent="0.25">
      <c r="A23" s="345">
        <v>42807</v>
      </c>
      <c r="B23" s="345">
        <v>42813</v>
      </c>
      <c r="C23" s="346" t="s">
        <v>87</v>
      </c>
      <c r="D23" s="150">
        <v>1</v>
      </c>
      <c r="E23" s="178">
        <v>0</v>
      </c>
      <c r="F23" s="178">
        <v>0</v>
      </c>
      <c r="G23" s="150">
        <v>1</v>
      </c>
      <c r="H23" s="150">
        <v>0</v>
      </c>
      <c r="I23" s="150">
        <v>0</v>
      </c>
      <c r="J23" s="150">
        <v>1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454">
        <v>22</v>
      </c>
      <c r="Q23" s="454">
        <v>1</v>
      </c>
      <c r="R23" s="455">
        <v>0</v>
      </c>
      <c r="S23" s="456">
        <v>23</v>
      </c>
      <c r="T23" s="138"/>
      <c r="U23" s="138"/>
    </row>
    <row r="24" spans="1:21" customFormat="1" ht="15.75" x14ac:dyDescent="0.25">
      <c r="A24" s="345">
        <v>42814</v>
      </c>
      <c r="B24" s="345">
        <v>42820</v>
      </c>
      <c r="C24" s="346" t="s">
        <v>88</v>
      </c>
      <c r="D24" s="150">
        <v>3</v>
      </c>
      <c r="E24" s="178">
        <v>0</v>
      </c>
      <c r="F24" s="178">
        <v>0</v>
      </c>
      <c r="G24" s="150">
        <v>3</v>
      </c>
      <c r="H24" s="150">
        <v>0</v>
      </c>
      <c r="I24" s="150">
        <v>0</v>
      </c>
      <c r="J24" s="150">
        <v>1</v>
      </c>
      <c r="K24" s="150">
        <v>2</v>
      </c>
      <c r="L24" s="150">
        <v>2</v>
      </c>
      <c r="M24" s="150">
        <v>0</v>
      </c>
      <c r="N24" s="150">
        <v>0</v>
      </c>
      <c r="O24" s="150">
        <v>0</v>
      </c>
      <c r="P24" s="454">
        <v>23</v>
      </c>
      <c r="Q24" s="454">
        <v>3</v>
      </c>
      <c r="R24" s="455">
        <v>2</v>
      </c>
      <c r="S24" s="456">
        <v>24</v>
      </c>
      <c r="T24" s="138"/>
      <c r="U24" s="138"/>
    </row>
    <row r="25" spans="1:21" customFormat="1" ht="15.75" x14ac:dyDescent="0.25">
      <c r="A25" s="345">
        <v>42821</v>
      </c>
      <c r="B25" s="345">
        <v>42827</v>
      </c>
      <c r="C25" s="346" t="s">
        <v>89</v>
      </c>
      <c r="D25" s="150">
        <v>2</v>
      </c>
      <c r="E25" s="178">
        <v>0</v>
      </c>
      <c r="F25" s="178">
        <v>0</v>
      </c>
      <c r="G25" s="150">
        <v>2</v>
      </c>
      <c r="H25" s="150">
        <v>0</v>
      </c>
      <c r="I25" s="150">
        <v>1</v>
      </c>
      <c r="J25" s="150">
        <v>0</v>
      </c>
      <c r="K25" s="150">
        <v>1</v>
      </c>
      <c r="L25" s="150">
        <v>1</v>
      </c>
      <c r="M25" s="150">
        <v>1</v>
      </c>
      <c r="N25" s="150">
        <v>0</v>
      </c>
      <c r="O25" s="150">
        <v>0</v>
      </c>
      <c r="P25" s="454">
        <v>24</v>
      </c>
      <c r="Q25" s="454">
        <v>2</v>
      </c>
      <c r="R25" s="455">
        <v>2</v>
      </c>
      <c r="S25" s="456">
        <v>24</v>
      </c>
      <c r="T25" s="138"/>
      <c r="U25" s="138"/>
    </row>
    <row r="26" spans="1:21" customFormat="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54"/>
      <c r="Q26" s="454"/>
      <c r="R26" s="455"/>
      <c r="S26" s="456"/>
      <c r="T26" s="138"/>
      <c r="U26" s="138"/>
    </row>
    <row r="27" spans="1:21" customFormat="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54"/>
      <c r="Q27" s="454"/>
      <c r="R27" s="455"/>
      <c r="S27" s="456"/>
      <c r="T27" s="138"/>
      <c r="U27" s="138"/>
    </row>
    <row r="28" spans="1:21" customFormat="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54"/>
      <c r="Q28" s="454"/>
      <c r="R28" s="455"/>
      <c r="S28" s="456"/>
      <c r="T28" s="138"/>
      <c r="U28" s="138"/>
    </row>
    <row r="29" spans="1:21" customFormat="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54"/>
      <c r="Q29" s="454"/>
      <c r="R29" s="455"/>
      <c r="S29" s="456"/>
      <c r="T29" s="138"/>
      <c r="U29" s="138"/>
    </row>
    <row r="30" spans="1:21" customFormat="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54"/>
      <c r="Q30" s="454"/>
      <c r="R30" s="455"/>
      <c r="S30" s="456"/>
      <c r="T30" s="138"/>
      <c r="U30" s="138"/>
    </row>
    <row r="31" spans="1:21" customFormat="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54"/>
      <c r="Q31" s="454"/>
      <c r="R31" s="455"/>
      <c r="S31" s="456"/>
      <c r="T31" s="138"/>
      <c r="U31" s="138"/>
    </row>
    <row r="32" spans="1:21" customFormat="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54"/>
      <c r="Q32" s="454"/>
      <c r="R32" s="455"/>
      <c r="S32" s="456"/>
      <c r="T32" s="138"/>
      <c r="U32" s="138"/>
    </row>
    <row r="33" spans="1:19" customFormat="1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54"/>
      <c r="Q33" s="454"/>
      <c r="R33" s="455"/>
      <c r="S33" s="456"/>
    </row>
    <row r="34" spans="1:19" customFormat="1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54"/>
      <c r="Q34" s="454"/>
      <c r="R34" s="455"/>
      <c r="S34" s="456"/>
    </row>
    <row r="35" spans="1:19" customFormat="1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54"/>
      <c r="Q35" s="454"/>
      <c r="R35" s="455"/>
      <c r="S35" s="456"/>
    </row>
    <row r="36" spans="1:19" customFormat="1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54"/>
      <c r="Q36" s="454"/>
      <c r="R36" s="455"/>
      <c r="S36" s="456"/>
    </row>
    <row r="37" spans="1:19" customFormat="1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54"/>
      <c r="Q37" s="454"/>
      <c r="R37" s="455"/>
      <c r="S37" s="456"/>
    </row>
    <row r="38" spans="1:19" customFormat="1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54"/>
      <c r="Q38" s="454"/>
      <c r="R38" s="455"/>
      <c r="S38" s="456"/>
    </row>
    <row r="39" spans="1:19" customFormat="1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54"/>
      <c r="Q39" s="454"/>
      <c r="R39" s="455"/>
      <c r="S39" s="456"/>
    </row>
    <row r="40" spans="1:19" customFormat="1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54"/>
      <c r="Q40" s="454"/>
      <c r="R40" s="455"/>
      <c r="S40" s="456"/>
    </row>
    <row r="41" spans="1:19" customFormat="1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54"/>
      <c r="Q41" s="454"/>
      <c r="R41" s="455"/>
      <c r="S41" s="456"/>
    </row>
    <row r="42" spans="1:19" customFormat="1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54"/>
      <c r="Q42" s="454"/>
      <c r="R42" s="455"/>
      <c r="S42" s="456"/>
    </row>
    <row r="43" spans="1:19" customFormat="1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54"/>
      <c r="Q43" s="454"/>
      <c r="R43" s="455"/>
      <c r="S43" s="456"/>
    </row>
    <row r="44" spans="1:19" customFormat="1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54"/>
      <c r="Q44" s="454"/>
      <c r="R44" s="455"/>
      <c r="S44" s="456"/>
    </row>
    <row r="45" spans="1:19" customFormat="1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54"/>
      <c r="Q45" s="454"/>
      <c r="R45" s="455"/>
      <c r="S45" s="456"/>
    </row>
    <row r="46" spans="1:19" customFormat="1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54"/>
      <c r="Q46" s="454"/>
      <c r="R46" s="455"/>
      <c r="S46" s="456"/>
    </row>
    <row r="47" spans="1:19" customFormat="1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35" t="s">
        <v>48</v>
      </c>
      <c r="B66" s="836"/>
      <c r="C66" s="836"/>
      <c r="D66" s="364">
        <f>SUM(D13:D65)</f>
        <v>35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27</v>
      </c>
      <c r="H66" s="364">
        <f t="shared" si="0"/>
        <v>8</v>
      </c>
      <c r="I66" s="364">
        <f t="shared" si="0"/>
        <v>2</v>
      </c>
      <c r="J66" s="364">
        <f t="shared" si="0"/>
        <v>12</v>
      </c>
      <c r="K66" s="364">
        <f t="shared" si="0"/>
        <v>21</v>
      </c>
      <c r="L66" s="364">
        <f t="shared" si="0"/>
        <v>13</v>
      </c>
      <c r="M66" s="364">
        <f t="shared" si="0"/>
        <v>2</v>
      </c>
      <c r="N66" s="364">
        <f t="shared" si="0"/>
        <v>0</v>
      </c>
      <c r="O66" s="364">
        <f t="shared" si="0"/>
        <v>0</v>
      </c>
      <c r="P66" s="364">
        <f t="shared" si="0"/>
        <v>178</v>
      </c>
      <c r="Q66" s="364">
        <f t="shared" si="0"/>
        <v>35</v>
      </c>
      <c r="R66" s="364">
        <f t="shared" si="0"/>
        <v>15</v>
      </c>
      <c r="S66" s="365">
        <f t="shared" si="0"/>
        <v>198</v>
      </c>
      <c r="T66" s="375"/>
      <c r="U66" s="375"/>
    </row>
    <row r="68" spans="1:21" ht="15.75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85"/>
      <c r="Q68" s="185"/>
      <c r="R68" s="185"/>
    </row>
    <row r="69" spans="1:21" ht="15.75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85"/>
      <c r="Q69" s="185"/>
      <c r="R69" s="185"/>
    </row>
    <row r="70" spans="1:21" ht="15.75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85"/>
      <c r="Q70" s="185"/>
      <c r="R70" s="185"/>
    </row>
    <row r="71" spans="1:21" ht="15.75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85"/>
      <c r="Q71" s="185"/>
      <c r="R71" s="185"/>
    </row>
    <row r="72" spans="1:21" ht="15.75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85"/>
      <c r="Q72" s="185"/>
      <c r="R72" s="185"/>
    </row>
    <row r="73" spans="1:21" ht="15.75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85"/>
      <c r="Q73" s="185"/>
      <c r="R73" s="185"/>
    </row>
    <row r="74" spans="1:21" ht="15.75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85"/>
      <c r="Q74" s="185"/>
      <c r="R74" s="185"/>
    </row>
    <row r="75" spans="1:21" ht="15.75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85"/>
      <c r="Q75" s="185"/>
      <c r="R75" s="185"/>
    </row>
    <row r="76" spans="1:21" ht="15.75" x14ac:dyDescent="0.25">
      <c r="A76" s="100"/>
      <c r="B76" s="100"/>
      <c r="C76" s="100"/>
      <c r="D76" s="100"/>
      <c r="E76" s="100"/>
      <c r="F76" s="100"/>
      <c r="G76" s="100" t="s">
        <v>18</v>
      </c>
      <c r="H76" s="100"/>
      <c r="I76" s="100"/>
      <c r="J76" s="100"/>
      <c r="K76" s="100"/>
      <c r="L76" s="100"/>
      <c r="M76" s="100"/>
      <c r="N76" s="100"/>
      <c r="O76" s="100"/>
      <c r="P76" s="185"/>
      <c r="Q76" s="185"/>
      <c r="R76" s="185"/>
    </row>
    <row r="77" spans="1:21" ht="15.75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85"/>
      <c r="Q77" s="185"/>
      <c r="R77" s="185"/>
    </row>
    <row r="78" spans="1:21" ht="15.75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85"/>
      <c r="Q78" s="185"/>
      <c r="R78" s="185"/>
    </row>
    <row r="79" spans="1:21" ht="15.75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85"/>
      <c r="Q79" s="185"/>
      <c r="R79" s="185"/>
    </row>
    <row r="80" spans="1:21" ht="15.75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85"/>
      <c r="Q80" s="185"/>
      <c r="R80" s="185"/>
    </row>
    <row r="81" spans="1:18" ht="15.75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85"/>
      <c r="Q81" s="185"/>
      <c r="R81" s="185"/>
    </row>
    <row r="82" spans="1:18" ht="15.75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85"/>
      <c r="Q82" s="185"/>
      <c r="R82" s="185"/>
    </row>
    <row r="83" spans="1:18" ht="15.75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85"/>
      <c r="Q83" s="185"/>
      <c r="R83" s="185"/>
    </row>
    <row r="84" spans="1:18" ht="15.75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85"/>
      <c r="Q84" s="185"/>
      <c r="R84" s="185"/>
    </row>
    <row r="85" spans="1:18" ht="15.75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85"/>
      <c r="Q85" s="185"/>
      <c r="R85" s="185"/>
    </row>
    <row r="86" spans="1:18" ht="15.75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85"/>
      <c r="Q86" s="185"/>
      <c r="R86" s="185"/>
    </row>
    <row r="87" spans="1:18" ht="15.75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85"/>
      <c r="Q87" s="185"/>
      <c r="R87" s="185"/>
    </row>
    <row r="88" spans="1:18" ht="15.75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85"/>
      <c r="Q88" s="185"/>
      <c r="R88" s="185"/>
    </row>
    <row r="89" spans="1:18" ht="15.75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85"/>
      <c r="Q89" s="185"/>
      <c r="R89" s="185"/>
    </row>
    <row r="90" spans="1:18" ht="15.75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85"/>
      <c r="Q90" s="185"/>
      <c r="R90" s="185"/>
    </row>
    <row r="91" spans="1:18" ht="15.75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85"/>
      <c r="Q91" s="185"/>
      <c r="R91" s="185"/>
    </row>
    <row r="92" spans="1:18" ht="15.75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85"/>
      <c r="Q92" s="185"/>
      <c r="R92" s="185"/>
    </row>
    <row r="93" spans="1:18" ht="15.75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85"/>
      <c r="Q93" s="185"/>
      <c r="R93" s="185"/>
    </row>
    <row r="94" spans="1:18" ht="15.75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85"/>
      <c r="Q94" s="185"/>
      <c r="R94" s="185"/>
    </row>
    <row r="95" spans="1:18" ht="15.75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85"/>
      <c r="Q95" s="185"/>
      <c r="R95" s="185"/>
    </row>
    <row r="96" spans="1:18" ht="15.75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85"/>
      <c r="Q96" s="185"/>
      <c r="R96" s="185"/>
    </row>
    <row r="97" spans="1:18" ht="15.75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85"/>
      <c r="Q97" s="185"/>
      <c r="R97" s="185"/>
    </row>
    <row r="98" spans="1:18" ht="15.75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85"/>
      <c r="Q98" s="185"/>
      <c r="R98" s="185"/>
    </row>
    <row r="99" spans="1:18" ht="15.75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85"/>
      <c r="Q99" s="185"/>
      <c r="R99" s="185"/>
    </row>
    <row r="100" spans="1:18" ht="15.75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85"/>
      <c r="Q100" s="185"/>
      <c r="R100" s="185"/>
    </row>
    <row r="101" spans="1:18" ht="15.75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85"/>
      <c r="Q101" s="185"/>
      <c r="R101" s="185"/>
    </row>
    <row r="102" spans="1:18" ht="15.75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85"/>
      <c r="Q102" s="185"/>
      <c r="R102" s="185"/>
    </row>
    <row r="103" spans="1:18" ht="15.75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85"/>
      <c r="Q103" s="185"/>
      <c r="R103" s="185"/>
    </row>
    <row r="104" spans="1:18" ht="15.75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85"/>
      <c r="Q104" s="185"/>
      <c r="R104" s="185"/>
    </row>
    <row r="105" spans="1:18" ht="15.75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85"/>
      <c r="Q105" s="185"/>
      <c r="R105" s="185"/>
    </row>
    <row r="106" spans="1:18" ht="15.75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85"/>
      <c r="Q106" s="185"/>
      <c r="R106" s="185"/>
    </row>
    <row r="107" spans="1:18" ht="15.75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85"/>
      <c r="Q107" s="185"/>
      <c r="R107" s="185"/>
    </row>
    <row r="108" spans="1:18" ht="15.75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85"/>
      <c r="Q108" s="185"/>
      <c r="R108" s="185"/>
    </row>
    <row r="109" spans="1:18" ht="15.75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85"/>
      <c r="Q109" s="185"/>
      <c r="R109" s="185"/>
    </row>
    <row r="110" spans="1:18" ht="15.75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85"/>
      <c r="Q110" s="185"/>
      <c r="R110" s="185"/>
    </row>
    <row r="111" spans="1:18" ht="15.75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85"/>
      <c r="Q111" s="185"/>
      <c r="R111" s="185"/>
    </row>
    <row r="112" spans="1:18" ht="15.75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85"/>
      <c r="Q112" s="185"/>
      <c r="R112" s="185"/>
    </row>
    <row r="113" spans="1:19" ht="15.75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85"/>
      <c r="Q113" s="185"/>
      <c r="R113" s="185"/>
    </row>
    <row r="114" spans="1:19" ht="15.75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85"/>
      <c r="Q114" s="185"/>
      <c r="R114" s="185"/>
    </row>
    <row r="115" spans="1:19" ht="15.75" x14ac:dyDescent="0.2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85"/>
      <c r="R115" s="185"/>
    </row>
    <row r="116" spans="1:19" ht="15.75" x14ac:dyDescent="0.2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85"/>
      <c r="R116" s="185"/>
      <c r="S116" s="185"/>
    </row>
    <row r="117" spans="1:19" ht="15.75" x14ac:dyDescent="0.2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85"/>
      <c r="R117" s="185"/>
      <c r="S117" s="185"/>
    </row>
    <row r="118" spans="1:19" ht="15.75" x14ac:dyDescent="0.2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85"/>
      <c r="R118" s="185"/>
      <c r="S118" s="185"/>
    </row>
    <row r="119" spans="1:19" ht="15.75" x14ac:dyDescent="0.2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85"/>
      <c r="R119" s="185"/>
      <c r="S119" s="185"/>
    </row>
    <row r="120" spans="1:19" ht="15.75" x14ac:dyDescent="0.2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85"/>
      <c r="R120" s="185"/>
      <c r="S120" s="185"/>
    </row>
    <row r="121" spans="1:19" x14ac:dyDescent="0.2">
      <c r="S121" s="185"/>
    </row>
    <row r="122" spans="1:19" ht="15.75" x14ac:dyDescent="0.2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85"/>
      <c r="R122" s="185"/>
      <c r="S122" s="185"/>
    </row>
    <row r="123" spans="1:19" ht="15.75" x14ac:dyDescent="0.2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85"/>
      <c r="R123" s="185"/>
      <c r="S123" s="185"/>
    </row>
  </sheetData>
  <mergeCells count="22">
    <mergeCell ref="A66:C66"/>
    <mergeCell ref="B1:G1"/>
    <mergeCell ref="A9:A10"/>
    <mergeCell ref="B9:B10"/>
    <mergeCell ref="C9:C10"/>
    <mergeCell ref="D9:D10"/>
    <mergeCell ref="G9:G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</mergeCells>
  <conditionalFormatting sqref="F13:G19">
    <cfRule type="expression" dxfId="515" priority="7">
      <formula>SUM(C13+D13)&lt;SUM(E13+F13)</formula>
    </cfRule>
    <cfRule type="expression" dxfId="514" priority="8">
      <formula>SUM(C13+D13)&gt;SUM(E13+F13)</formula>
    </cfRule>
  </conditionalFormatting>
  <conditionalFormatting sqref="H13 H15:H19">
    <cfRule type="expression" dxfId="513" priority="5">
      <formula>SUM(D13+E13)&lt;SUM(H13:J13)</formula>
    </cfRule>
    <cfRule type="expression" dxfId="512" priority="6">
      <formula>SUM(D13+E13)&gt;SUM(H13:J13)</formula>
    </cfRule>
  </conditionalFormatting>
  <conditionalFormatting sqref="F13:G36">
    <cfRule type="expression" dxfId="511" priority="3">
      <formula>SUM(C13+D13)&lt;SUM(E13+F13)</formula>
    </cfRule>
    <cfRule type="expression" dxfId="510" priority="4">
      <formula>SUM(C13+D13)&gt;SUM(E13+F13)</formula>
    </cfRule>
  </conditionalFormatting>
  <conditionalFormatting sqref="H13 H15:H36">
    <cfRule type="expression" dxfId="509" priority="1">
      <formula>SUM(D13+E13)&lt;SUM(H13:J13)</formula>
    </cfRule>
    <cfRule type="expression" dxfId="508" priority="2">
      <formula>SUM(D13+E13)&gt;SUM(H13:J13)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M6" sqref="M6"/>
    </sheetView>
  </sheetViews>
  <sheetFormatPr defaultRowHeight="12.75" x14ac:dyDescent="0.2"/>
  <cols>
    <col min="1" max="1" width="12.7109375" style="84" customWidth="1"/>
    <col min="2" max="3" width="11.42578125" style="84" customWidth="1"/>
    <col min="4" max="4" width="8.7109375" style="84" customWidth="1"/>
    <col min="5" max="5" width="9.42578125" style="84" customWidth="1"/>
    <col min="6" max="6" width="8" style="84" customWidth="1"/>
    <col min="7" max="7" width="8.140625" style="84" customWidth="1"/>
    <col min="8" max="8" width="8" style="84" customWidth="1"/>
    <col min="9" max="10" width="8.140625" style="84" customWidth="1"/>
    <col min="11" max="11" width="9.28515625" style="84" customWidth="1"/>
    <col min="12" max="12" width="7.42578125" style="84" customWidth="1"/>
    <col min="13" max="13" width="9.85546875" style="84" customWidth="1"/>
    <col min="14" max="15" width="9.140625" style="84"/>
    <col min="16" max="16" width="9.5703125" style="84" customWidth="1"/>
    <col min="17" max="44" width="9.140625" style="84"/>
    <col min="45" max="45" width="12.140625" style="84" customWidth="1"/>
    <col min="46" max="16384" width="9.140625" style="84"/>
  </cols>
  <sheetData>
    <row r="1" spans="1:72" ht="38.25" thickBot="1" x14ac:dyDescent="0.35">
      <c r="A1" s="930" t="s">
        <v>307</v>
      </c>
      <c r="B1" s="930"/>
      <c r="C1" s="930"/>
      <c r="D1" s="589" t="s">
        <v>299</v>
      </c>
      <c r="E1" s="590" t="s">
        <v>52</v>
      </c>
      <c r="F1" s="590" t="s">
        <v>63</v>
      </c>
      <c r="G1" s="590" t="s">
        <v>135</v>
      </c>
      <c r="H1" s="590" t="s">
        <v>56</v>
      </c>
      <c r="I1" s="590" t="s">
        <v>279</v>
      </c>
      <c r="J1" s="590" t="s">
        <v>343</v>
      </c>
      <c r="K1" s="590" t="s">
        <v>53</v>
      </c>
      <c r="L1" s="591" t="s">
        <v>54</v>
      </c>
      <c r="M1" s="591" t="s">
        <v>139</v>
      </c>
      <c r="N1" s="591" t="s">
        <v>179</v>
      </c>
      <c r="O1" s="591" t="s">
        <v>57</v>
      </c>
      <c r="P1" s="591" t="s">
        <v>60</v>
      </c>
      <c r="Q1" s="591" t="s">
        <v>51</v>
      </c>
      <c r="R1" s="591" t="s">
        <v>174</v>
      </c>
      <c r="S1" s="591" t="s">
        <v>129</v>
      </c>
      <c r="T1" s="591" t="s">
        <v>175</v>
      </c>
      <c r="U1" s="591" t="s">
        <v>201</v>
      </c>
      <c r="V1" s="591" t="s">
        <v>202</v>
      </c>
      <c r="W1" s="591" t="s">
        <v>308</v>
      </c>
      <c r="X1" s="591" t="s">
        <v>137</v>
      </c>
      <c r="Y1" s="591" t="s">
        <v>62</v>
      </c>
      <c r="Z1" s="591" t="s">
        <v>138</v>
      </c>
      <c r="AA1" s="591" t="s">
        <v>75</v>
      </c>
      <c r="AB1" s="591" t="s">
        <v>59</v>
      </c>
      <c r="AC1" s="591" t="s">
        <v>40</v>
      </c>
      <c r="AD1" s="591" t="s">
        <v>278</v>
      </c>
      <c r="AE1" s="592" t="s">
        <v>264</v>
      </c>
      <c r="AF1" s="592" t="s">
        <v>153</v>
      </c>
      <c r="AG1" s="592" t="s">
        <v>188</v>
      </c>
      <c r="AH1" s="592" t="s">
        <v>297</v>
      </c>
      <c r="AI1" s="592" t="s">
        <v>151</v>
      </c>
      <c r="AJ1" s="592" t="s">
        <v>192</v>
      </c>
      <c r="AK1" s="592" t="s">
        <v>215</v>
      </c>
      <c r="AL1" s="592" t="s">
        <v>46</v>
      </c>
      <c r="AM1" s="592" t="s">
        <v>150</v>
      </c>
      <c r="AN1" s="592" t="s">
        <v>292</v>
      </c>
      <c r="AO1" s="592" t="s">
        <v>182</v>
      </c>
      <c r="AP1" s="592" t="s">
        <v>259</v>
      </c>
      <c r="AQ1" s="593" t="s">
        <v>252</v>
      </c>
      <c r="AR1" s="592" t="s">
        <v>176</v>
      </c>
      <c r="AS1" s="594" t="s">
        <v>177</v>
      </c>
    </row>
    <row r="2" spans="1:72" s="39" customFormat="1" ht="15.75" x14ac:dyDescent="0.25">
      <c r="A2" s="306">
        <v>42737</v>
      </c>
      <c r="B2" s="306">
        <v>42743</v>
      </c>
      <c r="C2" s="307" t="s">
        <v>77</v>
      </c>
      <c r="D2" s="584">
        <v>1</v>
      </c>
      <c r="E2" s="119"/>
      <c r="F2" s="119"/>
      <c r="G2" s="119"/>
      <c r="H2" s="119"/>
      <c r="I2" s="119">
        <v>1</v>
      </c>
      <c r="J2" s="119"/>
      <c r="K2" s="119"/>
      <c r="L2" s="119"/>
      <c r="M2" s="119"/>
      <c r="N2" s="585">
        <v>1</v>
      </c>
      <c r="O2" s="119">
        <v>1</v>
      </c>
      <c r="P2" s="119"/>
      <c r="Q2" s="119"/>
      <c r="R2" s="119">
        <v>1</v>
      </c>
      <c r="S2" s="119"/>
      <c r="T2" s="119">
        <v>1</v>
      </c>
      <c r="U2" s="119"/>
      <c r="V2" s="119"/>
      <c r="W2" s="119">
        <v>1</v>
      </c>
      <c r="X2" s="586">
        <v>1</v>
      </c>
      <c r="Y2" s="119"/>
      <c r="Z2" s="587"/>
      <c r="AA2" s="119"/>
      <c r="AB2" s="119">
        <v>1</v>
      </c>
      <c r="AC2" s="119"/>
      <c r="AD2" s="585">
        <v>1</v>
      </c>
      <c r="AE2" s="119">
        <v>1</v>
      </c>
      <c r="AF2" s="119"/>
      <c r="AG2" s="119">
        <v>1</v>
      </c>
      <c r="AH2" s="119"/>
      <c r="AI2" s="119"/>
      <c r="AJ2" s="119">
        <v>1</v>
      </c>
      <c r="AK2" s="119"/>
      <c r="AL2" s="119">
        <v>1</v>
      </c>
      <c r="AM2" s="119"/>
      <c r="AN2" s="585"/>
      <c r="AO2" s="119"/>
      <c r="AP2" s="119">
        <v>1</v>
      </c>
      <c r="AQ2" s="119">
        <f t="shared" ref="AQ2:AQ12" si="0">SUM(D2:AP2)</f>
        <v>15</v>
      </c>
      <c r="AR2" s="119">
        <v>15</v>
      </c>
      <c r="AS2" s="588">
        <f t="shared" ref="AS2:AS45" si="1">AQ2/AR2*100</f>
        <v>100</v>
      </c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</row>
    <row r="3" spans="1:72" s="39" customFormat="1" ht="15.75" x14ac:dyDescent="0.25">
      <c r="A3" s="306">
        <v>42744</v>
      </c>
      <c r="B3" s="306">
        <v>42750</v>
      </c>
      <c r="C3" s="307" t="s">
        <v>78</v>
      </c>
      <c r="D3" s="117">
        <v>1</v>
      </c>
      <c r="E3" s="46"/>
      <c r="F3" s="46"/>
      <c r="G3" s="46"/>
      <c r="H3" s="46"/>
      <c r="I3" s="46">
        <v>1</v>
      </c>
      <c r="J3" s="119"/>
      <c r="K3" s="46"/>
      <c r="L3" s="46"/>
      <c r="M3" s="46"/>
      <c r="N3" s="46">
        <v>1</v>
      </c>
      <c r="O3" s="46">
        <v>1</v>
      </c>
      <c r="P3" s="46"/>
      <c r="Q3" s="46"/>
      <c r="R3" s="46">
        <v>1</v>
      </c>
      <c r="S3" s="46"/>
      <c r="T3" s="46">
        <v>1</v>
      </c>
      <c r="U3" s="46"/>
      <c r="V3" s="46"/>
      <c r="W3" s="46">
        <v>1</v>
      </c>
      <c r="X3" s="574">
        <v>1</v>
      </c>
      <c r="Y3" s="46"/>
      <c r="Z3" s="270"/>
      <c r="AA3" s="46"/>
      <c r="AB3" s="46">
        <v>1</v>
      </c>
      <c r="AC3" s="46"/>
      <c r="AD3" s="46">
        <v>1</v>
      </c>
      <c r="AE3" s="46">
        <v>1</v>
      </c>
      <c r="AF3" s="46"/>
      <c r="AG3" s="46">
        <v>1</v>
      </c>
      <c r="AH3" s="46"/>
      <c r="AI3" s="46"/>
      <c r="AJ3" s="46">
        <v>1</v>
      </c>
      <c r="AK3" s="46"/>
      <c r="AL3" s="46">
        <v>1</v>
      </c>
      <c r="AM3" s="46"/>
      <c r="AN3" s="46"/>
      <c r="AO3" s="46"/>
      <c r="AP3" s="119">
        <v>1</v>
      </c>
      <c r="AQ3" s="46">
        <f t="shared" si="0"/>
        <v>15</v>
      </c>
      <c r="AR3" s="119">
        <v>15</v>
      </c>
      <c r="AS3" s="211">
        <f t="shared" si="1"/>
        <v>100</v>
      </c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</row>
    <row r="4" spans="1:72" s="308" customFormat="1" ht="15.75" x14ac:dyDescent="0.25">
      <c r="A4" s="306">
        <v>42751</v>
      </c>
      <c r="B4" s="306">
        <v>42757</v>
      </c>
      <c r="C4" s="307" t="s">
        <v>79</v>
      </c>
      <c r="D4" s="117">
        <v>1</v>
      </c>
      <c r="E4" s="46"/>
      <c r="F4" s="46"/>
      <c r="G4" s="46"/>
      <c r="H4" s="46"/>
      <c r="I4" s="46">
        <v>1</v>
      </c>
      <c r="J4" s="119"/>
      <c r="K4" s="46"/>
      <c r="L4" s="46"/>
      <c r="M4" s="46"/>
      <c r="N4" s="46">
        <v>1</v>
      </c>
      <c r="O4" s="46">
        <v>1</v>
      </c>
      <c r="P4" s="46"/>
      <c r="Q4" s="46"/>
      <c r="R4" s="46">
        <v>1</v>
      </c>
      <c r="S4" s="46"/>
      <c r="T4" s="46">
        <v>1</v>
      </c>
      <c r="U4" s="46"/>
      <c r="V4" s="46"/>
      <c r="W4" s="46">
        <v>1</v>
      </c>
      <c r="X4" s="574">
        <v>1</v>
      </c>
      <c r="Y4" s="46"/>
      <c r="Z4" s="270"/>
      <c r="AA4" s="46"/>
      <c r="AB4" s="46">
        <v>1</v>
      </c>
      <c r="AC4" s="46"/>
      <c r="AD4" s="46">
        <v>1</v>
      </c>
      <c r="AE4" s="46">
        <v>1</v>
      </c>
      <c r="AF4" s="46"/>
      <c r="AG4" s="46">
        <v>1</v>
      </c>
      <c r="AH4" s="46"/>
      <c r="AI4" s="46"/>
      <c r="AJ4" s="46">
        <v>1</v>
      </c>
      <c r="AK4" s="46"/>
      <c r="AL4" s="46">
        <v>1</v>
      </c>
      <c r="AM4" s="46"/>
      <c r="AN4" s="119"/>
      <c r="AO4" s="46"/>
      <c r="AP4" s="119">
        <v>1</v>
      </c>
      <c r="AQ4" s="46">
        <f t="shared" si="0"/>
        <v>15</v>
      </c>
      <c r="AR4" s="119">
        <v>15</v>
      </c>
      <c r="AS4" s="211">
        <f t="shared" si="1"/>
        <v>100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</row>
    <row r="5" spans="1:72" s="39" customFormat="1" ht="15.75" x14ac:dyDescent="0.25">
      <c r="A5" s="306">
        <v>42758</v>
      </c>
      <c r="B5" s="306">
        <v>42764</v>
      </c>
      <c r="C5" s="307" t="s">
        <v>80</v>
      </c>
      <c r="D5" s="117">
        <v>1</v>
      </c>
      <c r="E5" s="46"/>
      <c r="F5" s="46"/>
      <c r="G5" s="46"/>
      <c r="H5" s="46"/>
      <c r="I5" s="46">
        <v>1</v>
      </c>
      <c r="J5" s="119"/>
      <c r="K5" s="46"/>
      <c r="L5" s="46"/>
      <c r="M5" s="46"/>
      <c r="N5" s="46">
        <v>1</v>
      </c>
      <c r="O5" s="46">
        <v>1</v>
      </c>
      <c r="P5" s="46"/>
      <c r="Q5" s="46"/>
      <c r="R5" s="46">
        <v>1</v>
      </c>
      <c r="S5" s="46"/>
      <c r="T5" s="46">
        <v>1</v>
      </c>
      <c r="U5" s="46"/>
      <c r="V5" s="46"/>
      <c r="W5" s="46">
        <v>1</v>
      </c>
      <c r="X5" s="574">
        <v>1</v>
      </c>
      <c r="Y5" s="46"/>
      <c r="Z5" s="46"/>
      <c r="AA5" s="46"/>
      <c r="AB5" s="46">
        <v>1</v>
      </c>
      <c r="AC5" s="46"/>
      <c r="AD5" s="46">
        <v>1</v>
      </c>
      <c r="AE5" s="46">
        <v>1</v>
      </c>
      <c r="AF5" s="46"/>
      <c r="AG5" s="46">
        <v>1</v>
      </c>
      <c r="AH5" s="46"/>
      <c r="AI5" s="46"/>
      <c r="AJ5" s="46"/>
      <c r="AK5" s="46"/>
      <c r="AL5" s="46">
        <v>1</v>
      </c>
      <c r="AM5" s="46"/>
      <c r="AN5" s="119"/>
      <c r="AO5" s="46"/>
      <c r="AP5" s="119">
        <v>1</v>
      </c>
      <c r="AQ5" s="46">
        <f t="shared" si="0"/>
        <v>14</v>
      </c>
      <c r="AR5" s="119">
        <v>14</v>
      </c>
      <c r="AS5" s="211">
        <f t="shared" si="1"/>
        <v>100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</row>
    <row r="6" spans="1:72" ht="15.75" x14ac:dyDescent="0.25">
      <c r="A6" s="306">
        <v>42765</v>
      </c>
      <c r="B6" s="306">
        <v>42771</v>
      </c>
      <c r="C6" s="307" t="s">
        <v>81</v>
      </c>
      <c r="D6" s="117">
        <v>1</v>
      </c>
      <c r="E6" s="46"/>
      <c r="F6" s="46"/>
      <c r="G6" s="46"/>
      <c r="H6" s="46"/>
      <c r="I6" s="46">
        <v>1</v>
      </c>
      <c r="J6" s="119"/>
      <c r="K6" s="46"/>
      <c r="L6" s="46"/>
      <c r="M6" s="46"/>
      <c r="N6" s="46">
        <v>1</v>
      </c>
      <c r="O6" s="46">
        <v>1</v>
      </c>
      <c r="P6" s="46"/>
      <c r="Q6" s="46"/>
      <c r="R6" s="46">
        <v>1</v>
      </c>
      <c r="S6" s="46"/>
      <c r="T6" s="46">
        <v>1</v>
      </c>
      <c r="U6" s="46"/>
      <c r="V6" s="46"/>
      <c r="W6" s="46">
        <v>1</v>
      </c>
      <c r="X6" s="574">
        <v>1</v>
      </c>
      <c r="Y6" s="46"/>
      <c r="Z6" s="46"/>
      <c r="AA6" s="46"/>
      <c r="AB6" s="46"/>
      <c r="AC6" s="46"/>
      <c r="AD6" s="46">
        <v>1</v>
      </c>
      <c r="AE6" s="46"/>
      <c r="AF6" s="46"/>
      <c r="AG6" s="46">
        <v>1</v>
      </c>
      <c r="AH6" s="46"/>
      <c r="AI6" s="46"/>
      <c r="AJ6" s="46"/>
      <c r="AK6" s="46"/>
      <c r="AL6" s="46">
        <v>1</v>
      </c>
      <c r="AM6" s="46"/>
      <c r="AN6" s="46"/>
      <c r="AO6" s="46"/>
      <c r="AP6" s="119">
        <v>1</v>
      </c>
      <c r="AQ6" s="46">
        <f t="shared" si="0"/>
        <v>12</v>
      </c>
      <c r="AR6" s="119">
        <v>12</v>
      </c>
      <c r="AS6" s="211">
        <f t="shared" si="1"/>
        <v>100</v>
      </c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</row>
    <row r="7" spans="1:72" ht="15.75" x14ac:dyDescent="0.25">
      <c r="A7" s="306">
        <v>42772</v>
      </c>
      <c r="B7" s="306">
        <v>42778</v>
      </c>
      <c r="C7" s="307" t="s">
        <v>82</v>
      </c>
      <c r="D7" s="117">
        <v>1</v>
      </c>
      <c r="E7" s="46"/>
      <c r="F7" s="46"/>
      <c r="G7" s="46"/>
      <c r="H7" s="46"/>
      <c r="I7" s="46">
        <v>1</v>
      </c>
      <c r="J7" s="119"/>
      <c r="K7" s="46"/>
      <c r="L7" s="46"/>
      <c r="M7" s="46"/>
      <c r="N7" s="46">
        <v>1</v>
      </c>
      <c r="O7" s="46">
        <v>1</v>
      </c>
      <c r="P7" s="46"/>
      <c r="Q7" s="46"/>
      <c r="R7" s="46">
        <v>1</v>
      </c>
      <c r="S7" s="46"/>
      <c r="T7" s="46">
        <v>1</v>
      </c>
      <c r="U7" s="46"/>
      <c r="V7" s="46"/>
      <c r="W7" s="46">
        <v>1</v>
      </c>
      <c r="X7" s="574">
        <v>1</v>
      </c>
      <c r="Y7" s="46"/>
      <c r="Z7" s="46"/>
      <c r="AA7" s="46"/>
      <c r="AB7" s="46"/>
      <c r="AC7" s="46"/>
      <c r="AD7" s="46">
        <v>1</v>
      </c>
      <c r="AE7" s="46"/>
      <c r="AF7" s="46"/>
      <c r="AG7" s="46">
        <v>1</v>
      </c>
      <c r="AH7" s="46"/>
      <c r="AI7" s="46"/>
      <c r="AJ7" s="46"/>
      <c r="AK7" s="46"/>
      <c r="AL7" s="46">
        <v>1</v>
      </c>
      <c r="AM7" s="46"/>
      <c r="AN7" s="46"/>
      <c r="AO7" s="46"/>
      <c r="AP7" s="119">
        <v>1</v>
      </c>
      <c r="AQ7" s="46">
        <f t="shared" si="0"/>
        <v>12</v>
      </c>
      <c r="AR7" s="119">
        <v>12</v>
      </c>
      <c r="AS7" s="211">
        <f t="shared" si="1"/>
        <v>100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</row>
    <row r="8" spans="1:72" ht="15.75" x14ac:dyDescent="0.25">
      <c r="A8" s="306">
        <v>42779</v>
      </c>
      <c r="B8" s="306">
        <v>42785</v>
      </c>
      <c r="C8" s="307" t="s">
        <v>83</v>
      </c>
      <c r="D8" s="117">
        <v>1</v>
      </c>
      <c r="E8" s="46"/>
      <c r="F8" s="46"/>
      <c r="G8" s="46"/>
      <c r="H8" s="46"/>
      <c r="I8" s="46">
        <v>1</v>
      </c>
      <c r="J8" s="119"/>
      <c r="K8" s="46"/>
      <c r="L8" s="46"/>
      <c r="M8" s="46"/>
      <c r="N8" s="46">
        <v>1</v>
      </c>
      <c r="O8" s="46">
        <v>1</v>
      </c>
      <c r="P8" s="46"/>
      <c r="Q8" s="46"/>
      <c r="R8" s="46">
        <v>1</v>
      </c>
      <c r="S8" s="46"/>
      <c r="T8" s="46">
        <v>1</v>
      </c>
      <c r="U8" s="46"/>
      <c r="V8" s="46"/>
      <c r="W8" s="46"/>
      <c r="X8" s="574">
        <v>1</v>
      </c>
      <c r="Y8" s="46"/>
      <c r="Z8" s="46"/>
      <c r="AA8" s="46"/>
      <c r="AB8" s="46"/>
      <c r="AC8" s="46"/>
      <c r="AD8" s="46">
        <v>1</v>
      </c>
      <c r="AE8" s="46"/>
      <c r="AF8" s="46"/>
      <c r="AG8" s="46">
        <v>1</v>
      </c>
      <c r="AH8" s="46"/>
      <c r="AI8" s="46"/>
      <c r="AJ8" s="46"/>
      <c r="AK8" s="46"/>
      <c r="AL8" s="46">
        <v>1</v>
      </c>
      <c r="AM8" s="46"/>
      <c r="AN8" s="46"/>
      <c r="AO8" s="46"/>
      <c r="AP8" s="119">
        <v>1</v>
      </c>
      <c r="AQ8" s="46">
        <f t="shared" si="0"/>
        <v>11</v>
      </c>
      <c r="AR8" s="119">
        <v>11</v>
      </c>
      <c r="AS8" s="211">
        <f t="shared" si="1"/>
        <v>100</v>
      </c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</row>
    <row r="9" spans="1:72" ht="15.75" x14ac:dyDescent="0.25">
      <c r="A9" s="306">
        <v>42786</v>
      </c>
      <c r="B9" s="306">
        <v>42792</v>
      </c>
      <c r="C9" s="307" t="s">
        <v>84</v>
      </c>
      <c r="D9" s="117">
        <v>1</v>
      </c>
      <c r="E9" s="46"/>
      <c r="F9" s="46"/>
      <c r="G9" s="46"/>
      <c r="H9" s="46"/>
      <c r="I9" s="46">
        <v>1</v>
      </c>
      <c r="J9" s="119"/>
      <c r="K9" s="46"/>
      <c r="L9" s="46"/>
      <c r="M9" s="46"/>
      <c r="N9" s="46">
        <v>1</v>
      </c>
      <c r="O9" s="46">
        <v>1</v>
      </c>
      <c r="P9" s="46"/>
      <c r="Q9" s="44"/>
      <c r="R9" s="46">
        <v>1</v>
      </c>
      <c r="S9" s="46"/>
      <c r="T9" s="46">
        <v>1</v>
      </c>
      <c r="U9" s="46"/>
      <c r="V9" s="46"/>
      <c r="W9" s="46"/>
      <c r="X9" s="574">
        <v>1</v>
      </c>
      <c r="Y9" s="46"/>
      <c r="Z9" s="46"/>
      <c r="AA9" s="46"/>
      <c r="AB9" s="46"/>
      <c r="AC9" s="46"/>
      <c r="AD9" s="46">
        <v>1</v>
      </c>
      <c r="AE9" s="46"/>
      <c r="AF9" s="46"/>
      <c r="AG9" s="46">
        <v>1</v>
      </c>
      <c r="AH9" s="46"/>
      <c r="AI9" s="46"/>
      <c r="AJ9" s="46"/>
      <c r="AK9" s="46"/>
      <c r="AL9" s="46">
        <v>1</v>
      </c>
      <c r="AM9" s="46"/>
      <c r="AN9" s="46"/>
      <c r="AO9" s="46"/>
      <c r="AP9" s="119">
        <v>1</v>
      </c>
      <c r="AQ9" s="46">
        <f t="shared" si="0"/>
        <v>11</v>
      </c>
      <c r="AR9" s="119">
        <v>11</v>
      </c>
      <c r="AS9" s="211">
        <f t="shared" ref="AS9:AS15" si="2">AQ9/AR9*100</f>
        <v>100</v>
      </c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</row>
    <row r="10" spans="1:72" ht="15.75" x14ac:dyDescent="0.25">
      <c r="A10" s="306">
        <v>42793</v>
      </c>
      <c r="B10" s="306">
        <v>42799</v>
      </c>
      <c r="C10" s="307" t="s">
        <v>85</v>
      </c>
      <c r="D10" s="117">
        <v>1</v>
      </c>
      <c r="E10" s="46"/>
      <c r="F10" s="46"/>
      <c r="G10" s="46"/>
      <c r="H10" s="46"/>
      <c r="I10" s="46">
        <v>1</v>
      </c>
      <c r="J10" s="119">
        <v>1</v>
      </c>
      <c r="K10" s="46"/>
      <c r="L10" s="46"/>
      <c r="M10" s="46"/>
      <c r="N10" s="46">
        <v>1</v>
      </c>
      <c r="O10" s="46">
        <v>1</v>
      </c>
      <c r="P10" s="46"/>
      <c r="Q10" s="44"/>
      <c r="R10" s="46">
        <v>1</v>
      </c>
      <c r="S10" s="46"/>
      <c r="T10" s="46">
        <v>1</v>
      </c>
      <c r="U10" s="46"/>
      <c r="V10" s="46"/>
      <c r="W10" s="46"/>
      <c r="X10" s="574">
        <v>1</v>
      </c>
      <c r="Y10" s="46"/>
      <c r="Z10" s="46"/>
      <c r="AA10" s="46"/>
      <c r="AB10" s="46"/>
      <c r="AC10" s="46"/>
      <c r="AD10" s="46">
        <v>1</v>
      </c>
      <c r="AE10" s="46"/>
      <c r="AF10" s="46"/>
      <c r="AG10" s="46">
        <v>1</v>
      </c>
      <c r="AH10" s="46"/>
      <c r="AI10" s="46"/>
      <c r="AJ10" s="46"/>
      <c r="AK10" s="46"/>
      <c r="AL10" s="46">
        <v>1</v>
      </c>
      <c r="AM10" s="46"/>
      <c r="AN10" s="46"/>
      <c r="AO10" s="46"/>
      <c r="AP10" s="119">
        <v>1</v>
      </c>
      <c r="AQ10" s="46">
        <f t="shared" si="0"/>
        <v>12</v>
      </c>
      <c r="AR10" s="119">
        <v>12</v>
      </c>
      <c r="AS10" s="211">
        <f t="shared" si="2"/>
        <v>100</v>
      </c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</row>
    <row r="11" spans="1:72" ht="15.75" x14ac:dyDescent="0.25">
      <c r="A11" s="306">
        <v>42800</v>
      </c>
      <c r="B11" s="306">
        <v>42806</v>
      </c>
      <c r="C11" s="307" t="s">
        <v>86</v>
      </c>
      <c r="D11" s="117">
        <v>1</v>
      </c>
      <c r="E11" s="46"/>
      <c r="F11" s="46"/>
      <c r="G11" s="46"/>
      <c r="H11" s="46"/>
      <c r="I11" s="46">
        <v>1</v>
      </c>
      <c r="J11" s="119">
        <v>1</v>
      </c>
      <c r="K11" s="46"/>
      <c r="L11" s="46"/>
      <c r="M11" s="46"/>
      <c r="N11" s="46">
        <v>1</v>
      </c>
      <c r="O11" s="46">
        <v>1</v>
      </c>
      <c r="P11" s="46"/>
      <c r="Q11" s="44"/>
      <c r="R11" s="46">
        <v>1</v>
      </c>
      <c r="S11" s="46"/>
      <c r="T11" s="46">
        <v>1</v>
      </c>
      <c r="U11" s="46"/>
      <c r="V11" s="46"/>
      <c r="W11" s="46"/>
      <c r="X11" s="574">
        <v>1</v>
      </c>
      <c r="Y11" s="46"/>
      <c r="Z11" s="46"/>
      <c r="AA11" s="46"/>
      <c r="AB11" s="46"/>
      <c r="AC11" s="46"/>
      <c r="AD11" s="46">
        <v>1</v>
      </c>
      <c r="AE11" s="46"/>
      <c r="AF11" s="46"/>
      <c r="AG11" s="46">
        <v>1</v>
      </c>
      <c r="AH11" s="46"/>
      <c r="AI11" s="46"/>
      <c r="AJ11" s="46"/>
      <c r="AK11" s="46"/>
      <c r="AL11" s="46">
        <v>1</v>
      </c>
      <c r="AM11" s="46"/>
      <c r="AN11" s="46"/>
      <c r="AO11" s="46"/>
      <c r="AP11" s="119">
        <v>1</v>
      </c>
      <c r="AQ11" s="46">
        <f t="shared" si="0"/>
        <v>12</v>
      </c>
      <c r="AR11" s="119">
        <v>12</v>
      </c>
      <c r="AS11" s="211">
        <f t="shared" si="2"/>
        <v>100</v>
      </c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2" ht="15.75" x14ac:dyDescent="0.25">
      <c r="A12" s="306">
        <v>42807</v>
      </c>
      <c r="B12" s="306">
        <v>42813</v>
      </c>
      <c r="C12" s="307" t="s">
        <v>87</v>
      </c>
      <c r="D12" s="117">
        <v>1</v>
      </c>
      <c r="E12" s="46"/>
      <c r="F12" s="46"/>
      <c r="G12" s="46"/>
      <c r="H12" s="46"/>
      <c r="I12" s="46">
        <v>1</v>
      </c>
      <c r="J12" s="119">
        <v>1</v>
      </c>
      <c r="K12" s="46"/>
      <c r="L12" s="46"/>
      <c r="M12" s="46"/>
      <c r="N12" s="46">
        <v>1</v>
      </c>
      <c r="O12" s="46">
        <v>1</v>
      </c>
      <c r="P12" s="46"/>
      <c r="Q12" s="44"/>
      <c r="R12" s="46">
        <v>1</v>
      </c>
      <c r="S12" s="46"/>
      <c r="T12" s="46">
        <v>1</v>
      </c>
      <c r="U12" s="46"/>
      <c r="V12" s="46"/>
      <c r="W12" s="46"/>
      <c r="X12" s="574">
        <v>1</v>
      </c>
      <c r="Y12" s="46"/>
      <c r="Z12" s="46"/>
      <c r="AA12" s="46"/>
      <c r="AB12" s="46"/>
      <c r="AC12" s="46"/>
      <c r="AD12" s="46">
        <v>1</v>
      </c>
      <c r="AE12" s="46"/>
      <c r="AF12" s="46"/>
      <c r="AG12" s="46">
        <v>1</v>
      </c>
      <c r="AH12" s="46"/>
      <c r="AI12" s="46"/>
      <c r="AJ12" s="46"/>
      <c r="AK12" s="46"/>
      <c r="AL12" s="46">
        <v>1</v>
      </c>
      <c r="AM12" s="46"/>
      <c r="AN12" s="46"/>
      <c r="AO12" s="46"/>
      <c r="AP12" s="119">
        <v>1</v>
      </c>
      <c r="AQ12" s="46">
        <f t="shared" si="0"/>
        <v>12</v>
      </c>
      <c r="AR12" s="119">
        <v>12</v>
      </c>
      <c r="AS12" s="211">
        <f t="shared" si="2"/>
        <v>100</v>
      </c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2" ht="15.75" x14ac:dyDescent="0.25">
      <c r="A13" s="306">
        <v>42814</v>
      </c>
      <c r="B13" s="306">
        <v>42820</v>
      </c>
      <c r="C13" s="307" t="s">
        <v>88</v>
      </c>
      <c r="D13" s="117">
        <v>1</v>
      </c>
      <c r="E13" s="46"/>
      <c r="F13" s="46"/>
      <c r="G13" s="46"/>
      <c r="H13" s="46"/>
      <c r="I13" s="46">
        <v>1</v>
      </c>
      <c r="J13" s="119">
        <v>1</v>
      </c>
      <c r="K13" s="46"/>
      <c r="L13" s="46"/>
      <c r="M13" s="46"/>
      <c r="N13" s="46">
        <v>1</v>
      </c>
      <c r="O13" s="46">
        <v>1</v>
      </c>
      <c r="P13" s="46"/>
      <c r="Q13" s="44"/>
      <c r="R13" s="46">
        <v>1</v>
      </c>
      <c r="S13" s="46"/>
      <c r="T13" s="46"/>
      <c r="U13" s="46"/>
      <c r="V13" s="46"/>
      <c r="W13" s="46"/>
      <c r="X13" s="574">
        <v>1</v>
      </c>
      <c r="Y13" s="46"/>
      <c r="Z13" s="46"/>
      <c r="AA13" s="46"/>
      <c r="AB13" s="46"/>
      <c r="AC13" s="46"/>
      <c r="AD13" s="46">
        <v>1</v>
      </c>
      <c r="AE13" s="46"/>
      <c r="AF13" s="46"/>
      <c r="AG13" s="46">
        <v>1</v>
      </c>
      <c r="AH13" s="46"/>
      <c r="AI13" s="46"/>
      <c r="AJ13" s="46"/>
      <c r="AK13" s="46"/>
      <c r="AL13" s="46">
        <v>1</v>
      </c>
      <c r="AM13" s="46"/>
      <c r="AN13" s="46"/>
      <c r="AO13" s="46"/>
      <c r="AP13" s="119">
        <v>1</v>
      </c>
      <c r="AQ13" s="46">
        <f t="shared" ref="AQ13:AQ18" si="3">SUM(D13:AP13)</f>
        <v>11</v>
      </c>
      <c r="AR13" s="119">
        <v>12</v>
      </c>
      <c r="AS13" s="211">
        <f t="shared" si="2"/>
        <v>91.666666666666657</v>
      </c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2" ht="15.75" x14ac:dyDescent="0.25">
      <c r="A14" s="306">
        <v>42821</v>
      </c>
      <c r="B14" s="306">
        <v>42827</v>
      </c>
      <c r="C14" s="307" t="s">
        <v>89</v>
      </c>
      <c r="D14" s="117">
        <v>1</v>
      </c>
      <c r="E14" s="46"/>
      <c r="F14" s="46"/>
      <c r="G14" s="46"/>
      <c r="H14" s="46"/>
      <c r="I14" s="46">
        <v>1</v>
      </c>
      <c r="J14" s="119">
        <v>1</v>
      </c>
      <c r="K14" s="46"/>
      <c r="L14" s="46"/>
      <c r="M14" s="46"/>
      <c r="N14" s="46">
        <v>1</v>
      </c>
      <c r="O14" s="46">
        <v>1</v>
      </c>
      <c r="P14" s="46"/>
      <c r="Q14" s="44"/>
      <c r="R14" s="46">
        <v>1</v>
      </c>
      <c r="S14" s="46"/>
      <c r="T14" s="46"/>
      <c r="U14" s="46"/>
      <c r="V14" s="46"/>
      <c r="W14" s="46"/>
      <c r="X14" s="574">
        <v>1</v>
      </c>
      <c r="Y14" s="46"/>
      <c r="Z14" s="46"/>
      <c r="AA14" s="46"/>
      <c r="AB14" s="46"/>
      <c r="AC14" s="46"/>
      <c r="AD14" s="46">
        <v>1</v>
      </c>
      <c r="AE14" s="46"/>
      <c r="AF14" s="46"/>
      <c r="AG14" s="46">
        <v>1</v>
      </c>
      <c r="AH14" s="46"/>
      <c r="AI14" s="46"/>
      <c r="AJ14" s="46"/>
      <c r="AK14" s="46"/>
      <c r="AL14" s="46">
        <v>1</v>
      </c>
      <c r="AM14" s="46"/>
      <c r="AN14" s="46"/>
      <c r="AO14" s="46"/>
      <c r="AP14" s="119"/>
      <c r="AQ14" s="46">
        <f t="shared" si="3"/>
        <v>10</v>
      </c>
      <c r="AR14" s="119">
        <v>12</v>
      </c>
      <c r="AS14" s="211">
        <f t="shared" si="2"/>
        <v>83.333333333333343</v>
      </c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2" ht="15.75" x14ac:dyDescent="0.25">
      <c r="A15" s="306">
        <v>42828</v>
      </c>
      <c r="B15" s="306">
        <v>42834</v>
      </c>
      <c r="C15" s="307" t="s">
        <v>90</v>
      </c>
      <c r="D15" s="117">
        <v>1</v>
      </c>
      <c r="E15" s="46"/>
      <c r="F15" s="46"/>
      <c r="G15" s="46"/>
      <c r="H15" s="46"/>
      <c r="I15" s="46">
        <v>1</v>
      </c>
      <c r="J15" s="119">
        <v>1</v>
      </c>
      <c r="K15" s="46"/>
      <c r="L15" s="46"/>
      <c r="M15" s="46"/>
      <c r="N15" s="46">
        <v>1</v>
      </c>
      <c r="O15" s="46">
        <v>1</v>
      </c>
      <c r="P15" s="46"/>
      <c r="Q15" s="44"/>
      <c r="R15" s="46"/>
      <c r="S15" s="46"/>
      <c r="T15" s="46"/>
      <c r="U15" s="46"/>
      <c r="V15" s="46"/>
      <c r="W15" s="46"/>
      <c r="X15" s="574">
        <v>1</v>
      </c>
      <c r="Y15" s="46"/>
      <c r="Z15" s="46"/>
      <c r="AA15" s="46"/>
      <c r="AB15" s="46"/>
      <c r="AC15" s="46"/>
      <c r="AD15" s="46">
        <v>1</v>
      </c>
      <c r="AE15" s="46"/>
      <c r="AF15" s="46"/>
      <c r="AG15" s="46"/>
      <c r="AH15" s="46"/>
      <c r="AI15" s="46"/>
      <c r="AJ15" s="46"/>
      <c r="AK15" s="46"/>
      <c r="AL15" s="46">
        <v>1</v>
      </c>
      <c r="AM15" s="46"/>
      <c r="AN15" s="46"/>
      <c r="AO15" s="46"/>
      <c r="AP15" s="119"/>
      <c r="AQ15" s="46">
        <f t="shared" si="3"/>
        <v>8</v>
      </c>
      <c r="AR15" s="119">
        <v>12</v>
      </c>
      <c r="AS15" s="211">
        <f t="shared" si="2"/>
        <v>66.666666666666657</v>
      </c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</row>
    <row r="16" spans="1:72" ht="15.75" x14ac:dyDescent="0.25">
      <c r="A16" s="306">
        <v>42835</v>
      </c>
      <c r="B16" s="306">
        <v>42841</v>
      </c>
      <c r="C16" s="307" t="s">
        <v>91</v>
      </c>
      <c r="D16" s="117">
        <v>1</v>
      </c>
      <c r="E16" s="46"/>
      <c r="F16" s="46"/>
      <c r="G16" s="46"/>
      <c r="H16" s="46"/>
      <c r="I16" s="46">
        <v>1</v>
      </c>
      <c r="J16" s="119"/>
      <c r="K16" s="46"/>
      <c r="L16" s="46"/>
      <c r="M16" s="46"/>
      <c r="N16" s="46">
        <v>1</v>
      </c>
      <c r="O16" s="46">
        <v>1</v>
      </c>
      <c r="P16" s="46"/>
      <c r="Q16" s="44"/>
      <c r="R16" s="46"/>
      <c r="S16" s="46"/>
      <c r="T16" s="46"/>
      <c r="U16" s="46"/>
      <c r="V16" s="46"/>
      <c r="W16" s="46"/>
      <c r="X16" s="574">
        <v>1</v>
      </c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>
        <v>1</v>
      </c>
      <c r="AM16" s="46"/>
      <c r="AN16" s="46"/>
      <c r="AO16" s="46"/>
      <c r="AP16" s="119"/>
      <c r="AQ16" s="46">
        <f t="shared" si="3"/>
        <v>6</v>
      </c>
      <c r="AR16" s="119">
        <v>12</v>
      </c>
      <c r="AS16" s="211">
        <f t="shared" si="1"/>
        <v>50</v>
      </c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1:72" ht="15.75" x14ac:dyDescent="0.25">
      <c r="A17" s="306">
        <v>42842</v>
      </c>
      <c r="B17" s="306">
        <v>42848</v>
      </c>
      <c r="C17" s="307" t="s">
        <v>92</v>
      </c>
      <c r="D17" s="117">
        <v>1</v>
      </c>
      <c r="E17" s="46"/>
      <c r="F17" s="46"/>
      <c r="G17" s="46"/>
      <c r="H17" s="46"/>
      <c r="I17" s="46">
        <v>1</v>
      </c>
      <c r="J17" s="119"/>
      <c r="K17" s="46"/>
      <c r="L17" s="46"/>
      <c r="M17" s="46"/>
      <c r="N17" s="46">
        <v>1</v>
      </c>
      <c r="O17" s="46"/>
      <c r="P17" s="46"/>
      <c r="Q17" s="44"/>
      <c r="R17" s="46"/>
      <c r="S17" s="46"/>
      <c r="T17" s="46"/>
      <c r="U17" s="46"/>
      <c r="V17" s="46"/>
      <c r="W17" s="46"/>
      <c r="X17" s="481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119"/>
      <c r="AQ17" s="46">
        <f t="shared" si="3"/>
        <v>3</v>
      </c>
      <c r="AR17" s="119">
        <v>12</v>
      </c>
      <c r="AS17" s="211">
        <f>AQ17/AR17*100</f>
        <v>25</v>
      </c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1:72" ht="15.75" x14ac:dyDescent="0.25">
      <c r="A18" s="306">
        <v>42849</v>
      </c>
      <c r="B18" s="306">
        <v>42855</v>
      </c>
      <c r="C18" s="307" t="s">
        <v>93</v>
      </c>
      <c r="D18" s="117"/>
      <c r="E18" s="46"/>
      <c r="F18" s="46"/>
      <c r="G18" s="46"/>
      <c r="H18" s="46"/>
      <c r="I18" s="46">
        <v>1</v>
      </c>
      <c r="J18" s="119"/>
      <c r="K18" s="46"/>
      <c r="L18" s="46"/>
      <c r="M18" s="46"/>
      <c r="N18" s="46">
        <v>1</v>
      </c>
      <c r="O18" s="46"/>
      <c r="P18" s="46"/>
      <c r="Q18" s="44"/>
      <c r="R18" s="46"/>
      <c r="S18" s="46"/>
      <c r="T18" s="46"/>
      <c r="U18" s="46"/>
      <c r="V18" s="46"/>
      <c r="W18" s="46"/>
      <c r="X18" s="481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119"/>
      <c r="AQ18" s="46">
        <f t="shared" si="3"/>
        <v>2</v>
      </c>
      <c r="AR18" s="119">
        <v>12</v>
      </c>
      <c r="AS18" s="211">
        <f>AQ18/AR18*100</f>
        <v>16.666666666666664</v>
      </c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1:72" ht="15.75" x14ac:dyDescent="0.25">
      <c r="A19" s="306">
        <v>42856</v>
      </c>
      <c r="B19" s="306">
        <v>42862</v>
      </c>
      <c r="C19" s="307" t="s">
        <v>94</v>
      </c>
      <c r="D19" s="117"/>
      <c r="E19" s="46"/>
      <c r="F19" s="46"/>
      <c r="G19" s="46"/>
      <c r="H19" s="46"/>
      <c r="I19" s="46"/>
      <c r="J19" s="119"/>
      <c r="K19" s="46"/>
      <c r="L19" s="46"/>
      <c r="M19" s="46"/>
      <c r="N19" s="46"/>
      <c r="O19" s="46"/>
      <c r="P19" s="46"/>
      <c r="Q19" s="44"/>
      <c r="R19" s="46"/>
      <c r="S19" s="46"/>
      <c r="T19" s="46"/>
      <c r="U19" s="46"/>
      <c r="V19" s="46"/>
      <c r="W19" s="46"/>
      <c r="X19" s="481"/>
      <c r="Y19" s="46"/>
      <c r="Z19" s="48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119"/>
      <c r="AQ19" s="46"/>
      <c r="AR19" s="119">
        <v>12</v>
      </c>
      <c r="AS19" s="211">
        <f t="shared" si="1"/>
        <v>0</v>
      </c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1:72" ht="15.75" x14ac:dyDescent="0.25">
      <c r="A20" s="306">
        <v>42863</v>
      </c>
      <c r="B20" s="306">
        <v>42869</v>
      </c>
      <c r="C20" s="307" t="s">
        <v>95</v>
      </c>
      <c r="D20" s="117"/>
      <c r="E20" s="46"/>
      <c r="F20" s="46"/>
      <c r="G20" s="46"/>
      <c r="H20" s="46"/>
      <c r="I20" s="46"/>
      <c r="J20" s="119"/>
      <c r="K20" s="46"/>
      <c r="L20" s="46"/>
      <c r="M20" s="46"/>
      <c r="N20" s="46"/>
      <c r="O20" s="46"/>
      <c r="P20" s="46"/>
      <c r="Q20" s="44"/>
      <c r="R20" s="46"/>
      <c r="S20" s="46"/>
      <c r="T20" s="46"/>
      <c r="U20" s="46"/>
      <c r="V20" s="46"/>
      <c r="W20" s="46"/>
      <c r="X20" s="481"/>
      <c r="Y20" s="46"/>
      <c r="Z20" s="48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119"/>
      <c r="AQ20" s="46"/>
      <c r="AR20" s="119">
        <v>12</v>
      </c>
      <c r="AS20" s="211">
        <f t="shared" si="1"/>
        <v>0</v>
      </c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</row>
    <row r="21" spans="1:72" ht="15.75" x14ac:dyDescent="0.25">
      <c r="A21" s="306">
        <v>42870</v>
      </c>
      <c r="B21" s="306">
        <v>42876</v>
      </c>
      <c r="C21" s="307" t="s">
        <v>96</v>
      </c>
      <c r="D21" s="117"/>
      <c r="E21" s="46"/>
      <c r="F21" s="46"/>
      <c r="G21" s="46"/>
      <c r="H21" s="46"/>
      <c r="I21" s="46"/>
      <c r="J21" s="119"/>
      <c r="K21" s="46"/>
      <c r="L21" s="46"/>
      <c r="M21" s="46"/>
      <c r="N21" s="46"/>
      <c r="O21" s="46"/>
      <c r="P21" s="46"/>
      <c r="Q21" s="44"/>
      <c r="R21" s="46"/>
      <c r="S21" s="46"/>
      <c r="T21" s="46"/>
      <c r="U21" s="46"/>
      <c r="V21" s="46"/>
      <c r="W21" s="46"/>
      <c r="X21" s="481"/>
      <c r="Y21" s="46"/>
      <c r="Z21" s="48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119"/>
      <c r="AQ21" s="46"/>
      <c r="AR21" s="119">
        <v>12</v>
      </c>
      <c r="AS21" s="211">
        <f t="shared" si="1"/>
        <v>0</v>
      </c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</row>
    <row r="22" spans="1:72" ht="15.75" x14ac:dyDescent="0.25">
      <c r="A22" s="306">
        <v>42877</v>
      </c>
      <c r="B22" s="306">
        <v>42883</v>
      </c>
      <c r="C22" s="307" t="s">
        <v>97</v>
      </c>
      <c r="D22" s="117"/>
      <c r="E22" s="46"/>
      <c r="F22" s="46"/>
      <c r="G22" s="46"/>
      <c r="H22" s="46"/>
      <c r="I22" s="46"/>
      <c r="J22" s="119"/>
      <c r="K22" s="46"/>
      <c r="L22" s="46"/>
      <c r="M22" s="46"/>
      <c r="N22" s="46"/>
      <c r="O22" s="46"/>
      <c r="P22" s="46"/>
      <c r="Q22" s="44"/>
      <c r="R22" s="46"/>
      <c r="S22" s="46"/>
      <c r="T22" s="46"/>
      <c r="U22" s="46"/>
      <c r="V22" s="46"/>
      <c r="W22" s="46"/>
      <c r="X22" s="481"/>
      <c r="Y22" s="46"/>
      <c r="Z22" s="48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119"/>
      <c r="AQ22" s="46"/>
      <c r="AR22" s="119">
        <v>12</v>
      </c>
      <c r="AS22" s="211">
        <f t="shared" si="1"/>
        <v>0</v>
      </c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1:72" ht="15.75" x14ac:dyDescent="0.25">
      <c r="A23" s="306">
        <v>42884</v>
      </c>
      <c r="B23" s="306">
        <v>42890</v>
      </c>
      <c r="C23" s="307" t="s">
        <v>98</v>
      </c>
      <c r="D23" s="117"/>
      <c r="E23" s="46"/>
      <c r="F23" s="46"/>
      <c r="G23" s="46"/>
      <c r="H23" s="46"/>
      <c r="I23" s="46"/>
      <c r="J23" s="119"/>
      <c r="K23" s="46"/>
      <c r="L23" s="46"/>
      <c r="M23" s="46"/>
      <c r="N23" s="46"/>
      <c r="O23" s="46"/>
      <c r="P23" s="46"/>
      <c r="Q23" s="44"/>
      <c r="R23" s="46"/>
      <c r="S23" s="46"/>
      <c r="T23" s="46"/>
      <c r="U23" s="46"/>
      <c r="V23" s="46"/>
      <c r="W23" s="46"/>
      <c r="X23" s="46"/>
      <c r="Y23" s="46"/>
      <c r="Z23" s="48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119"/>
      <c r="AQ23" s="46"/>
      <c r="AR23" s="119">
        <v>12</v>
      </c>
      <c r="AS23" s="211">
        <f t="shared" si="1"/>
        <v>0</v>
      </c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1:72" ht="15.75" x14ac:dyDescent="0.25">
      <c r="A24" s="306">
        <v>42891</v>
      </c>
      <c r="B24" s="306">
        <v>42897</v>
      </c>
      <c r="C24" s="307" t="s">
        <v>99</v>
      </c>
      <c r="D24" s="117"/>
      <c r="E24" s="46"/>
      <c r="F24" s="46"/>
      <c r="G24" s="46"/>
      <c r="H24" s="46"/>
      <c r="I24" s="46"/>
      <c r="J24" s="119"/>
      <c r="K24" s="46"/>
      <c r="L24" s="46"/>
      <c r="M24" s="46"/>
      <c r="N24" s="46"/>
      <c r="O24" s="46"/>
      <c r="P24" s="46"/>
      <c r="Q24" s="44"/>
      <c r="R24" s="46"/>
      <c r="S24" s="46"/>
      <c r="T24" s="46"/>
      <c r="U24" s="46"/>
      <c r="V24" s="46"/>
      <c r="W24" s="46"/>
      <c r="X24" s="46"/>
      <c r="Y24" s="46"/>
      <c r="Z24" s="48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119"/>
      <c r="AQ24" s="46"/>
      <c r="AR24" s="119">
        <v>12</v>
      </c>
      <c r="AS24" s="211">
        <f t="shared" si="1"/>
        <v>0</v>
      </c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1:72" ht="15.75" x14ac:dyDescent="0.25">
      <c r="A25" s="306">
        <v>42898</v>
      </c>
      <c r="B25" s="306">
        <v>42904</v>
      </c>
      <c r="C25" s="307" t="s">
        <v>100</v>
      </c>
      <c r="D25" s="117"/>
      <c r="E25" s="46"/>
      <c r="F25" s="46"/>
      <c r="G25" s="46"/>
      <c r="H25" s="46"/>
      <c r="I25" s="46"/>
      <c r="J25" s="119"/>
      <c r="K25" s="46"/>
      <c r="L25" s="46"/>
      <c r="M25" s="46"/>
      <c r="N25" s="46"/>
      <c r="O25" s="46"/>
      <c r="P25" s="46"/>
      <c r="Q25" s="44"/>
      <c r="R25" s="46"/>
      <c r="S25" s="46"/>
      <c r="T25" s="46"/>
      <c r="U25" s="46"/>
      <c r="V25" s="46"/>
      <c r="W25" s="46"/>
      <c r="X25" s="46"/>
      <c r="Y25" s="46"/>
      <c r="Z25" s="48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119"/>
      <c r="AQ25" s="46"/>
      <c r="AR25" s="119">
        <v>12</v>
      </c>
      <c r="AS25" s="211">
        <f t="shared" si="1"/>
        <v>0</v>
      </c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  <row r="26" spans="1:72" ht="15.75" x14ac:dyDescent="0.25">
      <c r="A26" s="306">
        <v>42905</v>
      </c>
      <c r="B26" s="306">
        <v>42911</v>
      </c>
      <c r="C26" s="307" t="s">
        <v>101</v>
      </c>
      <c r="D26" s="117"/>
      <c r="E26" s="46"/>
      <c r="F26" s="46"/>
      <c r="G26" s="46"/>
      <c r="H26" s="46"/>
      <c r="I26" s="46"/>
      <c r="J26" s="119"/>
      <c r="K26" s="46"/>
      <c r="L26" s="46"/>
      <c r="M26" s="46"/>
      <c r="N26" s="46"/>
      <c r="O26" s="46"/>
      <c r="P26" s="46"/>
      <c r="Q26" s="44"/>
      <c r="R26" s="46"/>
      <c r="S26" s="46"/>
      <c r="T26" s="46"/>
      <c r="U26" s="46"/>
      <c r="V26" s="46"/>
      <c r="W26" s="46"/>
      <c r="X26" s="46"/>
      <c r="Y26" s="46"/>
      <c r="Z26" s="48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119"/>
      <c r="AQ26" s="46"/>
      <c r="AR26" s="119">
        <v>12</v>
      </c>
      <c r="AS26" s="211">
        <f t="shared" si="1"/>
        <v>0</v>
      </c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</row>
    <row r="27" spans="1:72" ht="15.75" x14ac:dyDescent="0.25">
      <c r="A27" s="306">
        <v>42912</v>
      </c>
      <c r="B27" s="306">
        <v>42918</v>
      </c>
      <c r="C27" s="307" t="s">
        <v>102</v>
      </c>
      <c r="D27" s="117"/>
      <c r="E27" s="46"/>
      <c r="F27" s="46"/>
      <c r="G27" s="46"/>
      <c r="H27" s="46"/>
      <c r="I27" s="46"/>
      <c r="J27" s="119"/>
      <c r="K27" s="46"/>
      <c r="L27" s="46"/>
      <c r="M27" s="46"/>
      <c r="N27" s="46"/>
      <c r="O27" s="46"/>
      <c r="P27" s="46"/>
      <c r="Q27" s="44"/>
      <c r="R27" s="46"/>
      <c r="S27" s="46"/>
      <c r="T27" s="46"/>
      <c r="U27" s="46"/>
      <c r="V27" s="46"/>
      <c r="W27" s="46"/>
      <c r="X27" s="46"/>
      <c r="Y27" s="46"/>
      <c r="Z27" s="48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119"/>
      <c r="AQ27" s="46"/>
      <c r="AR27" s="119">
        <v>12</v>
      </c>
      <c r="AS27" s="211">
        <f t="shared" si="1"/>
        <v>0</v>
      </c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</row>
    <row r="28" spans="1:72" ht="15.75" x14ac:dyDescent="0.25">
      <c r="A28" s="306">
        <v>42919</v>
      </c>
      <c r="B28" s="306">
        <v>42925</v>
      </c>
      <c r="C28" s="307" t="s">
        <v>103</v>
      </c>
      <c r="D28" s="117"/>
      <c r="E28" s="46"/>
      <c r="F28" s="46"/>
      <c r="G28" s="46"/>
      <c r="H28" s="46"/>
      <c r="I28" s="46"/>
      <c r="J28" s="119"/>
      <c r="K28" s="46"/>
      <c r="L28" s="46"/>
      <c r="M28" s="46"/>
      <c r="N28" s="46"/>
      <c r="O28" s="46"/>
      <c r="P28" s="46"/>
      <c r="Q28" s="44"/>
      <c r="R28" s="46"/>
      <c r="S28" s="46"/>
      <c r="T28" s="46"/>
      <c r="U28" s="46"/>
      <c r="V28" s="46"/>
      <c r="W28" s="46"/>
      <c r="X28" s="46"/>
      <c r="Y28" s="46"/>
      <c r="Z28" s="48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119"/>
      <c r="AQ28" s="46"/>
      <c r="AR28" s="119">
        <v>12</v>
      </c>
      <c r="AS28" s="211">
        <f t="shared" si="1"/>
        <v>0</v>
      </c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</row>
    <row r="29" spans="1:72" ht="15.75" x14ac:dyDescent="0.25">
      <c r="A29" s="306">
        <v>42926</v>
      </c>
      <c r="B29" s="306">
        <v>42932</v>
      </c>
      <c r="C29" s="307" t="s">
        <v>104</v>
      </c>
      <c r="D29" s="117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4"/>
      <c r="R29" s="46"/>
      <c r="S29" s="46"/>
      <c r="T29" s="46"/>
      <c r="U29" s="46"/>
      <c r="V29" s="46"/>
      <c r="W29" s="46"/>
      <c r="X29" s="46"/>
      <c r="Y29" s="46"/>
      <c r="Z29" s="48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119"/>
      <c r="AQ29" s="46"/>
      <c r="AR29" s="119">
        <v>12</v>
      </c>
      <c r="AS29" s="211">
        <f t="shared" si="1"/>
        <v>0</v>
      </c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</row>
    <row r="30" spans="1:72" ht="15.75" x14ac:dyDescent="0.25">
      <c r="A30" s="306">
        <v>42933</v>
      </c>
      <c r="B30" s="306">
        <v>42939</v>
      </c>
      <c r="C30" s="307" t="s">
        <v>105</v>
      </c>
      <c r="D30" s="117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4"/>
      <c r="R30" s="46"/>
      <c r="S30" s="46"/>
      <c r="T30" s="46"/>
      <c r="U30" s="46"/>
      <c r="V30" s="46"/>
      <c r="W30" s="46"/>
      <c r="X30" s="46"/>
      <c r="Y30" s="46"/>
      <c r="Z30" s="48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119"/>
      <c r="AQ30" s="46"/>
      <c r="AR30" s="119">
        <v>12</v>
      </c>
      <c r="AS30" s="211">
        <f t="shared" si="1"/>
        <v>0</v>
      </c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</row>
    <row r="31" spans="1:72" ht="15.75" x14ac:dyDescent="0.25">
      <c r="A31" s="306">
        <v>42940</v>
      </c>
      <c r="B31" s="306">
        <v>42946</v>
      </c>
      <c r="C31" s="307" t="s">
        <v>106</v>
      </c>
      <c r="D31" s="117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4"/>
      <c r="R31" s="46"/>
      <c r="S31" s="46"/>
      <c r="T31" s="46"/>
      <c r="U31" s="46"/>
      <c r="V31" s="46"/>
      <c r="W31" s="46"/>
      <c r="X31" s="46"/>
      <c r="Y31" s="46"/>
      <c r="Z31" s="48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119"/>
      <c r="AQ31" s="46"/>
      <c r="AR31" s="119">
        <v>12</v>
      </c>
      <c r="AS31" s="211">
        <f t="shared" si="1"/>
        <v>0</v>
      </c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</row>
    <row r="32" spans="1:72" ht="15.75" x14ac:dyDescent="0.25">
      <c r="A32" s="306">
        <v>42947</v>
      </c>
      <c r="B32" s="306">
        <v>42953</v>
      </c>
      <c r="C32" s="307" t="s">
        <v>107</v>
      </c>
      <c r="D32" s="11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4"/>
      <c r="R32" s="46"/>
      <c r="S32" s="46"/>
      <c r="T32" s="46"/>
      <c r="U32" s="46"/>
      <c r="V32" s="46"/>
      <c r="W32" s="46"/>
      <c r="X32" s="46"/>
      <c r="Y32" s="46"/>
      <c r="Z32" s="48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119"/>
      <c r="AQ32" s="46"/>
      <c r="AR32" s="119">
        <v>12</v>
      </c>
      <c r="AS32" s="211">
        <f t="shared" si="1"/>
        <v>0</v>
      </c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</row>
    <row r="33" spans="1:72" ht="15.75" x14ac:dyDescent="0.25">
      <c r="A33" s="306">
        <v>42954</v>
      </c>
      <c r="B33" s="306">
        <v>42960</v>
      </c>
      <c r="C33" s="307" t="s">
        <v>108</v>
      </c>
      <c r="D33" s="117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4"/>
      <c r="R33" s="46"/>
      <c r="S33" s="46"/>
      <c r="T33" s="46"/>
      <c r="U33" s="46"/>
      <c r="V33" s="46"/>
      <c r="W33" s="46"/>
      <c r="X33" s="46"/>
      <c r="Y33" s="46"/>
      <c r="Z33" s="48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119"/>
      <c r="AQ33" s="46"/>
      <c r="AR33" s="119">
        <v>12</v>
      </c>
      <c r="AS33" s="211">
        <f t="shared" si="1"/>
        <v>0</v>
      </c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</row>
    <row r="34" spans="1:72" s="309" customFormat="1" ht="15.75" x14ac:dyDescent="0.25">
      <c r="A34" s="306">
        <v>42961</v>
      </c>
      <c r="B34" s="306">
        <v>42967</v>
      </c>
      <c r="C34" s="307" t="s">
        <v>109</v>
      </c>
      <c r="D34" s="117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4"/>
      <c r="R34" s="46"/>
      <c r="S34" s="46"/>
      <c r="T34" s="46"/>
      <c r="U34" s="46"/>
      <c r="V34" s="46"/>
      <c r="W34" s="46"/>
      <c r="X34" s="46"/>
      <c r="Y34" s="46"/>
      <c r="Z34" s="48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119"/>
      <c r="AQ34" s="46"/>
      <c r="AR34" s="119">
        <v>12</v>
      </c>
      <c r="AS34" s="211">
        <f t="shared" si="1"/>
        <v>0</v>
      </c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</row>
    <row r="35" spans="1:72" ht="15.75" x14ac:dyDescent="0.25">
      <c r="A35" s="306">
        <v>42968</v>
      </c>
      <c r="B35" s="306">
        <v>42974</v>
      </c>
      <c r="C35" s="307" t="s">
        <v>110</v>
      </c>
      <c r="D35" s="117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4"/>
      <c r="R35" s="46"/>
      <c r="S35" s="46"/>
      <c r="T35" s="46"/>
      <c r="U35" s="46"/>
      <c r="V35" s="46"/>
      <c r="W35" s="46"/>
      <c r="X35" s="46"/>
      <c r="Y35" s="46"/>
      <c r="Z35" s="48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119"/>
      <c r="AQ35" s="46"/>
      <c r="AR35" s="119">
        <v>12</v>
      </c>
      <c r="AS35" s="211">
        <f t="shared" si="1"/>
        <v>0</v>
      </c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</row>
    <row r="36" spans="1:72" ht="15.75" x14ac:dyDescent="0.25">
      <c r="A36" s="306">
        <v>42975</v>
      </c>
      <c r="B36" s="306">
        <v>42981</v>
      </c>
      <c r="C36" s="307" t="s">
        <v>111</v>
      </c>
      <c r="D36" s="117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4"/>
      <c r="R36" s="46"/>
      <c r="S36" s="46"/>
      <c r="T36" s="46"/>
      <c r="U36" s="46"/>
      <c r="V36" s="46"/>
      <c r="W36" s="46"/>
      <c r="X36" s="46"/>
      <c r="Y36" s="46"/>
      <c r="Z36" s="48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119"/>
      <c r="AQ36" s="46"/>
      <c r="AR36" s="119">
        <v>12</v>
      </c>
      <c r="AS36" s="211">
        <f t="shared" si="1"/>
        <v>0</v>
      </c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</row>
    <row r="37" spans="1:72" ht="15.75" x14ac:dyDescent="0.25">
      <c r="A37" s="306">
        <v>42982</v>
      </c>
      <c r="B37" s="306">
        <v>42988</v>
      </c>
      <c r="C37" s="307" t="s">
        <v>112</v>
      </c>
      <c r="D37" s="11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4"/>
      <c r="R37" s="46"/>
      <c r="S37" s="46"/>
      <c r="T37" s="46"/>
      <c r="U37" s="46"/>
      <c r="V37" s="46"/>
      <c r="W37" s="46"/>
      <c r="X37" s="46"/>
      <c r="Y37" s="46"/>
      <c r="Z37" s="48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119"/>
      <c r="AQ37" s="46"/>
      <c r="AR37" s="119">
        <v>12</v>
      </c>
      <c r="AS37" s="211">
        <f t="shared" si="1"/>
        <v>0</v>
      </c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</row>
    <row r="38" spans="1:72" ht="15.75" x14ac:dyDescent="0.25">
      <c r="A38" s="306">
        <v>42989</v>
      </c>
      <c r="B38" s="306">
        <v>42995</v>
      </c>
      <c r="C38" s="307" t="s">
        <v>113</v>
      </c>
      <c r="D38" s="117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4"/>
      <c r="R38" s="46"/>
      <c r="S38" s="46"/>
      <c r="T38" s="46"/>
      <c r="U38" s="46"/>
      <c r="V38" s="46"/>
      <c r="W38" s="46"/>
      <c r="X38" s="46"/>
      <c r="Y38" s="46"/>
      <c r="Z38" s="48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119"/>
      <c r="AQ38" s="46"/>
      <c r="AR38" s="119">
        <v>12</v>
      </c>
      <c r="AS38" s="211">
        <f t="shared" si="1"/>
        <v>0</v>
      </c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</row>
    <row r="39" spans="1:72" ht="15.75" x14ac:dyDescent="0.25">
      <c r="A39" s="306">
        <v>42996</v>
      </c>
      <c r="B39" s="306">
        <v>43002</v>
      </c>
      <c r="C39" s="307" t="s">
        <v>114</v>
      </c>
      <c r="D39" s="117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4"/>
      <c r="R39" s="46"/>
      <c r="S39" s="46"/>
      <c r="T39" s="46"/>
      <c r="U39" s="46"/>
      <c r="V39" s="46"/>
      <c r="W39" s="46"/>
      <c r="X39" s="46"/>
      <c r="Y39" s="46"/>
      <c r="Z39" s="48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119"/>
      <c r="AQ39" s="46"/>
      <c r="AR39" s="119">
        <v>12</v>
      </c>
      <c r="AS39" s="211">
        <f t="shared" si="1"/>
        <v>0</v>
      </c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</row>
    <row r="40" spans="1:72" ht="15.75" x14ac:dyDescent="0.25">
      <c r="A40" s="306">
        <v>43003</v>
      </c>
      <c r="B40" s="306">
        <v>43009</v>
      </c>
      <c r="C40" s="307" t="s">
        <v>115</v>
      </c>
      <c r="D40" s="117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4"/>
      <c r="R40" s="46"/>
      <c r="S40" s="46"/>
      <c r="T40" s="46"/>
      <c r="U40" s="46"/>
      <c r="V40" s="46"/>
      <c r="W40" s="46"/>
      <c r="X40" s="46"/>
      <c r="Y40" s="46"/>
      <c r="Z40" s="48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119"/>
      <c r="AQ40" s="46"/>
      <c r="AR40" s="119">
        <v>12</v>
      </c>
      <c r="AS40" s="211">
        <f t="shared" si="1"/>
        <v>0</v>
      </c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</row>
    <row r="41" spans="1:72" ht="15.75" x14ac:dyDescent="0.25">
      <c r="A41" s="306">
        <v>43010</v>
      </c>
      <c r="B41" s="306">
        <v>43016</v>
      </c>
      <c r="C41" s="307" t="s">
        <v>116</v>
      </c>
      <c r="D41" s="117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4"/>
      <c r="R41" s="46"/>
      <c r="S41" s="46"/>
      <c r="T41" s="46"/>
      <c r="U41" s="46"/>
      <c r="V41" s="46"/>
      <c r="W41" s="46"/>
      <c r="X41" s="46"/>
      <c r="Y41" s="46"/>
      <c r="Z41" s="48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119"/>
      <c r="AQ41" s="46"/>
      <c r="AR41" s="119">
        <v>12</v>
      </c>
      <c r="AS41" s="211">
        <f t="shared" si="1"/>
        <v>0</v>
      </c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</row>
    <row r="42" spans="1:72" ht="15.75" x14ac:dyDescent="0.25">
      <c r="A42" s="306">
        <v>43017</v>
      </c>
      <c r="B42" s="306">
        <v>43023</v>
      </c>
      <c r="C42" s="307" t="s">
        <v>117</v>
      </c>
      <c r="D42" s="117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4"/>
      <c r="R42" s="46"/>
      <c r="S42" s="46"/>
      <c r="T42" s="46"/>
      <c r="U42" s="46"/>
      <c r="V42" s="46"/>
      <c r="W42" s="46"/>
      <c r="X42" s="46"/>
      <c r="Y42" s="46"/>
      <c r="Z42" s="48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119"/>
      <c r="AQ42" s="46"/>
      <c r="AR42" s="119">
        <v>12</v>
      </c>
      <c r="AS42" s="211">
        <f t="shared" si="1"/>
        <v>0</v>
      </c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</row>
    <row r="43" spans="1:72" ht="15.75" x14ac:dyDescent="0.25">
      <c r="A43" s="306">
        <v>43024</v>
      </c>
      <c r="B43" s="306">
        <v>43030</v>
      </c>
      <c r="C43" s="307" t="s">
        <v>118</v>
      </c>
      <c r="D43" s="117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4"/>
      <c r="R43" s="46"/>
      <c r="S43" s="46"/>
      <c r="T43" s="46"/>
      <c r="U43" s="46"/>
      <c r="V43" s="46"/>
      <c r="W43" s="46"/>
      <c r="X43" s="46"/>
      <c r="Y43" s="46"/>
      <c r="Z43" s="48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119"/>
      <c r="AQ43" s="46"/>
      <c r="AR43" s="119">
        <v>12</v>
      </c>
      <c r="AS43" s="211">
        <f t="shared" si="1"/>
        <v>0</v>
      </c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</row>
    <row r="44" spans="1:72" ht="15.75" x14ac:dyDescent="0.25">
      <c r="A44" s="306">
        <v>43031</v>
      </c>
      <c r="B44" s="306">
        <v>43037</v>
      </c>
      <c r="C44" s="307" t="s">
        <v>119</v>
      </c>
      <c r="D44" s="117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4"/>
      <c r="R44" s="46"/>
      <c r="S44" s="46"/>
      <c r="T44" s="46"/>
      <c r="U44" s="46"/>
      <c r="V44" s="46"/>
      <c r="W44" s="46"/>
      <c r="X44" s="46"/>
      <c r="Y44" s="46"/>
      <c r="Z44" s="48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119"/>
      <c r="AQ44" s="46"/>
      <c r="AR44" s="119">
        <v>12</v>
      </c>
      <c r="AS44" s="211">
        <f t="shared" si="1"/>
        <v>0</v>
      </c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</row>
    <row r="45" spans="1:72" ht="15.75" x14ac:dyDescent="0.25">
      <c r="A45" s="306">
        <v>43038</v>
      </c>
      <c r="B45" s="306">
        <v>43044</v>
      </c>
      <c r="C45" s="307" t="s">
        <v>120</v>
      </c>
      <c r="D45" s="117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4"/>
      <c r="R45" s="46"/>
      <c r="S45" s="46"/>
      <c r="T45" s="46"/>
      <c r="U45" s="46"/>
      <c r="V45" s="46"/>
      <c r="W45" s="46"/>
      <c r="X45" s="46"/>
      <c r="Y45" s="46"/>
      <c r="Z45" s="48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119"/>
      <c r="AQ45" s="46"/>
      <c r="AR45" s="119">
        <v>12</v>
      </c>
      <c r="AS45" s="211">
        <f t="shared" si="1"/>
        <v>0</v>
      </c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</row>
    <row r="46" spans="1:72" ht="15.75" x14ac:dyDescent="0.25">
      <c r="A46" s="306">
        <v>43045</v>
      </c>
      <c r="B46" s="306">
        <v>43051</v>
      </c>
      <c r="C46" s="307" t="s">
        <v>121</v>
      </c>
      <c r="D46" s="117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4"/>
      <c r="R46" s="46"/>
      <c r="S46" s="46"/>
      <c r="T46" s="46"/>
      <c r="U46" s="46"/>
      <c r="V46" s="46"/>
      <c r="W46" s="46"/>
      <c r="X46" s="46"/>
      <c r="Y46" s="46"/>
      <c r="Z46" s="48"/>
      <c r="AA46" s="46"/>
      <c r="AB46" s="46"/>
      <c r="AC46" s="46"/>
      <c r="AD46" s="46"/>
      <c r="AE46" s="46"/>
      <c r="AF46" s="46"/>
      <c r="AG46" s="46"/>
      <c r="AH46" s="46"/>
      <c r="AI46" s="44"/>
      <c r="AJ46" s="46"/>
      <c r="AK46" s="46"/>
      <c r="AL46" s="46"/>
      <c r="AM46" s="46"/>
      <c r="AN46" s="46"/>
      <c r="AO46" s="46"/>
      <c r="AP46" s="119"/>
      <c r="AQ46" s="46"/>
      <c r="AR46" s="119">
        <v>12</v>
      </c>
      <c r="AS46" s="211">
        <f t="shared" ref="AS46:AS53" si="4">AQ46/AR46*100</f>
        <v>0</v>
      </c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</row>
    <row r="47" spans="1:72" ht="15.75" x14ac:dyDescent="0.25">
      <c r="A47" s="306">
        <v>43052</v>
      </c>
      <c r="B47" s="306">
        <v>43058</v>
      </c>
      <c r="C47" s="307" t="s">
        <v>122</v>
      </c>
      <c r="D47" s="117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4"/>
      <c r="R47" s="46"/>
      <c r="S47" s="46"/>
      <c r="T47" s="46"/>
      <c r="U47" s="46"/>
      <c r="V47" s="46"/>
      <c r="W47" s="46"/>
      <c r="X47" s="46"/>
      <c r="Y47" s="46"/>
      <c r="Z47" s="48"/>
      <c r="AA47" s="44"/>
      <c r="AB47" s="46"/>
      <c r="AC47" s="46"/>
      <c r="AD47" s="46"/>
      <c r="AE47" s="46"/>
      <c r="AF47" s="46"/>
      <c r="AG47" s="46"/>
      <c r="AH47" s="46"/>
      <c r="AI47" s="44"/>
      <c r="AJ47" s="46"/>
      <c r="AK47" s="46"/>
      <c r="AL47" s="46"/>
      <c r="AM47" s="46"/>
      <c r="AN47" s="46"/>
      <c r="AO47" s="46"/>
      <c r="AP47" s="119"/>
      <c r="AQ47" s="46"/>
      <c r="AR47" s="119">
        <v>12</v>
      </c>
      <c r="AS47" s="211">
        <f t="shared" si="4"/>
        <v>0</v>
      </c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</row>
    <row r="48" spans="1:72" ht="15.75" x14ac:dyDescent="0.25">
      <c r="A48" s="306">
        <v>43059</v>
      </c>
      <c r="B48" s="306">
        <v>43065</v>
      </c>
      <c r="C48" s="307" t="s">
        <v>123</v>
      </c>
      <c r="D48" s="117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4"/>
      <c r="R48" s="46"/>
      <c r="S48" s="46"/>
      <c r="T48" s="46"/>
      <c r="U48" s="46"/>
      <c r="V48" s="46"/>
      <c r="W48" s="46"/>
      <c r="X48" s="46"/>
      <c r="Y48" s="46"/>
      <c r="Z48" s="48"/>
      <c r="AA48" s="44"/>
      <c r="AB48" s="46"/>
      <c r="AC48" s="46"/>
      <c r="AD48" s="46"/>
      <c r="AE48" s="46"/>
      <c r="AF48" s="46"/>
      <c r="AG48" s="46"/>
      <c r="AH48" s="46"/>
      <c r="AI48" s="44"/>
      <c r="AJ48" s="46"/>
      <c r="AK48" s="46"/>
      <c r="AL48" s="46"/>
      <c r="AM48" s="46"/>
      <c r="AN48" s="46"/>
      <c r="AO48" s="46"/>
      <c r="AP48" s="119"/>
      <c r="AQ48" s="46"/>
      <c r="AR48" s="119">
        <v>12</v>
      </c>
      <c r="AS48" s="211">
        <f t="shared" si="4"/>
        <v>0</v>
      </c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</row>
    <row r="49" spans="1:72" ht="15.75" x14ac:dyDescent="0.25">
      <c r="A49" s="306">
        <v>43066</v>
      </c>
      <c r="B49" s="306">
        <v>43072</v>
      </c>
      <c r="C49" s="307" t="s">
        <v>124</v>
      </c>
      <c r="D49" s="117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4"/>
      <c r="R49" s="46"/>
      <c r="S49" s="46"/>
      <c r="T49" s="46"/>
      <c r="U49" s="46"/>
      <c r="V49" s="46"/>
      <c r="W49" s="46"/>
      <c r="X49" s="46"/>
      <c r="Y49" s="46"/>
      <c r="Z49" s="48"/>
      <c r="AA49" s="44"/>
      <c r="AB49" s="46"/>
      <c r="AC49" s="46"/>
      <c r="AD49" s="46"/>
      <c r="AE49" s="46"/>
      <c r="AF49" s="46"/>
      <c r="AG49" s="46"/>
      <c r="AH49" s="46"/>
      <c r="AI49" s="44"/>
      <c r="AJ49" s="46"/>
      <c r="AK49" s="44"/>
      <c r="AL49" s="46"/>
      <c r="AM49" s="44"/>
      <c r="AN49" s="44"/>
      <c r="AO49" s="44"/>
      <c r="AP49" s="119"/>
      <c r="AQ49" s="46"/>
      <c r="AR49" s="119">
        <v>12</v>
      </c>
      <c r="AS49" s="211">
        <f t="shared" si="4"/>
        <v>0</v>
      </c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</row>
    <row r="50" spans="1:72" ht="15.75" x14ac:dyDescent="0.25">
      <c r="A50" s="306">
        <v>43073</v>
      </c>
      <c r="B50" s="306">
        <v>43079</v>
      </c>
      <c r="C50" s="307" t="s">
        <v>125</v>
      </c>
      <c r="D50" s="118"/>
      <c r="E50" s="44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4"/>
      <c r="R50" s="46"/>
      <c r="S50" s="46"/>
      <c r="T50" s="46"/>
      <c r="U50" s="46"/>
      <c r="V50" s="46"/>
      <c r="W50" s="46"/>
      <c r="X50" s="46"/>
      <c r="Y50" s="46"/>
      <c r="Z50" s="48"/>
      <c r="AA50" s="44"/>
      <c r="AB50" s="46"/>
      <c r="AC50" s="46"/>
      <c r="AD50" s="46"/>
      <c r="AE50" s="46"/>
      <c r="AF50" s="44"/>
      <c r="AG50" s="46"/>
      <c r="AH50" s="44"/>
      <c r="AI50" s="44"/>
      <c r="AJ50" s="46"/>
      <c r="AK50" s="44"/>
      <c r="AL50" s="46"/>
      <c r="AM50" s="44"/>
      <c r="AN50" s="44"/>
      <c r="AO50" s="44"/>
      <c r="AP50" s="119"/>
      <c r="AQ50" s="46"/>
      <c r="AR50" s="119">
        <v>12</v>
      </c>
      <c r="AS50" s="211">
        <f t="shared" si="4"/>
        <v>0</v>
      </c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</row>
    <row r="51" spans="1:72" ht="15.75" x14ac:dyDescent="0.25">
      <c r="A51" s="306">
        <v>43080</v>
      </c>
      <c r="B51" s="306">
        <v>43086</v>
      </c>
      <c r="C51" s="307" t="s">
        <v>126</v>
      </c>
      <c r="D51" s="118"/>
      <c r="E51" s="44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4"/>
      <c r="R51" s="46"/>
      <c r="S51" s="46"/>
      <c r="T51" s="46"/>
      <c r="U51" s="46"/>
      <c r="V51" s="46"/>
      <c r="W51" s="46"/>
      <c r="X51" s="46"/>
      <c r="Y51" s="46"/>
      <c r="Z51" s="48"/>
      <c r="AA51" s="44"/>
      <c r="AB51" s="46"/>
      <c r="AC51" s="46"/>
      <c r="AD51" s="46"/>
      <c r="AE51" s="46"/>
      <c r="AF51" s="44"/>
      <c r="AG51" s="46"/>
      <c r="AH51" s="44"/>
      <c r="AI51" s="44"/>
      <c r="AJ51" s="44"/>
      <c r="AK51" s="44"/>
      <c r="AL51" s="46"/>
      <c r="AM51" s="44"/>
      <c r="AN51" s="44"/>
      <c r="AO51" s="44"/>
      <c r="AP51" s="119"/>
      <c r="AQ51" s="46"/>
      <c r="AR51" s="119">
        <v>12</v>
      </c>
      <c r="AS51" s="211">
        <f t="shared" si="4"/>
        <v>0</v>
      </c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</row>
    <row r="52" spans="1:72" ht="15.75" x14ac:dyDescent="0.25">
      <c r="A52" s="306">
        <v>43087</v>
      </c>
      <c r="B52" s="306">
        <v>43093</v>
      </c>
      <c r="C52" s="307" t="s">
        <v>127</v>
      </c>
      <c r="D52" s="118"/>
      <c r="E52" s="44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4"/>
      <c r="R52" s="44"/>
      <c r="S52" s="46"/>
      <c r="T52" s="44"/>
      <c r="U52" s="46"/>
      <c r="V52" s="46"/>
      <c r="W52" s="46"/>
      <c r="X52" s="46"/>
      <c r="Y52" s="46"/>
      <c r="Z52" s="48"/>
      <c r="AA52" s="44"/>
      <c r="AB52" s="46"/>
      <c r="AC52" s="46"/>
      <c r="AD52" s="46"/>
      <c r="AE52" s="46"/>
      <c r="AF52" s="44"/>
      <c r="AG52" s="46"/>
      <c r="AH52" s="44"/>
      <c r="AI52" s="44"/>
      <c r="AJ52" s="44"/>
      <c r="AK52" s="44"/>
      <c r="AL52" s="46"/>
      <c r="AM52" s="44"/>
      <c r="AN52" s="44"/>
      <c r="AO52" s="44"/>
      <c r="AP52" s="119"/>
      <c r="AQ52" s="46"/>
      <c r="AR52" s="119">
        <v>12</v>
      </c>
      <c r="AS52" s="211">
        <f t="shared" si="4"/>
        <v>0</v>
      </c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</row>
    <row r="53" spans="1:72" ht="16.5" thickBot="1" x14ac:dyDescent="0.3">
      <c r="A53" s="306">
        <v>43094</v>
      </c>
      <c r="B53" s="306">
        <v>43100</v>
      </c>
      <c r="C53" s="307" t="s">
        <v>128</v>
      </c>
      <c r="D53" s="163"/>
      <c r="E53" s="164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164"/>
      <c r="R53" s="44"/>
      <c r="S53" s="46"/>
      <c r="T53" s="44"/>
      <c r="U53" s="46"/>
      <c r="V53" s="46"/>
      <c r="W53" s="46"/>
      <c r="X53" s="46"/>
      <c r="Y53" s="46"/>
      <c r="Z53" s="48"/>
      <c r="AA53" s="164"/>
      <c r="AB53" s="46"/>
      <c r="AC53" s="46"/>
      <c r="AD53" s="46"/>
      <c r="AE53" s="46"/>
      <c r="AF53" s="164"/>
      <c r="AG53" s="164"/>
      <c r="AH53" s="126"/>
      <c r="AI53" s="44"/>
      <c r="AJ53" s="164"/>
      <c r="AK53" s="126"/>
      <c r="AL53" s="46"/>
      <c r="AM53" s="126"/>
      <c r="AN53" s="126"/>
      <c r="AO53" s="126"/>
      <c r="AP53" s="119"/>
      <c r="AQ53" s="46"/>
      <c r="AR53" s="119">
        <v>12</v>
      </c>
      <c r="AS53" s="211">
        <f t="shared" si="4"/>
        <v>0</v>
      </c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</row>
    <row r="54" spans="1:72" ht="16.5" thickBot="1" x14ac:dyDescent="0.25">
      <c r="A54" s="928" t="s">
        <v>48</v>
      </c>
      <c r="B54" s="929"/>
      <c r="C54" s="929"/>
      <c r="D54" s="114">
        <f>SUM(D2:D53)</f>
        <v>16</v>
      </c>
      <c r="E54" s="116"/>
      <c r="F54" s="116"/>
      <c r="G54" s="116"/>
      <c r="H54" s="116"/>
      <c r="I54" s="116">
        <f>SUM(I2:I53)</f>
        <v>17</v>
      </c>
      <c r="J54" s="116"/>
      <c r="K54" s="116"/>
      <c r="L54" s="116"/>
      <c r="M54" s="116"/>
      <c r="N54" s="116">
        <f>SUM(N2:N53)</f>
        <v>17</v>
      </c>
      <c r="O54" s="116">
        <f>SUM(O2:O53)</f>
        <v>15</v>
      </c>
      <c r="P54" s="116"/>
      <c r="Q54" s="116"/>
      <c r="R54" s="116">
        <f>SUM(R2:R53)</f>
        <v>13</v>
      </c>
      <c r="S54" s="116"/>
      <c r="T54" s="116"/>
      <c r="U54" s="116"/>
      <c r="V54" s="116"/>
      <c r="W54" s="116"/>
      <c r="X54" s="116"/>
      <c r="Y54" s="116"/>
      <c r="Z54" s="116"/>
      <c r="AA54" s="116"/>
      <c r="AB54" s="116">
        <f>SUM(AB2:AB53)</f>
        <v>4</v>
      </c>
      <c r="AC54" s="116"/>
      <c r="AD54" s="116">
        <f>SUM(AD2:AD53)</f>
        <v>14</v>
      </c>
      <c r="AE54" s="116">
        <f>SUM(AE2:AE53)</f>
        <v>4</v>
      </c>
      <c r="AF54" s="116"/>
      <c r="AG54" s="116"/>
      <c r="AH54" s="116"/>
      <c r="AI54" s="116"/>
      <c r="AJ54" s="116">
        <f>SUM(AJ2:AJ53)</f>
        <v>3</v>
      </c>
      <c r="AK54" s="116"/>
      <c r="AL54" s="116">
        <f>SUM(AL2:AL53)</f>
        <v>15</v>
      </c>
      <c r="AM54" s="116"/>
      <c r="AN54" s="116"/>
      <c r="AO54" s="116"/>
      <c r="AP54" s="116">
        <f>SUM(AP2:AP53)</f>
        <v>12</v>
      </c>
      <c r="AQ54" s="116">
        <f>SUM(D54:AP54)</f>
        <v>130</v>
      </c>
      <c r="AR54" s="116">
        <f>SUM(AR2:AR53)</f>
        <v>633</v>
      </c>
      <c r="AS54" s="116">
        <f>SUM(AS2:AS53)</f>
        <v>1433.3333333333335</v>
      </c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</row>
    <row r="55" spans="1:72" x14ac:dyDescent="0.2"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</row>
    <row r="56" spans="1:72" x14ac:dyDescent="0.2"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</row>
    <row r="57" spans="1:72" x14ac:dyDescent="0.2"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</row>
    <row r="58" spans="1:72" x14ac:dyDescent="0.2"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</row>
    <row r="59" spans="1:72" x14ac:dyDescent="0.2"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</row>
    <row r="60" spans="1:72" x14ac:dyDescent="0.2"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</row>
    <row r="61" spans="1:72" x14ac:dyDescent="0.2"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</row>
    <row r="62" spans="1:72" x14ac:dyDescent="0.2"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</row>
    <row r="63" spans="1:72" x14ac:dyDescent="0.2"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</row>
    <row r="64" spans="1:72" x14ac:dyDescent="0.2"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</row>
  </sheetData>
  <mergeCells count="2">
    <mergeCell ref="A54:C54"/>
    <mergeCell ref="A1:C1"/>
  </mergeCells>
  <conditionalFormatting sqref="D19 F2:F54">
    <cfRule type="expression" dxfId="99" priority="83">
      <formula>SUM(A2+B2)&lt;SUM(C2+D2)</formula>
    </cfRule>
    <cfRule type="expression" dxfId="98" priority="84">
      <formula>SUM(A2+B2)&gt;SUM(C2+D2)</formula>
    </cfRule>
  </conditionalFormatting>
  <conditionalFormatting sqref="D24">
    <cfRule type="expression" dxfId="97" priority="73">
      <formula>SUM(#REF!+#REF!)&lt;SUM(B24+D24)</formula>
    </cfRule>
    <cfRule type="expression" dxfId="96" priority="74">
      <formula>SUM(#REF!+#REF!)&gt;SUM(B24+D24)</formula>
    </cfRule>
  </conditionalFormatting>
  <conditionalFormatting sqref="D24">
    <cfRule type="expression" dxfId="95" priority="71">
      <formula>SUM(A24+B24)&lt;SUM(C24+D24)</formula>
    </cfRule>
    <cfRule type="expression" dxfId="94" priority="72">
      <formula>SUM(A24+B24)&gt;SUM(C24+D24)</formula>
    </cfRule>
  </conditionalFormatting>
  <conditionalFormatting sqref="D24">
    <cfRule type="expression" dxfId="93" priority="61">
      <formula>SUM(#REF!+#REF!)&lt;SUM(B24+D24)</formula>
    </cfRule>
    <cfRule type="expression" dxfId="92" priority="62">
      <formula>SUM(#REF!+#REF!)&gt;SUM(B24+D24)</formula>
    </cfRule>
  </conditionalFormatting>
  <conditionalFormatting sqref="D24">
    <cfRule type="expression" dxfId="91" priority="53">
      <formula>SUM(#REF!+#REF!)&lt;SUM(B24+D24)</formula>
    </cfRule>
    <cfRule type="expression" dxfId="90" priority="54">
      <formula>SUM(#REF!+#REF!)&gt;SUM(B24+D24)</formula>
    </cfRule>
  </conditionalFormatting>
  <conditionalFormatting sqref="D24">
    <cfRule type="expression" dxfId="89" priority="47">
      <formula>SUM(A51+B24)&lt;SUM(C24+D24)</formula>
    </cfRule>
    <cfRule type="expression" dxfId="88" priority="48">
      <formula>SUM(A51+B24)&gt;SUM(C24+D24)</formula>
    </cfRule>
  </conditionalFormatting>
  <conditionalFormatting sqref="D24">
    <cfRule type="expression" dxfId="87" priority="45">
      <formula>SUM(A52+B24)&lt;SUM(C24+D24)</formula>
    </cfRule>
    <cfRule type="expression" dxfId="86" priority="46">
      <formula>SUM(A52+B24)&gt;SUM(C24+D24)</formula>
    </cfRule>
  </conditionalFormatting>
  <conditionalFormatting sqref="D24">
    <cfRule type="expression" dxfId="85" priority="43">
      <formula>SUM(A40+B24)&lt;SUM(C24+D24)</formula>
    </cfRule>
    <cfRule type="expression" dxfId="84" priority="44">
      <formula>SUM(A40+B24)&gt;SUM(C24+D24)</formula>
    </cfRule>
  </conditionalFormatting>
  <conditionalFormatting sqref="D25">
    <cfRule type="expression" dxfId="83" priority="35">
      <formula>SUM(#REF!+#REF!)&lt;SUM(B25+D25)</formula>
    </cfRule>
    <cfRule type="expression" dxfId="82" priority="36">
      <formula>SUM(#REF!+#REF!)&gt;SUM(B25+D25)</formula>
    </cfRule>
  </conditionalFormatting>
  <conditionalFormatting sqref="D25">
    <cfRule type="expression" dxfId="81" priority="31">
      <formula>SUM(#REF!+B25)&lt;SUM(C25+D25)</formula>
    </cfRule>
    <cfRule type="expression" dxfId="80" priority="32">
      <formula>SUM(#REF!+B25)&gt;SUM(C25+D25)</formula>
    </cfRule>
  </conditionalFormatting>
  <conditionalFormatting sqref="B24">
    <cfRule type="expression" dxfId="79" priority="85">
      <formula>SUM(#REF!+#REF!)&lt;SUM(#REF!+B24)</formula>
    </cfRule>
    <cfRule type="expression" dxfId="78" priority="86">
      <formula>SUM(#REF!+#REF!)&gt;SUM(#REF!+B24)</formula>
    </cfRule>
  </conditionalFormatting>
  <conditionalFormatting sqref="B24">
    <cfRule type="expression" dxfId="77" priority="87">
      <formula>SUM(#REF!+#REF!)&lt;SUM(#REF!+B24)</formula>
    </cfRule>
    <cfRule type="expression" dxfId="76" priority="88">
      <formula>SUM(#REF!+#REF!)&gt;SUM(#REF!+B24)</formula>
    </cfRule>
  </conditionalFormatting>
  <conditionalFormatting sqref="B25">
    <cfRule type="expression" dxfId="75" priority="89">
      <formula>SUM(#REF!+#REF!)&lt;SUM(#REF!+B25)</formula>
    </cfRule>
    <cfRule type="expression" dxfId="74" priority="90">
      <formula>SUM(#REF!+#REF!)&gt;SUM(#REF!+B25)</formula>
    </cfRule>
  </conditionalFormatting>
  <conditionalFormatting sqref="C24">
    <cfRule type="expression" dxfId="73" priority="91">
      <formula>SUM(#REF!+#REF!)&lt;SUM(B24+C24)</formula>
    </cfRule>
    <cfRule type="expression" dxfId="72" priority="92">
      <formula>SUM(#REF!+#REF!)&gt;SUM(B24+C24)</formula>
    </cfRule>
  </conditionalFormatting>
  <conditionalFormatting sqref="C25">
    <cfRule type="expression" dxfId="71" priority="93">
      <formula>SUM(#REF!+#REF!)&lt;SUM(B25+C25)</formula>
    </cfRule>
    <cfRule type="expression" dxfId="70" priority="94">
      <formula>SUM(#REF!+#REF!)&gt;SUM(B25+C25)</formula>
    </cfRule>
  </conditionalFormatting>
  <conditionalFormatting sqref="C24">
    <cfRule type="expression" dxfId="69" priority="95">
      <formula>SUM(#REF!+#REF!)&lt;SUM(B24+C24)</formula>
    </cfRule>
    <cfRule type="expression" dxfId="68" priority="96">
      <formula>SUM(#REF!+#REF!)&gt;SUM(B24+C24)</formula>
    </cfRule>
  </conditionalFormatting>
  <conditionalFormatting sqref="B24">
    <cfRule type="expression" dxfId="67" priority="105">
      <formula>SUM(#REF!+#REF!)&lt;SUM(A24+B24)</formula>
    </cfRule>
    <cfRule type="expression" dxfId="66" priority="106">
      <formula>SUM(#REF!+#REF!)&gt;SUM(A24+B24)</formula>
    </cfRule>
  </conditionalFormatting>
  <conditionalFormatting sqref="B24">
    <cfRule type="expression" dxfId="65" priority="107">
      <formula>SUM(#REF!+#REF!)&lt;SUM(A24+B24)</formula>
    </cfRule>
    <cfRule type="expression" dxfId="64" priority="108">
      <formula>SUM(#REF!+#REF!)&gt;SUM(A24+B24)</formula>
    </cfRule>
  </conditionalFormatting>
  <conditionalFormatting sqref="B24">
    <cfRule type="expression" dxfId="63" priority="109">
      <formula>SUM(#REF!+#REF!)&lt;SUM(A24+B24)</formula>
    </cfRule>
    <cfRule type="expression" dxfId="62" priority="110">
      <formula>SUM(#REF!+#REF!)&gt;SUM(A24+B24)</formula>
    </cfRule>
  </conditionalFormatting>
  <conditionalFormatting sqref="B25">
    <cfRule type="expression" dxfId="61" priority="111">
      <formula>SUM(#REF!+#REF!)&lt;SUM(A25+B25)</formula>
    </cfRule>
    <cfRule type="expression" dxfId="60" priority="112">
      <formula>SUM(#REF!+#REF!)&gt;SUM(A25+B25)</formula>
    </cfRule>
  </conditionalFormatting>
  <conditionalFormatting sqref="G2:G54">
    <cfRule type="expression" dxfId="59" priority="2647">
      <formula>SUM(E2+F2)&lt;SUM(#REF!+G2)</formula>
    </cfRule>
    <cfRule type="expression" dxfId="58" priority="2648">
      <formula>SUM(E2+F2)&gt;SUM(#REF!+G2)</formula>
    </cfRule>
  </conditionalFormatting>
  <conditionalFormatting sqref="F14 F19 F24:F25">
    <cfRule type="expression" dxfId="57" priority="2661">
      <formula>SUM(B14+C14)&lt;SUM(F14:F14)</formula>
    </cfRule>
    <cfRule type="expression" dxfId="56" priority="2662">
      <formula>SUM(B14+C14)&gt;SUM(F14:F14)</formula>
    </cfRule>
  </conditionalFormatting>
  <conditionalFormatting sqref="F24:F25">
    <cfRule type="expression" dxfId="55" priority="2667">
      <formula>SUM(#REF!+B24)&lt;SUM(F24:F24)</formula>
    </cfRule>
    <cfRule type="expression" dxfId="54" priority="2668">
      <formula>SUM(#REF!+B24)&gt;SUM(F24:F24)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workbookViewId="0">
      <selection activeCell="M6" sqref="M6"/>
    </sheetView>
  </sheetViews>
  <sheetFormatPr defaultRowHeight="12.75" x14ac:dyDescent="0.2"/>
  <cols>
    <col min="1" max="1" width="7.28515625" style="84" customWidth="1"/>
    <col min="2" max="2" width="7.140625" style="84" customWidth="1"/>
    <col min="3" max="3" width="8.42578125" style="84" customWidth="1"/>
    <col min="4" max="4" width="17.42578125" style="84" customWidth="1"/>
    <col min="5" max="16384" width="9.140625" style="84"/>
  </cols>
  <sheetData>
    <row r="1" spans="1:22" ht="33" customHeight="1" thickBot="1" x14ac:dyDescent="0.3">
      <c r="A1" s="203" t="s">
        <v>345</v>
      </c>
      <c r="B1" s="284">
        <v>2016</v>
      </c>
      <c r="C1" s="285">
        <v>2017</v>
      </c>
      <c r="D1" s="286" t="s">
        <v>305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47"/>
    </row>
    <row r="2" spans="1:22" ht="15.75" x14ac:dyDescent="0.25">
      <c r="A2" s="204">
        <v>1</v>
      </c>
      <c r="B2" s="287">
        <v>40</v>
      </c>
      <c r="C2" s="288">
        <v>84</v>
      </c>
      <c r="D2" s="206">
        <v>100</v>
      </c>
      <c r="E2" s="28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2" ht="15.75" x14ac:dyDescent="0.25">
      <c r="A3" s="205">
        <f>A2+1</f>
        <v>2</v>
      </c>
      <c r="B3" s="290">
        <v>39</v>
      </c>
      <c r="C3" s="291">
        <v>74</v>
      </c>
      <c r="D3" s="199">
        <v>100</v>
      </c>
      <c r="E3" s="28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2" ht="15.75" x14ac:dyDescent="0.25">
      <c r="A4" s="205">
        <f t="shared" ref="A4:A52" si="0">A3+1</f>
        <v>3</v>
      </c>
      <c r="B4" s="290">
        <v>42</v>
      </c>
      <c r="C4" s="291">
        <v>76</v>
      </c>
      <c r="D4" s="199">
        <v>100</v>
      </c>
      <c r="E4" s="28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0"/>
    </row>
    <row r="5" spans="1:22" ht="15.75" x14ac:dyDescent="0.25">
      <c r="A5" s="205">
        <f t="shared" si="0"/>
        <v>4</v>
      </c>
      <c r="B5" s="290">
        <v>37</v>
      </c>
      <c r="C5" s="291">
        <v>61</v>
      </c>
      <c r="D5" s="199">
        <v>100</v>
      </c>
      <c r="E5" s="289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22" ht="15.75" x14ac:dyDescent="0.25">
      <c r="A6" s="205">
        <f t="shared" si="0"/>
        <v>5</v>
      </c>
      <c r="B6" s="290">
        <v>35</v>
      </c>
      <c r="C6" s="291">
        <v>50</v>
      </c>
      <c r="D6" s="199">
        <v>100</v>
      </c>
      <c r="E6" s="289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22" ht="15.75" x14ac:dyDescent="0.25">
      <c r="A7" s="205">
        <f t="shared" si="0"/>
        <v>6</v>
      </c>
      <c r="B7" s="290">
        <v>33</v>
      </c>
      <c r="C7" s="291">
        <v>50</v>
      </c>
      <c r="D7" s="199">
        <v>100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47"/>
    </row>
    <row r="8" spans="1:22" ht="15.75" x14ac:dyDescent="0.25">
      <c r="A8" s="205">
        <f t="shared" si="0"/>
        <v>7</v>
      </c>
      <c r="B8" s="290">
        <v>42</v>
      </c>
      <c r="C8" s="291">
        <v>68</v>
      </c>
      <c r="D8" s="199">
        <v>100</v>
      </c>
    </row>
    <row r="9" spans="1:22" ht="15.75" x14ac:dyDescent="0.25">
      <c r="A9" s="205">
        <f t="shared" si="0"/>
        <v>8</v>
      </c>
      <c r="B9" s="290">
        <v>35</v>
      </c>
      <c r="C9" s="291">
        <v>52</v>
      </c>
      <c r="D9" s="199">
        <v>100</v>
      </c>
      <c r="S9" s="289"/>
      <c r="T9" s="289"/>
      <c r="U9" s="292"/>
      <c r="V9" s="292"/>
    </row>
    <row r="10" spans="1:22" ht="15.75" x14ac:dyDescent="0.25">
      <c r="A10" s="205">
        <f t="shared" si="0"/>
        <v>9</v>
      </c>
      <c r="B10" s="290">
        <v>22</v>
      </c>
      <c r="C10" s="291">
        <v>56</v>
      </c>
      <c r="D10" s="199">
        <v>100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38"/>
      <c r="S10" s="289"/>
      <c r="T10" s="289"/>
      <c r="U10" s="292"/>
      <c r="V10" s="292"/>
    </row>
    <row r="11" spans="1:22" ht="15.75" x14ac:dyDescent="0.25">
      <c r="A11" s="205">
        <f t="shared" si="0"/>
        <v>10</v>
      </c>
      <c r="B11" s="290">
        <v>36</v>
      </c>
      <c r="C11" s="291">
        <v>49</v>
      </c>
      <c r="D11" s="199">
        <v>100</v>
      </c>
      <c r="E11" s="100"/>
      <c r="F11" s="43"/>
      <c r="G11" s="293"/>
      <c r="H11" s="293"/>
      <c r="I11" s="293"/>
      <c r="J11" s="293"/>
      <c r="K11" s="293"/>
      <c r="L11" s="293"/>
      <c r="M11" s="293"/>
      <c r="N11" s="293"/>
      <c r="O11" s="38"/>
      <c r="S11" s="289"/>
      <c r="T11" s="289"/>
      <c r="U11" s="292"/>
      <c r="V11" s="292"/>
    </row>
    <row r="12" spans="1:22" ht="15.75" x14ac:dyDescent="0.25">
      <c r="A12" s="205">
        <f t="shared" si="0"/>
        <v>11</v>
      </c>
      <c r="B12" s="290">
        <v>31</v>
      </c>
      <c r="C12" s="291">
        <v>47</v>
      </c>
      <c r="D12" s="199">
        <v>100</v>
      </c>
      <c r="E12" s="10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0"/>
      <c r="Q12" s="40"/>
      <c r="R12" s="38"/>
      <c r="S12" s="289"/>
      <c r="T12" s="289"/>
      <c r="U12" s="292"/>
      <c r="V12" s="292"/>
    </row>
    <row r="13" spans="1:22" ht="15.75" x14ac:dyDescent="0.25">
      <c r="A13" s="205">
        <f t="shared" si="0"/>
        <v>12</v>
      </c>
      <c r="B13" s="290">
        <v>25</v>
      </c>
      <c r="C13" s="291">
        <v>47</v>
      </c>
      <c r="D13" s="199">
        <v>91.666666666666657</v>
      </c>
      <c r="E13" s="100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0"/>
      <c r="Q13" s="40"/>
      <c r="R13" s="38"/>
      <c r="S13" s="289"/>
      <c r="T13" s="289"/>
      <c r="U13" s="292"/>
      <c r="V13" s="292"/>
    </row>
    <row r="14" spans="1:22" ht="15.75" x14ac:dyDescent="0.25">
      <c r="A14" s="205">
        <f t="shared" si="0"/>
        <v>13</v>
      </c>
      <c r="B14" s="290">
        <v>26</v>
      </c>
      <c r="C14" s="291">
        <v>32</v>
      </c>
      <c r="D14" s="199">
        <v>83.333333333333343</v>
      </c>
      <c r="E14" s="100"/>
      <c r="F14" s="43"/>
      <c r="G14" s="43"/>
      <c r="H14" s="43"/>
      <c r="I14" s="43"/>
      <c r="J14" s="43"/>
      <c r="K14" s="43"/>
      <c r="L14" s="43"/>
      <c r="M14" s="43"/>
      <c r="N14" s="43"/>
      <c r="O14" s="38"/>
      <c r="P14" s="40"/>
      <c r="Q14" s="40"/>
      <c r="R14" s="38"/>
      <c r="S14" s="289"/>
      <c r="T14" s="289"/>
      <c r="U14" s="292"/>
      <c r="V14" s="292"/>
    </row>
    <row r="15" spans="1:22" ht="15.75" x14ac:dyDescent="0.25">
      <c r="A15" s="205">
        <f t="shared" si="0"/>
        <v>14</v>
      </c>
      <c r="B15" s="290">
        <v>26</v>
      </c>
      <c r="C15" s="291">
        <v>37</v>
      </c>
      <c r="D15" s="199">
        <v>66.666666666666657</v>
      </c>
      <c r="E15" s="100"/>
      <c r="F15" s="43"/>
      <c r="G15" s="293"/>
      <c r="H15" s="293"/>
      <c r="I15" s="293"/>
      <c r="J15" s="293"/>
      <c r="K15" s="293"/>
      <c r="L15" s="293"/>
      <c r="M15" s="293"/>
      <c r="N15" s="293"/>
      <c r="O15" s="41"/>
      <c r="P15" s="40"/>
      <c r="Q15" s="40"/>
      <c r="R15" s="38"/>
      <c r="S15" s="289"/>
      <c r="T15" s="289"/>
      <c r="U15" s="292"/>
      <c r="V15" s="292"/>
    </row>
    <row r="16" spans="1:22" ht="15.75" x14ac:dyDescent="0.25">
      <c r="A16" s="205">
        <f t="shared" si="0"/>
        <v>15</v>
      </c>
      <c r="B16" s="290">
        <v>15</v>
      </c>
      <c r="C16" s="291">
        <v>22</v>
      </c>
      <c r="D16" s="199">
        <v>50</v>
      </c>
      <c r="E16" s="100"/>
      <c r="F16" s="43"/>
      <c r="G16" s="43"/>
      <c r="H16" s="43"/>
      <c r="I16" s="43"/>
      <c r="J16" s="43"/>
      <c r="K16" s="43"/>
      <c r="L16" s="43"/>
      <c r="M16" s="43"/>
      <c r="N16" s="43"/>
      <c r="O16" s="41"/>
      <c r="S16" s="289"/>
      <c r="T16" s="289"/>
      <c r="U16" s="292"/>
      <c r="V16" s="292"/>
    </row>
    <row r="17" spans="1:22" ht="15.75" x14ac:dyDescent="0.25">
      <c r="A17" s="205">
        <f t="shared" si="0"/>
        <v>16</v>
      </c>
      <c r="B17" s="290">
        <v>17</v>
      </c>
      <c r="C17" s="291">
        <v>21</v>
      </c>
      <c r="D17" s="199">
        <v>25</v>
      </c>
      <c r="E17" s="100"/>
      <c r="F17" s="43"/>
      <c r="G17" s="43"/>
      <c r="H17" s="43"/>
      <c r="I17" s="43"/>
      <c r="J17" s="43"/>
      <c r="K17" s="43"/>
      <c r="L17" s="43"/>
      <c r="M17" s="43"/>
      <c r="N17" s="43"/>
      <c r="S17" s="289"/>
      <c r="T17" s="289"/>
      <c r="U17" s="292"/>
      <c r="V17" s="292"/>
    </row>
    <row r="18" spans="1:22" ht="15.75" x14ac:dyDescent="0.25">
      <c r="A18" s="205">
        <f t="shared" si="0"/>
        <v>17</v>
      </c>
      <c r="B18" s="290">
        <v>22</v>
      </c>
      <c r="C18" s="291">
        <v>2</v>
      </c>
      <c r="D18" s="199">
        <v>16.666666666666664</v>
      </c>
      <c r="E18" s="100"/>
      <c r="F18" s="43"/>
      <c r="G18" s="43"/>
      <c r="H18" s="43"/>
      <c r="I18" s="43"/>
      <c r="J18" s="43"/>
      <c r="K18" s="43"/>
      <c r="L18" s="43"/>
      <c r="M18" s="43"/>
      <c r="N18" s="43"/>
      <c r="S18" s="47"/>
      <c r="T18" s="47"/>
    </row>
    <row r="19" spans="1:22" ht="15.75" x14ac:dyDescent="0.25">
      <c r="A19" s="205">
        <f t="shared" si="0"/>
        <v>18</v>
      </c>
      <c r="B19" s="290">
        <v>10</v>
      </c>
      <c r="C19" s="291"/>
      <c r="D19" s="199"/>
      <c r="E19" s="100"/>
      <c r="F19" s="43"/>
      <c r="G19" s="43"/>
      <c r="H19" s="43"/>
      <c r="I19" s="43"/>
      <c r="J19" s="43"/>
      <c r="K19" s="43"/>
      <c r="L19" s="43"/>
      <c r="M19" s="43"/>
      <c r="N19" s="43"/>
      <c r="O19" s="47"/>
      <c r="P19" s="47"/>
      <c r="Q19" s="47"/>
      <c r="S19" s="47"/>
      <c r="T19" s="47"/>
    </row>
    <row r="20" spans="1:22" ht="15.75" x14ac:dyDescent="0.25">
      <c r="A20" s="205">
        <f t="shared" si="0"/>
        <v>19</v>
      </c>
      <c r="B20" s="290">
        <v>18</v>
      </c>
      <c r="C20" s="294"/>
      <c r="D20" s="200"/>
      <c r="E20" s="100"/>
      <c r="F20" s="43"/>
      <c r="G20" s="293"/>
      <c r="H20" s="293"/>
      <c r="I20" s="293"/>
      <c r="J20" s="293"/>
      <c r="K20" s="293"/>
      <c r="L20" s="293"/>
      <c r="M20" s="293"/>
      <c r="N20" s="293"/>
      <c r="O20" s="47"/>
      <c r="P20" s="47"/>
      <c r="Q20" s="47"/>
      <c r="S20" s="47"/>
      <c r="T20" s="47"/>
    </row>
    <row r="21" spans="1:22" ht="15.75" x14ac:dyDescent="0.25">
      <c r="A21" s="205">
        <f t="shared" si="0"/>
        <v>20</v>
      </c>
      <c r="B21" s="290">
        <v>17</v>
      </c>
      <c r="C21" s="294"/>
      <c r="D21" s="200"/>
      <c r="E21" s="100"/>
      <c r="F21" s="38"/>
      <c r="G21" s="289"/>
      <c r="H21" s="41"/>
      <c r="I21" s="41"/>
      <c r="J21" s="38"/>
      <c r="K21" s="47"/>
      <c r="L21" s="41"/>
      <c r="M21" s="41"/>
      <c r="N21" s="41"/>
      <c r="O21" s="47"/>
      <c r="P21" s="47"/>
      <c r="Q21" s="47"/>
      <c r="S21" s="47"/>
      <c r="T21" s="47"/>
    </row>
    <row r="22" spans="1:22" ht="15.75" x14ac:dyDescent="0.25">
      <c r="A22" s="205">
        <f t="shared" si="0"/>
        <v>21</v>
      </c>
      <c r="B22" s="290">
        <v>26</v>
      </c>
      <c r="C22" s="294"/>
      <c r="D22" s="200"/>
      <c r="E22" s="100"/>
      <c r="F22" s="295"/>
      <c r="G22" s="295"/>
      <c r="H22" s="295"/>
      <c r="I22" s="295"/>
      <c r="J22" s="295"/>
      <c r="K22" s="295"/>
      <c r="L22" s="295"/>
      <c r="M22" s="295"/>
      <c r="N22" s="295"/>
      <c r="O22" s="47"/>
      <c r="P22" s="47"/>
      <c r="Q22" s="47"/>
    </row>
    <row r="23" spans="1:22" ht="15.75" x14ac:dyDescent="0.25">
      <c r="A23" s="205">
        <f t="shared" si="0"/>
        <v>22</v>
      </c>
      <c r="B23" s="290">
        <v>30</v>
      </c>
      <c r="C23" s="294"/>
      <c r="D23" s="200"/>
      <c r="E23" s="100"/>
      <c r="F23" s="43"/>
      <c r="G23" s="43"/>
      <c r="H23" s="43"/>
      <c r="I23" s="43"/>
      <c r="J23" s="43"/>
      <c r="K23" s="43"/>
      <c r="L23" s="43"/>
      <c r="M23" s="43"/>
      <c r="N23" s="43"/>
      <c r="O23" s="41"/>
      <c r="P23" s="41"/>
      <c r="Q23" s="41"/>
      <c r="R23" s="39"/>
    </row>
    <row r="24" spans="1:22" ht="15.75" x14ac:dyDescent="0.25">
      <c r="A24" s="205">
        <f t="shared" si="0"/>
        <v>23</v>
      </c>
      <c r="B24" s="290">
        <v>36</v>
      </c>
      <c r="C24" s="291"/>
      <c r="D24" s="199"/>
      <c r="E24" s="100"/>
      <c r="F24" s="43"/>
      <c r="G24" s="43"/>
      <c r="H24" s="43"/>
      <c r="I24" s="43"/>
      <c r="J24" s="43"/>
      <c r="K24" s="43"/>
      <c r="L24" s="43"/>
      <c r="M24" s="43"/>
      <c r="N24" s="43"/>
      <c r="O24" s="47"/>
      <c r="P24" s="47"/>
      <c r="Q24" s="41"/>
      <c r="R24" s="39"/>
    </row>
    <row r="25" spans="1:22" ht="15.75" x14ac:dyDescent="0.25">
      <c r="A25" s="205">
        <f t="shared" si="0"/>
        <v>24</v>
      </c>
      <c r="B25" s="290">
        <v>37</v>
      </c>
      <c r="C25" s="291"/>
      <c r="D25" s="199"/>
      <c r="E25" s="100"/>
      <c r="F25" s="43"/>
      <c r="G25" s="43"/>
      <c r="H25" s="43"/>
      <c r="I25" s="43"/>
      <c r="J25" s="43"/>
      <c r="K25" s="43"/>
      <c r="L25" s="43"/>
      <c r="M25" s="43"/>
      <c r="N25" s="43"/>
      <c r="O25" s="47"/>
      <c r="P25" s="47"/>
      <c r="Q25" s="41"/>
      <c r="R25" s="39"/>
    </row>
    <row r="26" spans="1:22" ht="15.75" x14ac:dyDescent="0.25">
      <c r="A26" s="205">
        <f t="shared" si="0"/>
        <v>25</v>
      </c>
      <c r="B26" s="290">
        <v>41</v>
      </c>
      <c r="C26" s="291"/>
      <c r="D26" s="199"/>
      <c r="E26" s="100"/>
      <c r="F26" s="43"/>
      <c r="G26" s="43"/>
      <c r="H26" s="43"/>
      <c r="I26" s="43"/>
      <c r="J26" s="43"/>
      <c r="K26" s="43"/>
      <c r="L26" s="43"/>
      <c r="M26" s="43"/>
      <c r="N26" s="43"/>
      <c r="O26" s="47"/>
      <c r="P26" s="47"/>
      <c r="Q26" s="41"/>
      <c r="R26" s="39"/>
    </row>
    <row r="27" spans="1:22" ht="15.75" x14ac:dyDescent="0.25">
      <c r="A27" s="205">
        <f t="shared" si="0"/>
        <v>26</v>
      </c>
      <c r="B27" s="290">
        <v>46</v>
      </c>
      <c r="C27" s="291"/>
      <c r="D27" s="199"/>
      <c r="E27" s="100"/>
      <c r="F27" s="43"/>
      <c r="G27" s="43"/>
      <c r="H27" s="43"/>
      <c r="I27" s="43"/>
      <c r="J27" s="43"/>
      <c r="K27" s="43"/>
      <c r="L27" s="43"/>
      <c r="M27" s="43"/>
      <c r="N27" s="43"/>
      <c r="O27" s="47"/>
      <c r="P27" s="47"/>
      <c r="Q27" s="47"/>
    </row>
    <row r="28" spans="1:22" ht="15.75" x14ac:dyDescent="0.25">
      <c r="A28" s="205">
        <f t="shared" si="0"/>
        <v>27</v>
      </c>
      <c r="B28" s="290">
        <v>72</v>
      </c>
      <c r="C28" s="291"/>
      <c r="D28" s="199"/>
      <c r="E28" s="100"/>
      <c r="F28" s="43"/>
      <c r="G28" s="296"/>
      <c r="H28" s="43"/>
      <c r="I28" s="43"/>
      <c r="J28" s="43"/>
      <c r="K28" s="43"/>
      <c r="L28" s="43"/>
      <c r="M28" s="43"/>
      <c r="N28" s="43"/>
      <c r="O28" s="41"/>
      <c r="P28" s="41"/>
      <c r="Q28" s="47"/>
    </row>
    <row r="29" spans="1:22" ht="15.75" x14ac:dyDescent="0.25">
      <c r="A29" s="205">
        <f t="shared" si="0"/>
        <v>28</v>
      </c>
      <c r="B29" s="290">
        <v>69</v>
      </c>
      <c r="C29" s="291"/>
      <c r="D29" s="199"/>
      <c r="E29" s="100"/>
      <c r="F29" s="295"/>
      <c r="G29" s="295"/>
      <c r="H29" s="295"/>
      <c r="I29" s="295"/>
      <c r="J29" s="295"/>
      <c r="K29" s="295"/>
      <c r="L29" s="295"/>
      <c r="M29" s="295"/>
      <c r="N29" s="295"/>
      <c r="O29" s="41"/>
      <c r="P29" s="38"/>
      <c r="Q29" s="47"/>
    </row>
    <row r="30" spans="1:22" ht="15.75" x14ac:dyDescent="0.25">
      <c r="A30" s="205">
        <f t="shared" si="0"/>
        <v>29</v>
      </c>
      <c r="B30" s="290">
        <v>97</v>
      </c>
      <c r="C30" s="291"/>
      <c r="D30" s="199"/>
      <c r="E30" s="100"/>
      <c r="F30" s="295"/>
      <c r="G30" s="295"/>
      <c r="H30" s="295"/>
      <c r="I30" s="295"/>
      <c r="J30" s="295"/>
      <c r="K30" s="295"/>
      <c r="L30" s="295"/>
      <c r="M30" s="295"/>
      <c r="N30" s="295"/>
      <c r="O30" s="47"/>
      <c r="P30" s="47"/>
      <c r="Q30" s="47"/>
    </row>
    <row r="31" spans="1:22" ht="15.75" x14ac:dyDescent="0.25">
      <c r="A31" s="205">
        <f t="shared" si="0"/>
        <v>30</v>
      </c>
      <c r="B31" s="290">
        <v>95</v>
      </c>
      <c r="C31" s="291"/>
      <c r="D31" s="199"/>
      <c r="E31" s="100"/>
      <c r="F31" s="295"/>
      <c r="G31" s="295"/>
      <c r="H31" s="295"/>
      <c r="I31" s="295"/>
      <c r="J31" s="295"/>
      <c r="K31" s="295"/>
      <c r="L31" s="295"/>
      <c r="M31" s="295"/>
      <c r="N31" s="295"/>
      <c r="O31" s="47"/>
      <c r="P31" s="47"/>
      <c r="Q31" s="47"/>
    </row>
    <row r="32" spans="1:22" ht="15.75" x14ac:dyDescent="0.25">
      <c r="A32" s="205">
        <f t="shared" si="0"/>
        <v>31</v>
      </c>
      <c r="B32" s="290">
        <v>139</v>
      </c>
      <c r="C32" s="291"/>
      <c r="D32" s="199"/>
      <c r="E32" s="100"/>
      <c r="F32" s="295"/>
      <c r="G32" s="295"/>
      <c r="H32" s="295"/>
      <c r="I32" s="295"/>
      <c r="J32" s="295"/>
      <c r="K32" s="295"/>
      <c r="L32" s="295"/>
      <c r="M32" s="295"/>
      <c r="N32" s="295"/>
    </row>
    <row r="33" spans="1:18" ht="15.75" x14ac:dyDescent="0.25">
      <c r="A33" s="205">
        <f t="shared" si="0"/>
        <v>32</v>
      </c>
      <c r="B33" s="290">
        <v>157</v>
      </c>
      <c r="C33" s="297"/>
      <c r="D33" s="201"/>
      <c r="E33" s="100"/>
      <c r="I33" s="293"/>
      <c r="J33" s="293"/>
      <c r="K33" s="293"/>
      <c r="L33" s="293"/>
      <c r="M33" s="293"/>
      <c r="N33" s="293"/>
      <c r="O33" s="39"/>
      <c r="P33" s="39"/>
      <c r="Q33" s="39"/>
      <c r="R33" s="39"/>
    </row>
    <row r="34" spans="1:18" ht="15.75" x14ac:dyDescent="0.25">
      <c r="A34" s="205">
        <f t="shared" si="0"/>
        <v>33</v>
      </c>
      <c r="B34" s="290">
        <v>161</v>
      </c>
      <c r="C34" s="298"/>
      <c r="D34" s="202"/>
      <c r="E34" s="100"/>
      <c r="I34" s="293"/>
      <c r="J34" s="293" t="s">
        <v>286</v>
      </c>
      <c r="K34" s="293"/>
      <c r="L34" s="293"/>
      <c r="M34" s="293"/>
      <c r="N34" s="293"/>
      <c r="O34" s="39"/>
      <c r="P34" s="39"/>
      <c r="Q34" s="39"/>
      <c r="R34" s="39"/>
    </row>
    <row r="35" spans="1:18" ht="15.75" x14ac:dyDescent="0.25">
      <c r="A35" s="205">
        <f t="shared" si="0"/>
        <v>34</v>
      </c>
      <c r="B35" s="290">
        <v>165</v>
      </c>
      <c r="C35" s="291"/>
      <c r="D35" s="199"/>
      <c r="E35" s="100"/>
      <c r="I35" s="293"/>
      <c r="J35" s="293"/>
      <c r="K35" s="293"/>
      <c r="L35" s="293"/>
      <c r="M35" s="293"/>
      <c r="N35" s="293"/>
    </row>
    <row r="36" spans="1:18" ht="15.75" x14ac:dyDescent="0.25">
      <c r="A36" s="205">
        <f t="shared" si="0"/>
        <v>35</v>
      </c>
      <c r="B36" s="290">
        <v>231</v>
      </c>
      <c r="C36" s="291"/>
      <c r="D36" s="199"/>
      <c r="E36" s="100"/>
      <c r="I36" s="71"/>
      <c r="J36" s="71"/>
      <c r="K36" s="71"/>
      <c r="L36" s="71"/>
      <c r="M36" s="71"/>
      <c r="N36" s="71"/>
    </row>
    <row r="37" spans="1:18" ht="15.75" x14ac:dyDescent="0.25">
      <c r="A37" s="205">
        <f t="shared" si="0"/>
        <v>36</v>
      </c>
      <c r="B37" s="290">
        <v>223</v>
      </c>
      <c r="C37" s="291"/>
      <c r="D37" s="199"/>
      <c r="E37" s="100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/>
      <c r="Q37" s="39"/>
      <c r="R37" s="39"/>
    </row>
    <row r="38" spans="1:18" ht="15.75" x14ac:dyDescent="0.25">
      <c r="A38" s="205">
        <f t="shared" si="0"/>
        <v>37</v>
      </c>
      <c r="B38" s="290">
        <v>238</v>
      </c>
      <c r="C38" s="291"/>
      <c r="D38" s="199"/>
      <c r="E38" s="100"/>
      <c r="F38" s="38"/>
      <c r="G38" s="38"/>
      <c r="H38" s="38"/>
      <c r="I38" s="38"/>
      <c r="J38" s="38"/>
      <c r="K38" s="38"/>
      <c r="L38" s="38"/>
      <c r="M38" s="38"/>
      <c r="N38" s="38"/>
      <c r="O38" s="39"/>
      <c r="P38" s="39"/>
      <c r="Q38" s="39"/>
      <c r="R38" s="39"/>
    </row>
    <row r="39" spans="1:18" ht="15.75" x14ac:dyDescent="0.25">
      <c r="A39" s="205">
        <f t="shared" si="0"/>
        <v>38</v>
      </c>
      <c r="B39" s="290">
        <v>241</v>
      </c>
      <c r="C39" s="291"/>
      <c r="D39" s="199"/>
      <c r="E39" s="100"/>
      <c r="F39" s="38"/>
      <c r="G39" s="38"/>
      <c r="H39" s="38"/>
      <c r="I39" s="38"/>
      <c r="J39" s="38"/>
      <c r="K39" s="38"/>
      <c r="L39" s="38"/>
      <c r="M39" s="38"/>
      <c r="N39" s="38"/>
      <c r="O39" s="39"/>
      <c r="P39" s="39"/>
      <c r="Q39" s="39"/>
      <c r="R39" s="39"/>
    </row>
    <row r="40" spans="1:18" ht="15.75" x14ac:dyDescent="0.25">
      <c r="A40" s="205">
        <f t="shared" si="0"/>
        <v>39</v>
      </c>
      <c r="B40" s="290">
        <v>116</v>
      </c>
      <c r="C40" s="291"/>
      <c r="D40" s="199"/>
      <c r="E40" s="100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/>
      <c r="R40" s="39"/>
    </row>
    <row r="41" spans="1:18" ht="15.75" x14ac:dyDescent="0.25">
      <c r="A41" s="205">
        <f t="shared" si="0"/>
        <v>40</v>
      </c>
      <c r="B41" s="290">
        <v>116</v>
      </c>
      <c r="C41" s="291"/>
      <c r="D41" s="199"/>
      <c r="E41" s="100"/>
      <c r="F41" s="38"/>
      <c r="G41" s="38"/>
      <c r="H41" s="38"/>
      <c r="I41" s="38"/>
      <c r="J41" s="38"/>
      <c r="K41" s="38"/>
      <c r="L41" s="38"/>
      <c r="M41" s="38"/>
      <c r="N41" s="38"/>
      <c r="O41" s="39"/>
      <c r="P41" s="39"/>
      <c r="Q41" s="39"/>
      <c r="R41" s="39"/>
    </row>
    <row r="42" spans="1:18" ht="15.75" x14ac:dyDescent="0.25">
      <c r="A42" s="205">
        <f t="shared" si="0"/>
        <v>41</v>
      </c>
      <c r="B42" s="290">
        <v>100</v>
      </c>
      <c r="C42" s="291"/>
      <c r="D42" s="199"/>
      <c r="E42" s="100"/>
      <c r="F42" s="77"/>
      <c r="G42" s="77"/>
      <c r="H42" s="77"/>
      <c r="I42" s="77"/>
      <c r="J42" s="77"/>
      <c r="K42" s="77"/>
      <c r="L42" s="77"/>
      <c r="M42" s="77"/>
      <c r="N42" s="77"/>
    </row>
    <row r="43" spans="1:18" ht="15.75" x14ac:dyDescent="0.25">
      <c r="A43" s="205">
        <f t="shared" si="0"/>
        <v>42</v>
      </c>
      <c r="B43" s="290">
        <v>143</v>
      </c>
      <c r="C43" s="291"/>
      <c r="D43" s="199"/>
      <c r="E43" s="100"/>
      <c r="F43" s="299"/>
      <c r="G43" s="299"/>
      <c r="H43" s="299"/>
      <c r="I43" s="299"/>
      <c r="J43" s="299"/>
      <c r="K43" s="299"/>
      <c r="L43" s="299"/>
      <c r="M43" s="299"/>
      <c r="N43" s="299"/>
    </row>
    <row r="44" spans="1:18" ht="15.75" x14ac:dyDescent="0.25">
      <c r="A44" s="205">
        <f t="shared" si="0"/>
        <v>43</v>
      </c>
      <c r="B44" s="290">
        <v>170</v>
      </c>
      <c r="C44" s="291"/>
      <c r="D44" s="199"/>
      <c r="E44" s="100"/>
      <c r="F44" s="43"/>
      <c r="G44" s="43"/>
      <c r="H44" s="43"/>
      <c r="I44" s="43"/>
      <c r="J44" s="43"/>
      <c r="K44" s="43"/>
      <c r="L44" s="43"/>
      <c r="M44" s="43"/>
      <c r="N44" s="43"/>
    </row>
    <row r="45" spans="1:18" ht="15.75" x14ac:dyDescent="0.25">
      <c r="A45" s="205">
        <f t="shared" si="0"/>
        <v>44</v>
      </c>
      <c r="B45" s="290">
        <v>137</v>
      </c>
      <c r="C45" s="291"/>
      <c r="D45" s="199"/>
      <c r="E45" s="100"/>
      <c r="F45" s="43"/>
      <c r="G45" s="43"/>
      <c r="H45" s="43"/>
      <c r="I45" s="43"/>
      <c r="J45" s="43"/>
      <c r="K45" s="43"/>
      <c r="L45" s="43"/>
      <c r="M45" s="43"/>
      <c r="N45" s="43"/>
    </row>
    <row r="46" spans="1:18" ht="15.75" x14ac:dyDescent="0.25">
      <c r="A46" s="205">
        <f t="shared" si="0"/>
        <v>45</v>
      </c>
      <c r="B46" s="290">
        <v>121</v>
      </c>
      <c r="C46" s="294"/>
      <c r="D46" s="200"/>
      <c r="E46" s="100"/>
      <c r="F46" s="38"/>
      <c r="G46" s="38"/>
      <c r="H46" s="38"/>
      <c r="I46" s="38"/>
      <c r="J46" s="38"/>
      <c r="K46" s="38"/>
      <c r="L46" s="38"/>
      <c r="M46" s="38"/>
      <c r="N46" s="38"/>
    </row>
    <row r="47" spans="1:18" ht="15.75" x14ac:dyDescent="0.25">
      <c r="A47" s="205">
        <f t="shared" si="0"/>
        <v>46</v>
      </c>
      <c r="B47" s="290">
        <v>89</v>
      </c>
      <c r="C47" s="291"/>
      <c r="D47" s="199"/>
      <c r="E47" s="100"/>
      <c r="F47" s="289"/>
      <c r="G47" s="47"/>
      <c r="H47" s="47"/>
      <c r="I47" s="47"/>
      <c r="J47" s="47"/>
      <c r="K47" s="47"/>
      <c r="L47" s="47"/>
      <c r="M47" s="47"/>
      <c r="N47" s="47"/>
    </row>
    <row r="48" spans="1:18" ht="15.75" x14ac:dyDescent="0.25">
      <c r="A48" s="205">
        <f t="shared" si="0"/>
        <v>47</v>
      </c>
      <c r="B48" s="290">
        <v>93</v>
      </c>
      <c r="C48" s="291"/>
      <c r="D48" s="199"/>
      <c r="E48" s="100"/>
      <c r="F48" s="289"/>
      <c r="G48" s="47"/>
      <c r="H48" s="47"/>
      <c r="I48" s="47"/>
      <c r="J48" s="47"/>
      <c r="K48" s="47"/>
      <c r="L48" s="47"/>
      <c r="M48" s="47"/>
      <c r="N48" s="47"/>
    </row>
    <row r="49" spans="1:20" ht="15.75" x14ac:dyDescent="0.25">
      <c r="A49" s="205">
        <f t="shared" si="0"/>
        <v>48</v>
      </c>
      <c r="B49" s="290">
        <v>92</v>
      </c>
      <c r="C49" s="291"/>
      <c r="D49" s="199"/>
      <c r="E49" s="100"/>
      <c r="F49" s="38"/>
      <c r="G49" s="38"/>
      <c r="H49" s="38"/>
      <c r="I49" s="38"/>
      <c r="J49" s="38"/>
      <c r="K49" s="38"/>
      <c r="L49" s="38"/>
      <c r="M49" s="38"/>
      <c r="N49" s="38"/>
    </row>
    <row r="50" spans="1:20" ht="15.75" x14ac:dyDescent="0.25">
      <c r="A50" s="205">
        <f t="shared" si="0"/>
        <v>49</v>
      </c>
      <c r="B50" s="290">
        <v>96</v>
      </c>
      <c r="C50" s="291"/>
      <c r="D50" s="199"/>
      <c r="E50" s="100"/>
      <c r="F50" s="43"/>
      <c r="G50" s="43"/>
      <c r="H50" s="43"/>
      <c r="I50" s="43"/>
      <c r="J50" s="43"/>
      <c r="K50" s="43"/>
      <c r="L50" s="43"/>
      <c r="M50" s="43"/>
      <c r="N50" s="43"/>
    </row>
    <row r="51" spans="1:20" ht="15.75" x14ac:dyDescent="0.25">
      <c r="A51" s="205">
        <f t="shared" si="0"/>
        <v>50</v>
      </c>
      <c r="B51" s="290">
        <v>69</v>
      </c>
      <c r="C51" s="291"/>
      <c r="D51" s="199"/>
      <c r="E51" s="100"/>
      <c r="F51" s="43"/>
      <c r="G51" s="43"/>
      <c r="H51" s="43"/>
      <c r="I51" s="43"/>
      <c r="J51" s="43"/>
      <c r="K51" s="43"/>
      <c r="L51" s="43"/>
      <c r="M51" s="43"/>
      <c r="N51" s="43"/>
    </row>
    <row r="52" spans="1:20" ht="15.75" x14ac:dyDescent="0.25">
      <c r="A52" s="205">
        <f t="shared" si="0"/>
        <v>51</v>
      </c>
      <c r="B52" s="290">
        <v>51</v>
      </c>
      <c r="C52" s="291"/>
      <c r="D52" s="199"/>
      <c r="E52" s="100"/>
      <c r="F52" s="289"/>
      <c r="G52" s="47"/>
      <c r="H52" s="47"/>
      <c r="I52" s="47"/>
      <c r="J52" s="47"/>
      <c r="K52" s="47"/>
      <c r="L52" s="47"/>
      <c r="M52" s="47"/>
      <c r="N52" s="47"/>
    </row>
    <row r="53" spans="1:20" ht="16.5" thickBot="1" x14ac:dyDescent="0.3">
      <c r="A53" s="205">
        <f>A52+1</f>
        <v>52</v>
      </c>
      <c r="B53" s="300">
        <v>57</v>
      </c>
      <c r="C53" s="301"/>
      <c r="D53" s="199"/>
      <c r="E53" s="100"/>
      <c r="F53" s="289"/>
      <c r="G53" s="47"/>
      <c r="H53" s="47"/>
      <c r="I53" s="47"/>
      <c r="J53" s="47"/>
      <c r="K53" s="47"/>
      <c r="L53" s="47"/>
      <c r="M53" s="47"/>
      <c r="N53" s="47"/>
    </row>
    <row r="54" spans="1:20" ht="16.5" thickBot="1" x14ac:dyDescent="0.3">
      <c r="A54" s="205">
        <f>A53+1</f>
        <v>53</v>
      </c>
      <c r="B54" s="317">
        <v>17</v>
      </c>
      <c r="C54" s="318">
        <v>0</v>
      </c>
      <c r="D54" s="319"/>
      <c r="E54" s="100"/>
      <c r="F54" s="289"/>
      <c r="G54" s="47"/>
      <c r="H54" s="47"/>
      <c r="I54" s="47"/>
      <c r="J54" s="47"/>
      <c r="K54" s="47"/>
      <c r="L54" s="47"/>
      <c r="M54" s="47"/>
      <c r="N54" s="47"/>
    </row>
    <row r="55" spans="1:20" ht="16.5" thickBot="1" x14ac:dyDescent="0.3">
      <c r="A55" s="198" t="s">
        <v>76</v>
      </c>
      <c r="B55" s="198">
        <f>SUM(B2:B54)</f>
        <v>4139</v>
      </c>
      <c r="C55" s="302">
        <f>SUM(C2:C54)</f>
        <v>828</v>
      </c>
      <c r="D55" s="320"/>
      <c r="E55" s="100"/>
      <c r="F55" s="303"/>
      <c r="G55" s="303"/>
      <c r="H55" s="303"/>
      <c r="I55" s="303" t="s">
        <v>350</v>
      </c>
      <c r="J55" s="303"/>
      <c r="K55" s="303"/>
      <c r="L55" s="303"/>
      <c r="M55" s="303"/>
      <c r="N55" s="303"/>
    </row>
    <row r="56" spans="1:20" ht="15.75" x14ac:dyDescent="0.25">
      <c r="E56" s="100"/>
      <c r="F56" s="289"/>
      <c r="G56" s="289"/>
      <c r="H56" s="289"/>
      <c r="I56" s="289"/>
      <c r="J56" s="289"/>
      <c r="K56" s="289"/>
      <c r="L56" s="289"/>
      <c r="M56" s="289"/>
      <c r="N56" s="289"/>
    </row>
    <row r="57" spans="1:20" ht="15.75" x14ac:dyDescent="0.25">
      <c r="E57" s="100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 spans="1:20" ht="15.75" x14ac:dyDescent="0.25">
      <c r="E58" s="100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</row>
    <row r="59" spans="1:20" ht="15.75" x14ac:dyDescent="0.25">
      <c r="E59" s="100"/>
      <c r="F59" s="43"/>
      <c r="G59" s="43"/>
      <c r="H59" s="43"/>
      <c r="I59" s="43"/>
      <c r="J59" s="43"/>
      <c r="K59" s="43"/>
      <c r="L59" s="43"/>
      <c r="M59" s="43"/>
      <c r="N59" s="43"/>
    </row>
    <row r="60" spans="1:20" ht="15.75" x14ac:dyDescent="0.25">
      <c r="E60" s="100"/>
      <c r="F60" s="38"/>
      <c r="G60" s="38"/>
      <c r="H60" s="38"/>
      <c r="I60" s="38"/>
      <c r="J60" s="38"/>
      <c r="K60" s="38"/>
      <c r="L60" s="38"/>
      <c r="M60" s="38"/>
      <c r="N60" s="38"/>
    </row>
    <row r="61" spans="1:20" ht="15.75" x14ac:dyDescent="0.25">
      <c r="E61" s="100"/>
      <c r="F61" s="38"/>
      <c r="G61" s="38"/>
      <c r="H61" s="38"/>
      <c r="I61" s="38"/>
      <c r="J61" s="38"/>
      <c r="K61" s="38"/>
      <c r="L61" s="38"/>
      <c r="M61" s="38"/>
      <c r="N61" s="38"/>
    </row>
    <row r="62" spans="1:20" x14ac:dyDescent="0.2">
      <c r="H62" s="292"/>
    </row>
    <row r="63" spans="1:20" x14ac:dyDescent="0.2">
      <c r="H63" s="292"/>
    </row>
    <row r="64" spans="1:20" x14ac:dyDescent="0.2">
      <c r="H64" s="292"/>
    </row>
    <row r="65" spans="8:8" x14ac:dyDescent="0.2">
      <c r="H65" s="292"/>
    </row>
    <row r="66" spans="8:8" x14ac:dyDescent="0.2">
      <c r="H66" s="292"/>
    </row>
    <row r="67" spans="8:8" x14ac:dyDescent="0.2">
      <c r="H67" s="292"/>
    </row>
    <row r="68" spans="8:8" x14ac:dyDescent="0.2">
      <c r="H68" s="292"/>
    </row>
    <row r="69" spans="8:8" x14ac:dyDescent="0.2">
      <c r="H69" s="292"/>
    </row>
    <row r="70" spans="8:8" x14ac:dyDescent="0.2">
      <c r="H70" s="292"/>
    </row>
    <row r="71" spans="8:8" x14ac:dyDescent="0.2">
      <c r="H71" s="292"/>
    </row>
    <row r="72" spans="8:8" x14ac:dyDescent="0.2">
      <c r="H72" s="292"/>
    </row>
    <row r="73" spans="8:8" x14ac:dyDescent="0.2">
      <c r="H73" s="292"/>
    </row>
    <row r="74" spans="8:8" x14ac:dyDescent="0.2">
      <c r="H74" s="292"/>
    </row>
    <row r="75" spans="8:8" x14ac:dyDescent="0.2">
      <c r="H75" s="292"/>
    </row>
    <row r="76" spans="8:8" x14ac:dyDescent="0.2">
      <c r="H76" s="292"/>
    </row>
    <row r="77" spans="8:8" x14ac:dyDescent="0.2">
      <c r="H77" s="292"/>
    </row>
    <row r="78" spans="8:8" x14ac:dyDescent="0.2">
      <c r="H78" s="292"/>
    </row>
    <row r="79" spans="8:8" x14ac:dyDescent="0.2">
      <c r="H79" s="292"/>
    </row>
    <row r="80" spans="8:8" x14ac:dyDescent="0.2">
      <c r="H80" s="292"/>
    </row>
    <row r="81" spans="8:8" x14ac:dyDescent="0.2">
      <c r="H81" s="292"/>
    </row>
    <row r="82" spans="8:8" x14ac:dyDescent="0.2">
      <c r="H82" s="292"/>
    </row>
    <row r="83" spans="8:8" x14ac:dyDescent="0.2">
      <c r="H83" s="292"/>
    </row>
    <row r="84" spans="8:8" x14ac:dyDescent="0.2">
      <c r="H84" s="292"/>
    </row>
    <row r="85" spans="8:8" x14ac:dyDescent="0.2">
      <c r="H85" s="292"/>
    </row>
    <row r="86" spans="8:8" x14ac:dyDescent="0.2">
      <c r="H86" s="292"/>
    </row>
    <row r="87" spans="8:8" x14ac:dyDescent="0.2">
      <c r="H87" s="292"/>
    </row>
    <row r="88" spans="8:8" x14ac:dyDescent="0.2">
      <c r="H88" s="292"/>
    </row>
    <row r="89" spans="8:8" x14ac:dyDescent="0.2">
      <c r="H89" s="292"/>
    </row>
    <row r="90" spans="8:8" x14ac:dyDescent="0.2">
      <c r="H90" s="292"/>
    </row>
    <row r="91" spans="8:8" x14ac:dyDescent="0.2">
      <c r="H91" s="292"/>
    </row>
    <row r="92" spans="8:8" x14ac:dyDescent="0.2">
      <c r="H92" s="292"/>
    </row>
    <row r="93" spans="8:8" x14ac:dyDescent="0.2">
      <c r="H93" s="292"/>
    </row>
    <row r="94" spans="8:8" x14ac:dyDescent="0.2">
      <c r="H94" s="292"/>
    </row>
    <row r="95" spans="8:8" x14ac:dyDescent="0.2">
      <c r="H95" s="292"/>
    </row>
    <row r="96" spans="8:8" x14ac:dyDescent="0.2">
      <c r="H96" s="292"/>
    </row>
    <row r="97" spans="8:8" x14ac:dyDescent="0.2">
      <c r="H97" s="292"/>
    </row>
    <row r="98" spans="8:8" x14ac:dyDescent="0.2">
      <c r="H98" s="292"/>
    </row>
    <row r="99" spans="8:8" x14ac:dyDescent="0.2">
      <c r="H99" s="292"/>
    </row>
    <row r="100" spans="8:8" x14ac:dyDescent="0.2">
      <c r="H100" s="292"/>
    </row>
    <row r="101" spans="8:8" x14ac:dyDescent="0.2">
      <c r="H101" s="292"/>
    </row>
    <row r="102" spans="8:8" x14ac:dyDescent="0.2">
      <c r="H102" s="292"/>
    </row>
    <row r="103" spans="8:8" x14ac:dyDescent="0.2">
      <c r="H103" s="292"/>
    </row>
    <row r="104" spans="8:8" x14ac:dyDescent="0.2">
      <c r="H104" s="292"/>
    </row>
    <row r="105" spans="8:8" x14ac:dyDescent="0.2">
      <c r="H105" s="292"/>
    </row>
    <row r="106" spans="8:8" x14ac:dyDescent="0.2">
      <c r="H106" s="292"/>
    </row>
    <row r="107" spans="8:8" x14ac:dyDescent="0.2">
      <c r="H107" s="292"/>
    </row>
    <row r="108" spans="8:8" x14ac:dyDescent="0.2">
      <c r="H108" s="292"/>
    </row>
  </sheetData>
  <phoneticPr fontId="5" type="noConversion"/>
  <conditionalFormatting sqref="E55">
    <cfRule type="expression" dxfId="53" priority="49">
      <formula>SUM(#REF!+A43)&lt;SUM(#REF!+E55)</formula>
    </cfRule>
    <cfRule type="expression" dxfId="52" priority="50">
      <formula>SUM(#REF!+A43)&gt;SUM(#REF!+E55)</formula>
    </cfRule>
  </conditionalFormatting>
  <conditionalFormatting sqref="F55">
    <cfRule type="expression" dxfId="51" priority="87">
      <formula>SUM(A43+#REF!)&lt;SUM(E55+F55)</formula>
    </cfRule>
    <cfRule type="expression" dxfId="50" priority="88">
      <formula>SUM(A43+#REF!)&gt;SUM(E55+F55)</formula>
    </cfRule>
  </conditionalFormatting>
  <conditionalFormatting sqref="G55">
    <cfRule type="expression" dxfId="49" priority="89">
      <formula>SUM(A43+#REF!)&lt;SUM(G55:I55)</formula>
    </cfRule>
    <cfRule type="expression" dxfId="48" priority="90">
      <formula>SUM(A43+#REF!)&gt;SUM(G55:I55)</formula>
    </cfRule>
  </conditionalFormatting>
  <conditionalFormatting sqref="F22">
    <cfRule type="expression" dxfId="47" priority="91">
      <formula>SUM(#REF!+#REF!)&lt;SUM(E22+F22)</formula>
    </cfRule>
    <cfRule type="expression" dxfId="46" priority="92">
      <formula>SUM(#REF!+#REF!)&gt;SUM(E22+F22)</formula>
    </cfRule>
  </conditionalFormatting>
  <conditionalFormatting sqref="G22">
    <cfRule type="expression" dxfId="45" priority="93">
      <formula>SUM(#REF!+#REF!)&lt;SUM(G22:I22)</formula>
    </cfRule>
    <cfRule type="expression" dxfId="44" priority="94">
      <formula>SUM(#REF!+#REF!)&gt;SUM(G22:I22)</formula>
    </cfRule>
  </conditionalFormatting>
  <conditionalFormatting sqref="E22">
    <cfRule type="expression" dxfId="43" priority="95">
      <formula>SUM(#REF!+#REF!)&lt;SUM(#REF!+E22)</formula>
    </cfRule>
    <cfRule type="expression" dxfId="42" priority="96">
      <formula>SUM(#REF!+#REF!)&gt;SUM(#REF!+E22)</formula>
    </cfRule>
  </conditionalFormatting>
  <conditionalFormatting sqref="B46">
    <cfRule type="expression" dxfId="41" priority="99">
      <formula>SUM(#REF!+#REF!)&lt;SUM(#REF!+B46)</formula>
    </cfRule>
    <cfRule type="expression" dxfId="40" priority="100">
      <formula>SUM(#REF!+#REF!)&gt;SUM(#REF!+B46)</formula>
    </cfRule>
  </conditionalFormatting>
  <conditionalFormatting sqref="B46">
    <cfRule type="expression" dxfId="39" priority="101">
      <formula>SUM(#REF!+#REF!)&lt;SUM(A46+B46)</formula>
    </cfRule>
    <cfRule type="expression" dxfId="38" priority="102">
      <formula>SUM(#REF!+#REF!)&gt;SUM(A46+B46)</formula>
    </cfRule>
  </conditionalFormatting>
  <conditionalFormatting sqref="B48">
    <cfRule type="expression" dxfId="37" priority="103">
      <formula>SUM(#REF!+#REF!)&lt;SUM(A48+B48)</formula>
    </cfRule>
    <cfRule type="expression" dxfId="36" priority="104">
      <formula>SUM(#REF!+#REF!)&gt;SUM(A48+B48)</formula>
    </cfRule>
  </conditionalFormatting>
  <conditionalFormatting sqref="C46:D46">
    <cfRule type="expression" dxfId="35" priority="105">
      <formula>SUM(B53+#REF!)&lt;SUM(B46+C46)</formula>
    </cfRule>
    <cfRule type="expression" dxfId="34" priority="106">
      <formula>SUM(B53+#REF!)&gt;SUM(B46+C46)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M6" sqref="M6"/>
    </sheetView>
  </sheetViews>
  <sheetFormatPr defaultRowHeight="15.75" x14ac:dyDescent="0.25"/>
  <cols>
    <col min="1" max="2" width="7.28515625" style="97" customWidth="1"/>
    <col min="3" max="6" width="9.140625" style="73"/>
    <col min="7" max="7" width="17.42578125" style="73" customWidth="1"/>
    <col min="8" max="16384" width="9.140625" style="73"/>
  </cols>
  <sheetData>
    <row r="1" spans="1:7" ht="31.5" x14ac:dyDescent="0.25">
      <c r="A1" s="271"/>
      <c r="B1" s="280">
        <v>2013</v>
      </c>
      <c r="C1" s="280">
        <v>2014</v>
      </c>
      <c r="D1" s="280">
        <v>2015</v>
      </c>
      <c r="E1" s="280">
        <v>2016</v>
      </c>
      <c r="F1" s="280">
        <v>2016</v>
      </c>
      <c r="G1" s="272" t="s">
        <v>277</v>
      </c>
    </row>
    <row r="2" spans="1:7" x14ac:dyDescent="0.25">
      <c r="A2" s="281" t="s">
        <v>254</v>
      </c>
      <c r="B2" s="158">
        <v>82</v>
      </c>
      <c r="C2" s="89">
        <v>114</v>
      </c>
      <c r="D2" s="89">
        <v>144</v>
      </c>
      <c r="E2" s="89">
        <v>40</v>
      </c>
      <c r="F2" s="89">
        <v>40</v>
      </c>
      <c r="G2" s="273">
        <v>95.238095238095227</v>
      </c>
    </row>
    <row r="3" spans="1:7" x14ac:dyDescent="0.25">
      <c r="A3" s="158">
        <f>A2+1</f>
        <v>2</v>
      </c>
      <c r="B3" s="158">
        <v>104</v>
      </c>
      <c r="C3" s="89">
        <v>113</v>
      </c>
      <c r="D3" s="89">
        <v>114</v>
      </c>
      <c r="E3" s="89">
        <v>39</v>
      </c>
      <c r="F3" s="89">
        <v>39</v>
      </c>
      <c r="G3" s="273">
        <v>95.238095238095227</v>
      </c>
    </row>
    <row r="4" spans="1:7" x14ac:dyDescent="0.25">
      <c r="A4" s="158">
        <f t="shared" ref="A4:A52" si="0">A3+1</f>
        <v>3</v>
      </c>
      <c r="B4" s="158">
        <v>112</v>
      </c>
      <c r="C4" s="89">
        <v>92</v>
      </c>
      <c r="D4" s="89">
        <v>103</v>
      </c>
      <c r="E4" s="89">
        <v>42</v>
      </c>
      <c r="F4" s="89">
        <v>42</v>
      </c>
      <c r="G4" s="273">
        <v>95.238095238095227</v>
      </c>
    </row>
    <row r="5" spans="1:7" x14ac:dyDescent="0.25">
      <c r="A5" s="158">
        <f t="shared" si="0"/>
        <v>4</v>
      </c>
      <c r="B5" s="158">
        <v>99</v>
      </c>
      <c r="C5" s="89">
        <v>78</v>
      </c>
      <c r="D5" s="89">
        <v>121</v>
      </c>
      <c r="E5" s="89">
        <v>36</v>
      </c>
      <c r="F5" s="89">
        <v>36</v>
      </c>
      <c r="G5" s="273">
        <v>90.476190476190482</v>
      </c>
    </row>
    <row r="6" spans="1:7" x14ac:dyDescent="0.25">
      <c r="A6" s="158">
        <f t="shared" si="0"/>
        <v>5</v>
      </c>
      <c r="B6" s="158">
        <v>41</v>
      </c>
      <c r="C6" s="89">
        <v>93</v>
      </c>
      <c r="D6" s="89">
        <v>106</v>
      </c>
      <c r="E6" s="89">
        <v>37</v>
      </c>
      <c r="F6" s="89">
        <v>37</v>
      </c>
      <c r="G6" s="273">
        <v>85.714285714285708</v>
      </c>
    </row>
    <row r="7" spans="1:7" x14ac:dyDescent="0.25">
      <c r="A7" s="158">
        <f t="shared" si="0"/>
        <v>6</v>
      </c>
      <c r="B7" s="158">
        <v>45</v>
      </c>
      <c r="C7" s="89">
        <v>109</v>
      </c>
      <c r="D7" s="89">
        <v>102</v>
      </c>
      <c r="E7" s="89">
        <v>32</v>
      </c>
      <c r="F7" s="89">
        <v>32</v>
      </c>
      <c r="G7" s="273">
        <v>85.714285714285708</v>
      </c>
    </row>
    <row r="8" spans="1:7" x14ac:dyDescent="0.25">
      <c r="A8" s="158">
        <f t="shared" si="0"/>
        <v>7</v>
      </c>
      <c r="B8" s="158">
        <v>28</v>
      </c>
      <c r="C8" s="89">
        <v>69</v>
      </c>
      <c r="D8" s="89">
        <v>86</v>
      </c>
      <c r="E8" s="89">
        <v>41</v>
      </c>
      <c r="F8" s="89">
        <v>41</v>
      </c>
      <c r="G8" s="273">
        <v>85.714285714285708</v>
      </c>
    </row>
    <row r="9" spans="1:7" x14ac:dyDescent="0.25">
      <c r="A9" s="158">
        <f t="shared" si="0"/>
        <v>8</v>
      </c>
      <c r="B9" s="158">
        <v>22</v>
      </c>
      <c r="C9" s="89">
        <v>94</v>
      </c>
      <c r="D9" s="89">
        <v>121</v>
      </c>
      <c r="E9" s="89">
        <v>36</v>
      </c>
      <c r="F9" s="89">
        <v>36</v>
      </c>
      <c r="G9" s="273">
        <v>90.476190476190482</v>
      </c>
    </row>
    <row r="10" spans="1:7" x14ac:dyDescent="0.25">
      <c r="A10" s="158">
        <f t="shared" si="0"/>
        <v>9</v>
      </c>
      <c r="B10" s="158">
        <v>27</v>
      </c>
      <c r="C10" s="89">
        <v>92</v>
      </c>
      <c r="D10" s="89">
        <v>79</v>
      </c>
      <c r="E10" s="89">
        <v>23</v>
      </c>
      <c r="F10" s="89">
        <v>23</v>
      </c>
      <c r="G10" s="273">
        <v>90.476190476190482</v>
      </c>
    </row>
    <row r="11" spans="1:7" x14ac:dyDescent="0.25">
      <c r="A11" s="158">
        <f t="shared" si="0"/>
        <v>10</v>
      </c>
      <c r="B11" s="158">
        <v>27</v>
      </c>
      <c r="C11" s="89">
        <v>72</v>
      </c>
      <c r="D11" s="89">
        <v>59</v>
      </c>
      <c r="E11" s="89">
        <v>37</v>
      </c>
      <c r="F11" s="89">
        <v>37</v>
      </c>
      <c r="G11" s="273">
        <v>90.476190476190482</v>
      </c>
    </row>
    <row r="12" spans="1:7" x14ac:dyDescent="0.25">
      <c r="A12" s="158">
        <f t="shared" si="0"/>
        <v>11</v>
      </c>
      <c r="B12" s="158">
        <v>15</v>
      </c>
      <c r="C12" s="89">
        <v>54</v>
      </c>
      <c r="D12" s="89">
        <v>83</v>
      </c>
      <c r="E12" s="89">
        <v>30</v>
      </c>
      <c r="F12" s="89">
        <v>30</v>
      </c>
      <c r="G12" s="273">
        <v>90.476190476190482</v>
      </c>
    </row>
    <row r="13" spans="1:7" x14ac:dyDescent="0.25">
      <c r="A13" s="158">
        <f t="shared" si="0"/>
        <v>12</v>
      </c>
      <c r="B13" s="158">
        <v>20</v>
      </c>
      <c r="C13" s="89">
        <v>66</v>
      </c>
      <c r="D13" s="89">
        <v>104</v>
      </c>
      <c r="E13" s="89">
        <v>25</v>
      </c>
      <c r="F13" s="89">
        <v>25</v>
      </c>
      <c r="G13" s="273">
        <v>90.476190476190482</v>
      </c>
    </row>
    <row r="14" spans="1:7" x14ac:dyDescent="0.25">
      <c r="A14" s="158">
        <f t="shared" si="0"/>
        <v>13</v>
      </c>
      <c r="B14" s="158">
        <v>16</v>
      </c>
      <c r="C14" s="89">
        <v>56</v>
      </c>
      <c r="D14" s="89">
        <v>51</v>
      </c>
      <c r="E14" s="89">
        <v>25</v>
      </c>
      <c r="F14" s="89">
        <v>25</v>
      </c>
      <c r="G14" s="273">
        <v>90.476190476190482</v>
      </c>
    </row>
    <row r="15" spans="1:7" x14ac:dyDescent="0.25">
      <c r="A15" s="158">
        <f t="shared" si="0"/>
        <v>14</v>
      </c>
      <c r="B15" s="158">
        <v>21</v>
      </c>
      <c r="C15" s="89">
        <v>75</v>
      </c>
      <c r="D15" s="89">
        <v>63</v>
      </c>
      <c r="E15" s="89">
        <v>25</v>
      </c>
      <c r="F15" s="89">
        <v>25</v>
      </c>
      <c r="G15" s="273">
        <v>90.476190476190482</v>
      </c>
    </row>
    <row r="16" spans="1:7" x14ac:dyDescent="0.25">
      <c r="A16" s="158">
        <f t="shared" si="0"/>
        <v>15</v>
      </c>
      <c r="B16" s="158">
        <v>20</v>
      </c>
      <c r="C16" s="89">
        <v>43</v>
      </c>
      <c r="D16" s="89">
        <v>70</v>
      </c>
      <c r="E16" s="89">
        <v>18</v>
      </c>
      <c r="F16" s="89">
        <v>18</v>
      </c>
      <c r="G16" s="273">
        <v>90.476190476190482</v>
      </c>
    </row>
    <row r="17" spans="1:7" x14ac:dyDescent="0.25">
      <c r="A17" s="158">
        <f t="shared" si="0"/>
        <v>16</v>
      </c>
      <c r="B17" s="158">
        <v>28</v>
      </c>
      <c r="C17" s="89">
        <v>31</v>
      </c>
      <c r="D17" s="89">
        <v>62</v>
      </c>
      <c r="E17" s="89">
        <v>14</v>
      </c>
      <c r="F17" s="89">
        <v>14</v>
      </c>
      <c r="G17" s="273">
        <v>90.476190476190482</v>
      </c>
    </row>
    <row r="18" spans="1:7" x14ac:dyDescent="0.25">
      <c r="A18" s="158">
        <f t="shared" si="0"/>
        <v>17</v>
      </c>
      <c r="B18" s="158">
        <v>22</v>
      </c>
      <c r="C18" s="89">
        <v>20</v>
      </c>
      <c r="D18" s="89">
        <v>40</v>
      </c>
      <c r="E18" s="89">
        <v>22</v>
      </c>
      <c r="F18" s="89">
        <v>22</v>
      </c>
      <c r="G18" s="273">
        <v>90.476190476190482</v>
      </c>
    </row>
    <row r="19" spans="1:7" x14ac:dyDescent="0.25">
      <c r="A19" s="158">
        <f t="shared" si="0"/>
        <v>18</v>
      </c>
      <c r="B19" s="158">
        <v>18</v>
      </c>
      <c r="C19" s="89">
        <v>26</v>
      </c>
      <c r="D19" s="89">
        <v>44</v>
      </c>
      <c r="E19" s="89">
        <v>10</v>
      </c>
      <c r="F19" s="89">
        <v>10</v>
      </c>
      <c r="G19" s="273">
        <v>95.238095238095227</v>
      </c>
    </row>
    <row r="20" spans="1:7" x14ac:dyDescent="0.25">
      <c r="A20" s="158">
        <f t="shared" si="0"/>
        <v>19</v>
      </c>
      <c r="B20" s="158">
        <v>13</v>
      </c>
      <c r="C20" s="89">
        <v>24</v>
      </c>
      <c r="D20" s="89">
        <v>30</v>
      </c>
      <c r="E20" s="89">
        <v>18</v>
      </c>
      <c r="F20" s="89">
        <v>18</v>
      </c>
      <c r="G20" s="274">
        <v>85.714285714285708</v>
      </c>
    </row>
    <row r="21" spans="1:7" x14ac:dyDescent="0.25">
      <c r="A21" s="158">
        <f t="shared" si="0"/>
        <v>20</v>
      </c>
      <c r="B21" s="158">
        <v>22</v>
      </c>
      <c r="C21" s="89">
        <v>44</v>
      </c>
      <c r="D21" s="89">
        <v>32</v>
      </c>
      <c r="E21" s="89">
        <v>17</v>
      </c>
      <c r="F21" s="89">
        <v>17</v>
      </c>
      <c r="G21" s="274">
        <v>80.952380952380949</v>
      </c>
    </row>
    <row r="22" spans="1:7" x14ac:dyDescent="0.25">
      <c r="A22" s="158">
        <f t="shared" si="0"/>
        <v>21</v>
      </c>
      <c r="B22" s="158">
        <v>24</v>
      </c>
      <c r="C22" s="89">
        <v>45</v>
      </c>
      <c r="D22" s="89">
        <v>51</v>
      </c>
      <c r="E22" s="89">
        <v>27</v>
      </c>
      <c r="F22" s="89">
        <v>27</v>
      </c>
      <c r="G22" s="274">
        <v>80.952380952380949</v>
      </c>
    </row>
    <row r="23" spans="1:7" x14ac:dyDescent="0.25">
      <c r="A23" s="158">
        <f t="shared" si="0"/>
        <v>22</v>
      </c>
      <c r="B23" s="158">
        <v>21</v>
      </c>
      <c r="C23" s="89">
        <v>46</v>
      </c>
      <c r="D23" s="89">
        <v>31</v>
      </c>
      <c r="E23" s="89">
        <v>29</v>
      </c>
      <c r="F23" s="89">
        <v>29</v>
      </c>
      <c r="G23" s="274">
        <v>80.952380952380949</v>
      </c>
    </row>
    <row r="24" spans="1:7" x14ac:dyDescent="0.25">
      <c r="A24" s="158">
        <f t="shared" si="0"/>
        <v>23</v>
      </c>
      <c r="B24" s="158">
        <v>20</v>
      </c>
      <c r="C24" s="89">
        <v>45</v>
      </c>
      <c r="D24" s="89">
        <v>27</v>
      </c>
      <c r="E24" s="89">
        <v>36</v>
      </c>
      <c r="F24" s="89">
        <v>36</v>
      </c>
      <c r="G24" s="273">
        <v>80.952380952380949</v>
      </c>
    </row>
    <row r="25" spans="1:7" x14ac:dyDescent="0.25">
      <c r="A25" s="158">
        <f t="shared" si="0"/>
        <v>24</v>
      </c>
      <c r="B25" s="158">
        <v>13</v>
      </c>
      <c r="C25" s="89">
        <v>64</v>
      </c>
      <c r="D25" s="89">
        <v>43</v>
      </c>
      <c r="E25" s="89">
        <v>37</v>
      </c>
      <c r="F25" s="89">
        <v>37</v>
      </c>
      <c r="G25" s="273">
        <v>80.952380952380949</v>
      </c>
    </row>
    <row r="26" spans="1:7" x14ac:dyDescent="0.25">
      <c r="A26" s="158">
        <f t="shared" si="0"/>
        <v>25</v>
      </c>
      <c r="B26" s="158">
        <v>12</v>
      </c>
      <c r="C26" s="89">
        <v>68</v>
      </c>
      <c r="D26" s="89">
        <v>40</v>
      </c>
      <c r="E26" s="89">
        <v>41</v>
      </c>
      <c r="F26" s="89">
        <v>41</v>
      </c>
      <c r="G26" s="273">
        <v>80.952380952380949</v>
      </c>
    </row>
    <row r="27" spans="1:7" x14ac:dyDescent="0.25">
      <c r="A27" s="158">
        <f t="shared" si="0"/>
        <v>26</v>
      </c>
      <c r="B27" s="158">
        <v>16</v>
      </c>
      <c r="C27" s="89">
        <v>93</v>
      </c>
      <c r="D27" s="89">
        <v>41</v>
      </c>
      <c r="E27" s="89">
        <v>46</v>
      </c>
      <c r="F27" s="89">
        <v>46</v>
      </c>
      <c r="G27" s="273">
        <v>76.19047619047619</v>
      </c>
    </row>
    <row r="28" spans="1:7" x14ac:dyDescent="0.25">
      <c r="A28" s="158">
        <f t="shared" si="0"/>
        <v>27</v>
      </c>
      <c r="B28" s="158">
        <v>14</v>
      </c>
      <c r="C28" s="89">
        <v>98</v>
      </c>
      <c r="D28" s="89">
        <v>32</v>
      </c>
      <c r="E28" s="89">
        <v>72</v>
      </c>
      <c r="F28" s="89">
        <v>72</v>
      </c>
      <c r="G28" s="273">
        <v>71.428571428571431</v>
      </c>
    </row>
    <row r="29" spans="1:7" x14ac:dyDescent="0.25">
      <c r="A29" s="158">
        <f t="shared" si="0"/>
        <v>28</v>
      </c>
      <c r="B29" s="158">
        <v>10</v>
      </c>
      <c r="C29" s="89">
        <v>113</v>
      </c>
      <c r="D29" s="89">
        <v>27</v>
      </c>
      <c r="E29" s="89">
        <v>70</v>
      </c>
      <c r="F29" s="89">
        <v>70</v>
      </c>
      <c r="G29" s="273">
        <v>60.869565217391312</v>
      </c>
    </row>
    <row r="30" spans="1:7" x14ac:dyDescent="0.25">
      <c r="A30" s="158">
        <f t="shared" si="0"/>
        <v>29</v>
      </c>
      <c r="B30" s="158">
        <v>9</v>
      </c>
      <c r="C30" s="89">
        <v>164</v>
      </c>
      <c r="D30" s="89">
        <v>23</v>
      </c>
      <c r="E30" s="89">
        <v>96</v>
      </c>
      <c r="F30" s="89">
        <v>96</v>
      </c>
      <c r="G30" s="273">
        <v>60.869565217391312</v>
      </c>
    </row>
    <row r="31" spans="1:7" x14ac:dyDescent="0.25">
      <c r="A31" s="158">
        <f t="shared" si="0"/>
        <v>30</v>
      </c>
      <c r="B31" s="158">
        <v>10</v>
      </c>
      <c r="C31" s="89">
        <v>164</v>
      </c>
      <c r="D31" s="89">
        <v>41</v>
      </c>
      <c r="E31" s="89">
        <v>97</v>
      </c>
      <c r="F31" s="89">
        <v>97</v>
      </c>
      <c r="G31" s="273">
        <v>60.869565217391312</v>
      </c>
    </row>
    <row r="32" spans="1:7" x14ac:dyDescent="0.25">
      <c r="A32" s="158">
        <f t="shared" si="0"/>
        <v>31</v>
      </c>
      <c r="B32" s="158">
        <v>13</v>
      </c>
      <c r="C32" s="89">
        <v>155</v>
      </c>
      <c r="D32" s="89">
        <v>51</v>
      </c>
      <c r="E32" s="89">
        <v>143</v>
      </c>
      <c r="F32" s="89">
        <v>143</v>
      </c>
      <c r="G32" s="273">
        <v>60.869565217391312</v>
      </c>
    </row>
    <row r="33" spans="1:7" x14ac:dyDescent="0.25">
      <c r="A33" s="158">
        <f t="shared" si="0"/>
        <v>32</v>
      </c>
      <c r="B33" s="158">
        <v>18</v>
      </c>
      <c r="C33" s="89">
        <v>182</v>
      </c>
      <c r="D33" s="89">
        <v>36</v>
      </c>
      <c r="E33" s="89">
        <v>151</v>
      </c>
      <c r="F33" s="89">
        <v>151</v>
      </c>
      <c r="G33" s="275">
        <v>60.869565217391312</v>
      </c>
    </row>
    <row r="34" spans="1:7" x14ac:dyDescent="0.25">
      <c r="A34" s="158">
        <f t="shared" si="0"/>
        <v>33</v>
      </c>
      <c r="B34" s="158">
        <v>31</v>
      </c>
      <c r="C34" s="89">
        <v>235</v>
      </c>
      <c r="D34" s="89">
        <v>22</v>
      </c>
      <c r="E34" s="89">
        <v>161</v>
      </c>
      <c r="F34" s="89">
        <v>161</v>
      </c>
      <c r="G34" s="276">
        <v>60.869565217391312</v>
      </c>
    </row>
    <row r="35" spans="1:7" x14ac:dyDescent="0.25">
      <c r="A35" s="158">
        <f t="shared" si="0"/>
        <v>34</v>
      </c>
      <c r="B35" s="158">
        <v>57</v>
      </c>
      <c r="C35" s="89">
        <v>247</v>
      </c>
      <c r="D35" s="89">
        <v>42</v>
      </c>
      <c r="E35" s="89">
        <v>165</v>
      </c>
      <c r="F35" s="89">
        <v>165</v>
      </c>
      <c r="G35" s="273">
        <v>60.869565217391312</v>
      </c>
    </row>
    <row r="36" spans="1:7" x14ac:dyDescent="0.25">
      <c r="A36" s="158">
        <f t="shared" si="0"/>
        <v>35</v>
      </c>
      <c r="B36" s="158">
        <v>42</v>
      </c>
      <c r="C36" s="89">
        <v>300</v>
      </c>
      <c r="D36" s="89">
        <v>41</v>
      </c>
      <c r="E36" s="89">
        <v>231</v>
      </c>
      <c r="F36" s="89">
        <v>231</v>
      </c>
      <c r="G36" s="273">
        <v>60.869565217391312</v>
      </c>
    </row>
    <row r="37" spans="1:7" x14ac:dyDescent="0.25">
      <c r="A37" s="158">
        <f t="shared" si="0"/>
        <v>36</v>
      </c>
      <c r="B37" s="158">
        <v>78</v>
      </c>
      <c r="C37" s="89">
        <v>308</v>
      </c>
      <c r="D37" s="89">
        <v>19</v>
      </c>
      <c r="E37" s="89">
        <v>223</v>
      </c>
      <c r="F37" s="89">
        <v>223</v>
      </c>
      <c r="G37" s="273">
        <v>60.869565217391312</v>
      </c>
    </row>
    <row r="38" spans="1:7" x14ac:dyDescent="0.25">
      <c r="A38" s="158">
        <f t="shared" si="0"/>
        <v>37</v>
      </c>
      <c r="B38" s="158">
        <v>115</v>
      </c>
      <c r="C38" s="89">
        <v>348</v>
      </c>
      <c r="D38" s="89">
        <v>32</v>
      </c>
      <c r="E38" s="89">
        <v>238</v>
      </c>
      <c r="F38" s="89">
        <v>238</v>
      </c>
      <c r="G38" s="273">
        <v>60.869565217391312</v>
      </c>
    </row>
    <row r="39" spans="1:7" x14ac:dyDescent="0.25">
      <c r="A39" s="158">
        <f t="shared" si="0"/>
        <v>38</v>
      </c>
      <c r="B39" s="158">
        <v>68</v>
      </c>
      <c r="C39" s="89">
        <v>282</v>
      </c>
      <c r="D39" s="89">
        <v>34</v>
      </c>
      <c r="E39" s="89">
        <v>241</v>
      </c>
      <c r="F39" s="89">
        <v>241</v>
      </c>
      <c r="G39" s="273">
        <v>60.869565217391312</v>
      </c>
    </row>
    <row r="40" spans="1:7" x14ac:dyDescent="0.25">
      <c r="A40" s="158">
        <f t="shared" si="0"/>
        <v>39</v>
      </c>
      <c r="B40" s="158">
        <v>91</v>
      </c>
      <c r="C40" s="89">
        <v>353</v>
      </c>
      <c r="D40" s="89">
        <v>26</v>
      </c>
      <c r="E40" s="89">
        <v>116</v>
      </c>
      <c r="F40" s="89">
        <v>116</v>
      </c>
      <c r="G40" s="273">
        <v>60.869565217391312</v>
      </c>
    </row>
    <row r="41" spans="1:7" x14ac:dyDescent="0.25">
      <c r="A41" s="158">
        <f t="shared" si="0"/>
        <v>40</v>
      </c>
      <c r="B41" s="158">
        <v>100</v>
      </c>
      <c r="C41" s="89">
        <v>328</v>
      </c>
      <c r="D41" s="89">
        <v>29</v>
      </c>
      <c r="E41" s="89">
        <v>116</v>
      </c>
      <c r="F41" s="89">
        <v>116</v>
      </c>
      <c r="G41" s="273">
        <v>60.869565217391312</v>
      </c>
    </row>
    <row r="42" spans="1:7" x14ac:dyDescent="0.25">
      <c r="A42" s="158">
        <f t="shared" si="0"/>
        <v>41</v>
      </c>
      <c r="B42" s="158">
        <v>138</v>
      </c>
      <c r="C42" s="89">
        <v>257</v>
      </c>
      <c r="D42" s="89">
        <v>34</v>
      </c>
      <c r="E42" s="89">
        <v>100</v>
      </c>
      <c r="F42" s="89">
        <v>100</v>
      </c>
      <c r="G42" s="273">
        <v>60.869565217391312</v>
      </c>
    </row>
    <row r="43" spans="1:7" x14ac:dyDescent="0.25">
      <c r="A43" s="158">
        <f t="shared" si="0"/>
        <v>42</v>
      </c>
      <c r="B43" s="158">
        <v>159</v>
      </c>
      <c r="C43" s="89">
        <v>241</v>
      </c>
      <c r="D43" s="89">
        <v>25</v>
      </c>
      <c r="E43" s="89">
        <v>140</v>
      </c>
      <c r="F43" s="89">
        <v>140</v>
      </c>
      <c r="G43" s="273">
        <v>56.521739130434781</v>
      </c>
    </row>
    <row r="44" spans="1:7" x14ac:dyDescent="0.25">
      <c r="A44" s="158">
        <f t="shared" si="0"/>
        <v>43</v>
      </c>
      <c r="B44" s="158">
        <v>110</v>
      </c>
      <c r="C44" s="89">
        <v>216</v>
      </c>
      <c r="D44" s="89">
        <v>27</v>
      </c>
      <c r="E44" s="89">
        <v>170</v>
      </c>
      <c r="F44" s="89">
        <v>170</v>
      </c>
      <c r="G44" s="273">
        <v>56.521739130434781</v>
      </c>
    </row>
    <row r="45" spans="1:7" x14ac:dyDescent="0.25">
      <c r="A45" s="158">
        <f t="shared" si="0"/>
        <v>44</v>
      </c>
      <c r="B45" s="158">
        <v>113</v>
      </c>
      <c r="C45" s="89">
        <v>248</v>
      </c>
      <c r="D45" s="89">
        <v>34</v>
      </c>
      <c r="E45" s="89">
        <v>136</v>
      </c>
      <c r="F45" s="89">
        <v>136</v>
      </c>
      <c r="G45" s="273">
        <v>56.521739130434781</v>
      </c>
    </row>
    <row r="46" spans="1:7" x14ac:dyDescent="0.25">
      <c r="A46" s="158">
        <f t="shared" si="0"/>
        <v>45</v>
      </c>
      <c r="B46" s="158">
        <v>124</v>
      </c>
      <c r="C46" s="89">
        <v>185</v>
      </c>
      <c r="D46" s="89">
        <v>34</v>
      </c>
      <c r="E46" s="89">
        <v>120</v>
      </c>
      <c r="F46" s="89">
        <v>120</v>
      </c>
      <c r="G46" s="274">
        <v>56.521739130434781</v>
      </c>
    </row>
    <row r="47" spans="1:7" x14ac:dyDescent="0.25">
      <c r="A47" s="158">
        <f t="shared" si="0"/>
        <v>46</v>
      </c>
      <c r="B47" s="158">
        <v>164</v>
      </c>
      <c r="C47" s="89">
        <v>210</v>
      </c>
      <c r="D47" s="89">
        <v>34</v>
      </c>
      <c r="E47" s="89">
        <v>87</v>
      </c>
      <c r="F47" s="89">
        <v>87</v>
      </c>
      <c r="G47" s="273">
        <v>56.521739130434781</v>
      </c>
    </row>
    <row r="48" spans="1:7" x14ac:dyDescent="0.25">
      <c r="A48" s="158">
        <f t="shared" si="0"/>
        <v>47</v>
      </c>
      <c r="B48" s="158">
        <v>120</v>
      </c>
      <c r="C48" s="89">
        <v>182</v>
      </c>
      <c r="D48" s="89">
        <v>19</v>
      </c>
      <c r="E48" s="89">
        <v>88</v>
      </c>
      <c r="F48" s="89">
        <v>88</v>
      </c>
      <c r="G48" s="273">
        <v>43.478260869565219</v>
      </c>
    </row>
    <row r="49" spans="1:7" x14ac:dyDescent="0.25">
      <c r="A49" s="158">
        <f t="shared" si="0"/>
        <v>48</v>
      </c>
      <c r="B49" s="158">
        <v>144</v>
      </c>
      <c r="C49" s="89">
        <v>192</v>
      </c>
      <c r="D49" s="89">
        <v>23</v>
      </c>
      <c r="E49" s="89">
        <v>72</v>
      </c>
      <c r="F49" s="89">
        <v>72</v>
      </c>
      <c r="G49" s="273">
        <v>39.130434782608695</v>
      </c>
    </row>
    <row r="50" spans="1:7" x14ac:dyDescent="0.25">
      <c r="A50" s="158">
        <f t="shared" si="0"/>
        <v>49</v>
      </c>
      <c r="B50" s="158">
        <v>156</v>
      </c>
      <c r="C50" s="89">
        <v>168</v>
      </c>
      <c r="D50" s="89">
        <v>14</v>
      </c>
      <c r="E50" s="89">
        <v>41</v>
      </c>
      <c r="F50" s="89">
        <v>41</v>
      </c>
      <c r="G50" s="273"/>
    </row>
    <row r="51" spans="1:7" x14ac:dyDescent="0.25">
      <c r="A51" s="158">
        <f t="shared" si="0"/>
        <v>50</v>
      </c>
      <c r="B51" s="158">
        <v>141</v>
      </c>
      <c r="C51" s="89">
        <v>168</v>
      </c>
      <c r="D51" s="89">
        <v>11</v>
      </c>
      <c r="E51" s="89"/>
      <c r="F51" s="89"/>
      <c r="G51" s="277"/>
    </row>
    <row r="52" spans="1:7" x14ac:dyDescent="0.25">
      <c r="A52" s="158">
        <f t="shared" si="0"/>
        <v>51</v>
      </c>
      <c r="B52" s="158">
        <v>115</v>
      </c>
      <c r="C52" s="89">
        <v>151</v>
      </c>
      <c r="D52" s="89">
        <v>19</v>
      </c>
      <c r="E52" s="89"/>
      <c r="F52" s="89"/>
      <c r="G52" s="277"/>
    </row>
    <row r="53" spans="1:7" x14ac:dyDescent="0.25">
      <c r="A53" s="158">
        <f>A52+1</f>
        <v>52</v>
      </c>
      <c r="B53" s="158">
        <v>110</v>
      </c>
      <c r="C53" s="89">
        <v>132</v>
      </c>
      <c r="D53" s="89">
        <v>21</v>
      </c>
      <c r="E53" s="89"/>
      <c r="F53" s="89"/>
      <c r="G53" s="277"/>
    </row>
    <row r="54" spans="1:7" x14ac:dyDescent="0.25">
      <c r="A54" s="158">
        <f>A53+1</f>
        <v>53</v>
      </c>
      <c r="B54" s="158">
        <v>0</v>
      </c>
      <c r="C54" s="89">
        <v>0</v>
      </c>
      <c r="D54" s="89">
        <v>15</v>
      </c>
      <c r="E54" s="89"/>
      <c r="F54" s="89"/>
      <c r="G54" s="277"/>
    </row>
    <row r="55" spans="1:7" x14ac:dyDescent="0.25">
      <c r="A55" s="278" t="s">
        <v>76</v>
      </c>
      <c r="B55" s="278"/>
      <c r="C55" s="89">
        <f>SUM(C2:C54)</f>
        <v>7353</v>
      </c>
      <c r="D55" s="89">
        <f>SUM(D2:D54)</f>
        <v>2612</v>
      </c>
      <c r="E55" s="89">
        <f>SUM(E2:E54)</f>
        <v>3857</v>
      </c>
      <c r="F55" s="89"/>
      <c r="G55" s="279"/>
    </row>
  </sheetData>
  <conditionalFormatting sqref="G46">
    <cfRule type="expression" dxfId="33" priority="1">
      <formula>SUM(E53+#REF!)&lt;SUM(E46+G46)</formula>
    </cfRule>
    <cfRule type="expression" dxfId="32" priority="2">
      <formula>SUM(E53+#REF!)&gt;SUM(E46+G46)</formula>
    </cfRule>
  </conditionalFormatting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M6" sqref="M6"/>
    </sheetView>
  </sheetViews>
  <sheetFormatPr defaultRowHeight="12.75" x14ac:dyDescent="0.2"/>
  <cols>
    <col min="1" max="1" width="32.42578125" customWidth="1"/>
    <col min="2" max="2" width="16.85546875" customWidth="1"/>
    <col min="3" max="3" width="14.42578125" customWidth="1"/>
    <col min="4" max="4" width="14.85546875" customWidth="1"/>
    <col min="5" max="5" width="16.140625" customWidth="1"/>
  </cols>
  <sheetData>
    <row r="2" spans="1:11" ht="13.5" thickBot="1" x14ac:dyDescent="0.25"/>
    <row r="3" spans="1:11" s="175" customFormat="1" ht="22.5" customHeight="1" x14ac:dyDescent="0.2">
      <c r="A3" s="937"/>
      <c r="B3" s="939" t="s">
        <v>3</v>
      </c>
      <c r="C3" s="931" t="s">
        <v>4</v>
      </c>
      <c r="D3" s="931" t="s">
        <v>5</v>
      </c>
      <c r="E3" s="931" t="s">
        <v>6</v>
      </c>
      <c r="F3" s="931" t="s">
        <v>190</v>
      </c>
      <c r="G3" s="935" t="s">
        <v>187</v>
      </c>
      <c r="H3" s="931" t="s">
        <v>191</v>
      </c>
      <c r="I3" s="931" t="s">
        <v>8</v>
      </c>
      <c r="J3" s="931" t="s">
        <v>9</v>
      </c>
      <c r="K3" s="933" t="s">
        <v>12</v>
      </c>
    </row>
    <row r="4" spans="1:11" s="175" customFormat="1" ht="22.5" customHeight="1" thickBot="1" x14ac:dyDescent="0.25">
      <c r="A4" s="938"/>
      <c r="B4" s="940"/>
      <c r="C4" s="932"/>
      <c r="D4" s="932"/>
      <c r="E4" s="932"/>
      <c r="F4" s="932"/>
      <c r="G4" s="936"/>
      <c r="H4" s="932"/>
      <c r="I4" s="932"/>
      <c r="J4" s="932"/>
      <c r="K4" s="934"/>
    </row>
    <row r="5" spans="1:11" s="73" customFormat="1" ht="18" customHeight="1" x14ac:dyDescent="0.25">
      <c r="A5" s="216" t="s">
        <v>216</v>
      </c>
      <c r="B5" s="162">
        <f t="shared" ref="B5:K5" ca="1" si="0">SUM(B5:B6)</f>
        <v>1175</v>
      </c>
      <c r="C5" s="89">
        <f t="shared" ca="1" si="0"/>
        <v>263</v>
      </c>
      <c r="D5" s="89">
        <f t="shared" ca="1" si="0"/>
        <v>795</v>
      </c>
      <c r="E5" s="89">
        <f t="shared" ca="1" si="0"/>
        <v>643</v>
      </c>
      <c r="F5" s="89">
        <f t="shared" ca="1" si="0"/>
        <v>243</v>
      </c>
      <c r="G5" s="89">
        <f t="shared" ca="1" si="0"/>
        <v>598</v>
      </c>
      <c r="H5" s="89">
        <f t="shared" ca="1" si="0"/>
        <v>597</v>
      </c>
      <c r="I5" s="89">
        <f t="shared" ca="1" si="0"/>
        <v>45</v>
      </c>
      <c r="J5" s="89">
        <f t="shared" ca="1" si="0"/>
        <v>26</v>
      </c>
      <c r="K5" s="91">
        <f t="shared" ca="1" si="0"/>
        <v>1438</v>
      </c>
    </row>
    <row r="6" spans="1:11" s="73" customFormat="1" ht="18" customHeight="1" thickBot="1" x14ac:dyDescent="0.3">
      <c r="A6" s="217" t="s">
        <v>172</v>
      </c>
      <c r="B6" s="215">
        <f ca="1">B5/K5*100</f>
        <v>81.710709318497905</v>
      </c>
      <c r="C6" s="213">
        <f ca="1">C5/K5*100</f>
        <v>18.289290681502084</v>
      </c>
      <c r="D6" s="213">
        <f ca="1">D5/K5*100</f>
        <v>55.285118219749648</v>
      </c>
      <c r="E6" s="213">
        <f ca="1">E5/K5*100</f>
        <v>44.714881780250352</v>
      </c>
      <c r="F6" s="213">
        <f ca="1">F5/K5*100</f>
        <v>16.898470097357439</v>
      </c>
      <c r="G6" s="213">
        <f ca="1">G5/K5*100</f>
        <v>41.585535465924892</v>
      </c>
      <c r="H6" s="213">
        <f ca="1">H5/K5*100</f>
        <v>41.515994436717662</v>
      </c>
      <c r="I6" s="213">
        <f ca="1">I5/K5*100</f>
        <v>3.1293463143254518</v>
      </c>
      <c r="J6" s="213">
        <f ca="1">J5/K5*100</f>
        <v>1.8080667593880391</v>
      </c>
      <c r="K6" s="214"/>
    </row>
    <row r="14" spans="1:11" ht="15.75" x14ac:dyDescent="0.25">
      <c r="A14" s="223"/>
      <c r="B14" s="222"/>
      <c r="C14" s="222"/>
      <c r="D14" s="222"/>
      <c r="E14" s="222"/>
      <c r="F14" s="222"/>
      <c r="G14" s="222"/>
    </row>
    <row r="15" spans="1:11" ht="15.75" thickBot="1" x14ac:dyDescent="0.3">
      <c r="A15" s="222"/>
      <c r="B15" s="222"/>
      <c r="C15" s="222"/>
      <c r="D15" s="222"/>
      <c r="E15" s="222"/>
      <c r="F15" s="222"/>
      <c r="G15" s="222"/>
    </row>
    <row r="16" spans="1:11" ht="16.5" thickBot="1" x14ac:dyDescent="0.3">
      <c r="A16" s="946" t="s">
        <v>218</v>
      </c>
      <c r="B16" s="948" t="s">
        <v>219</v>
      </c>
      <c r="C16" s="951" t="s">
        <v>220</v>
      </c>
      <c r="D16" s="944"/>
      <c r="E16" s="945"/>
      <c r="F16" s="224"/>
      <c r="G16" s="224"/>
    </row>
    <row r="17" spans="1:7" ht="16.5" thickBot="1" x14ac:dyDescent="0.3">
      <c r="A17" s="947"/>
      <c r="B17" s="949"/>
      <c r="C17" s="225" t="s">
        <v>221</v>
      </c>
      <c r="D17" s="225" t="s">
        <v>222</v>
      </c>
      <c r="E17" s="226" t="s">
        <v>223</v>
      </c>
      <c r="F17" s="222"/>
      <c r="G17" s="222"/>
    </row>
    <row r="18" spans="1:7" ht="15.75" x14ac:dyDescent="0.25">
      <c r="A18" s="234" t="s">
        <v>224</v>
      </c>
      <c r="B18" s="227" t="s">
        <v>225</v>
      </c>
      <c r="C18" s="238">
        <v>150</v>
      </c>
      <c r="D18" s="238"/>
      <c r="E18" s="242">
        <v>200</v>
      </c>
      <c r="F18" s="222"/>
      <c r="G18" s="222"/>
    </row>
    <row r="19" spans="1:7" ht="15.75" x14ac:dyDescent="0.25">
      <c r="A19" s="235" t="s">
        <v>211</v>
      </c>
      <c r="B19" s="228" t="s">
        <v>225</v>
      </c>
      <c r="C19" s="238">
        <v>300</v>
      </c>
      <c r="D19" s="229"/>
      <c r="E19" s="242">
        <v>200</v>
      </c>
      <c r="F19" s="222"/>
      <c r="G19" s="222"/>
    </row>
    <row r="20" spans="1:7" ht="15.75" x14ac:dyDescent="0.25">
      <c r="A20" s="235" t="s">
        <v>224</v>
      </c>
      <c r="B20" s="228" t="s">
        <v>209</v>
      </c>
      <c r="C20" s="238">
        <v>450</v>
      </c>
      <c r="D20" s="229"/>
      <c r="E20" s="242">
        <v>200</v>
      </c>
      <c r="F20" s="222"/>
      <c r="G20" s="222"/>
    </row>
    <row r="21" spans="1:7" ht="15.75" x14ac:dyDescent="0.25">
      <c r="A21" s="235" t="s">
        <v>206</v>
      </c>
      <c r="B21" s="228" t="s">
        <v>209</v>
      </c>
      <c r="C21" s="238">
        <v>450</v>
      </c>
      <c r="D21" s="229">
        <v>100</v>
      </c>
      <c r="E21" s="242">
        <v>200</v>
      </c>
      <c r="F21" s="222"/>
      <c r="G21" s="222"/>
    </row>
    <row r="22" spans="1:7" ht="15.75" x14ac:dyDescent="0.25">
      <c r="A22" s="235" t="s">
        <v>226</v>
      </c>
      <c r="B22" s="950" t="s">
        <v>227</v>
      </c>
      <c r="C22" s="229">
        <v>300</v>
      </c>
      <c r="D22" s="229"/>
      <c r="E22" s="239">
        <v>150</v>
      </c>
      <c r="F22" s="222"/>
      <c r="G22" s="222"/>
    </row>
    <row r="23" spans="1:7" ht="15.75" x14ac:dyDescent="0.25">
      <c r="A23" s="235" t="s">
        <v>228</v>
      </c>
      <c r="B23" s="950"/>
      <c r="C23" s="229">
        <v>300</v>
      </c>
      <c r="D23" s="229"/>
      <c r="E23" s="239">
        <v>100</v>
      </c>
      <c r="F23" s="222"/>
      <c r="G23" s="222"/>
    </row>
    <row r="24" spans="1:7" ht="15.75" x14ac:dyDescent="0.25">
      <c r="A24" s="235" t="s">
        <v>229</v>
      </c>
      <c r="B24" s="228" t="s">
        <v>230</v>
      </c>
      <c r="C24" s="229">
        <v>200</v>
      </c>
      <c r="D24" s="229"/>
      <c r="E24" s="239"/>
      <c r="F24" s="222"/>
      <c r="G24" s="222"/>
    </row>
    <row r="25" spans="1:7" ht="15.75" x14ac:dyDescent="0.25">
      <c r="A25" s="235" t="s">
        <v>131</v>
      </c>
      <c r="B25" s="228" t="s">
        <v>231</v>
      </c>
      <c r="C25" s="229">
        <v>1050</v>
      </c>
      <c r="D25" s="229">
        <v>1000</v>
      </c>
      <c r="E25" s="239"/>
      <c r="F25" s="222"/>
      <c r="G25" s="222"/>
    </row>
    <row r="26" spans="1:7" ht="15.75" x14ac:dyDescent="0.25">
      <c r="A26" s="236" t="s">
        <v>232</v>
      </c>
      <c r="B26" s="230" t="s">
        <v>45</v>
      </c>
      <c r="C26" s="233">
        <v>900</v>
      </c>
      <c r="D26" s="233"/>
      <c r="E26" s="240"/>
      <c r="F26" s="222"/>
      <c r="G26" s="222"/>
    </row>
    <row r="27" spans="1:7" ht="15.75" x14ac:dyDescent="0.25">
      <c r="A27" s="236" t="s">
        <v>51</v>
      </c>
      <c r="B27" s="230" t="s">
        <v>233</v>
      </c>
      <c r="C27" s="233">
        <v>1050</v>
      </c>
      <c r="D27" s="233">
        <v>200</v>
      </c>
      <c r="E27" s="240">
        <v>1000</v>
      </c>
      <c r="F27" s="222"/>
      <c r="G27" s="222"/>
    </row>
    <row r="28" spans="1:7" ht="15.75" x14ac:dyDescent="0.25">
      <c r="A28" s="236" t="s">
        <v>234</v>
      </c>
      <c r="B28" s="230" t="s">
        <v>235</v>
      </c>
      <c r="C28" s="233"/>
      <c r="D28" s="233"/>
      <c r="E28" s="240">
        <v>150</v>
      </c>
      <c r="F28" s="222"/>
      <c r="G28" s="222"/>
    </row>
    <row r="29" spans="1:7" ht="16.5" thickBot="1" x14ac:dyDescent="0.3">
      <c r="A29" s="236" t="s">
        <v>236</v>
      </c>
      <c r="B29" s="230" t="s">
        <v>237</v>
      </c>
      <c r="C29" s="233"/>
      <c r="D29" s="233"/>
      <c r="E29" s="240">
        <v>50</v>
      </c>
      <c r="F29" s="222"/>
      <c r="G29" s="222"/>
    </row>
    <row r="30" spans="1:7" ht="16.5" thickBot="1" x14ac:dyDescent="0.3">
      <c r="A30" s="941" t="s">
        <v>76</v>
      </c>
      <c r="B30" s="942"/>
      <c r="C30" s="237">
        <v>5150</v>
      </c>
      <c r="D30" s="237">
        <v>1300</v>
      </c>
      <c r="E30" s="241">
        <v>2250</v>
      </c>
      <c r="F30" s="222"/>
    </row>
    <row r="31" spans="1:7" ht="16.5" thickBot="1" x14ac:dyDescent="0.3">
      <c r="A31" s="231"/>
      <c r="B31" s="943" t="s">
        <v>238</v>
      </c>
      <c r="C31" s="944"/>
      <c r="D31" s="944"/>
      <c r="E31" s="945"/>
      <c r="F31" s="232"/>
    </row>
    <row r="32" spans="1:7" ht="31.5" x14ac:dyDescent="0.25">
      <c r="A32" s="234"/>
      <c r="B32" s="227"/>
      <c r="C32" s="238" t="s">
        <v>239</v>
      </c>
      <c r="D32" s="238" t="s">
        <v>240</v>
      </c>
      <c r="E32" s="243" t="s">
        <v>241</v>
      </c>
      <c r="F32" s="222"/>
    </row>
    <row r="33" spans="1:6" ht="15.75" x14ac:dyDescent="0.25">
      <c r="A33" s="235" t="s">
        <v>242</v>
      </c>
      <c r="B33" s="228" t="s">
        <v>214</v>
      </c>
      <c r="C33" s="229">
        <v>2</v>
      </c>
      <c r="D33" s="229">
        <v>1</v>
      </c>
      <c r="E33" s="239">
        <v>2</v>
      </c>
      <c r="F33" s="222"/>
    </row>
    <row r="34" spans="1:6" ht="15.75" x14ac:dyDescent="0.25">
      <c r="A34" s="235" t="s">
        <v>243</v>
      </c>
      <c r="B34" s="228" t="s">
        <v>214</v>
      </c>
      <c r="C34" s="229">
        <v>2</v>
      </c>
      <c r="D34" s="229">
        <v>1</v>
      </c>
      <c r="E34" s="239">
        <v>2</v>
      </c>
      <c r="F34" s="222"/>
    </row>
    <row r="35" spans="1:6" ht="15.75" x14ac:dyDescent="0.25">
      <c r="A35" s="235" t="s">
        <v>244</v>
      </c>
      <c r="B35" s="228" t="s">
        <v>214</v>
      </c>
      <c r="C35" s="229"/>
      <c r="D35" s="229">
        <v>1</v>
      </c>
      <c r="E35" s="239">
        <v>2</v>
      </c>
      <c r="F35" s="222"/>
    </row>
    <row r="36" spans="1:6" ht="15.75" x14ac:dyDescent="0.25">
      <c r="A36" s="235" t="s">
        <v>245</v>
      </c>
      <c r="B36" s="228" t="s">
        <v>214</v>
      </c>
      <c r="C36" s="229">
        <v>1</v>
      </c>
      <c r="D36" s="229">
        <v>1</v>
      </c>
      <c r="E36" s="239">
        <v>2</v>
      </c>
      <c r="F36" s="222"/>
    </row>
    <row r="37" spans="1:6" ht="15.75" x14ac:dyDescent="0.25">
      <c r="A37" s="235" t="s">
        <v>246</v>
      </c>
      <c r="B37" s="228" t="s">
        <v>247</v>
      </c>
      <c r="C37" s="229">
        <v>2</v>
      </c>
      <c r="D37" s="229">
        <v>1</v>
      </c>
      <c r="E37" s="239">
        <v>2</v>
      </c>
      <c r="F37" s="222"/>
    </row>
    <row r="38" spans="1:6" ht="16.5" thickBot="1" x14ac:dyDescent="0.3">
      <c r="A38" s="236" t="s">
        <v>248</v>
      </c>
      <c r="B38" s="230"/>
      <c r="C38" s="233"/>
      <c r="D38" s="233">
        <v>1</v>
      </c>
      <c r="E38" s="240">
        <v>2</v>
      </c>
      <c r="F38" s="222"/>
    </row>
    <row r="39" spans="1:6" ht="16.5" thickBot="1" x14ac:dyDescent="0.3">
      <c r="A39" s="941" t="s">
        <v>76</v>
      </c>
      <c r="B39" s="942"/>
      <c r="C39" s="237">
        <v>7</v>
      </c>
      <c r="D39" s="237">
        <v>6</v>
      </c>
      <c r="E39" s="241">
        <v>12</v>
      </c>
      <c r="F39" s="222"/>
    </row>
    <row r="43" spans="1:6" x14ac:dyDescent="0.2">
      <c r="A43" s="477" t="s">
        <v>289</v>
      </c>
    </row>
  </sheetData>
  <mergeCells count="18">
    <mergeCell ref="A3:A4"/>
    <mergeCell ref="B3:B4"/>
    <mergeCell ref="A39:B39"/>
    <mergeCell ref="A30:B30"/>
    <mergeCell ref="B31:E31"/>
    <mergeCell ref="A16:A17"/>
    <mergeCell ref="B16:B17"/>
    <mergeCell ref="B22:B23"/>
    <mergeCell ref="C16:E16"/>
    <mergeCell ref="C3:C4"/>
    <mergeCell ref="D3:D4"/>
    <mergeCell ref="J3:J4"/>
    <mergeCell ref="K3:K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" workbookViewId="0">
      <selection activeCell="M6" sqref="M6"/>
    </sheetView>
  </sheetViews>
  <sheetFormatPr defaultColWidth="6.85546875" defaultRowHeight="15.75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7.2851562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42" t="s">
        <v>132</v>
      </c>
      <c r="B1" s="842"/>
      <c r="C1" s="842"/>
      <c r="D1" s="842"/>
      <c r="E1" s="842"/>
      <c r="F1" s="842"/>
      <c r="G1" s="842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183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49" t="s">
        <v>276</v>
      </c>
      <c r="C6" s="850"/>
      <c r="D6" s="850"/>
      <c r="E6" s="850"/>
      <c r="F6" s="850"/>
      <c r="G6" s="850"/>
      <c r="H6" s="851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28" t="s">
        <v>0</v>
      </c>
      <c r="M8" s="829"/>
      <c r="N8" s="829"/>
      <c r="O8" s="830"/>
      <c r="P8" s="828" t="s">
        <v>1</v>
      </c>
      <c r="Q8" s="829"/>
      <c r="R8" s="829"/>
      <c r="S8" s="830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45">
        <v>2016</v>
      </c>
      <c r="B9" s="843"/>
      <c r="C9" s="847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8" t="s">
        <v>13</v>
      </c>
      <c r="S9" s="833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46"/>
      <c r="B10" s="844"/>
      <c r="C10" s="848"/>
      <c r="D10" s="834"/>
      <c r="E10" s="500" t="s">
        <v>269</v>
      </c>
      <c r="F10" s="500" t="s">
        <v>270</v>
      </c>
      <c r="G10" s="834"/>
      <c r="H10" s="834"/>
      <c r="I10" s="834"/>
      <c r="J10" s="841"/>
      <c r="K10" s="834"/>
      <c r="L10" s="834"/>
      <c r="M10" s="834"/>
      <c r="N10" s="834"/>
      <c r="O10" s="834"/>
      <c r="P10" s="834"/>
      <c r="Q10" s="834"/>
      <c r="R10" s="839"/>
      <c r="S10" s="834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337"/>
      <c r="B11" s="338"/>
      <c r="C11" s="339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9"/>
      <c r="P11" s="400"/>
      <c r="Q11" s="400"/>
      <c r="R11" s="401"/>
      <c r="S11" s="402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79"/>
      <c r="P12" s="378"/>
      <c r="Q12" s="378"/>
      <c r="R12" s="377"/>
      <c r="S12" s="37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567">
        <v>42373</v>
      </c>
      <c r="B13" s="437">
        <v>42379</v>
      </c>
      <c r="C13" s="568" t="s">
        <v>77</v>
      </c>
      <c r="D13" s="431">
        <v>40</v>
      </c>
      <c r="E13" s="450">
        <v>0</v>
      </c>
      <c r="F13" s="450">
        <v>3</v>
      </c>
      <c r="G13" s="431">
        <v>24</v>
      </c>
      <c r="H13" s="431">
        <v>17</v>
      </c>
      <c r="I13" s="431">
        <v>6</v>
      </c>
      <c r="J13" s="431">
        <v>18</v>
      </c>
      <c r="K13" s="431">
        <v>19</v>
      </c>
      <c r="L13" s="431">
        <v>25</v>
      </c>
      <c r="M13" s="431">
        <v>1</v>
      </c>
      <c r="N13" s="431">
        <v>0</v>
      </c>
      <c r="O13" s="431">
        <v>0</v>
      </c>
      <c r="P13" s="449">
        <v>97</v>
      </c>
      <c r="Q13" s="449">
        <v>43</v>
      </c>
      <c r="R13" s="450">
        <v>25</v>
      </c>
      <c r="S13" s="450">
        <v>102</v>
      </c>
      <c r="T13" s="148"/>
      <c r="U13" s="9"/>
      <c r="V13" s="9"/>
      <c r="W13" s="9"/>
      <c r="X13" s="9"/>
      <c r="Y13" s="9"/>
      <c r="Z13" s="9"/>
    </row>
    <row r="14" spans="1:26" customFormat="1" x14ac:dyDescent="0.25">
      <c r="A14" s="433">
        <v>42380</v>
      </c>
      <c r="B14" s="438">
        <v>42386</v>
      </c>
      <c r="C14" s="435" t="s">
        <v>78</v>
      </c>
      <c r="D14" s="431">
        <v>39</v>
      </c>
      <c r="E14" s="450">
        <v>3</v>
      </c>
      <c r="F14" s="450">
        <v>5</v>
      </c>
      <c r="G14" s="431">
        <v>28</v>
      </c>
      <c r="H14" s="431">
        <v>17</v>
      </c>
      <c r="I14" s="431">
        <v>9</v>
      </c>
      <c r="J14" s="431">
        <v>22</v>
      </c>
      <c r="K14" s="431">
        <v>16</v>
      </c>
      <c r="L14" s="431">
        <v>34</v>
      </c>
      <c r="M14" s="431">
        <v>1</v>
      </c>
      <c r="N14" s="431">
        <v>3</v>
      </c>
      <c r="O14" s="431">
        <v>0</v>
      </c>
      <c r="P14" s="449">
        <v>102</v>
      </c>
      <c r="Q14" s="449">
        <v>47</v>
      </c>
      <c r="R14" s="450">
        <v>37</v>
      </c>
      <c r="S14" s="450">
        <v>111</v>
      </c>
      <c r="T14" s="148"/>
      <c r="U14" s="9"/>
      <c r="V14" s="9"/>
      <c r="W14" s="9"/>
      <c r="X14" s="9"/>
      <c r="Y14" s="9"/>
      <c r="Z14" s="9"/>
    </row>
    <row r="15" spans="1:26" customFormat="1" x14ac:dyDescent="0.25">
      <c r="A15" s="433">
        <v>42387</v>
      </c>
      <c r="B15" s="438">
        <v>42393</v>
      </c>
      <c r="C15" s="435" t="s">
        <v>79</v>
      </c>
      <c r="D15" s="431">
        <v>42</v>
      </c>
      <c r="E15" s="450">
        <v>1</v>
      </c>
      <c r="F15" s="450">
        <v>2</v>
      </c>
      <c r="G15" s="431">
        <v>30</v>
      </c>
      <c r="H15" s="431">
        <v>15</v>
      </c>
      <c r="I15" s="431">
        <v>11</v>
      </c>
      <c r="J15" s="431">
        <v>21</v>
      </c>
      <c r="K15" s="431">
        <v>12</v>
      </c>
      <c r="L15" s="431">
        <v>32</v>
      </c>
      <c r="M15" s="431">
        <v>0</v>
      </c>
      <c r="N15" s="431">
        <v>0</v>
      </c>
      <c r="O15" s="431">
        <v>0</v>
      </c>
      <c r="P15" s="449">
        <v>112</v>
      </c>
      <c r="Q15" s="449">
        <v>45</v>
      </c>
      <c r="R15" s="450">
        <v>28</v>
      </c>
      <c r="S15" s="450">
        <v>127</v>
      </c>
      <c r="T15" s="148"/>
      <c r="U15" s="9"/>
      <c r="V15" s="9"/>
      <c r="W15" s="9"/>
      <c r="X15" s="9"/>
      <c r="Y15" s="9"/>
      <c r="Z15" s="9"/>
    </row>
    <row r="16" spans="1:26" customFormat="1" x14ac:dyDescent="0.25">
      <c r="A16" s="433">
        <v>42394</v>
      </c>
      <c r="B16" s="438">
        <v>42400</v>
      </c>
      <c r="C16" s="435" t="s">
        <v>80</v>
      </c>
      <c r="D16" s="431">
        <v>37</v>
      </c>
      <c r="E16" s="450">
        <v>1</v>
      </c>
      <c r="F16" s="450">
        <v>4</v>
      </c>
      <c r="G16" s="431">
        <v>27</v>
      </c>
      <c r="H16" s="431">
        <v>15</v>
      </c>
      <c r="I16" s="431">
        <v>6</v>
      </c>
      <c r="J16" s="431">
        <v>20</v>
      </c>
      <c r="K16" s="431">
        <v>16</v>
      </c>
      <c r="L16" s="431">
        <v>33</v>
      </c>
      <c r="M16" s="431">
        <v>2</v>
      </c>
      <c r="N16" s="431">
        <v>5</v>
      </c>
      <c r="O16" s="431">
        <v>0</v>
      </c>
      <c r="P16" s="449">
        <v>121</v>
      </c>
      <c r="Q16" s="449">
        <v>42</v>
      </c>
      <c r="R16" s="450">
        <v>37</v>
      </c>
      <c r="S16" s="450">
        <v>124</v>
      </c>
      <c r="T16" s="148"/>
      <c r="U16" s="9"/>
      <c r="V16" s="9"/>
      <c r="W16" s="9"/>
      <c r="X16" s="9"/>
      <c r="Y16" s="9"/>
      <c r="Z16" s="9"/>
    </row>
    <row r="17" spans="1:26" customFormat="1" x14ac:dyDescent="0.25">
      <c r="A17" s="433">
        <v>42401</v>
      </c>
      <c r="B17" s="438">
        <v>42407</v>
      </c>
      <c r="C17" s="435" t="s">
        <v>81</v>
      </c>
      <c r="D17" s="431">
        <v>35</v>
      </c>
      <c r="E17" s="450">
        <v>0</v>
      </c>
      <c r="F17" s="450">
        <v>0</v>
      </c>
      <c r="G17" s="431">
        <v>18</v>
      </c>
      <c r="H17" s="431">
        <v>20</v>
      </c>
      <c r="I17" s="431">
        <v>8</v>
      </c>
      <c r="J17" s="431">
        <v>14</v>
      </c>
      <c r="K17" s="431">
        <v>13</v>
      </c>
      <c r="L17" s="431">
        <v>40</v>
      </c>
      <c r="M17" s="431">
        <v>0</v>
      </c>
      <c r="N17" s="431">
        <v>1</v>
      </c>
      <c r="O17" s="431">
        <v>1</v>
      </c>
      <c r="P17" s="449">
        <v>117</v>
      </c>
      <c r="Q17" s="449">
        <v>35</v>
      </c>
      <c r="R17" s="450">
        <v>41</v>
      </c>
      <c r="S17" s="450">
        <v>119</v>
      </c>
      <c r="T17" s="148"/>
      <c r="U17" s="9"/>
      <c r="V17" s="9"/>
      <c r="W17" s="9"/>
      <c r="X17" s="9"/>
      <c r="Y17" s="9"/>
      <c r="Z17" s="9"/>
    </row>
    <row r="18" spans="1:26" customFormat="1" x14ac:dyDescent="0.25">
      <c r="A18" s="433">
        <v>42408</v>
      </c>
      <c r="B18" s="438">
        <v>42414</v>
      </c>
      <c r="C18" s="435" t="s">
        <v>82</v>
      </c>
      <c r="D18" s="431">
        <v>33</v>
      </c>
      <c r="E18" s="450">
        <v>1</v>
      </c>
      <c r="F18" s="450">
        <v>4</v>
      </c>
      <c r="G18" s="431">
        <v>22</v>
      </c>
      <c r="H18" s="431">
        <v>15</v>
      </c>
      <c r="I18" s="431">
        <v>11</v>
      </c>
      <c r="J18" s="431">
        <v>12</v>
      </c>
      <c r="K18" s="431">
        <v>14</v>
      </c>
      <c r="L18" s="431">
        <v>34</v>
      </c>
      <c r="M18" s="431">
        <v>1</v>
      </c>
      <c r="N18" s="431">
        <v>1</v>
      </c>
      <c r="O18" s="431">
        <v>0</v>
      </c>
      <c r="P18" s="449">
        <v>109</v>
      </c>
      <c r="Q18" s="449">
        <v>38</v>
      </c>
      <c r="R18" s="450">
        <v>35</v>
      </c>
      <c r="S18" s="450">
        <v>123</v>
      </c>
      <c r="T18" s="148"/>
      <c r="U18" s="9"/>
      <c r="V18" s="9"/>
      <c r="W18" s="9"/>
      <c r="X18" s="9"/>
      <c r="Y18" s="9"/>
      <c r="Z18" s="9"/>
    </row>
    <row r="19" spans="1:26" customFormat="1" x14ac:dyDescent="0.25">
      <c r="A19" s="433">
        <v>42415</v>
      </c>
      <c r="B19" s="438">
        <v>42421</v>
      </c>
      <c r="C19" s="435" t="s">
        <v>83</v>
      </c>
      <c r="D19" s="431">
        <v>42</v>
      </c>
      <c r="E19" s="450">
        <v>0</v>
      </c>
      <c r="F19" s="450">
        <v>9</v>
      </c>
      <c r="G19" s="431">
        <v>28</v>
      </c>
      <c r="H19" s="431">
        <v>18</v>
      </c>
      <c r="I19" s="431">
        <v>9</v>
      </c>
      <c r="J19" s="431">
        <v>16</v>
      </c>
      <c r="K19" s="431">
        <v>23</v>
      </c>
      <c r="L19" s="431">
        <v>24</v>
      </c>
      <c r="M19" s="431">
        <v>5</v>
      </c>
      <c r="N19" s="431">
        <v>1</v>
      </c>
      <c r="O19" s="431">
        <v>3</v>
      </c>
      <c r="P19" s="449">
        <v>112</v>
      </c>
      <c r="Q19" s="449">
        <v>51</v>
      </c>
      <c r="R19" s="450">
        <v>31</v>
      </c>
      <c r="S19" s="450">
        <v>141</v>
      </c>
      <c r="T19" s="148"/>
      <c r="U19" s="9"/>
      <c r="V19" s="9"/>
      <c r="W19" s="9"/>
      <c r="X19" s="9"/>
      <c r="Y19" s="9"/>
      <c r="Z19" s="9"/>
    </row>
    <row r="20" spans="1:26" customFormat="1" x14ac:dyDescent="0.25">
      <c r="A20" s="433">
        <v>42422</v>
      </c>
      <c r="B20" s="438">
        <v>42428</v>
      </c>
      <c r="C20" s="435" t="s">
        <v>84</v>
      </c>
      <c r="D20" s="431">
        <v>35</v>
      </c>
      <c r="E20" s="450">
        <v>2</v>
      </c>
      <c r="F20" s="450">
        <v>2</v>
      </c>
      <c r="G20" s="431">
        <v>27</v>
      </c>
      <c r="H20" s="431">
        <v>12</v>
      </c>
      <c r="I20" s="431">
        <v>6</v>
      </c>
      <c r="J20" s="431">
        <v>13</v>
      </c>
      <c r="K20" s="431">
        <v>20</v>
      </c>
      <c r="L20" s="431">
        <v>33</v>
      </c>
      <c r="M20" s="431">
        <v>2</v>
      </c>
      <c r="N20" s="431">
        <v>4</v>
      </c>
      <c r="O20" s="431">
        <v>1</v>
      </c>
      <c r="P20" s="449">
        <v>131</v>
      </c>
      <c r="Q20" s="449">
        <v>39</v>
      </c>
      <c r="R20" s="450">
        <v>44</v>
      </c>
      <c r="S20" s="450">
        <v>140</v>
      </c>
      <c r="T20" s="148"/>
      <c r="U20" s="9"/>
      <c r="V20" s="9"/>
      <c r="W20" s="9"/>
      <c r="X20" s="482" t="s">
        <v>287</v>
      </c>
      <c r="Y20" s="9"/>
      <c r="Z20" s="9"/>
    </row>
    <row r="21" spans="1:26" customFormat="1" x14ac:dyDescent="0.25">
      <c r="A21" s="433">
        <v>42429</v>
      </c>
      <c r="B21" s="438">
        <v>42435</v>
      </c>
      <c r="C21" s="435" t="s">
        <v>85</v>
      </c>
      <c r="D21" s="431">
        <v>22</v>
      </c>
      <c r="E21" s="450">
        <v>0</v>
      </c>
      <c r="F21" s="450">
        <v>2</v>
      </c>
      <c r="G21" s="431">
        <v>11</v>
      </c>
      <c r="H21" s="431">
        <v>12</v>
      </c>
      <c r="I21" s="431">
        <v>3</v>
      </c>
      <c r="J21" s="431">
        <v>7</v>
      </c>
      <c r="K21" s="431">
        <v>14</v>
      </c>
      <c r="L21" s="431">
        <v>24</v>
      </c>
      <c r="M21" s="431">
        <v>3</v>
      </c>
      <c r="N21" s="431">
        <v>0</v>
      </c>
      <c r="O21" s="431">
        <v>0</v>
      </c>
      <c r="P21" s="449">
        <v>128</v>
      </c>
      <c r="Q21" s="449">
        <v>24</v>
      </c>
      <c r="R21" s="450">
        <v>27</v>
      </c>
      <c r="S21" s="450">
        <v>147</v>
      </c>
      <c r="T21" s="148"/>
      <c r="U21" s="9"/>
      <c r="V21" s="9"/>
      <c r="W21" s="9"/>
      <c r="X21" s="9"/>
      <c r="Y21" s="9"/>
      <c r="Z21" s="9"/>
    </row>
    <row r="22" spans="1:26" customFormat="1" x14ac:dyDescent="0.25">
      <c r="A22" s="433">
        <v>42436</v>
      </c>
      <c r="B22" s="438">
        <v>42442</v>
      </c>
      <c r="C22" s="435" t="s">
        <v>86</v>
      </c>
      <c r="D22" s="431">
        <v>36</v>
      </c>
      <c r="E22" s="450">
        <v>1</v>
      </c>
      <c r="F22" s="450">
        <v>4</v>
      </c>
      <c r="G22" s="431">
        <v>24</v>
      </c>
      <c r="H22" s="431">
        <v>17</v>
      </c>
      <c r="I22" s="431">
        <v>3</v>
      </c>
      <c r="J22" s="431">
        <v>15</v>
      </c>
      <c r="K22" s="431">
        <v>22</v>
      </c>
      <c r="L22" s="431">
        <v>28</v>
      </c>
      <c r="M22" s="431">
        <v>1</v>
      </c>
      <c r="N22" s="431">
        <v>2</v>
      </c>
      <c r="O22" s="431">
        <v>0</v>
      </c>
      <c r="P22" s="449">
        <v>123</v>
      </c>
      <c r="Q22" s="449">
        <v>41</v>
      </c>
      <c r="R22" s="450">
        <v>35</v>
      </c>
      <c r="S22" s="450">
        <v>148</v>
      </c>
      <c r="T22" s="148"/>
      <c r="U22" s="9"/>
      <c r="V22" s="9"/>
      <c r="W22" s="9"/>
      <c r="X22" s="9"/>
      <c r="Y22" s="9"/>
      <c r="Z22" s="9"/>
    </row>
    <row r="23" spans="1:26" customFormat="1" x14ac:dyDescent="0.25">
      <c r="A23" s="433">
        <v>42443</v>
      </c>
      <c r="B23" s="438">
        <v>42449</v>
      </c>
      <c r="C23" s="435" t="s">
        <v>87</v>
      </c>
      <c r="D23" s="431">
        <v>31</v>
      </c>
      <c r="E23" s="450">
        <v>0</v>
      </c>
      <c r="F23" s="450">
        <v>4</v>
      </c>
      <c r="G23" s="431">
        <v>23</v>
      </c>
      <c r="H23" s="431">
        <v>12</v>
      </c>
      <c r="I23" s="431">
        <v>4</v>
      </c>
      <c r="J23" s="431">
        <v>14</v>
      </c>
      <c r="K23" s="431">
        <v>17</v>
      </c>
      <c r="L23" s="431">
        <v>26</v>
      </c>
      <c r="M23" s="431">
        <v>3</v>
      </c>
      <c r="N23" s="431">
        <v>0</v>
      </c>
      <c r="O23" s="431">
        <v>2</v>
      </c>
      <c r="P23" s="449">
        <v>131</v>
      </c>
      <c r="Q23" s="449">
        <v>35</v>
      </c>
      <c r="R23" s="450">
        <v>31</v>
      </c>
      <c r="S23" s="450">
        <v>152</v>
      </c>
      <c r="T23" s="148"/>
      <c r="U23" s="9"/>
      <c r="V23" s="9"/>
      <c r="W23" s="9"/>
      <c r="X23" s="9"/>
      <c r="Y23" s="9"/>
      <c r="Z23" s="9"/>
    </row>
    <row r="24" spans="1:26" customFormat="1" x14ac:dyDescent="0.25">
      <c r="A24" s="433">
        <v>42450</v>
      </c>
      <c r="B24" s="438">
        <v>42456</v>
      </c>
      <c r="C24" s="435" t="s">
        <v>88</v>
      </c>
      <c r="D24" s="431">
        <v>25</v>
      </c>
      <c r="E24" s="450">
        <v>0</v>
      </c>
      <c r="F24" s="450">
        <v>10</v>
      </c>
      <c r="G24" s="431">
        <v>20</v>
      </c>
      <c r="H24" s="431">
        <v>15</v>
      </c>
      <c r="I24" s="431">
        <v>2</v>
      </c>
      <c r="J24" s="431">
        <v>17</v>
      </c>
      <c r="K24" s="431">
        <v>16</v>
      </c>
      <c r="L24" s="431">
        <v>25</v>
      </c>
      <c r="M24" s="431">
        <v>6</v>
      </c>
      <c r="N24" s="431">
        <v>1</v>
      </c>
      <c r="O24" s="431">
        <v>0</v>
      </c>
      <c r="P24" s="449">
        <v>134</v>
      </c>
      <c r="Q24" s="449">
        <v>35</v>
      </c>
      <c r="R24" s="450">
        <v>31</v>
      </c>
      <c r="S24" s="450">
        <v>158</v>
      </c>
      <c r="T24" s="148"/>
      <c r="U24" s="9"/>
      <c r="V24" s="9"/>
      <c r="W24" s="9"/>
      <c r="X24" s="9"/>
      <c r="Y24" s="9"/>
      <c r="Z24" s="9"/>
    </row>
    <row r="25" spans="1:26" customFormat="1" x14ac:dyDescent="0.25">
      <c r="A25" s="433">
        <v>42457</v>
      </c>
      <c r="B25" s="438">
        <v>42463</v>
      </c>
      <c r="C25" s="435" t="s">
        <v>89</v>
      </c>
      <c r="D25" s="431">
        <v>26</v>
      </c>
      <c r="E25" s="450">
        <v>1</v>
      </c>
      <c r="F25" s="450">
        <v>1</v>
      </c>
      <c r="G25" s="431">
        <v>19</v>
      </c>
      <c r="H25" s="431">
        <v>9</v>
      </c>
      <c r="I25" s="431">
        <v>4</v>
      </c>
      <c r="J25" s="431">
        <v>12</v>
      </c>
      <c r="K25" s="431">
        <v>12</v>
      </c>
      <c r="L25" s="431">
        <v>19</v>
      </c>
      <c r="M25" s="431">
        <v>1</v>
      </c>
      <c r="N25" s="431">
        <v>6</v>
      </c>
      <c r="O25" s="431">
        <v>1</v>
      </c>
      <c r="P25" s="449">
        <v>139</v>
      </c>
      <c r="Q25" s="449">
        <v>28</v>
      </c>
      <c r="R25" s="450">
        <v>28</v>
      </c>
      <c r="S25" s="450">
        <v>160</v>
      </c>
      <c r="T25" s="148"/>
      <c r="U25" s="9"/>
      <c r="V25" s="9"/>
      <c r="W25" s="9"/>
      <c r="X25" s="9"/>
      <c r="Y25" s="9"/>
      <c r="Z25" s="9"/>
    </row>
    <row r="26" spans="1:26" customFormat="1" x14ac:dyDescent="0.25">
      <c r="A26" s="433">
        <v>42464</v>
      </c>
      <c r="B26" s="438">
        <v>42470</v>
      </c>
      <c r="C26" s="435" t="s">
        <v>90</v>
      </c>
      <c r="D26" s="431">
        <v>26</v>
      </c>
      <c r="E26" s="450">
        <v>0</v>
      </c>
      <c r="F26" s="450">
        <v>2</v>
      </c>
      <c r="G26" s="431">
        <v>16</v>
      </c>
      <c r="H26" s="431">
        <v>12</v>
      </c>
      <c r="I26" s="431">
        <v>4</v>
      </c>
      <c r="J26" s="431">
        <v>9</v>
      </c>
      <c r="K26" s="431">
        <v>11</v>
      </c>
      <c r="L26" s="431">
        <v>48</v>
      </c>
      <c r="M26" s="431">
        <v>1</v>
      </c>
      <c r="N26" s="431">
        <v>1</v>
      </c>
      <c r="O26" s="431">
        <v>0</v>
      </c>
      <c r="P26" s="449">
        <v>131</v>
      </c>
      <c r="Q26" s="449">
        <v>28</v>
      </c>
      <c r="R26" s="450">
        <v>49</v>
      </c>
      <c r="S26" s="450">
        <v>126</v>
      </c>
      <c r="T26" s="148"/>
      <c r="U26" s="9"/>
      <c r="V26" s="9"/>
      <c r="W26" s="9"/>
      <c r="X26" s="9"/>
      <c r="Y26" s="9"/>
      <c r="Z26" s="9"/>
    </row>
    <row r="27" spans="1:26" customFormat="1" x14ac:dyDescent="0.25">
      <c r="A27" s="433">
        <v>42471</v>
      </c>
      <c r="B27" s="438">
        <v>42477</v>
      </c>
      <c r="C27" s="435" t="s">
        <v>91</v>
      </c>
      <c r="D27" s="431">
        <v>15</v>
      </c>
      <c r="E27" s="450">
        <v>1</v>
      </c>
      <c r="F27" s="450">
        <v>2</v>
      </c>
      <c r="G27" s="431">
        <v>9</v>
      </c>
      <c r="H27" s="431">
        <v>9</v>
      </c>
      <c r="I27" s="431">
        <v>2</v>
      </c>
      <c r="J27" s="431">
        <v>7</v>
      </c>
      <c r="K27" s="431">
        <v>9</v>
      </c>
      <c r="L27" s="431">
        <v>14</v>
      </c>
      <c r="M27" s="431">
        <v>1</v>
      </c>
      <c r="N27" s="431">
        <v>0</v>
      </c>
      <c r="O27" s="431">
        <v>0</v>
      </c>
      <c r="P27" s="449">
        <v>103</v>
      </c>
      <c r="Q27" s="449">
        <v>18</v>
      </c>
      <c r="R27" s="450">
        <v>16</v>
      </c>
      <c r="S27" s="450">
        <v>143</v>
      </c>
      <c r="T27" s="148"/>
      <c r="U27" s="9"/>
      <c r="V27" s="9"/>
      <c r="W27" s="9"/>
      <c r="X27" s="9"/>
      <c r="Y27" s="9"/>
      <c r="Z27" s="9"/>
    </row>
    <row r="28" spans="1:26" customFormat="1" x14ac:dyDescent="0.25">
      <c r="A28" s="433">
        <v>42478</v>
      </c>
      <c r="B28" s="438">
        <v>42484</v>
      </c>
      <c r="C28" s="435" t="s">
        <v>92</v>
      </c>
      <c r="D28" s="431">
        <v>17</v>
      </c>
      <c r="E28" s="450">
        <v>0</v>
      </c>
      <c r="F28" s="450">
        <v>2</v>
      </c>
      <c r="G28" s="431">
        <v>15</v>
      </c>
      <c r="H28" s="431">
        <v>3</v>
      </c>
      <c r="I28" s="431">
        <v>3</v>
      </c>
      <c r="J28" s="431">
        <v>1</v>
      </c>
      <c r="K28" s="431">
        <v>14</v>
      </c>
      <c r="L28" s="431">
        <v>26</v>
      </c>
      <c r="M28" s="431">
        <v>1</v>
      </c>
      <c r="N28" s="431">
        <v>0</v>
      </c>
      <c r="O28" s="431">
        <v>0</v>
      </c>
      <c r="P28" s="449">
        <v>105</v>
      </c>
      <c r="Q28" s="449">
        <v>19</v>
      </c>
      <c r="R28" s="450">
        <v>25</v>
      </c>
      <c r="S28" s="450">
        <v>124</v>
      </c>
      <c r="T28" s="148"/>
      <c r="U28" s="9"/>
      <c r="V28" s="9"/>
      <c r="W28" s="9"/>
      <c r="X28" s="9"/>
      <c r="Y28" s="9"/>
      <c r="Z28" s="9"/>
    </row>
    <row r="29" spans="1:26" customFormat="1" x14ac:dyDescent="0.25">
      <c r="A29" s="433">
        <v>42485</v>
      </c>
      <c r="B29" s="438">
        <v>42491</v>
      </c>
      <c r="C29" s="435" t="s">
        <v>93</v>
      </c>
      <c r="D29" s="431">
        <v>22</v>
      </c>
      <c r="E29" s="450">
        <v>1</v>
      </c>
      <c r="F29" s="450">
        <v>2</v>
      </c>
      <c r="G29" s="431">
        <v>19</v>
      </c>
      <c r="H29" s="431">
        <v>6</v>
      </c>
      <c r="I29" s="431">
        <v>2</v>
      </c>
      <c r="J29" s="431">
        <v>9</v>
      </c>
      <c r="K29" s="431">
        <v>14</v>
      </c>
      <c r="L29" s="431">
        <v>21</v>
      </c>
      <c r="M29" s="431">
        <v>0</v>
      </c>
      <c r="N29" s="431">
        <v>3</v>
      </c>
      <c r="O29" s="431">
        <v>1</v>
      </c>
      <c r="P29" s="449">
        <v>99</v>
      </c>
      <c r="Q29" s="449">
        <v>25</v>
      </c>
      <c r="R29" s="450">
        <v>25</v>
      </c>
      <c r="S29" s="450">
        <v>126</v>
      </c>
      <c r="T29" s="148"/>
      <c r="U29" s="9"/>
      <c r="V29" s="9"/>
      <c r="W29" s="9"/>
      <c r="X29" s="9"/>
      <c r="Y29" s="9"/>
      <c r="Z29" s="9"/>
    </row>
    <row r="30" spans="1:26" customFormat="1" x14ac:dyDescent="0.25">
      <c r="A30" s="433">
        <v>42492</v>
      </c>
      <c r="B30" s="438">
        <v>42498</v>
      </c>
      <c r="C30" s="435" t="s">
        <v>94</v>
      </c>
      <c r="D30" s="431">
        <v>10</v>
      </c>
      <c r="E30" s="450">
        <v>1</v>
      </c>
      <c r="F30" s="450">
        <v>3</v>
      </c>
      <c r="G30" s="431">
        <v>8</v>
      </c>
      <c r="H30" s="431">
        <v>5</v>
      </c>
      <c r="I30" s="431">
        <v>0</v>
      </c>
      <c r="J30" s="431">
        <v>7</v>
      </c>
      <c r="K30" s="431">
        <v>6</v>
      </c>
      <c r="L30" s="431">
        <v>29</v>
      </c>
      <c r="M30" s="431">
        <v>2</v>
      </c>
      <c r="N30" s="431">
        <v>8</v>
      </c>
      <c r="O30" s="431">
        <v>0</v>
      </c>
      <c r="P30" s="449">
        <v>99</v>
      </c>
      <c r="Q30" s="449">
        <v>14</v>
      </c>
      <c r="R30" s="450">
        <v>38</v>
      </c>
      <c r="S30" s="450">
        <v>102</v>
      </c>
      <c r="T30" s="148"/>
      <c r="U30" s="9"/>
      <c r="V30" s="9"/>
      <c r="W30" s="9"/>
      <c r="X30" s="9"/>
      <c r="Y30" s="9"/>
      <c r="Z30" s="9"/>
    </row>
    <row r="31" spans="1:26" customFormat="1" x14ac:dyDescent="0.25">
      <c r="A31" s="433">
        <v>42499</v>
      </c>
      <c r="B31" s="438">
        <v>42505</v>
      </c>
      <c r="C31" s="435" t="s">
        <v>95</v>
      </c>
      <c r="D31" s="431">
        <v>18</v>
      </c>
      <c r="E31" s="450">
        <v>0</v>
      </c>
      <c r="F31" s="450">
        <v>1</v>
      </c>
      <c r="G31" s="431">
        <v>12</v>
      </c>
      <c r="H31" s="431">
        <v>7</v>
      </c>
      <c r="I31" s="431">
        <v>1</v>
      </c>
      <c r="J31" s="431">
        <v>10</v>
      </c>
      <c r="K31" s="431">
        <v>8</v>
      </c>
      <c r="L31" s="431">
        <v>25</v>
      </c>
      <c r="M31" s="431">
        <v>0</v>
      </c>
      <c r="N31" s="431">
        <v>5</v>
      </c>
      <c r="O31" s="431">
        <v>0</v>
      </c>
      <c r="P31" s="449">
        <v>77</v>
      </c>
      <c r="Q31" s="449">
        <v>19</v>
      </c>
      <c r="R31" s="450">
        <v>28</v>
      </c>
      <c r="S31" s="450">
        <v>97</v>
      </c>
      <c r="T31" s="148"/>
      <c r="U31" s="9"/>
      <c r="V31" s="9"/>
      <c r="W31" s="9"/>
      <c r="X31" s="9"/>
      <c r="Y31" s="9"/>
      <c r="Z31" s="9"/>
    </row>
    <row r="32" spans="1:26" customFormat="1" x14ac:dyDescent="0.25">
      <c r="A32" s="433">
        <v>42506</v>
      </c>
      <c r="B32" s="438">
        <v>42512</v>
      </c>
      <c r="C32" s="435" t="s">
        <v>96</v>
      </c>
      <c r="D32" s="431">
        <v>17</v>
      </c>
      <c r="E32" s="450">
        <v>0</v>
      </c>
      <c r="F32" s="450">
        <v>3</v>
      </c>
      <c r="G32" s="431">
        <v>10</v>
      </c>
      <c r="H32" s="431">
        <v>9</v>
      </c>
      <c r="I32" s="431">
        <v>4</v>
      </c>
      <c r="J32" s="431">
        <v>4</v>
      </c>
      <c r="K32" s="431">
        <v>11</v>
      </c>
      <c r="L32" s="431">
        <v>16</v>
      </c>
      <c r="M32" s="431">
        <v>1</v>
      </c>
      <c r="N32" s="431">
        <v>1</v>
      </c>
      <c r="O32" s="431">
        <v>0</v>
      </c>
      <c r="P32" s="449">
        <v>78</v>
      </c>
      <c r="Q32" s="449">
        <v>20</v>
      </c>
      <c r="R32" s="450">
        <v>18</v>
      </c>
      <c r="S32" s="450">
        <v>83</v>
      </c>
      <c r="T32" s="148"/>
      <c r="U32" s="9"/>
      <c r="V32" s="9"/>
      <c r="W32" s="9"/>
      <c r="X32" s="9"/>
      <c r="Y32" s="9"/>
      <c r="Z32" s="9"/>
    </row>
    <row r="33" spans="1:26" customFormat="1" x14ac:dyDescent="0.25">
      <c r="A33" s="433">
        <v>42513</v>
      </c>
      <c r="B33" s="438">
        <v>42519</v>
      </c>
      <c r="C33" s="435" t="s">
        <v>97</v>
      </c>
      <c r="D33" s="431">
        <v>26</v>
      </c>
      <c r="E33" s="450">
        <v>1</v>
      </c>
      <c r="F33" s="450">
        <v>5</v>
      </c>
      <c r="G33" s="431">
        <v>20</v>
      </c>
      <c r="H33" s="431">
        <v>12</v>
      </c>
      <c r="I33" s="431">
        <v>3</v>
      </c>
      <c r="J33" s="431">
        <v>10</v>
      </c>
      <c r="K33" s="431">
        <v>19</v>
      </c>
      <c r="L33" s="431">
        <v>17</v>
      </c>
      <c r="M33" s="431">
        <v>1</v>
      </c>
      <c r="N33" s="431">
        <v>2</v>
      </c>
      <c r="O33" s="431">
        <v>1</v>
      </c>
      <c r="P33" s="449">
        <v>79</v>
      </c>
      <c r="Q33" s="449">
        <v>32</v>
      </c>
      <c r="R33" s="450">
        <v>21</v>
      </c>
      <c r="S33" s="450">
        <v>95</v>
      </c>
      <c r="T33" s="9"/>
      <c r="U33" s="9"/>
      <c r="V33" s="9"/>
      <c r="W33" s="9"/>
      <c r="X33" s="9"/>
      <c r="Y33" s="9"/>
      <c r="Z33" s="9"/>
    </row>
    <row r="34" spans="1:26" customFormat="1" x14ac:dyDescent="0.25">
      <c r="A34" s="433">
        <v>42520</v>
      </c>
      <c r="B34" s="438">
        <v>42526</v>
      </c>
      <c r="C34" s="435" t="s">
        <v>98</v>
      </c>
      <c r="D34" s="431">
        <v>30</v>
      </c>
      <c r="E34" s="450">
        <v>1</v>
      </c>
      <c r="F34" s="450">
        <v>5</v>
      </c>
      <c r="G34" s="431">
        <v>22</v>
      </c>
      <c r="H34" s="431">
        <v>10</v>
      </c>
      <c r="I34" s="431">
        <v>4</v>
      </c>
      <c r="J34" s="431">
        <v>13</v>
      </c>
      <c r="K34" s="431">
        <v>16</v>
      </c>
      <c r="L34" s="431">
        <v>15</v>
      </c>
      <c r="M34" s="431">
        <v>1</v>
      </c>
      <c r="N34" s="431">
        <v>2</v>
      </c>
      <c r="O34" s="431">
        <v>0</v>
      </c>
      <c r="P34" s="449">
        <v>90</v>
      </c>
      <c r="Q34" s="449">
        <v>36</v>
      </c>
      <c r="R34" s="450">
        <v>17</v>
      </c>
      <c r="S34" s="450">
        <v>108</v>
      </c>
      <c r="T34" s="9"/>
      <c r="U34" s="9"/>
      <c r="V34" s="9"/>
      <c r="W34" s="9"/>
      <c r="X34" s="9"/>
      <c r="Y34" s="9"/>
      <c r="Z34" s="9"/>
    </row>
    <row r="35" spans="1:26" customFormat="1" x14ac:dyDescent="0.25">
      <c r="A35" s="433">
        <v>42527</v>
      </c>
      <c r="B35" s="438">
        <v>42533</v>
      </c>
      <c r="C35" s="435" t="s">
        <v>99</v>
      </c>
      <c r="D35" s="431">
        <v>36</v>
      </c>
      <c r="E35" s="450">
        <v>0</v>
      </c>
      <c r="F35" s="450">
        <v>2</v>
      </c>
      <c r="G35" s="431">
        <v>19</v>
      </c>
      <c r="H35" s="431">
        <v>15</v>
      </c>
      <c r="I35" s="431">
        <v>4</v>
      </c>
      <c r="J35" s="431">
        <v>9</v>
      </c>
      <c r="K35" s="431">
        <v>20</v>
      </c>
      <c r="L35" s="431">
        <v>23</v>
      </c>
      <c r="M35" s="431">
        <v>2</v>
      </c>
      <c r="N35" s="431">
        <v>0</v>
      </c>
      <c r="O35" s="431">
        <v>0</v>
      </c>
      <c r="P35" s="449">
        <v>102</v>
      </c>
      <c r="Q35" s="449">
        <v>38</v>
      </c>
      <c r="R35" s="450">
        <v>26</v>
      </c>
      <c r="S35" s="450">
        <v>115</v>
      </c>
      <c r="T35" s="9"/>
      <c r="U35" s="9"/>
      <c r="V35" s="9"/>
      <c r="W35" s="9"/>
      <c r="X35" s="9"/>
      <c r="Y35" s="9"/>
      <c r="Z35" s="9"/>
    </row>
    <row r="36" spans="1:26" customFormat="1" x14ac:dyDescent="0.25">
      <c r="A36" s="433">
        <v>42534</v>
      </c>
      <c r="B36" s="438">
        <v>42540</v>
      </c>
      <c r="C36" s="435" t="s">
        <v>100</v>
      </c>
      <c r="D36" s="431">
        <v>37</v>
      </c>
      <c r="E36" s="450">
        <v>2</v>
      </c>
      <c r="F36" s="450">
        <v>3</v>
      </c>
      <c r="G36" s="431">
        <v>16</v>
      </c>
      <c r="H36" s="431">
        <v>14</v>
      </c>
      <c r="I36" s="431">
        <v>7</v>
      </c>
      <c r="J36" s="431">
        <v>10</v>
      </c>
      <c r="K36" s="431">
        <v>14</v>
      </c>
      <c r="L36" s="431">
        <v>25</v>
      </c>
      <c r="M36" s="431">
        <v>2</v>
      </c>
      <c r="N36" s="431">
        <v>0</v>
      </c>
      <c r="O36" s="431">
        <v>0</v>
      </c>
      <c r="P36" s="449">
        <v>110</v>
      </c>
      <c r="Q36" s="449">
        <v>42</v>
      </c>
      <c r="R36" s="450">
        <v>28</v>
      </c>
      <c r="S36" s="450">
        <v>110</v>
      </c>
      <c r="T36" s="9"/>
      <c r="U36" s="9"/>
      <c r="V36" s="9"/>
      <c r="W36" s="9"/>
      <c r="X36" s="9"/>
      <c r="Y36" s="9"/>
      <c r="Z36" s="9"/>
    </row>
    <row r="37" spans="1:26" customFormat="1" x14ac:dyDescent="0.25">
      <c r="A37" s="433">
        <v>42541</v>
      </c>
      <c r="B37" s="438">
        <v>42547</v>
      </c>
      <c r="C37" s="435" t="s">
        <v>101</v>
      </c>
      <c r="D37" s="431">
        <v>41</v>
      </c>
      <c r="E37" s="450">
        <v>0</v>
      </c>
      <c r="F37" s="450">
        <v>7</v>
      </c>
      <c r="G37" s="431">
        <v>18</v>
      </c>
      <c r="H37" s="431">
        <v>15</v>
      </c>
      <c r="I37" s="431">
        <v>8</v>
      </c>
      <c r="J37" s="431">
        <v>17</v>
      </c>
      <c r="K37" s="431">
        <v>7</v>
      </c>
      <c r="L37" s="431">
        <v>21</v>
      </c>
      <c r="M37" s="431">
        <v>0</v>
      </c>
      <c r="N37" s="431">
        <v>3</v>
      </c>
      <c r="O37" s="431">
        <v>0</v>
      </c>
      <c r="P37" s="449">
        <v>112</v>
      </c>
      <c r="Q37" s="449">
        <v>48</v>
      </c>
      <c r="R37" s="450">
        <v>24</v>
      </c>
      <c r="S37" s="450">
        <v>123</v>
      </c>
      <c r="T37" s="9"/>
      <c r="U37" s="9"/>
      <c r="V37" s="9"/>
      <c r="W37" s="9"/>
      <c r="X37" s="9"/>
      <c r="Y37" s="9"/>
      <c r="Z37" s="9"/>
    </row>
    <row r="38" spans="1:26" customFormat="1" x14ac:dyDescent="0.25">
      <c r="A38" s="433">
        <v>42548</v>
      </c>
      <c r="B38" s="438">
        <v>42554</v>
      </c>
      <c r="C38" s="435" t="s">
        <v>102</v>
      </c>
      <c r="D38" s="431">
        <v>46</v>
      </c>
      <c r="E38" s="450">
        <v>0</v>
      </c>
      <c r="F38" s="450">
        <v>6</v>
      </c>
      <c r="G38" s="431">
        <v>20</v>
      </c>
      <c r="H38" s="431">
        <v>19</v>
      </c>
      <c r="I38" s="431">
        <v>10</v>
      </c>
      <c r="J38" s="431">
        <v>15</v>
      </c>
      <c r="K38" s="431">
        <v>15</v>
      </c>
      <c r="L38" s="431">
        <v>24</v>
      </c>
      <c r="M38" s="431">
        <v>2</v>
      </c>
      <c r="N38" s="431">
        <v>0</v>
      </c>
      <c r="O38" s="431">
        <v>0</v>
      </c>
      <c r="P38" s="449">
        <v>122</v>
      </c>
      <c r="Q38" s="449">
        <v>52</v>
      </c>
      <c r="R38" s="450">
        <v>26</v>
      </c>
      <c r="S38" s="450">
        <v>130</v>
      </c>
      <c r="T38" s="9"/>
      <c r="U38" s="9"/>
      <c r="V38" s="9"/>
      <c r="W38" s="9"/>
      <c r="X38" s="9"/>
      <c r="Y38" s="9"/>
      <c r="Z38" s="9"/>
    </row>
    <row r="39" spans="1:26" customFormat="1" x14ac:dyDescent="0.25">
      <c r="A39" s="433">
        <v>42525</v>
      </c>
      <c r="B39" s="438">
        <v>42561</v>
      </c>
      <c r="C39" s="435" t="s">
        <v>103</v>
      </c>
      <c r="D39" s="431">
        <v>72</v>
      </c>
      <c r="E39" s="450">
        <v>1</v>
      </c>
      <c r="F39" s="450">
        <v>3</v>
      </c>
      <c r="G39" s="431">
        <v>19</v>
      </c>
      <c r="H39" s="431">
        <v>19</v>
      </c>
      <c r="I39" s="431">
        <v>13</v>
      </c>
      <c r="J39" s="431">
        <v>14</v>
      </c>
      <c r="K39" s="431">
        <v>11</v>
      </c>
      <c r="L39" s="431">
        <v>27</v>
      </c>
      <c r="M39" s="431">
        <v>1</v>
      </c>
      <c r="N39" s="431">
        <v>2</v>
      </c>
      <c r="O39" s="431">
        <v>0</v>
      </c>
      <c r="P39" s="449">
        <v>130</v>
      </c>
      <c r="Q39" s="449">
        <v>76</v>
      </c>
      <c r="R39" s="450">
        <v>29</v>
      </c>
      <c r="S39" s="450">
        <v>138</v>
      </c>
      <c r="T39" s="9"/>
      <c r="U39" s="9"/>
      <c r="V39" s="9"/>
      <c r="W39" s="9"/>
      <c r="X39" s="9"/>
      <c r="Y39" s="9"/>
      <c r="Z39" s="9"/>
    </row>
    <row r="40" spans="1:26" customFormat="1" x14ac:dyDescent="0.25">
      <c r="A40" s="433">
        <v>42562</v>
      </c>
      <c r="B40" s="438">
        <v>42568</v>
      </c>
      <c r="C40" s="435" t="s">
        <v>104</v>
      </c>
      <c r="D40" s="431">
        <v>69</v>
      </c>
      <c r="E40" s="450">
        <v>0</v>
      </c>
      <c r="F40" s="450">
        <v>3</v>
      </c>
      <c r="G40" s="431">
        <v>31</v>
      </c>
      <c r="H40" s="431">
        <v>21</v>
      </c>
      <c r="I40" s="431">
        <v>7</v>
      </c>
      <c r="J40" s="431">
        <v>21</v>
      </c>
      <c r="K40" s="431">
        <v>21</v>
      </c>
      <c r="L40" s="431">
        <v>27</v>
      </c>
      <c r="M40" s="431">
        <v>2</v>
      </c>
      <c r="N40" s="431">
        <v>1</v>
      </c>
      <c r="O40" s="431">
        <v>2</v>
      </c>
      <c r="P40" s="449">
        <v>138</v>
      </c>
      <c r="Q40" s="449">
        <v>72</v>
      </c>
      <c r="R40" s="450">
        <v>32</v>
      </c>
      <c r="S40" s="450">
        <v>159</v>
      </c>
      <c r="T40" s="9"/>
      <c r="U40" s="9"/>
      <c r="V40" s="9"/>
      <c r="W40" s="9"/>
      <c r="X40" s="9"/>
      <c r="Y40" s="9"/>
      <c r="Z40" s="9"/>
    </row>
    <row r="41" spans="1:26" customFormat="1" x14ac:dyDescent="0.25">
      <c r="A41" s="433">
        <v>42569</v>
      </c>
      <c r="B41" s="438">
        <v>42575</v>
      </c>
      <c r="C41" s="435" t="s">
        <v>105</v>
      </c>
      <c r="D41" s="431">
        <v>97</v>
      </c>
      <c r="E41" s="450">
        <v>0</v>
      </c>
      <c r="F41" s="450">
        <v>3</v>
      </c>
      <c r="G41" s="431">
        <v>36</v>
      </c>
      <c r="H41" s="431">
        <v>22</v>
      </c>
      <c r="I41" s="431">
        <v>14</v>
      </c>
      <c r="J41" s="431">
        <v>23</v>
      </c>
      <c r="K41" s="431">
        <v>25</v>
      </c>
      <c r="L41" s="431">
        <v>61</v>
      </c>
      <c r="M41" s="431">
        <v>1</v>
      </c>
      <c r="N41" s="431">
        <v>2</v>
      </c>
      <c r="O41" s="431">
        <v>3</v>
      </c>
      <c r="P41" s="449">
        <v>166</v>
      </c>
      <c r="Q41" s="449">
        <v>100</v>
      </c>
      <c r="R41" s="450">
        <v>67</v>
      </c>
      <c r="S41" s="450">
        <v>155</v>
      </c>
      <c r="T41" s="9"/>
      <c r="U41" s="9"/>
      <c r="V41" s="9"/>
      <c r="W41" s="9"/>
      <c r="X41" s="9"/>
      <c r="Y41" s="9"/>
      <c r="Z41" s="9"/>
    </row>
    <row r="42" spans="1:26" customFormat="1" x14ac:dyDescent="0.25">
      <c r="A42" s="433">
        <v>42576</v>
      </c>
      <c r="B42" s="438">
        <v>42582</v>
      </c>
      <c r="C42" s="435" t="s">
        <v>106</v>
      </c>
      <c r="D42" s="431">
        <v>95</v>
      </c>
      <c r="E42" s="450">
        <v>1</v>
      </c>
      <c r="F42" s="450">
        <v>4</v>
      </c>
      <c r="G42" s="431">
        <v>36</v>
      </c>
      <c r="H42" s="431">
        <v>26</v>
      </c>
      <c r="I42" s="431">
        <v>9</v>
      </c>
      <c r="J42" s="431">
        <v>25</v>
      </c>
      <c r="K42" s="431">
        <v>26</v>
      </c>
      <c r="L42" s="431">
        <v>48</v>
      </c>
      <c r="M42" s="431">
        <v>3</v>
      </c>
      <c r="N42" s="431">
        <v>0</v>
      </c>
      <c r="O42" s="431">
        <v>0</v>
      </c>
      <c r="P42" s="449">
        <v>157</v>
      </c>
      <c r="Q42" s="449">
        <v>100</v>
      </c>
      <c r="R42" s="450">
        <v>51</v>
      </c>
      <c r="S42" s="450">
        <v>179</v>
      </c>
      <c r="T42" s="9"/>
      <c r="U42" s="9"/>
      <c r="V42" s="9"/>
      <c r="W42" s="9"/>
      <c r="X42" s="9"/>
      <c r="Y42" s="9"/>
      <c r="Z42" s="9"/>
    </row>
    <row r="43" spans="1:26" customFormat="1" x14ac:dyDescent="0.25">
      <c r="A43" s="433">
        <v>42583</v>
      </c>
      <c r="B43" s="438">
        <v>42589</v>
      </c>
      <c r="C43" s="435" t="s">
        <v>107</v>
      </c>
      <c r="D43" s="431">
        <v>139</v>
      </c>
      <c r="E43" s="450">
        <v>0</v>
      </c>
      <c r="F43" s="450">
        <v>3</v>
      </c>
      <c r="G43" s="431">
        <v>71</v>
      </c>
      <c r="H43" s="431">
        <v>44</v>
      </c>
      <c r="I43" s="431">
        <v>23</v>
      </c>
      <c r="J43" s="431">
        <v>43</v>
      </c>
      <c r="K43" s="431">
        <v>44</v>
      </c>
      <c r="L43" s="431">
        <v>54</v>
      </c>
      <c r="M43" s="431">
        <v>4</v>
      </c>
      <c r="N43" s="431">
        <v>1</v>
      </c>
      <c r="O43" s="431">
        <v>1</v>
      </c>
      <c r="P43" s="449">
        <v>168</v>
      </c>
      <c r="Q43" s="449">
        <v>142</v>
      </c>
      <c r="R43" s="450">
        <v>62</v>
      </c>
      <c r="S43" s="450">
        <v>231</v>
      </c>
      <c r="T43" s="9"/>
      <c r="U43" s="9"/>
      <c r="V43" s="9"/>
      <c r="W43" s="9"/>
      <c r="X43" s="9"/>
      <c r="Y43" s="9"/>
      <c r="Z43" s="9"/>
    </row>
    <row r="44" spans="1:26" customFormat="1" x14ac:dyDescent="0.25">
      <c r="A44" s="433">
        <v>42590</v>
      </c>
      <c r="B44" s="438">
        <v>42596</v>
      </c>
      <c r="C44" s="435" t="s">
        <v>108</v>
      </c>
      <c r="D44" s="431">
        <v>157</v>
      </c>
      <c r="E44" s="450">
        <v>0</v>
      </c>
      <c r="F44" s="450">
        <v>5</v>
      </c>
      <c r="G44" s="431">
        <v>69</v>
      </c>
      <c r="H44" s="431">
        <v>61</v>
      </c>
      <c r="I44" s="431">
        <v>42</v>
      </c>
      <c r="J44" s="431">
        <v>49</v>
      </c>
      <c r="K44" s="431">
        <v>39</v>
      </c>
      <c r="L44" s="431">
        <v>47</v>
      </c>
      <c r="M44" s="431">
        <v>5</v>
      </c>
      <c r="N44" s="431">
        <v>1</v>
      </c>
      <c r="O44" s="431">
        <v>1</v>
      </c>
      <c r="P44" s="449">
        <v>230</v>
      </c>
      <c r="Q44" s="449">
        <v>162</v>
      </c>
      <c r="R44" s="450">
        <v>52</v>
      </c>
      <c r="S44" s="450">
        <v>283</v>
      </c>
      <c r="T44" s="9"/>
      <c r="U44" s="9"/>
      <c r="V44" s="9"/>
      <c r="W44" s="9"/>
      <c r="X44" s="9"/>
      <c r="Y44" s="9"/>
      <c r="Z44" s="9"/>
    </row>
    <row r="45" spans="1:26" customFormat="1" x14ac:dyDescent="0.25">
      <c r="A45" s="433">
        <v>42597</v>
      </c>
      <c r="B45" s="438">
        <v>42603</v>
      </c>
      <c r="C45" s="435" t="s">
        <v>109</v>
      </c>
      <c r="D45" s="431">
        <v>161</v>
      </c>
      <c r="E45" s="450">
        <v>0</v>
      </c>
      <c r="F45" s="450">
        <v>4</v>
      </c>
      <c r="G45" s="431">
        <v>80</v>
      </c>
      <c r="H45" s="431">
        <v>55</v>
      </c>
      <c r="I45" s="431">
        <v>48</v>
      </c>
      <c r="J45" s="431">
        <v>51</v>
      </c>
      <c r="K45" s="431">
        <v>38</v>
      </c>
      <c r="L45" s="431">
        <v>85</v>
      </c>
      <c r="M45" s="431">
        <v>6</v>
      </c>
      <c r="N45" s="431">
        <v>1</v>
      </c>
      <c r="O45" s="431">
        <v>0</v>
      </c>
      <c r="P45" s="449">
        <v>293</v>
      </c>
      <c r="Q45" s="449">
        <v>165</v>
      </c>
      <c r="R45" s="450">
        <v>89</v>
      </c>
      <c r="S45" s="450">
        <v>310</v>
      </c>
      <c r="T45" s="9"/>
      <c r="U45" s="9"/>
      <c r="V45" s="9"/>
      <c r="W45" s="9"/>
      <c r="X45" s="9"/>
      <c r="Y45" s="9"/>
      <c r="Z45" s="9"/>
    </row>
    <row r="46" spans="1:26" customFormat="1" x14ac:dyDescent="0.25">
      <c r="A46" s="433">
        <v>42604</v>
      </c>
      <c r="B46" s="438">
        <v>42610</v>
      </c>
      <c r="C46" s="435" t="s">
        <v>110</v>
      </c>
      <c r="D46" s="431">
        <v>165</v>
      </c>
      <c r="E46" s="450">
        <v>1</v>
      </c>
      <c r="F46" s="450">
        <v>2</v>
      </c>
      <c r="G46" s="431">
        <v>69</v>
      </c>
      <c r="H46" s="431">
        <v>60</v>
      </c>
      <c r="I46" s="431">
        <v>53</v>
      </c>
      <c r="J46" s="431">
        <v>38</v>
      </c>
      <c r="K46" s="431">
        <v>37</v>
      </c>
      <c r="L46" s="431">
        <v>109</v>
      </c>
      <c r="M46" s="431">
        <v>0</v>
      </c>
      <c r="N46" s="431">
        <v>0</v>
      </c>
      <c r="O46" s="431">
        <v>0</v>
      </c>
      <c r="P46" s="449">
        <v>311</v>
      </c>
      <c r="Q46" s="449">
        <v>168</v>
      </c>
      <c r="R46" s="450">
        <v>108</v>
      </c>
      <c r="S46" s="450">
        <v>313</v>
      </c>
      <c r="T46" s="9"/>
      <c r="U46" s="9"/>
      <c r="V46" s="9"/>
      <c r="W46" s="9"/>
      <c r="X46" s="9"/>
      <c r="Y46" s="9"/>
      <c r="Z46" s="9"/>
    </row>
    <row r="47" spans="1:26" customFormat="1" x14ac:dyDescent="0.25">
      <c r="A47" s="433">
        <v>42611</v>
      </c>
      <c r="B47" s="438">
        <v>42617</v>
      </c>
      <c r="C47" s="435" t="s">
        <v>111</v>
      </c>
      <c r="D47" s="431">
        <v>231</v>
      </c>
      <c r="E47" s="450">
        <v>2</v>
      </c>
      <c r="F47" s="450">
        <v>5</v>
      </c>
      <c r="G47" s="431">
        <v>94</v>
      </c>
      <c r="H47" s="431">
        <v>81</v>
      </c>
      <c r="I47" s="431">
        <v>48</v>
      </c>
      <c r="J47" s="431">
        <v>66</v>
      </c>
      <c r="K47" s="431">
        <v>61</v>
      </c>
      <c r="L47" s="431">
        <v>100</v>
      </c>
      <c r="M47" s="431">
        <v>3</v>
      </c>
      <c r="N47" s="431">
        <v>2</v>
      </c>
      <c r="O47" s="431">
        <v>0</v>
      </c>
      <c r="P47" s="449">
        <v>306</v>
      </c>
      <c r="Q47" s="449">
        <v>238</v>
      </c>
      <c r="R47" s="450">
        <v>105</v>
      </c>
      <c r="S47" s="450">
        <v>352</v>
      </c>
      <c r="T47" s="9"/>
      <c r="U47" s="9"/>
      <c r="V47" s="9"/>
      <c r="W47" s="9"/>
      <c r="X47" s="9"/>
      <c r="Y47" s="9"/>
      <c r="Z47" s="9"/>
    </row>
    <row r="48" spans="1:26" customFormat="1" x14ac:dyDescent="0.25">
      <c r="A48" s="433">
        <v>42618</v>
      </c>
      <c r="B48" s="438">
        <v>42624</v>
      </c>
      <c r="C48" s="435" t="s">
        <v>112</v>
      </c>
      <c r="D48" s="431">
        <v>223</v>
      </c>
      <c r="E48" s="450">
        <v>2</v>
      </c>
      <c r="F48" s="450">
        <v>3</v>
      </c>
      <c r="G48" s="431">
        <v>103</v>
      </c>
      <c r="H48" s="431">
        <v>88</v>
      </c>
      <c r="I48" s="431">
        <v>57</v>
      </c>
      <c r="J48" s="431">
        <v>74</v>
      </c>
      <c r="K48" s="431">
        <v>60</v>
      </c>
      <c r="L48" s="431">
        <v>98</v>
      </c>
      <c r="M48" s="431">
        <v>3</v>
      </c>
      <c r="N48" s="431">
        <v>0</v>
      </c>
      <c r="O48" s="431">
        <v>0</v>
      </c>
      <c r="P48" s="449">
        <v>342</v>
      </c>
      <c r="Q48" s="449">
        <v>228</v>
      </c>
      <c r="R48" s="450">
        <v>101</v>
      </c>
      <c r="S48" s="450">
        <v>390</v>
      </c>
      <c r="T48" s="9"/>
      <c r="U48" s="9"/>
      <c r="V48" s="9"/>
      <c r="W48" s="9"/>
      <c r="X48" s="9"/>
      <c r="Y48" s="9"/>
      <c r="Z48" s="9"/>
    </row>
    <row r="49" spans="1:26" customFormat="1" x14ac:dyDescent="0.25">
      <c r="A49" s="433">
        <v>42625</v>
      </c>
      <c r="B49" s="438">
        <v>42631</v>
      </c>
      <c r="C49" s="435" t="s">
        <v>113</v>
      </c>
      <c r="D49" s="431">
        <v>238</v>
      </c>
      <c r="E49" s="450">
        <v>1</v>
      </c>
      <c r="F49" s="450">
        <v>1</v>
      </c>
      <c r="G49" s="431">
        <v>101</v>
      </c>
      <c r="H49" s="431">
        <v>97</v>
      </c>
      <c r="I49" s="431">
        <v>61</v>
      </c>
      <c r="J49" s="431">
        <v>77</v>
      </c>
      <c r="K49" s="431">
        <v>44</v>
      </c>
      <c r="L49" s="431">
        <v>119</v>
      </c>
      <c r="M49" s="431">
        <v>4</v>
      </c>
      <c r="N49" s="431">
        <v>4</v>
      </c>
      <c r="O49" s="431">
        <v>0</v>
      </c>
      <c r="P49" s="449">
        <v>397</v>
      </c>
      <c r="Q49" s="449">
        <v>240</v>
      </c>
      <c r="R49" s="450">
        <v>123</v>
      </c>
      <c r="S49" s="450">
        <v>418</v>
      </c>
      <c r="T49" s="9"/>
      <c r="U49" s="9"/>
      <c r="V49" s="9"/>
      <c r="W49" s="9"/>
      <c r="X49" s="9"/>
      <c r="Y49" s="9"/>
      <c r="Z49" s="9"/>
    </row>
    <row r="50" spans="1:26" customFormat="1" x14ac:dyDescent="0.25">
      <c r="A50" s="433">
        <v>42632</v>
      </c>
      <c r="B50" s="438">
        <v>42638</v>
      </c>
      <c r="C50" s="435" t="s">
        <v>114</v>
      </c>
      <c r="D50" s="431">
        <v>241</v>
      </c>
      <c r="E50" s="450">
        <v>2</v>
      </c>
      <c r="F50" s="450">
        <v>3</v>
      </c>
      <c r="G50" s="431">
        <v>105</v>
      </c>
      <c r="H50" s="431">
        <v>97</v>
      </c>
      <c r="I50" s="431">
        <v>65</v>
      </c>
      <c r="J50" s="431">
        <v>74</v>
      </c>
      <c r="K50" s="431">
        <v>69</v>
      </c>
      <c r="L50" s="431">
        <v>114</v>
      </c>
      <c r="M50" s="431">
        <v>2</v>
      </c>
      <c r="N50" s="431">
        <v>0</v>
      </c>
      <c r="O50" s="431">
        <v>0</v>
      </c>
      <c r="P50" s="449">
        <v>411</v>
      </c>
      <c r="Q50" s="449">
        <v>246</v>
      </c>
      <c r="R50" s="450">
        <v>119</v>
      </c>
      <c r="S50" s="450">
        <v>413</v>
      </c>
      <c r="T50" s="9"/>
      <c r="U50" s="9"/>
      <c r="V50" s="9"/>
      <c r="W50" s="9"/>
      <c r="X50" s="9"/>
      <c r="Y50" s="9"/>
      <c r="Z50" s="9"/>
    </row>
    <row r="51" spans="1:26" customFormat="1" x14ac:dyDescent="0.25">
      <c r="A51" s="433">
        <v>42639</v>
      </c>
      <c r="B51" s="438">
        <v>42645</v>
      </c>
      <c r="C51" s="435" t="s">
        <v>115</v>
      </c>
      <c r="D51" s="431">
        <v>116</v>
      </c>
      <c r="E51" s="450">
        <v>2</v>
      </c>
      <c r="F51" s="450">
        <v>1</v>
      </c>
      <c r="G51" s="431">
        <v>44</v>
      </c>
      <c r="H51" s="431">
        <v>38</v>
      </c>
      <c r="I51" s="431">
        <v>10</v>
      </c>
      <c r="J51" s="431">
        <v>32</v>
      </c>
      <c r="K51" s="431">
        <v>38</v>
      </c>
      <c r="L51" s="431">
        <v>116</v>
      </c>
      <c r="M51" s="431">
        <v>4</v>
      </c>
      <c r="N51" s="431">
        <v>0</v>
      </c>
      <c r="O51" s="431">
        <v>0</v>
      </c>
      <c r="P51" s="449">
        <v>311</v>
      </c>
      <c r="Q51" s="449">
        <v>119</v>
      </c>
      <c r="R51" s="450">
        <v>122</v>
      </c>
      <c r="S51" s="450">
        <v>273</v>
      </c>
      <c r="T51" s="9"/>
      <c r="U51" s="9"/>
      <c r="V51" s="9"/>
      <c r="W51" s="9"/>
      <c r="X51" s="9"/>
      <c r="Y51" s="9"/>
      <c r="Z51" s="9"/>
    </row>
    <row r="52" spans="1:26" customFormat="1" x14ac:dyDescent="0.25">
      <c r="A52" s="433">
        <v>42646</v>
      </c>
      <c r="B52" s="438">
        <v>42652</v>
      </c>
      <c r="C52" s="435" t="s">
        <v>116</v>
      </c>
      <c r="D52" s="431">
        <v>116</v>
      </c>
      <c r="E52" s="450">
        <v>6</v>
      </c>
      <c r="F52" s="450">
        <v>2</v>
      </c>
      <c r="G52" s="431">
        <v>45</v>
      </c>
      <c r="H52" s="431">
        <v>37</v>
      </c>
      <c r="I52" s="431">
        <v>12</v>
      </c>
      <c r="J52" s="431">
        <v>35</v>
      </c>
      <c r="K52" s="431">
        <v>35</v>
      </c>
      <c r="L52" s="431">
        <v>96</v>
      </c>
      <c r="M52" s="431">
        <v>1</v>
      </c>
      <c r="N52" s="431">
        <v>0</v>
      </c>
      <c r="O52" s="431">
        <v>1</v>
      </c>
      <c r="P52" s="449">
        <v>261</v>
      </c>
      <c r="Q52" s="449">
        <v>124</v>
      </c>
      <c r="R52" s="450">
        <v>98</v>
      </c>
      <c r="S52" s="450">
        <v>257</v>
      </c>
      <c r="T52" s="9"/>
      <c r="U52" s="9"/>
      <c r="V52" s="9"/>
      <c r="W52" s="9"/>
      <c r="X52" s="9"/>
      <c r="Y52" s="9"/>
      <c r="Z52" s="9"/>
    </row>
    <row r="53" spans="1:26" customFormat="1" x14ac:dyDescent="0.25">
      <c r="A53" s="433">
        <v>42653</v>
      </c>
      <c r="B53" s="438">
        <v>42659</v>
      </c>
      <c r="C53" s="435" t="s">
        <v>117</v>
      </c>
      <c r="D53" s="431">
        <v>100</v>
      </c>
      <c r="E53" s="450">
        <v>4</v>
      </c>
      <c r="F53" s="450">
        <v>6</v>
      </c>
      <c r="G53" s="431">
        <v>33</v>
      </c>
      <c r="H53" s="431">
        <v>29</v>
      </c>
      <c r="I53" s="431">
        <v>6</v>
      </c>
      <c r="J53" s="431">
        <v>29</v>
      </c>
      <c r="K53" s="431">
        <v>27</v>
      </c>
      <c r="L53" s="431">
        <v>87</v>
      </c>
      <c r="M53" s="431">
        <v>1</v>
      </c>
      <c r="N53" s="431">
        <v>0</v>
      </c>
      <c r="O53" s="431">
        <v>0</v>
      </c>
      <c r="P53" s="449">
        <v>241</v>
      </c>
      <c r="Q53" s="449">
        <v>110</v>
      </c>
      <c r="R53" s="450">
        <v>88</v>
      </c>
      <c r="S53" s="450">
        <v>230</v>
      </c>
      <c r="T53" s="9"/>
      <c r="U53" s="9"/>
      <c r="V53" s="9"/>
      <c r="W53" s="9"/>
      <c r="X53" s="9"/>
      <c r="Y53" s="9"/>
      <c r="Z53" s="9"/>
    </row>
    <row r="54" spans="1:26" customFormat="1" x14ac:dyDescent="0.25">
      <c r="A54" s="433">
        <v>42660</v>
      </c>
      <c r="B54" s="438">
        <v>42666</v>
      </c>
      <c r="C54" s="435" t="s">
        <v>118</v>
      </c>
      <c r="D54" s="431">
        <v>143</v>
      </c>
      <c r="E54" s="450">
        <v>5</v>
      </c>
      <c r="F54" s="450">
        <v>4</v>
      </c>
      <c r="G54" s="431">
        <v>56</v>
      </c>
      <c r="H54" s="431">
        <v>50</v>
      </c>
      <c r="I54" s="431">
        <v>26</v>
      </c>
      <c r="J54" s="431">
        <v>48</v>
      </c>
      <c r="K54" s="431">
        <v>32</v>
      </c>
      <c r="L54" s="431">
        <v>75</v>
      </c>
      <c r="M54" s="431">
        <v>3</v>
      </c>
      <c r="N54" s="431">
        <v>1</v>
      </c>
      <c r="O54" s="431">
        <v>11</v>
      </c>
      <c r="P54" s="449">
        <v>214</v>
      </c>
      <c r="Q54" s="449">
        <v>152</v>
      </c>
      <c r="R54" s="450">
        <v>80</v>
      </c>
      <c r="S54" s="450">
        <v>325</v>
      </c>
      <c r="T54" s="9"/>
      <c r="U54" s="9"/>
      <c r="V54" s="9"/>
      <c r="W54" s="9"/>
      <c r="X54" s="9"/>
      <c r="Y54" s="9"/>
      <c r="Z54" s="9"/>
    </row>
    <row r="55" spans="1:26" customFormat="1" x14ac:dyDescent="0.25">
      <c r="A55" s="433">
        <v>42667</v>
      </c>
      <c r="B55" s="438">
        <v>42673</v>
      </c>
      <c r="C55" s="435" t="s">
        <v>119</v>
      </c>
      <c r="D55" s="431">
        <v>170</v>
      </c>
      <c r="E55" s="450">
        <v>5</v>
      </c>
      <c r="F55" s="450">
        <v>2</v>
      </c>
      <c r="G55" s="431">
        <v>76</v>
      </c>
      <c r="H55" s="431">
        <v>59</v>
      </c>
      <c r="I55" s="431">
        <v>37</v>
      </c>
      <c r="J55" s="431">
        <v>49</v>
      </c>
      <c r="K55" s="431">
        <v>49</v>
      </c>
      <c r="L55" s="431">
        <v>93</v>
      </c>
      <c r="M55" s="431">
        <v>2</v>
      </c>
      <c r="N55" s="431">
        <v>1</v>
      </c>
      <c r="O55" s="431">
        <v>2</v>
      </c>
      <c r="P55" s="449">
        <v>235</v>
      </c>
      <c r="Q55" s="449">
        <v>177</v>
      </c>
      <c r="R55" s="450">
        <v>98</v>
      </c>
      <c r="S55" s="450">
        <v>381</v>
      </c>
      <c r="T55" s="9"/>
      <c r="U55" s="9"/>
      <c r="V55" s="9"/>
      <c r="W55" s="9"/>
      <c r="X55" s="9"/>
      <c r="Y55" s="9"/>
      <c r="Z55" s="9"/>
    </row>
    <row r="56" spans="1:26" customFormat="1" x14ac:dyDescent="0.25">
      <c r="A56" s="433">
        <v>42674</v>
      </c>
      <c r="B56" s="438">
        <v>42680</v>
      </c>
      <c r="C56" s="435" t="s">
        <v>120</v>
      </c>
      <c r="D56" s="431">
        <v>137</v>
      </c>
      <c r="E56" s="450">
        <v>9</v>
      </c>
      <c r="F56" s="450">
        <v>8</v>
      </c>
      <c r="G56" s="431">
        <v>66</v>
      </c>
      <c r="H56" s="431">
        <v>59</v>
      </c>
      <c r="I56" s="431">
        <v>21</v>
      </c>
      <c r="J56" s="431">
        <v>55</v>
      </c>
      <c r="K56" s="431">
        <v>52</v>
      </c>
      <c r="L56" s="431">
        <v>79</v>
      </c>
      <c r="M56" s="431">
        <v>3</v>
      </c>
      <c r="N56" s="431">
        <v>0</v>
      </c>
      <c r="O56" s="431">
        <v>4</v>
      </c>
      <c r="P56" s="449">
        <v>255</v>
      </c>
      <c r="Q56" s="449">
        <v>154</v>
      </c>
      <c r="R56" s="450">
        <v>87</v>
      </c>
      <c r="S56" s="450">
        <v>414</v>
      </c>
      <c r="T56" s="9"/>
      <c r="U56" s="9"/>
      <c r="V56" s="9"/>
      <c r="W56" s="9"/>
      <c r="X56" s="9"/>
      <c r="Y56" s="9"/>
      <c r="Z56" s="9"/>
    </row>
    <row r="57" spans="1:26" customFormat="1" x14ac:dyDescent="0.25">
      <c r="A57" s="433">
        <v>42681</v>
      </c>
      <c r="B57" s="438">
        <v>42687</v>
      </c>
      <c r="C57" s="435" t="s">
        <v>121</v>
      </c>
      <c r="D57" s="431">
        <v>121</v>
      </c>
      <c r="E57" s="450">
        <v>4</v>
      </c>
      <c r="F57" s="450">
        <v>2</v>
      </c>
      <c r="G57" s="431">
        <v>52</v>
      </c>
      <c r="H57" s="431">
        <v>32</v>
      </c>
      <c r="I57" s="431">
        <v>15</v>
      </c>
      <c r="J57" s="431">
        <v>35</v>
      </c>
      <c r="K57" s="431">
        <v>34</v>
      </c>
      <c r="L57" s="431">
        <v>95</v>
      </c>
      <c r="M57" s="431">
        <v>7</v>
      </c>
      <c r="N57" s="431">
        <v>0</v>
      </c>
      <c r="O57" s="431">
        <v>1</v>
      </c>
      <c r="P57" s="449">
        <v>204</v>
      </c>
      <c r="Q57" s="449">
        <v>127</v>
      </c>
      <c r="R57" s="450">
        <v>103</v>
      </c>
      <c r="S57" s="450">
        <v>290</v>
      </c>
      <c r="T57" s="9"/>
      <c r="U57" s="9"/>
      <c r="V57" s="9"/>
      <c r="W57" s="9"/>
      <c r="X57" s="9"/>
      <c r="Y57" s="9"/>
      <c r="Z57" s="9"/>
    </row>
    <row r="58" spans="1:26" customFormat="1" x14ac:dyDescent="0.25">
      <c r="A58" s="433">
        <v>42688</v>
      </c>
      <c r="B58" s="438">
        <v>42694</v>
      </c>
      <c r="C58" s="435" t="s">
        <v>122</v>
      </c>
      <c r="D58" s="431">
        <v>89</v>
      </c>
      <c r="E58" s="450">
        <v>6</v>
      </c>
      <c r="F58" s="450">
        <v>7</v>
      </c>
      <c r="G58" s="431">
        <v>45</v>
      </c>
      <c r="H58" s="431">
        <v>32</v>
      </c>
      <c r="I58" s="431">
        <v>17</v>
      </c>
      <c r="J58" s="431">
        <v>33</v>
      </c>
      <c r="K58" s="431">
        <v>27</v>
      </c>
      <c r="L58" s="431">
        <v>97</v>
      </c>
      <c r="M58" s="431">
        <v>2</v>
      </c>
      <c r="N58" s="431">
        <v>7</v>
      </c>
      <c r="O58" s="431">
        <v>1</v>
      </c>
      <c r="P58" s="449">
        <v>193</v>
      </c>
      <c r="Q58" s="449">
        <v>102</v>
      </c>
      <c r="R58" s="450">
        <v>107</v>
      </c>
      <c r="S58" s="450">
        <v>252</v>
      </c>
      <c r="T58" s="9"/>
      <c r="U58" s="9"/>
      <c r="V58" s="9"/>
      <c r="W58" s="9"/>
      <c r="X58" s="9"/>
      <c r="Y58" s="9"/>
      <c r="Z58" s="9"/>
    </row>
    <row r="59" spans="1:26" customFormat="1" x14ac:dyDescent="0.25">
      <c r="A59" s="433">
        <v>42695</v>
      </c>
      <c r="B59" s="438">
        <v>42701</v>
      </c>
      <c r="C59" s="435" t="s">
        <v>123</v>
      </c>
      <c r="D59" s="431">
        <v>93</v>
      </c>
      <c r="E59" s="450">
        <v>3</v>
      </c>
      <c r="F59" s="450">
        <v>6</v>
      </c>
      <c r="G59" s="431">
        <v>45</v>
      </c>
      <c r="H59" s="431">
        <v>27</v>
      </c>
      <c r="I59" s="431">
        <v>16</v>
      </c>
      <c r="J59" s="431">
        <v>22</v>
      </c>
      <c r="K59" s="431">
        <v>34</v>
      </c>
      <c r="L59" s="431">
        <v>82</v>
      </c>
      <c r="M59" s="431">
        <v>1</v>
      </c>
      <c r="N59" s="431">
        <v>0</v>
      </c>
      <c r="O59" s="431">
        <v>2</v>
      </c>
      <c r="P59" s="449">
        <v>247</v>
      </c>
      <c r="Q59" s="449">
        <v>102</v>
      </c>
      <c r="R59" s="450">
        <v>84</v>
      </c>
      <c r="S59" s="450">
        <v>179</v>
      </c>
      <c r="T59" s="9"/>
      <c r="U59" s="9"/>
      <c r="V59" s="9"/>
      <c r="W59" s="9"/>
      <c r="X59" s="9"/>
      <c r="Y59" s="9"/>
      <c r="Z59" s="9"/>
    </row>
    <row r="60" spans="1:26" customFormat="1" x14ac:dyDescent="0.25">
      <c r="A60" s="433">
        <v>42702</v>
      </c>
      <c r="B60" s="438">
        <v>42708</v>
      </c>
      <c r="C60" s="435" t="s">
        <v>124</v>
      </c>
      <c r="D60" s="431">
        <v>92</v>
      </c>
      <c r="E60" s="450">
        <v>4</v>
      </c>
      <c r="F60" s="450">
        <v>14</v>
      </c>
      <c r="G60" s="431">
        <v>41</v>
      </c>
      <c r="H60" s="431">
        <v>35</v>
      </c>
      <c r="I60" s="431">
        <v>13</v>
      </c>
      <c r="J60" s="431">
        <v>31</v>
      </c>
      <c r="K60" s="431">
        <v>32</v>
      </c>
      <c r="L60" s="431">
        <v>75</v>
      </c>
      <c r="M60" s="431">
        <v>4</v>
      </c>
      <c r="N60" s="431">
        <v>1</v>
      </c>
      <c r="O60" s="431">
        <v>2</v>
      </c>
      <c r="P60" s="449">
        <v>222</v>
      </c>
      <c r="Q60" s="449">
        <v>110</v>
      </c>
      <c r="R60" s="450">
        <v>82</v>
      </c>
      <c r="S60" s="450">
        <v>225</v>
      </c>
      <c r="T60" s="9"/>
      <c r="U60" s="9"/>
      <c r="V60" s="9"/>
      <c r="W60" s="9"/>
      <c r="X60" s="9"/>
      <c r="Y60" s="9"/>
      <c r="Z60" s="9"/>
    </row>
    <row r="61" spans="1:26" customFormat="1" x14ac:dyDescent="0.25">
      <c r="A61" s="433">
        <v>42709</v>
      </c>
      <c r="B61" s="438">
        <v>42715</v>
      </c>
      <c r="C61" s="435" t="s">
        <v>125</v>
      </c>
      <c r="D61" s="431">
        <v>96</v>
      </c>
      <c r="E61" s="450">
        <v>1</v>
      </c>
      <c r="F61" s="450">
        <v>8</v>
      </c>
      <c r="G61" s="431">
        <v>49</v>
      </c>
      <c r="H61" s="431">
        <v>27</v>
      </c>
      <c r="I61" s="431">
        <v>14</v>
      </c>
      <c r="J61" s="431">
        <v>33</v>
      </c>
      <c r="K61" s="431">
        <v>29</v>
      </c>
      <c r="L61" s="431">
        <v>78</v>
      </c>
      <c r="M61" s="431">
        <v>7</v>
      </c>
      <c r="N61" s="431">
        <v>0</v>
      </c>
      <c r="O61" s="431">
        <v>2</v>
      </c>
      <c r="P61" s="449">
        <v>215</v>
      </c>
      <c r="Q61" s="449">
        <v>105</v>
      </c>
      <c r="R61" s="450">
        <v>86</v>
      </c>
      <c r="S61" s="450">
        <v>214</v>
      </c>
      <c r="T61" s="9"/>
      <c r="U61" s="9"/>
      <c r="V61" s="9"/>
      <c r="W61" s="9"/>
      <c r="X61" s="9"/>
      <c r="Y61" s="9"/>
      <c r="Z61" s="9"/>
    </row>
    <row r="62" spans="1:26" customFormat="1" x14ac:dyDescent="0.25">
      <c r="A62" s="433">
        <v>42716</v>
      </c>
      <c r="B62" s="438">
        <v>42722</v>
      </c>
      <c r="C62" s="435" t="s">
        <v>126</v>
      </c>
      <c r="D62" s="431">
        <v>69</v>
      </c>
      <c r="E62" s="450">
        <v>4</v>
      </c>
      <c r="F62" s="450">
        <v>7</v>
      </c>
      <c r="G62" s="431">
        <v>34</v>
      </c>
      <c r="H62" s="431">
        <v>21</v>
      </c>
      <c r="I62" s="431">
        <v>10</v>
      </c>
      <c r="J62" s="431">
        <v>20</v>
      </c>
      <c r="K62" s="431">
        <v>24</v>
      </c>
      <c r="L62" s="431">
        <v>71</v>
      </c>
      <c r="M62" s="431">
        <v>6</v>
      </c>
      <c r="N62" s="431">
        <v>1</v>
      </c>
      <c r="O62" s="431">
        <v>0</v>
      </c>
      <c r="P62" s="449">
        <v>207</v>
      </c>
      <c r="Q62" s="449">
        <v>80</v>
      </c>
      <c r="R62" s="450">
        <v>77</v>
      </c>
      <c r="S62" s="450">
        <v>191</v>
      </c>
      <c r="T62" s="9"/>
      <c r="U62" s="9"/>
      <c r="V62" s="9"/>
      <c r="W62" s="9"/>
      <c r="X62" s="9"/>
      <c r="Y62" s="9"/>
      <c r="Z62" s="9"/>
    </row>
    <row r="63" spans="1:26" customFormat="1" x14ac:dyDescent="0.25">
      <c r="A63" s="433">
        <v>42723</v>
      </c>
      <c r="B63" s="438">
        <v>42729</v>
      </c>
      <c r="C63" s="435" t="s">
        <v>127</v>
      </c>
      <c r="D63" s="431">
        <v>79</v>
      </c>
      <c r="E63" s="450">
        <v>3</v>
      </c>
      <c r="F63" s="450">
        <v>10</v>
      </c>
      <c r="G63" s="431">
        <v>34</v>
      </c>
      <c r="H63" s="431">
        <v>24</v>
      </c>
      <c r="I63" s="431">
        <v>14</v>
      </c>
      <c r="J63" s="431">
        <v>19</v>
      </c>
      <c r="K63" s="431">
        <v>23</v>
      </c>
      <c r="L63" s="431">
        <v>75</v>
      </c>
      <c r="M63" s="431">
        <v>2</v>
      </c>
      <c r="N63" s="431">
        <v>0</v>
      </c>
      <c r="O63" s="431">
        <v>2</v>
      </c>
      <c r="P63" s="449">
        <v>183</v>
      </c>
      <c r="Q63" s="449">
        <v>92</v>
      </c>
      <c r="R63" s="450">
        <v>80</v>
      </c>
      <c r="S63" s="450">
        <v>164</v>
      </c>
      <c r="T63" s="9"/>
      <c r="U63" s="9"/>
      <c r="V63" s="9"/>
      <c r="W63" s="9"/>
      <c r="X63" s="9"/>
      <c r="Y63" s="9"/>
      <c r="Z63" s="9"/>
    </row>
    <row r="64" spans="1:26" customFormat="1" x14ac:dyDescent="0.25">
      <c r="A64" s="433">
        <v>42730</v>
      </c>
      <c r="B64" s="438">
        <v>42736</v>
      </c>
      <c r="C64" s="435" t="s">
        <v>128</v>
      </c>
      <c r="D64" s="431">
        <v>82</v>
      </c>
      <c r="E64" s="450">
        <v>6</v>
      </c>
      <c r="F64" s="450">
        <v>8</v>
      </c>
      <c r="G64" s="431">
        <v>27</v>
      </c>
      <c r="H64" s="431">
        <v>31</v>
      </c>
      <c r="I64" s="431">
        <v>13</v>
      </c>
      <c r="J64" s="431">
        <v>28</v>
      </c>
      <c r="K64" s="431">
        <v>22</v>
      </c>
      <c r="L64" s="431">
        <v>41</v>
      </c>
      <c r="M64" s="431">
        <v>5</v>
      </c>
      <c r="N64" s="431">
        <v>0</v>
      </c>
      <c r="O64" s="431">
        <v>2</v>
      </c>
      <c r="P64" s="449">
        <v>149</v>
      </c>
      <c r="Q64" s="449">
        <v>96</v>
      </c>
      <c r="R64" s="450">
        <v>45</v>
      </c>
      <c r="S64" s="450">
        <v>168</v>
      </c>
      <c r="T64" s="9"/>
      <c r="U64" s="9"/>
      <c r="V64" s="9"/>
      <c r="W64" s="9"/>
      <c r="X64" s="9"/>
      <c r="Y64" s="9"/>
      <c r="Z64" s="9"/>
    </row>
    <row r="65" spans="1:26" ht="18" customHeight="1" thickBot="1" x14ac:dyDescent="0.3">
      <c r="A65" s="434">
        <v>42366</v>
      </c>
      <c r="B65" s="439">
        <v>42372</v>
      </c>
      <c r="C65" s="436" t="s">
        <v>260</v>
      </c>
      <c r="D65" s="431">
        <v>0</v>
      </c>
      <c r="E65" s="450">
        <v>0</v>
      </c>
      <c r="F65" s="450">
        <v>0</v>
      </c>
      <c r="G65" s="431">
        <v>0</v>
      </c>
      <c r="H65" s="431">
        <v>0</v>
      </c>
      <c r="I65" s="431">
        <v>0</v>
      </c>
      <c r="J65" s="431">
        <v>0</v>
      </c>
      <c r="K65" s="431">
        <v>0</v>
      </c>
      <c r="L65" s="431">
        <v>0</v>
      </c>
      <c r="M65" s="431">
        <v>0</v>
      </c>
      <c r="N65" s="431">
        <v>0</v>
      </c>
      <c r="O65" s="431">
        <v>0</v>
      </c>
      <c r="P65" s="449">
        <v>0</v>
      </c>
      <c r="Q65" s="449">
        <v>0</v>
      </c>
      <c r="R65" s="450">
        <v>0</v>
      </c>
      <c r="S65" s="450">
        <v>0</v>
      </c>
    </row>
    <row r="66" spans="1:26" customFormat="1" ht="16.5" thickBot="1" x14ac:dyDescent="0.3">
      <c r="A66" s="835" t="s">
        <v>48</v>
      </c>
      <c r="B66" s="836"/>
      <c r="C66" s="837"/>
      <c r="D66" s="432">
        <v>4175</v>
      </c>
      <c r="E66" s="364">
        <v>89</v>
      </c>
      <c r="F66" s="364">
        <v>217</v>
      </c>
      <c r="G66" s="364">
        <v>1966</v>
      </c>
      <c r="H66" s="364">
        <v>1502</v>
      </c>
      <c r="I66" s="364">
        <v>798</v>
      </c>
      <c r="J66" s="364">
        <v>1346</v>
      </c>
      <c r="K66" s="364">
        <v>1311</v>
      </c>
      <c r="L66" s="364">
        <v>2730</v>
      </c>
      <c r="M66" s="364">
        <v>122</v>
      </c>
      <c r="N66" s="364">
        <v>74</v>
      </c>
      <c r="O66" s="349">
        <v>47</v>
      </c>
      <c r="P66" s="365">
        <v>9049</v>
      </c>
      <c r="Q66" s="365">
        <v>4481</v>
      </c>
      <c r="R66" s="350">
        <v>2946</v>
      </c>
      <c r="S66" s="365">
        <v>10138</v>
      </c>
      <c r="T66" s="375"/>
      <c r="U66" s="9"/>
      <c r="V66" s="9"/>
      <c r="W66" s="9"/>
      <c r="X66" s="9"/>
      <c r="Y66" s="9"/>
      <c r="Z66" s="9"/>
    </row>
    <row r="67" spans="1:26" ht="18" customHeight="1" x14ac:dyDescent="0.25">
      <c r="D67" s="569">
        <f>D66/Q66*100</f>
        <v>93.171167150189689</v>
      </c>
      <c r="E67" s="569">
        <f>E66/Q66*100</f>
        <v>1.9861638027226065</v>
      </c>
      <c r="F67" s="569">
        <f>F66/Q66*100</f>
        <v>4.8426690470877034</v>
      </c>
      <c r="G67" s="569">
        <f>G66/Q66*100</f>
        <v>43.874135237670167</v>
      </c>
      <c r="H67" s="569">
        <f>H66/Q66*100</f>
        <v>33.519303726846687</v>
      </c>
      <c r="I67" s="569">
        <f>I66/Q66*100</f>
        <v>17.808524882838654</v>
      </c>
      <c r="J67" s="569">
        <f>J66/Q66*100</f>
        <v>30.037937960276722</v>
      </c>
      <c r="K67" s="569">
        <f>K66/Q66*100</f>
        <v>29.256862307520642</v>
      </c>
      <c r="L67" s="569"/>
      <c r="M67" s="569">
        <f>M66/Q66*100</f>
        <v>2.7226065610354828</v>
      </c>
      <c r="N67" s="569">
        <f>N66/Q66*100</f>
        <v>1.6514170943985718</v>
      </c>
      <c r="O67" s="569"/>
      <c r="P67" s="569"/>
      <c r="Q67" s="570"/>
      <c r="R67" s="570"/>
      <c r="S67" s="571"/>
    </row>
    <row r="68" spans="1:26" ht="18" customHeight="1" x14ac:dyDescent="0.25">
      <c r="P68" s="177"/>
    </row>
    <row r="69" spans="1:26" ht="14.25" customHeight="1" x14ac:dyDescent="0.25">
      <c r="D69" s="73">
        <f>D66</f>
        <v>4175</v>
      </c>
      <c r="E69" s="73">
        <f>E66</f>
        <v>89</v>
      </c>
      <c r="F69" s="177">
        <f>F66</f>
        <v>217</v>
      </c>
      <c r="G69" s="177">
        <f>SUM(D69:F69)</f>
        <v>4481</v>
      </c>
      <c r="H69" s="177"/>
    </row>
    <row r="70" spans="1:26" ht="14.25" customHeight="1" x14ac:dyDescent="0.25"/>
    <row r="71" spans="1:26" ht="18" customHeight="1" x14ac:dyDescent="0.25"/>
    <row r="72" spans="1:26" ht="18" customHeight="1" x14ac:dyDescent="0.25"/>
    <row r="73" spans="1:26" ht="18" customHeight="1" x14ac:dyDescent="0.25"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197"/>
      <c r="O73" s="86"/>
      <c r="P73" s="86"/>
      <c r="Q73" s="86"/>
      <c r="R73" s="86"/>
    </row>
  </sheetData>
  <mergeCells count="23">
    <mergeCell ref="P9:P10"/>
    <mergeCell ref="Q9:Q10"/>
    <mergeCell ref="L9:L10"/>
    <mergeCell ref="M9:M10"/>
    <mergeCell ref="A66:C66"/>
    <mergeCell ref="N9:N10"/>
    <mergeCell ref="O9:O10"/>
    <mergeCell ref="A1:G1"/>
    <mergeCell ref="B6:H6"/>
    <mergeCell ref="L8:O8"/>
    <mergeCell ref="P8:S8"/>
    <mergeCell ref="A9:A10"/>
    <mergeCell ref="B9:B10"/>
    <mergeCell ref="C9:C10"/>
    <mergeCell ref="D9:D10"/>
    <mergeCell ref="E9:F9"/>
    <mergeCell ref="G9:G10"/>
    <mergeCell ref="R9:R10"/>
    <mergeCell ref="S9:S10"/>
    <mergeCell ref="H9:H10"/>
    <mergeCell ref="I9:I10"/>
    <mergeCell ref="J9:J10"/>
    <mergeCell ref="K9:K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workbookViewId="0">
      <selection activeCell="M6" sqref="M6"/>
    </sheetView>
  </sheetViews>
  <sheetFormatPr defaultRowHeight="12.75" x14ac:dyDescent="0.2"/>
  <cols>
    <col min="1" max="1" width="7.85546875" style="96" customWidth="1"/>
    <col min="2" max="2" width="9.140625" style="96" customWidth="1"/>
    <col min="3" max="3" width="5.7109375" style="96" customWidth="1"/>
    <col min="4" max="4" width="8" style="96" customWidth="1"/>
    <col min="5" max="5" width="6.140625" style="96" customWidth="1"/>
    <col min="6" max="6" width="7.5703125" style="96" customWidth="1"/>
    <col min="7" max="7" width="7.7109375" style="96" customWidth="1"/>
    <col min="8" max="8" width="8" style="96" customWidth="1"/>
    <col min="9" max="9" width="7.85546875" style="96" customWidth="1"/>
    <col min="10" max="10" width="7" style="96" customWidth="1"/>
    <col min="11" max="11" width="7.5703125" style="96" customWidth="1"/>
    <col min="12" max="12" width="7.42578125" style="96" customWidth="1"/>
    <col min="13" max="13" width="7.5703125" style="96" customWidth="1"/>
    <col min="14" max="14" width="8.28515625" style="96" customWidth="1"/>
    <col min="15" max="16" width="9.140625" style="96"/>
    <col min="17" max="17" width="8.42578125" style="96" customWidth="1"/>
    <col min="18" max="18" width="6.85546875" style="96" customWidth="1"/>
    <col min="19" max="19" width="9" style="96" customWidth="1"/>
    <col min="20" max="16384" width="9.140625" style="96"/>
  </cols>
  <sheetData>
    <row r="1" spans="1:19" ht="39.75" thickBot="1" x14ac:dyDescent="0.3">
      <c r="A1" s="958" t="s">
        <v>316</v>
      </c>
      <c r="B1" s="959"/>
      <c r="C1" s="959"/>
      <c r="D1" s="959"/>
      <c r="E1" s="960"/>
      <c r="P1" s="595" t="s">
        <v>317</v>
      </c>
      <c r="Q1" s="596" t="s">
        <v>318</v>
      </c>
      <c r="R1" s="597" t="s">
        <v>319</v>
      </c>
      <c r="S1" s="598" t="s">
        <v>72</v>
      </c>
    </row>
    <row r="2" spans="1:19" ht="16.5" thickBot="1" x14ac:dyDescent="0.3">
      <c r="A2" s="599"/>
      <c r="B2" s="600" t="s">
        <v>320</v>
      </c>
      <c r="C2" s="600" t="s">
        <v>321</v>
      </c>
      <c r="D2" s="600" t="s">
        <v>322</v>
      </c>
      <c r="E2" s="600" t="s">
        <v>323</v>
      </c>
      <c r="F2" s="600" t="s">
        <v>324</v>
      </c>
      <c r="G2" s="600" t="s">
        <v>325</v>
      </c>
      <c r="H2" s="600" t="s">
        <v>326</v>
      </c>
      <c r="I2" s="600" t="s">
        <v>327</v>
      </c>
      <c r="J2" s="600" t="s">
        <v>328</v>
      </c>
      <c r="K2" s="600" t="s">
        <v>329</v>
      </c>
      <c r="L2" s="600" t="s">
        <v>330</v>
      </c>
      <c r="M2" s="601" t="s">
        <v>331</v>
      </c>
      <c r="N2" s="602" t="s">
        <v>48</v>
      </c>
      <c r="P2" s="603">
        <v>2009</v>
      </c>
      <c r="Q2" s="604">
        <v>1914</v>
      </c>
      <c r="R2" s="605">
        <v>2199</v>
      </c>
      <c r="S2" s="606">
        <v>115</v>
      </c>
    </row>
    <row r="3" spans="1:19" ht="15.75" x14ac:dyDescent="0.25">
      <c r="A3" s="607">
        <v>2009</v>
      </c>
      <c r="B3" s="608">
        <v>30</v>
      </c>
      <c r="C3" s="608">
        <v>13</v>
      </c>
      <c r="D3" s="608">
        <v>27</v>
      </c>
      <c r="E3" s="608">
        <v>11</v>
      </c>
      <c r="F3" s="608">
        <v>21</v>
      </c>
      <c r="G3" s="608">
        <v>25</v>
      </c>
      <c r="H3" s="608">
        <v>24</v>
      </c>
      <c r="I3" s="608">
        <v>33</v>
      </c>
      <c r="J3" s="608">
        <v>107</v>
      </c>
      <c r="K3" s="608">
        <v>507</v>
      </c>
      <c r="L3" s="608">
        <v>517</v>
      </c>
      <c r="M3" s="609">
        <v>599</v>
      </c>
      <c r="N3" s="610">
        <f t="shared" ref="N3:N9" si="0">SUM(B3:M3)</f>
        <v>1914</v>
      </c>
      <c r="P3" s="611">
        <v>2010</v>
      </c>
      <c r="Q3" s="612">
        <v>7163</v>
      </c>
      <c r="R3" s="613">
        <v>10291</v>
      </c>
      <c r="S3" s="614">
        <v>311</v>
      </c>
    </row>
    <row r="4" spans="1:19" ht="16.5" customHeight="1" x14ac:dyDescent="0.25">
      <c r="A4" s="615">
        <v>2010</v>
      </c>
      <c r="B4" s="44">
        <v>285</v>
      </c>
      <c r="C4" s="44">
        <v>242</v>
      </c>
      <c r="D4" s="44">
        <v>311</v>
      </c>
      <c r="E4" s="44">
        <v>211</v>
      </c>
      <c r="F4" s="44">
        <v>215</v>
      </c>
      <c r="G4" s="44">
        <v>344</v>
      </c>
      <c r="H4" s="44">
        <v>522</v>
      </c>
      <c r="I4" s="44">
        <v>1139</v>
      </c>
      <c r="J4" s="44">
        <v>1609</v>
      </c>
      <c r="K4" s="44">
        <v>1217</v>
      </c>
      <c r="L4" s="44">
        <v>749</v>
      </c>
      <c r="M4" s="159">
        <v>855</v>
      </c>
      <c r="N4" s="616">
        <f t="shared" si="0"/>
        <v>7699</v>
      </c>
      <c r="P4" s="611">
        <v>2011</v>
      </c>
      <c r="Q4" s="612">
        <v>10468</v>
      </c>
      <c r="R4" s="613">
        <v>11952</v>
      </c>
      <c r="S4" s="614">
        <v>287</v>
      </c>
    </row>
    <row r="5" spans="1:19" ht="15.75" x14ac:dyDescent="0.25">
      <c r="A5" s="615">
        <v>2011</v>
      </c>
      <c r="B5" s="44">
        <v>1138</v>
      </c>
      <c r="C5" s="44">
        <v>1024</v>
      </c>
      <c r="D5" s="44">
        <v>1175</v>
      </c>
      <c r="E5" s="44">
        <v>625</v>
      </c>
      <c r="F5" s="44">
        <v>587</v>
      </c>
      <c r="G5" s="44">
        <v>788</v>
      </c>
      <c r="H5" s="44">
        <v>596</v>
      </c>
      <c r="I5" s="44">
        <v>814</v>
      </c>
      <c r="J5" s="44">
        <v>1135</v>
      </c>
      <c r="K5" s="44">
        <v>1028</v>
      </c>
      <c r="L5" s="44">
        <v>901</v>
      </c>
      <c r="M5" s="159">
        <v>657</v>
      </c>
      <c r="N5" s="616">
        <f t="shared" si="0"/>
        <v>10468</v>
      </c>
      <c r="P5" s="611">
        <v>2012</v>
      </c>
      <c r="Q5" s="612">
        <v>4353</v>
      </c>
      <c r="R5" s="613">
        <v>5015</v>
      </c>
      <c r="S5" s="614">
        <v>77</v>
      </c>
    </row>
    <row r="6" spans="1:19" ht="15.75" x14ac:dyDescent="0.25">
      <c r="A6" s="617">
        <v>2012</v>
      </c>
      <c r="B6" s="126">
        <v>944</v>
      </c>
      <c r="C6" s="126">
        <v>667</v>
      </c>
      <c r="D6" s="126">
        <v>441</v>
      </c>
      <c r="E6" s="126">
        <v>255</v>
      </c>
      <c r="F6" s="126">
        <v>214</v>
      </c>
      <c r="G6" s="126">
        <v>237</v>
      </c>
      <c r="H6" s="126">
        <v>250</v>
      </c>
      <c r="I6" s="126">
        <v>391</v>
      </c>
      <c r="J6" s="126">
        <v>321</v>
      </c>
      <c r="K6" s="126">
        <v>248</v>
      </c>
      <c r="L6" s="126">
        <v>264</v>
      </c>
      <c r="M6" s="532"/>
      <c r="N6" s="618">
        <f t="shared" si="0"/>
        <v>4232</v>
      </c>
      <c r="P6" s="611">
        <v>2013</v>
      </c>
      <c r="Q6" s="612">
        <v>2463</v>
      </c>
      <c r="R6" s="613">
        <v>2766</v>
      </c>
      <c r="S6" s="614">
        <v>69</v>
      </c>
    </row>
    <row r="7" spans="1:19" ht="16.5" thickBot="1" x14ac:dyDescent="0.3">
      <c r="A7" s="619">
        <v>2013</v>
      </c>
      <c r="B7" s="126">
        <v>250</v>
      </c>
      <c r="C7" s="126">
        <v>192</v>
      </c>
      <c r="D7" s="126">
        <v>151</v>
      </c>
      <c r="E7" s="126">
        <v>157</v>
      </c>
      <c r="F7" s="126">
        <v>101</v>
      </c>
      <c r="G7" s="126">
        <v>57</v>
      </c>
      <c r="H7" s="126">
        <v>59</v>
      </c>
      <c r="I7" s="126">
        <v>220</v>
      </c>
      <c r="J7" s="126">
        <v>353</v>
      </c>
      <c r="K7" s="126">
        <v>519</v>
      </c>
      <c r="L7" s="126">
        <v>348</v>
      </c>
      <c r="M7" s="532">
        <v>56</v>
      </c>
      <c r="N7" s="620">
        <f t="shared" si="0"/>
        <v>2463</v>
      </c>
      <c r="P7" s="621">
        <v>2014</v>
      </c>
      <c r="Q7" s="622">
        <v>2180</v>
      </c>
      <c r="R7" s="623">
        <v>2395</v>
      </c>
      <c r="S7" s="624">
        <v>29</v>
      </c>
    </row>
    <row r="8" spans="1:19" ht="16.5" thickBot="1" x14ac:dyDescent="0.3">
      <c r="A8" s="625">
        <v>2014</v>
      </c>
      <c r="B8" s="97">
        <v>454</v>
      </c>
      <c r="C8" s="97">
        <v>331</v>
      </c>
      <c r="D8" s="97">
        <v>247</v>
      </c>
      <c r="E8" s="97">
        <v>173</v>
      </c>
      <c r="F8" s="97">
        <v>187</v>
      </c>
      <c r="G8" s="97">
        <v>253</v>
      </c>
      <c r="H8" s="97">
        <v>657</v>
      </c>
      <c r="I8" s="97">
        <v>940</v>
      </c>
      <c r="J8" s="97">
        <v>1347</v>
      </c>
      <c r="K8" s="97">
        <v>1191</v>
      </c>
      <c r="L8" s="97">
        <v>651</v>
      </c>
      <c r="M8" s="532">
        <v>85</v>
      </c>
      <c r="N8" s="620">
        <f t="shared" si="0"/>
        <v>6516</v>
      </c>
      <c r="P8" s="626" t="s">
        <v>76</v>
      </c>
      <c r="Q8" s="627">
        <f>SUM(Q2:Q7)</f>
        <v>28541</v>
      </c>
      <c r="R8" s="628">
        <f>SUM(R2:R7)</f>
        <v>34618</v>
      </c>
      <c r="S8" s="629">
        <f>SUM(S2:S7)</f>
        <v>888</v>
      </c>
    </row>
    <row r="9" spans="1:19" ht="16.5" thickBot="1" x14ac:dyDescent="0.3">
      <c r="A9" s="625">
        <v>2015</v>
      </c>
      <c r="B9" s="97">
        <v>542</v>
      </c>
      <c r="C9" s="97">
        <v>301</v>
      </c>
      <c r="D9" s="97">
        <v>334</v>
      </c>
      <c r="E9" s="97">
        <v>202</v>
      </c>
      <c r="F9" s="97">
        <v>107</v>
      </c>
      <c r="G9" s="97">
        <v>16</v>
      </c>
      <c r="H9" s="97"/>
      <c r="I9" s="97"/>
      <c r="J9" s="97"/>
      <c r="K9" s="97"/>
      <c r="L9" s="97"/>
      <c r="M9" s="100"/>
      <c r="N9" s="620">
        <f t="shared" si="0"/>
        <v>1502</v>
      </c>
      <c r="P9" s="630"/>
      <c r="Q9" s="631"/>
      <c r="R9" s="632"/>
      <c r="S9" s="633"/>
    </row>
    <row r="10" spans="1:19" ht="16.5" thickBot="1" x14ac:dyDescent="0.25">
      <c r="A10" s="961" t="s">
        <v>76</v>
      </c>
      <c r="B10" s="962"/>
      <c r="C10" s="962"/>
      <c r="D10" s="962"/>
      <c r="E10" s="962"/>
      <c r="F10" s="962"/>
      <c r="G10" s="962"/>
      <c r="H10" s="962"/>
      <c r="I10" s="962"/>
      <c r="J10" s="962"/>
      <c r="K10" s="962"/>
      <c r="L10" s="962"/>
      <c r="M10" s="962"/>
      <c r="N10" s="634">
        <f>SUM(N3:N8)</f>
        <v>33292</v>
      </c>
    </row>
    <row r="11" spans="1:19" x14ac:dyDescent="0.2">
      <c r="N11" s="185"/>
    </row>
    <row r="12" spans="1:19" ht="13.5" thickBot="1" x14ac:dyDescent="0.25"/>
    <row r="13" spans="1:19" ht="24" customHeight="1" thickBot="1" x14ac:dyDescent="0.25">
      <c r="P13" s="595" t="s">
        <v>317</v>
      </c>
      <c r="Q13" s="596" t="s">
        <v>332</v>
      </c>
      <c r="R13" s="597" t="s">
        <v>333</v>
      </c>
      <c r="S13" s="598" t="s">
        <v>334</v>
      </c>
    </row>
    <row r="14" spans="1:19" ht="15.75" x14ac:dyDescent="0.25">
      <c r="P14" s="603">
        <v>2009</v>
      </c>
      <c r="Q14" s="604">
        <v>0</v>
      </c>
      <c r="R14" s="605">
        <v>0</v>
      </c>
      <c r="S14" s="606">
        <v>0</v>
      </c>
    </row>
    <row r="15" spans="1:19" ht="15.75" x14ac:dyDescent="0.25">
      <c r="P15" s="611">
        <v>2010</v>
      </c>
      <c r="Q15" s="612">
        <v>4657</v>
      </c>
      <c r="R15" s="613">
        <v>1722</v>
      </c>
      <c r="S15" s="614">
        <v>2935</v>
      </c>
    </row>
    <row r="16" spans="1:19" ht="15.75" x14ac:dyDescent="0.25">
      <c r="P16" s="611">
        <v>2011</v>
      </c>
      <c r="Q16" s="612">
        <v>26540</v>
      </c>
      <c r="R16" s="613">
        <v>8041</v>
      </c>
      <c r="S16" s="614">
        <v>18476</v>
      </c>
    </row>
    <row r="17" spans="1:19" ht="15.75" x14ac:dyDescent="0.25">
      <c r="P17" s="611">
        <v>2012</v>
      </c>
      <c r="Q17" s="612">
        <v>19992</v>
      </c>
      <c r="R17" s="613">
        <v>3708</v>
      </c>
      <c r="S17" s="614">
        <v>16283</v>
      </c>
    </row>
    <row r="18" spans="1:19" ht="15.75" x14ac:dyDescent="0.25">
      <c r="P18" s="611">
        <v>2013</v>
      </c>
      <c r="Q18" s="612">
        <v>8035</v>
      </c>
      <c r="R18" s="613">
        <v>1914</v>
      </c>
      <c r="S18" s="614">
        <v>6111</v>
      </c>
    </row>
    <row r="19" spans="1:19" ht="16.5" thickBot="1" x14ac:dyDescent="0.3">
      <c r="P19" s="621">
        <v>2014</v>
      </c>
      <c r="Q19" s="622"/>
      <c r="R19" s="623"/>
      <c r="S19" s="624"/>
    </row>
    <row r="20" spans="1:19" ht="13.5" thickBot="1" x14ac:dyDescent="0.25">
      <c r="P20" s="626" t="s">
        <v>76</v>
      </c>
      <c r="Q20" s="627">
        <f>SUM(Q14:Q19)</f>
        <v>59224</v>
      </c>
      <c r="R20" s="628">
        <f>SUM(R14:R19)</f>
        <v>15385</v>
      </c>
      <c r="S20" s="629">
        <f>SUM(S14:S19)</f>
        <v>43805</v>
      </c>
    </row>
    <row r="30" spans="1:19" ht="13.5" thickBot="1" x14ac:dyDescent="0.25"/>
    <row r="31" spans="1:19" ht="18" customHeight="1" thickBot="1" x14ac:dyDescent="0.3">
      <c r="A31" s="958" t="s">
        <v>335</v>
      </c>
      <c r="B31" s="959"/>
      <c r="C31" s="959"/>
      <c r="D31" s="959"/>
      <c r="E31" s="960"/>
      <c r="P31" s="595" t="s">
        <v>317</v>
      </c>
      <c r="Q31" s="596" t="s">
        <v>332</v>
      </c>
      <c r="R31" s="597" t="s">
        <v>333</v>
      </c>
      <c r="S31" s="598" t="s">
        <v>334</v>
      </c>
    </row>
    <row r="32" spans="1:19" ht="16.5" thickBot="1" x14ac:dyDescent="0.3">
      <c r="A32" s="599"/>
      <c r="B32" s="600" t="s">
        <v>320</v>
      </c>
      <c r="C32" s="600" t="s">
        <v>321</v>
      </c>
      <c r="D32" s="600" t="s">
        <v>322</v>
      </c>
      <c r="E32" s="600" t="s">
        <v>323</v>
      </c>
      <c r="F32" s="600" t="s">
        <v>324</v>
      </c>
      <c r="G32" s="600" t="s">
        <v>325</v>
      </c>
      <c r="H32" s="600" t="s">
        <v>326</v>
      </c>
      <c r="I32" s="600" t="s">
        <v>327</v>
      </c>
      <c r="J32" s="600" t="s">
        <v>328</v>
      </c>
      <c r="K32" s="600" t="s">
        <v>329</v>
      </c>
      <c r="L32" s="600" t="s">
        <v>330</v>
      </c>
      <c r="M32" s="601" t="s">
        <v>331</v>
      </c>
      <c r="N32" s="602" t="s">
        <v>48</v>
      </c>
      <c r="P32" s="611">
        <v>2012</v>
      </c>
      <c r="Q32" s="612">
        <v>4353</v>
      </c>
      <c r="R32" s="613">
        <v>5015</v>
      </c>
      <c r="S32" s="614">
        <v>77</v>
      </c>
    </row>
    <row r="33" spans="1:19" ht="15.75" x14ac:dyDescent="0.25">
      <c r="A33" s="617">
        <v>2012</v>
      </c>
      <c r="B33" s="126">
        <v>944</v>
      </c>
      <c r="C33" s="126">
        <v>667</v>
      </c>
      <c r="D33" s="126">
        <v>441</v>
      </c>
      <c r="E33" s="126">
        <v>255</v>
      </c>
      <c r="F33" s="126">
        <v>214</v>
      </c>
      <c r="G33" s="126">
        <v>237</v>
      </c>
      <c r="H33" s="126">
        <v>250</v>
      </c>
      <c r="I33" s="126">
        <v>391</v>
      </c>
      <c r="J33" s="126">
        <v>321</v>
      </c>
      <c r="K33" s="126">
        <v>248</v>
      </c>
      <c r="L33" s="126">
        <v>264</v>
      </c>
      <c r="M33" s="532">
        <v>121</v>
      </c>
      <c r="N33" s="618">
        <f>SUM(B33:M33)</f>
        <v>4353</v>
      </c>
      <c r="P33" s="611">
        <v>2013</v>
      </c>
      <c r="Q33" s="612">
        <v>2364</v>
      </c>
      <c r="R33" s="613">
        <v>2667</v>
      </c>
      <c r="S33" s="614">
        <v>69</v>
      </c>
    </row>
    <row r="34" spans="1:19" ht="16.5" thickBot="1" x14ac:dyDescent="0.3">
      <c r="A34" s="619">
        <v>2013</v>
      </c>
      <c r="B34" s="126">
        <v>250</v>
      </c>
      <c r="C34" s="126">
        <v>192</v>
      </c>
      <c r="D34" s="126">
        <v>151</v>
      </c>
      <c r="E34" s="126">
        <v>157</v>
      </c>
      <c r="F34" s="126">
        <v>101</v>
      </c>
      <c r="G34" s="126">
        <v>57</v>
      </c>
      <c r="H34" s="126">
        <v>59</v>
      </c>
      <c r="I34" s="126">
        <v>220</v>
      </c>
      <c r="J34" s="126">
        <v>353</v>
      </c>
      <c r="K34" s="635">
        <v>519</v>
      </c>
      <c r="L34" s="635">
        <v>348</v>
      </c>
      <c r="M34" s="636">
        <v>56</v>
      </c>
      <c r="N34" s="620">
        <f>SUM(B34:M34)</f>
        <v>2463</v>
      </c>
      <c r="P34" s="621">
        <v>2014</v>
      </c>
      <c r="Q34" s="622">
        <v>98</v>
      </c>
      <c r="R34" s="623">
        <v>111</v>
      </c>
      <c r="S34" s="624">
        <v>29</v>
      </c>
    </row>
    <row r="35" spans="1:19" ht="16.5" thickBot="1" x14ac:dyDescent="0.3">
      <c r="A35" s="625">
        <v>2014</v>
      </c>
      <c r="B35" s="126">
        <v>454</v>
      </c>
      <c r="C35" s="126">
        <v>331</v>
      </c>
      <c r="D35" s="126">
        <v>247</v>
      </c>
      <c r="E35" s="126">
        <v>173</v>
      </c>
      <c r="F35" s="126">
        <v>187</v>
      </c>
      <c r="G35" s="126">
        <v>252</v>
      </c>
      <c r="H35" s="126">
        <v>655</v>
      </c>
      <c r="I35" s="126">
        <v>932</v>
      </c>
      <c r="J35" s="126">
        <v>1323</v>
      </c>
      <c r="K35" s="635">
        <v>1153</v>
      </c>
      <c r="L35" s="635">
        <v>595</v>
      </c>
      <c r="M35" s="636"/>
      <c r="N35" s="620">
        <f>SUM(B35:M35)</f>
        <v>6302</v>
      </c>
      <c r="P35" s="626" t="s">
        <v>76</v>
      </c>
      <c r="Q35" s="627">
        <f>SUM(Q31:Q34)</f>
        <v>6815</v>
      </c>
      <c r="R35" s="628">
        <f>SUM(R31:R34)</f>
        <v>7793</v>
      </c>
      <c r="S35" s="629">
        <f>SUM(S31:S34)</f>
        <v>175</v>
      </c>
    </row>
    <row r="36" spans="1:19" ht="16.5" thickBot="1" x14ac:dyDescent="0.25">
      <c r="A36" s="961" t="s">
        <v>76</v>
      </c>
      <c r="B36" s="962"/>
      <c r="C36" s="962"/>
      <c r="D36" s="962"/>
      <c r="E36" s="962"/>
      <c r="F36" s="962"/>
      <c r="G36" s="962"/>
      <c r="H36" s="962"/>
      <c r="I36" s="962"/>
      <c r="J36" s="962"/>
      <c r="K36" s="962"/>
      <c r="L36" s="962"/>
      <c r="M36" s="962"/>
      <c r="N36" s="634">
        <f>SUM(N33:N35)</f>
        <v>13118</v>
      </c>
    </row>
    <row r="37" spans="1:19" x14ac:dyDescent="0.2">
      <c r="N37" s="185"/>
    </row>
    <row r="38" spans="1:19" x14ac:dyDescent="0.2">
      <c r="P38" s="637"/>
      <c r="Q38" s="637"/>
      <c r="R38" s="637"/>
      <c r="S38" s="637"/>
    </row>
    <row r="39" spans="1:19" ht="24" customHeight="1" x14ac:dyDescent="0.2"/>
    <row r="42" spans="1:19" ht="13.5" thickBot="1" x14ac:dyDescent="0.25"/>
    <row r="43" spans="1:19" ht="26.25" thickBot="1" x14ac:dyDescent="0.25">
      <c r="P43" s="595" t="s">
        <v>317</v>
      </c>
      <c r="Q43" s="596" t="s">
        <v>332</v>
      </c>
      <c r="R43" s="597" t="s">
        <v>333</v>
      </c>
      <c r="S43" s="598" t="s">
        <v>334</v>
      </c>
    </row>
    <row r="44" spans="1:19" ht="15.75" x14ac:dyDescent="0.25">
      <c r="P44" s="603">
        <v>2009</v>
      </c>
      <c r="Q44" s="604">
        <v>0</v>
      </c>
      <c r="R44" s="605">
        <v>0</v>
      </c>
      <c r="S44" s="606">
        <v>0</v>
      </c>
    </row>
    <row r="45" spans="1:19" ht="15.75" x14ac:dyDescent="0.25">
      <c r="P45" s="611">
        <v>2010</v>
      </c>
      <c r="Q45" s="612">
        <v>4657</v>
      </c>
      <c r="R45" s="613">
        <v>1722</v>
      </c>
      <c r="S45" s="614">
        <v>2935</v>
      </c>
    </row>
    <row r="46" spans="1:19" ht="15.75" x14ac:dyDescent="0.25">
      <c r="P46" s="611">
        <v>2011</v>
      </c>
      <c r="Q46" s="612">
        <v>26540</v>
      </c>
      <c r="R46" s="613">
        <v>8041</v>
      </c>
      <c r="S46" s="614">
        <v>18476</v>
      </c>
    </row>
    <row r="47" spans="1:19" ht="15.75" x14ac:dyDescent="0.25">
      <c r="P47" s="611">
        <v>2012</v>
      </c>
      <c r="Q47" s="612">
        <v>19992</v>
      </c>
      <c r="R47" s="613">
        <v>3708</v>
      </c>
      <c r="S47" s="614">
        <v>16283</v>
      </c>
    </row>
    <row r="48" spans="1:19" ht="15.75" x14ac:dyDescent="0.25">
      <c r="P48" s="611">
        <v>2013</v>
      </c>
      <c r="Q48" s="612">
        <v>8035</v>
      </c>
      <c r="R48" s="613">
        <v>1914</v>
      </c>
      <c r="S48" s="614">
        <v>6111</v>
      </c>
    </row>
    <row r="49" spans="1:19" ht="16.5" thickBot="1" x14ac:dyDescent="0.3">
      <c r="P49" s="621">
        <v>2014</v>
      </c>
      <c r="Q49" s="622"/>
      <c r="R49" s="623"/>
      <c r="S49" s="624"/>
    </row>
    <row r="50" spans="1:19" ht="13.5" thickBot="1" x14ac:dyDescent="0.25">
      <c r="P50" s="626" t="s">
        <v>76</v>
      </c>
      <c r="Q50" s="627">
        <f>SUM(Q44:Q49)</f>
        <v>59224</v>
      </c>
      <c r="R50" s="628">
        <f>SUM(R44:R49)</f>
        <v>15385</v>
      </c>
      <c r="S50" s="629">
        <f>SUM(S44:S49)</f>
        <v>43805</v>
      </c>
    </row>
    <row r="57" spans="1:19" ht="13.5" thickBot="1" x14ac:dyDescent="0.25"/>
    <row r="58" spans="1:19" ht="16.5" thickBot="1" x14ac:dyDescent="0.3">
      <c r="A58" s="952" t="s">
        <v>336</v>
      </c>
      <c r="B58" s="953"/>
      <c r="C58" s="953"/>
      <c r="D58" s="954"/>
    </row>
    <row r="59" spans="1:19" ht="15.75" x14ac:dyDescent="0.25">
      <c r="A59" s="638"/>
      <c r="B59" s="639" t="s">
        <v>320</v>
      </c>
      <c r="C59" s="639" t="s">
        <v>321</v>
      </c>
      <c r="D59" s="639" t="s">
        <v>322</v>
      </c>
      <c r="E59" s="639" t="s">
        <v>323</v>
      </c>
      <c r="F59" s="639" t="s">
        <v>324</v>
      </c>
      <c r="G59" s="639" t="s">
        <v>325</v>
      </c>
      <c r="H59" s="639" t="s">
        <v>326</v>
      </c>
      <c r="I59" s="639" t="s">
        <v>327</v>
      </c>
      <c r="J59" s="639" t="s">
        <v>328</v>
      </c>
      <c r="K59" s="639" t="s">
        <v>329</v>
      </c>
      <c r="L59" s="639" t="s">
        <v>330</v>
      </c>
      <c r="M59" s="640" t="s">
        <v>331</v>
      </c>
      <c r="N59" s="641" t="s">
        <v>48</v>
      </c>
    </row>
    <row r="60" spans="1:19" ht="15.75" x14ac:dyDescent="0.25">
      <c r="A60" s="642">
        <v>2009</v>
      </c>
      <c r="B60" s="643">
        <v>34</v>
      </c>
      <c r="C60" s="608">
        <v>20</v>
      </c>
      <c r="D60" s="608">
        <v>30</v>
      </c>
      <c r="E60" s="608">
        <v>17</v>
      </c>
      <c r="F60" s="608">
        <v>28</v>
      </c>
      <c r="G60" s="608">
        <v>31</v>
      </c>
      <c r="H60" s="608">
        <v>25</v>
      </c>
      <c r="I60" s="608">
        <v>36</v>
      </c>
      <c r="J60" s="608">
        <v>106</v>
      </c>
      <c r="K60" s="608">
        <v>538</v>
      </c>
      <c r="L60" s="608">
        <v>611</v>
      </c>
      <c r="M60" s="609">
        <v>723</v>
      </c>
      <c r="N60" s="610">
        <f t="shared" ref="N60:N66" si="1">SUM(B60:M60)</f>
        <v>2199</v>
      </c>
    </row>
    <row r="61" spans="1:19" ht="15.75" x14ac:dyDescent="0.25">
      <c r="A61" s="644">
        <v>2010</v>
      </c>
      <c r="B61" s="109">
        <v>422</v>
      </c>
      <c r="C61" s="44">
        <v>356</v>
      </c>
      <c r="D61" s="44">
        <v>449</v>
      </c>
      <c r="E61" s="44">
        <v>359</v>
      </c>
      <c r="F61" s="44">
        <v>362</v>
      </c>
      <c r="G61" s="44">
        <v>523</v>
      </c>
      <c r="H61" s="44">
        <v>813</v>
      </c>
      <c r="I61" s="44">
        <v>1794</v>
      </c>
      <c r="J61" s="44">
        <v>2405</v>
      </c>
      <c r="K61" s="44">
        <v>1678</v>
      </c>
      <c r="L61" s="44">
        <v>780</v>
      </c>
      <c r="M61" s="159">
        <v>904</v>
      </c>
      <c r="N61" s="616">
        <f t="shared" si="1"/>
        <v>10845</v>
      </c>
    </row>
    <row r="62" spans="1:19" ht="15.75" x14ac:dyDescent="0.25">
      <c r="A62" s="644">
        <v>2011</v>
      </c>
      <c r="B62" s="109">
        <v>1329</v>
      </c>
      <c r="C62" s="44">
        <v>1197</v>
      </c>
      <c r="D62" s="44">
        <v>1350</v>
      </c>
      <c r="E62" s="44">
        <v>756</v>
      </c>
      <c r="F62" s="44">
        <v>714</v>
      </c>
      <c r="G62" s="44">
        <v>920</v>
      </c>
      <c r="H62" s="44">
        <v>705</v>
      </c>
      <c r="I62" s="44">
        <v>924</v>
      </c>
      <c r="J62" s="44">
        <v>1215</v>
      </c>
      <c r="K62" s="44">
        <v>1120</v>
      </c>
      <c r="L62" s="44">
        <v>982</v>
      </c>
      <c r="M62" s="159">
        <v>740</v>
      </c>
      <c r="N62" s="616">
        <f t="shared" si="1"/>
        <v>11952</v>
      </c>
    </row>
    <row r="63" spans="1:19" ht="15.75" x14ac:dyDescent="0.25">
      <c r="A63" s="644">
        <v>2012</v>
      </c>
      <c r="B63" s="109">
        <v>1043</v>
      </c>
      <c r="C63" s="44">
        <v>768</v>
      </c>
      <c r="D63" s="44">
        <v>511</v>
      </c>
      <c r="E63" s="44">
        <v>299</v>
      </c>
      <c r="F63" s="44">
        <v>274</v>
      </c>
      <c r="G63" s="44">
        <v>307</v>
      </c>
      <c r="H63" s="44">
        <v>311</v>
      </c>
      <c r="I63" s="44">
        <v>437</v>
      </c>
      <c r="J63" s="44">
        <v>355</v>
      </c>
      <c r="K63" s="44">
        <v>274</v>
      </c>
      <c r="L63" s="44">
        <v>296</v>
      </c>
      <c r="M63" s="159">
        <v>140</v>
      </c>
      <c r="N63" s="616">
        <f t="shared" si="1"/>
        <v>5015</v>
      </c>
    </row>
    <row r="64" spans="1:19" ht="15.75" x14ac:dyDescent="0.25">
      <c r="A64" s="645">
        <v>2013</v>
      </c>
      <c r="B64" s="109">
        <v>277</v>
      </c>
      <c r="C64" s="44">
        <v>242</v>
      </c>
      <c r="D64" s="44">
        <v>185</v>
      </c>
      <c r="E64" s="44">
        <v>199</v>
      </c>
      <c r="F64" s="44">
        <v>128</v>
      </c>
      <c r="G64" s="44">
        <v>64</v>
      </c>
      <c r="H64" s="44">
        <v>74</v>
      </c>
      <c r="I64" s="44">
        <v>255</v>
      </c>
      <c r="J64" s="44">
        <v>370</v>
      </c>
      <c r="K64" s="44">
        <v>542</v>
      </c>
      <c r="L64" s="44">
        <v>372</v>
      </c>
      <c r="M64" s="159">
        <v>58</v>
      </c>
      <c r="N64" s="646">
        <f t="shared" si="1"/>
        <v>2766</v>
      </c>
    </row>
    <row r="65" spans="1:14" ht="15.75" x14ac:dyDescent="0.25">
      <c r="A65" s="647">
        <v>2014</v>
      </c>
      <c r="B65" s="648">
        <v>488</v>
      </c>
      <c r="C65" s="126">
        <v>369</v>
      </c>
      <c r="D65" s="126">
        <v>275</v>
      </c>
      <c r="E65" s="126">
        <v>199</v>
      </c>
      <c r="F65" s="126">
        <v>218</v>
      </c>
      <c r="G65" s="126">
        <v>278</v>
      </c>
      <c r="H65" s="126">
        <v>709</v>
      </c>
      <c r="I65" s="126">
        <v>983</v>
      </c>
      <c r="J65" s="126">
        <v>1391</v>
      </c>
      <c r="K65" s="126">
        <v>1248</v>
      </c>
      <c r="L65" s="126">
        <v>705</v>
      </c>
      <c r="M65" s="532">
        <v>87</v>
      </c>
      <c r="N65" s="620">
        <f t="shared" si="1"/>
        <v>6950</v>
      </c>
    </row>
    <row r="66" spans="1:14" ht="16.5" thickBot="1" x14ac:dyDescent="0.3">
      <c r="A66" s="647">
        <v>2015</v>
      </c>
      <c r="B66" s="648">
        <v>630</v>
      </c>
      <c r="C66" s="126">
        <v>398</v>
      </c>
      <c r="D66" s="126">
        <v>412</v>
      </c>
      <c r="E66" s="126">
        <v>275</v>
      </c>
      <c r="F66" s="126">
        <v>156</v>
      </c>
      <c r="G66" s="126">
        <v>16</v>
      </c>
      <c r="H66" s="126"/>
      <c r="I66" s="126"/>
      <c r="J66" s="126"/>
      <c r="K66" s="126"/>
      <c r="L66" s="126"/>
      <c r="M66" s="532"/>
      <c r="N66" s="620">
        <f t="shared" si="1"/>
        <v>1887</v>
      </c>
    </row>
    <row r="67" spans="1:14" ht="16.5" thickBot="1" x14ac:dyDescent="0.3">
      <c r="A67" s="955" t="s">
        <v>76</v>
      </c>
      <c r="B67" s="956"/>
      <c r="C67" s="956"/>
      <c r="D67" s="956"/>
      <c r="E67" s="956"/>
      <c r="F67" s="956"/>
      <c r="G67" s="956"/>
      <c r="H67" s="956"/>
      <c r="I67" s="956"/>
      <c r="J67" s="956"/>
      <c r="K67" s="956"/>
      <c r="L67" s="956"/>
      <c r="M67" s="957"/>
      <c r="N67" s="649">
        <f>SUM(N60:N66)</f>
        <v>41614</v>
      </c>
    </row>
    <row r="92" spans="1:14" ht="13.5" thickBot="1" x14ac:dyDescent="0.25"/>
    <row r="93" spans="1:14" ht="16.5" thickBot="1" x14ac:dyDescent="0.3">
      <c r="A93" s="952" t="s">
        <v>337</v>
      </c>
      <c r="B93" s="953"/>
      <c r="C93" s="953"/>
      <c r="D93" s="954"/>
    </row>
    <row r="94" spans="1:14" ht="15.75" x14ac:dyDescent="0.25">
      <c r="A94" s="638"/>
      <c r="B94" s="639" t="s">
        <v>320</v>
      </c>
      <c r="C94" s="639" t="s">
        <v>321</v>
      </c>
      <c r="D94" s="639" t="s">
        <v>322</v>
      </c>
      <c r="E94" s="639" t="s">
        <v>323</v>
      </c>
      <c r="F94" s="639" t="s">
        <v>324</v>
      </c>
      <c r="G94" s="639" t="s">
        <v>325</v>
      </c>
      <c r="H94" s="639" t="s">
        <v>326</v>
      </c>
      <c r="I94" s="639" t="s">
        <v>327</v>
      </c>
      <c r="J94" s="639" t="s">
        <v>328</v>
      </c>
      <c r="K94" s="639" t="s">
        <v>329</v>
      </c>
      <c r="L94" s="639" t="s">
        <v>330</v>
      </c>
      <c r="M94" s="640" t="s">
        <v>331</v>
      </c>
      <c r="N94" s="641" t="s">
        <v>48</v>
      </c>
    </row>
    <row r="95" spans="1:14" ht="15.75" x14ac:dyDescent="0.25">
      <c r="A95" s="644">
        <v>2012</v>
      </c>
      <c r="B95" s="109">
        <v>1043</v>
      </c>
      <c r="C95" s="44">
        <v>768</v>
      </c>
      <c r="D95" s="44">
        <v>511</v>
      </c>
      <c r="E95" s="44">
        <v>299</v>
      </c>
      <c r="F95" s="44">
        <v>274</v>
      </c>
      <c r="G95" s="44">
        <v>307</v>
      </c>
      <c r="H95" s="44">
        <v>311</v>
      </c>
      <c r="I95" s="44">
        <v>437</v>
      </c>
      <c r="J95" s="44">
        <v>355</v>
      </c>
      <c r="K95" s="44">
        <v>274</v>
      </c>
      <c r="L95" s="44">
        <v>296</v>
      </c>
      <c r="M95" s="159">
        <v>140</v>
      </c>
      <c r="N95" s="616">
        <f>SUM(B95:M95)</f>
        <v>5015</v>
      </c>
    </row>
    <row r="96" spans="1:14" ht="15.75" x14ac:dyDescent="0.25">
      <c r="A96" s="645">
        <v>2013</v>
      </c>
      <c r="B96" s="109">
        <v>277</v>
      </c>
      <c r="C96" s="44">
        <v>242</v>
      </c>
      <c r="D96" s="44">
        <v>185</v>
      </c>
      <c r="E96" s="44">
        <v>199</v>
      </c>
      <c r="F96" s="44">
        <v>128</v>
      </c>
      <c r="G96" s="650">
        <v>64</v>
      </c>
      <c r="H96" s="650">
        <v>74</v>
      </c>
      <c r="I96" s="650">
        <v>255</v>
      </c>
      <c r="J96" s="650">
        <v>370</v>
      </c>
      <c r="K96" s="650">
        <v>542</v>
      </c>
      <c r="L96" s="650">
        <v>372</v>
      </c>
      <c r="M96" s="651">
        <v>58</v>
      </c>
      <c r="N96" s="646">
        <f>SUM(B96:M96)</f>
        <v>2766</v>
      </c>
    </row>
    <row r="97" spans="1:14" ht="16.5" thickBot="1" x14ac:dyDescent="0.3">
      <c r="A97" s="647">
        <v>2014</v>
      </c>
      <c r="B97" s="648">
        <v>488</v>
      </c>
      <c r="C97" s="126">
        <v>369</v>
      </c>
      <c r="D97" s="126">
        <v>275</v>
      </c>
      <c r="E97" s="126">
        <v>199</v>
      </c>
      <c r="F97" s="126">
        <v>218</v>
      </c>
      <c r="G97" s="635">
        <v>277</v>
      </c>
      <c r="H97" s="635">
        <v>707</v>
      </c>
      <c r="I97" s="635">
        <v>975</v>
      </c>
      <c r="J97" s="635">
        <v>1367</v>
      </c>
      <c r="K97" s="635">
        <v>1209</v>
      </c>
      <c r="L97" s="635">
        <v>647</v>
      </c>
      <c r="M97" s="636"/>
      <c r="N97" s="620">
        <f>SUM(B97:M97)</f>
        <v>6731</v>
      </c>
    </row>
    <row r="98" spans="1:14" ht="16.5" thickBot="1" x14ac:dyDescent="0.3">
      <c r="A98" s="955" t="s">
        <v>76</v>
      </c>
      <c r="B98" s="956"/>
      <c r="C98" s="956"/>
      <c r="D98" s="956"/>
      <c r="E98" s="956"/>
      <c r="F98" s="956"/>
      <c r="G98" s="956"/>
      <c r="H98" s="956"/>
      <c r="I98" s="956"/>
      <c r="J98" s="956"/>
      <c r="K98" s="956"/>
      <c r="L98" s="956"/>
      <c r="M98" s="957"/>
      <c r="N98" s="649">
        <f>SUM(N94:N97)</f>
        <v>14512</v>
      </c>
    </row>
    <row r="124" spans="1:2" hidden="1" x14ac:dyDescent="0.2"/>
    <row r="127" spans="1:2" ht="13.5" thickBot="1" x14ac:dyDescent="0.25"/>
    <row r="128" spans="1:2" ht="32.25" thickBot="1" x14ac:dyDescent="0.3">
      <c r="A128" s="652" t="s">
        <v>317</v>
      </c>
      <c r="B128" s="653" t="s">
        <v>338</v>
      </c>
    </row>
    <row r="129" spans="1:18" ht="16.5" customHeight="1" x14ac:dyDescent="0.2">
      <c r="A129" s="654">
        <v>2009</v>
      </c>
      <c r="B129" s="655">
        <v>2199</v>
      </c>
      <c r="Q129" s="96">
        <v>2009</v>
      </c>
      <c r="R129" s="96">
        <v>2199</v>
      </c>
    </row>
    <row r="130" spans="1:18" x14ac:dyDescent="0.2">
      <c r="A130" s="656">
        <v>2010</v>
      </c>
      <c r="B130" s="657">
        <v>10291</v>
      </c>
      <c r="Q130" s="96">
        <v>2010</v>
      </c>
      <c r="R130" s="96">
        <v>10291</v>
      </c>
    </row>
    <row r="131" spans="1:18" x14ac:dyDescent="0.2">
      <c r="A131" s="656">
        <v>2011</v>
      </c>
      <c r="B131" s="657">
        <v>11952</v>
      </c>
      <c r="Q131" s="96">
        <v>2011</v>
      </c>
      <c r="R131" s="96">
        <v>11952</v>
      </c>
    </row>
    <row r="132" spans="1:18" x14ac:dyDescent="0.2">
      <c r="A132" s="656">
        <v>2012</v>
      </c>
      <c r="B132" s="657">
        <v>5015</v>
      </c>
      <c r="Q132" s="96">
        <v>2012</v>
      </c>
      <c r="R132" s="96">
        <v>5015</v>
      </c>
    </row>
    <row r="133" spans="1:18" x14ac:dyDescent="0.2">
      <c r="A133" s="656">
        <v>2013</v>
      </c>
      <c r="B133" s="657">
        <v>2766</v>
      </c>
      <c r="D133" s="185"/>
      <c r="Q133" s="96">
        <v>2013</v>
      </c>
      <c r="R133" s="96">
        <v>2766</v>
      </c>
    </row>
    <row r="134" spans="1:18" ht="15.75" x14ac:dyDescent="0.25">
      <c r="A134" s="656">
        <v>2014</v>
      </c>
      <c r="B134" s="657">
        <v>6950</v>
      </c>
      <c r="D134" s="81"/>
      <c r="Q134" s="96">
        <v>2014</v>
      </c>
      <c r="R134" s="96">
        <v>6950</v>
      </c>
    </row>
    <row r="135" spans="1:18" ht="15.75" x14ac:dyDescent="0.25">
      <c r="A135" s="656">
        <v>2015</v>
      </c>
      <c r="B135" s="657">
        <v>5086</v>
      </c>
      <c r="D135" s="81"/>
      <c r="Q135" s="96">
        <v>2015</v>
      </c>
      <c r="R135" s="96">
        <v>5086</v>
      </c>
    </row>
    <row r="136" spans="1:18" ht="16.5" thickBot="1" x14ac:dyDescent="0.3">
      <c r="A136" s="658">
        <v>2016</v>
      </c>
      <c r="B136" s="659">
        <v>4481</v>
      </c>
      <c r="D136" s="81"/>
      <c r="Q136" s="96">
        <v>2016</v>
      </c>
      <c r="R136" s="96">
        <v>4481</v>
      </c>
    </row>
    <row r="137" spans="1:18" ht="13.5" thickBot="1" x14ac:dyDescent="0.25">
      <c r="A137" s="660"/>
      <c r="B137" s="661">
        <f>SUM(B129:B136)</f>
        <v>48740</v>
      </c>
      <c r="Q137" s="96">
        <v>2016</v>
      </c>
      <c r="R137" s="96">
        <v>926</v>
      </c>
    </row>
    <row r="138" spans="1:18" x14ac:dyDescent="0.2">
      <c r="R138" s="96">
        <f>SUM(R129:R137)</f>
        <v>49666</v>
      </c>
    </row>
    <row r="148" spans="1:9" ht="13.5" thickBot="1" x14ac:dyDescent="0.25"/>
    <row r="149" spans="1:9" ht="48.75" customHeight="1" thickBot="1" x14ac:dyDescent="0.3">
      <c r="A149" s="662" t="s">
        <v>317</v>
      </c>
      <c r="B149" s="663" t="s">
        <v>339</v>
      </c>
      <c r="C149" s="664" t="s">
        <v>340</v>
      </c>
      <c r="D149" s="665" t="s">
        <v>270</v>
      </c>
      <c r="E149" s="665" t="s">
        <v>269</v>
      </c>
      <c r="F149" s="666" t="s">
        <v>72</v>
      </c>
      <c r="G149" s="667" t="s">
        <v>172</v>
      </c>
      <c r="H149" s="668"/>
    </row>
    <row r="150" spans="1:9" ht="25.5" x14ac:dyDescent="0.2">
      <c r="A150" s="654">
        <v>2009</v>
      </c>
      <c r="B150" s="669">
        <v>2199</v>
      </c>
      <c r="C150" s="669">
        <v>1914</v>
      </c>
      <c r="D150" s="669">
        <v>285</v>
      </c>
      <c r="E150" s="669"/>
      <c r="F150" s="669">
        <v>115</v>
      </c>
      <c r="G150" s="670">
        <f>C159/B159*100</f>
        <v>67.232231121512299</v>
      </c>
      <c r="H150" s="671" t="s">
        <v>340</v>
      </c>
      <c r="I150" s="96">
        <f t="shared" ref="I150:I159" si="2">SUM(B150:H150)</f>
        <v>4580.2322311215121</v>
      </c>
    </row>
    <row r="151" spans="1:9" x14ac:dyDescent="0.2">
      <c r="A151" s="656">
        <v>2010</v>
      </c>
      <c r="B151" s="672">
        <v>10291</v>
      </c>
      <c r="C151" s="672">
        <v>7163</v>
      </c>
      <c r="D151" s="672">
        <v>175</v>
      </c>
      <c r="E151" s="672">
        <v>2953</v>
      </c>
      <c r="F151" s="672">
        <v>311</v>
      </c>
      <c r="G151" s="673">
        <f>D159/B159*100</f>
        <v>4.8742106643533001</v>
      </c>
      <c r="H151" s="674" t="s">
        <v>270</v>
      </c>
      <c r="I151" s="96">
        <f t="shared" si="2"/>
        <v>20897.874210664355</v>
      </c>
    </row>
    <row r="152" spans="1:9" x14ac:dyDescent="0.2">
      <c r="A152" s="656">
        <v>2011</v>
      </c>
      <c r="B152" s="672">
        <v>11952</v>
      </c>
      <c r="C152" s="672">
        <v>10468</v>
      </c>
      <c r="D152" s="672">
        <v>898</v>
      </c>
      <c r="E152" s="672">
        <v>586</v>
      </c>
      <c r="F152" s="672">
        <v>287</v>
      </c>
      <c r="G152" s="673">
        <f>E159/B159*100</f>
        <v>7.8177012931991046</v>
      </c>
      <c r="H152" s="674" t="s">
        <v>269</v>
      </c>
      <c r="I152" s="96">
        <f t="shared" si="2"/>
        <v>24198.817701293199</v>
      </c>
    </row>
    <row r="153" spans="1:9" x14ac:dyDescent="0.2">
      <c r="A153" s="656">
        <v>2012</v>
      </c>
      <c r="B153" s="672">
        <v>5015</v>
      </c>
      <c r="C153" s="672">
        <v>4353</v>
      </c>
      <c r="D153" s="672">
        <v>432</v>
      </c>
      <c r="E153" s="672">
        <v>230</v>
      </c>
      <c r="F153" s="672">
        <v>77</v>
      </c>
      <c r="G153" s="673">
        <f>F159/B159*100</f>
        <v>2.5097342990295961</v>
      </c>
      <c r="H153" s="674" t="s">
        <v>72</v>
      </c>
      <c r="I153" s="96">
        <f t="shared" si="2"/>
        <v>10109.50973429903</v>
      </c>
    </row>
    <row r="154" spans="1:9" x14ac:dyDescent="0.2">
      <c r="A154" s="656">
        <v>2013</v>
      </c>
      <c r="B154" s="672">
        <v>2667</v>
      </c>
      <c r="C154" s="672">
        <v>2364</v>
      </c>
      <c r="D154" s="672">
        <v>247</v>
      </c>
      <c r="E154" s="672">
        <v>56</v>
      </c>
      <c r="F154" s="672">
        <v>69</v>
      </c>
      <c r="G154" s="673"/>
      <c r="H154" s="675"/>
      <c r="I154" s="96">
        <f t="shared" si="2"/>
        <v>5403</v>
      </c>
    </row>
    <row r="155" spans="1:9" x14ac:dyDescent="0.2">
      <c r="A155" s="676">
        <v>2014</v>
      </c>
      <c r="B155" s="677">
        <v>6950</v>
      </c>
      <c r="C155" s="677">
        <v>6302</v>
      </c>
      <c r="D155" s="677">
        <v>379</v>
      </c>
      <c r="E155" s="677">
        <v>50</v>
      </c>
      <c r="F155" s="677">
        <v>133</v>
      </c>
      <c r="G155" s="678"/>
      <c r="H155" s="679"/>
      <c r="I155" s="96">
        <f t="shared" si="2"/>
        <v>13814</v>
      </c>
    </row>
    <row r="156" spans="1:9" x14ac:dyDescent="0.2">
      <c r="A156" s="676">
        <v>2015</v>
      </c>
      <c r="B156" s="677">
        <v>5086</v>
      </c>
      <c r="C156" s="677"/>
      <c r="D156" s="677"/>
      <c r="E156" s="677"/>
      <c r="F156" s="677">
        <v>114</v>
      </c>
      <c r="G156" s="678"/>
      <c r="H156" s="679"/>
      <c r="I156" s="96">
        <f t="shared" si="2"/>
        <v>5200</v>
      </c>
    </row>
    <row r="157" spans="1:9" x14ac:dyDescent="0.2">
      <c r="A157" s="676">
        <v>2016</v>
      </c>
      <c r="B157" s="677">
        <v>4481</v>
      </c>
      <c r="C157" s="677"/>
      <c r="D157" s="677"/>
      <c r="E157" s="677"/>
      <c r="F157" s="677">
        <v>122</v>
      </c>
      <c r="G157" s="678"/>
      <c r="H157" s="679"/>
      <c r="I157" s="96">
        <f t="shared" si="2"/>
        <v>4603</v>
      </c>
    </row>
    <row r="158" spans="1:9" ht="13.5" thickBot="1" x14ac:dyDescent="0.25">
      <c r="A158" s="683">
        <v>2017</v>
      </c>
      <c r="B158" s="684">
        <v>926</v>
      </c>
      <c r="C158" s="684">
        <v>761</v>
      </c>
      <c r="D158" s="684"/>
      <c r="E158" s="684"/>
      <c r="F158" s="684">
        <v>16</v>
      </c>
      <c r="G158" s="685"/>
      <c r="H158" s="686"/>
      <c r="I158" s="96">
        <f t="shared" si="2"/>
        <v>1703</v>
      </c>
    </row>
    <row r="159" spans="1:9" ht="13.5" thickBot="1" x14ac:dyDescent="0.25">
      <c r="A159" s="662" t="s">
        <v>76</v>
      </c>
      <c r="B159" s="665">
        <f t="shared" ref="B159:G159" si="3">SUM(B150:B158)</f>
        <v>49567</v>
      </c>
      <c r="C159" s="665">
        <f t="shared" si="3"/>
        <v>33325</v>
      </c>
      <c r="D159" s="665">
        <f t="shared" si="3"/>
        <v>2416</v>
      </c>
      <c r="E159" s="665">
        <f t="shared" si="3"/>
        <v>3875</v>
      </c>
      <c r="F159" s="665">
        <f t="shared" si="3"/>
        <v>1244</v>
      </c>
      <c r="G159" s="680">
        <f t="shared" si="3"/>
        <v>82.433877378094309</v>
      </c>
      <c r="H159" s="681"/>
      <c r="I159" s="96">
        <f t="shared" si="2"/>
        <v>90509.433877378091</v>
      </c>
    </row>
    <row r="160" spans="1:9" x14ac:dyDescent="0.2">
      <c r="B160" s="682"/>
      <c r="C160" s="682"/>
    </row>
    <row r="169" spans="1:4" ht="13.5" thickBot="1" x14ac:dyDescent="0.25"/>
    <row r="170" spans="1:4" ht="32.25" thickBot="1" x14ac:dyDescent="0.3">
      <c r="A170" s="652" t="s">
        <v>317</v>
      </c>
      <c r="B170" s="653" t="s">
        <v>338</v>
      </c>
    </row>
    <row r="171" spans="1:4" ht="16.5" customHeight="1" x14ac:dyDescent="0.2">
      <c r="A171" s="654">
        <v>2009</v>
      </c>
      <c r="B171" s="655">
        <v>2199</v>
      </c>
    </row>
    <row r="172" spans="1:4" x14ac:dyDescent="0.2">
      <c r="A172" s="656">
        <v>2010</v>
      </c>
      <c r="B172" s="657">
        <v>10291</v>
      </c>
    </row>
    <row r="173" spans="1:4" x14ac:dyDescent="0.2">
      <c r="A173" s="656">
        <v>2011</v>
      </c>
      <c r="B173" s="657">
        <v>11952</v>
      </c>
    </row>
    <row r="174" spans="1:4" x14ac:dyDescent="0.2">
      <c r="A174" s="656">
        <v>2012</v>
      </c>
      <c r="B174" s="657">
        <v>5015</v>
      </c>
    </row>
    <row r="175" spans="1:4" x14ac:dyDescent="0.2">
      <c r="A175" s="656">
        <v>2013</v>
      </c>
      <c r="B175" s="657">
        <v>2766</v>
      </c>
      <c r="D175" s="185"/>
    </row>
    <row r="176" spans="1:4" ht="15.75" x14ac:dyDescent="0.25">
      <c r="A176" s="656">
        <v>2014</v>
      </c>
      <c r="B176" s="657">
        <v>6950</v>
      </c>
      <c r="D176" s="81"/>
    </row>
    <row r="177" spans="1:4" ht="15.75" x14ac:dyDescent="0.25">
      <c r="A177" s="656">
        <v>2015</v>
      </c>
      <c r="B177" s="657">
        <v>5086</v>
      </c>
      <c r="D177" s="81"/>
    </row>
    <row r="178" spans="1:4" ht="16.5" thickBot="1" x14ac:dyDescent="0.3">
      <c r="A178" s="658">
        <v>2016</v>
      </c>
      <c r="B178" s="659">
        <v>4481</v>
      </c>
      <c r="D178" s="81"/>
    </row>
    <row r="179" spans="1:4" ht="13.5" thickBot="1" x14ac:dyDescent="0.25">
      <c r="A179" s="660"/>
      <c r="B179" s="661">
        <f>SUM(B171:B178)</f>
        <v>48740</v>
      </c>
    </row>
  </sheetData>
  <mergeCells count="8">
    <mergeCell ref="A93:D93"/>
    <mergeCell ref="A98:M98"/>
    <mergeCell ref="A1:E1"/>
    <mergeCell ref="A10:M10"/>
    <mergeCell ref="A31:E31"/>
    <mergeCell ref="A36:M36"/>
    <mergeCell ref="A58:D58"/>
    <mergeCell ref="A67:M67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M6" sqref="M6"/>
    </sheetView>
  </sheetViews>
  <sheetFormatPr defaultColWidth="6.85546875" defaultRowHeight="15.75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7.2851562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42" t="s">
        <v>132</v>
      </c>
      <c r="B1" s="842"/>
      <c r="C1" s="842"/>
      <c r="D1" s="842"/>
      <c r="E1" s="842"/>
      <c r="F1" s="842"/>
      <c r="G1" s="842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183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49" t="s">
        <v>276</v>
      </c>
      <c r="C6" s="850"/>
      <c r="D6" s="850"/>
      <c r="E6" s="850"/>
      <c r="F6" s="850"/>
      <c r="G6" s="850"/>
      <c r="H6" s="851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28" t="s">
        <v>0</v>
      </c>
      <c r="M8" s="829"/>
      <c r="N8" s="829"/>
      <c r="O8" s="830"/>
      <c r="P8" s="828" t="s">
        <v>1</v>
      </c>
      <c r="Q8" s="829"/>
      <c r="R8" s="829"/>
      <c r="S8" s="830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45">
        <v>2016</v>
      </c>
      <c r="B9" s="843"/>
      <c r="C9" s="847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8" t="s">
        <v>13</v>
      </c>
      <c r="S9" s="833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46"/>
      <c r="B10" s="844"/>
      <c r="C10" s="848"/>
      <c r="D10" s="834"/>
      <c r="E10" s="687" t="s">
        <v>269</v>
      </c>
      <c r="F10" s="687" t="s">
        <v>270</v>
      </c>
      <c r="G10" s="834"/>
      <c r="H10" s="834"/>
      <c r="I10" s="834"/>
      <c r="J10" s="841"/>
      <c r="K10" s="834"/>
      <c r="L10" s="834"/>
      <c r="M10" s="834"/>
      <c r="N10" s="834"/>
      <c r="O10" s="834"/>
      <c r="P10" s="834"/>
      <c r="Q10" s="834"/>
      <c r="R10" s="839"/>
      <c r="S10" s="834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337"/>
      <c r="B11" s="338"/>
      <c r="C11" s="339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9"/>
      <c r="P11" s="400"/>
      <c r="Q11" s="400"/>
      <c r="R11" s="401"/>
      <c r="S11" s="402"/>
      <c r="T11" s="148"/>
      <c r="U11" s="9"/>
      <c r="V11" s="9"/>
      <c r="W11" s="9"/>
      <c r="X11" s="9"/>
      <c r="Y11" s="9"/>
      <c r="Z11" s="9"/>
    </row>
    <row r="12" spans="1:26" customFormat="1" ht="6.75" customHeigh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79"/>
      <c r="P12" s="378"/>
      <c r="Q12" s="378"/>
      <c r="R12" s="377"/>
      <c r="S12" s="37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433">
        <v>42639</v>
      </c>
      <c r="B13" s="438">
        <v>42645</v>
      </c>
      <c r="C13" s="435" t="s">
        <v>115</v>
      </c>
      <c r="D13" s="431">
        <v>116</v>
      </c>
      <c r="E13" s="450">
        <v>2</v>
      </c>
      <c r="F13" s="450">
        <v>1</v>
      </c>
      <c r="G13" s="431">
        <v>44</v>
      </c>
      <c r="H13" s="431">
        <v>38</v>
      </c>
      <c r="I13" s="431">
        <v>10</v>
      </c>
      <c r="J13" s="431">
        <v>32</v>
      </c>
      <c r="K13" s="431">
        <v>38</v>
      </c>
      <c r="L13" s="431">
        <v>116</v>
      </c>
      <c r="M13" s="431">
        <v>4</v>
      </c>
      <c r="N13" s="431">
        <v>0</v>
      </c>
      <c r="O13" s="431">
        <v>0</v>
      </c>
      <c r="P13" s="449">
        <v>311</v>
      </c>
      <c r="Q13" s="449">
        <f>D13+E13+F13</f>
        <v>119</v>
      </c>
      <c r="R13" s="450">
        <v>122</v>
      </c>
      <c r="S13" s="450">
        <v>273</v>
      </c>
      <c r="T13" s="9"/>
      <c r="U13" s="9"/>
      <c r="V13" s="9"/>
      <c r="W13" s="9"/>
      <c r="X13" s="9"/>
      <c r="Y13" s="9"/>
      <c r="Z13" s="9"/>
    </row>
    <row r="14" spans="1:26" customFormat="1" x14ac:dyDescent="0.25">
      <c r="A14" s="433">
        <v>42646</v>
      </c>
      <c r="B14" s="438">
        <v>42652</v>
      </c>
      <c r="C14" s="435" t="s">
        <v>116</v>
      </c>
      <c r="D14" s="431">
        <v>116</v>
      </c>
      <c r="E14" s="450">
        <v>6</v>
      </c>
      <c r="F14" s="450">
        <v>2</v>
      </c>
      <c r="G14" s="431">
        <v>45</v>
      </c>
      <c r="H14" s="431">
        <v>37</v>
      </c>
      <c r="I14" s="431">
        <v>12</v>
      </c>
      <c r="J14" s="431">
        <v>35</v>
      </c>
      <c r="K14" s="431">
        <v>35</v>
      </c>
      <c r="L14" s="431">
        <v>96</v>
      </c>
      <c r="M14" s="431">
        <v>1</v>
      </c>
      <c r="N14" s="431">
        <v>0</v>
      </c>
      <c r="O14" s="431">
        <v>1</v>
      </c>
      <c r="P14" s="449">
        <v>261</v>
      </c>
      <c r="Q14" s="449">
        <f t="shared" ref="Q14:Q39" si="0">D14+E14+F14</f>
        <v>124</v>
      </c>
      <c r="R14" s="450">
        <v>98</v>
      </c>
      <c r="S14" s="450">
        <v>257</v>
      </c>
      <c r="T14" s="9"/>
      <c r="U14" s="9"/>
      <c r="V14" s="9"/>
      <c r="W14" s="9"/>
      <c r="X14" s="9"/>
      <c r="Y14" s="9"/>
      <c r="Z14" s="9"/>
    </row>
    <row r="15" spans="1:26" customFormat="1" x14ac:dyDescent="0.25">
      <c r="A15" s="433">
        <v>42653</v>
      </c>
      <c r="B15" s="438">
        <v>42659</v>
      </c>
      <c r="C15" s="435" t="s">
        <v>117</v>
      </c>
      <c r="D15" s="431">
        <v>100</v>
      </c>
      <c r="E15" s="450">
        <v>4</v>
      </c>
      <c r="F15" s="450">
        <v>6</v>
      </c>
      <c r="G15" s="431">
        <v>33</v>
      </c>
      <c r="H15" s="431">
        <v>29</v>
      </c>
      <c r="I15" s="431">
        <v>6</v>
      </c>
      <c r="J15" s="431">
        <v>29</v>
      </c>
      <c r="K15" s="431">
        <v>27</v>
      </c>
      <c r="L15" s="431">
        <v>87</v>
      </c>
      <c r="M15" s="431">
        <v>1</v>
      </c>
      <c r="N15" s="431">
        <v>0</v>
      </c>
      <c r="O15" s="431">
        <v>0</v>
      </c>
      <c r="P15" s="449">
        <v>241</v>
      </c>
      <c r="Q15" s="449">
        <f t="shared" si="0"/>
        <v>110</v>
      </c>
      <c r="R15" s="450">
        <v>88</v>
      </c>
      <c r="S15" s="450">
        <v>230</v>
      </c>
      <c r="T15" s="9"/>
      <c r="U15" s="9"/>
      <c r="V15" s="9"/>
      <c r="W15" s="9"/>
      <c r="X15" s="9"/>
      <c r="Y15" s="9"/>
      <c r="Z15" s="9"/>
    </row>
    <row r="16" spans="1:26" customFormat="1" x14ac:dyDescent="0.25">
      <c r="A16" s="433">
        <v>42660</v>
      </c>
      <c r="B16" s="438">
        <v>42666</v>
      </c>
      <c r="C16" s="435" t="s">
        <v>118</v>
      </c>
      <c r="D16" s="431">
        <v>143</v>
      </c>
      <c r="E16" s="450">
        <v>5</v>
      </c>
      <c r="F16" s="450">
        <v>4</v>
      </c>
      <c r="G16" s="431">
        <v>56</v>
      </c>
      <c r="H16" s="431">
        <v>50</v>
      </c>
      <c r="I16" s="431">
        <v>26</v>
      </c>
      <c r="J16" s="431">
        <v>48</v>
      </c>
      <c r="K16" s="431">
        <v>32</v>
      </c>
      <c r="L16" s="431">
        <v>75</v>
      </c>
      <c r="M16" s="431">
        <v>3</v>
      </c>
      <c r="N16" s="431">
        <v>1</v>
      </c>
      <c r="O16" s="431">
        <v>11</v>
      </c>
      <c r="P16" s="449">
        <v>214</v>
      </c>
      <c r="Q16" s="449">
        <f t="shared" si="0"/>
        <v>152</v>
      </c>
      <c r="R16" s="450">
        <v>80</v>
      </c>
      <c r="S16" s="450">
        <v>325</v>
      </c>
      <c r="T16" s="9"/>
      <c r="U16" s="9"/>
      <c r="V16" s="9"/>
      <c r="W16" s="9"/>
      <c r="X16" s="9"/>
      <c r="Y16" s="9"/>
      <c r="Z16" s="9"/>
    </row>
    <row r="17" spans="1:26" customFormat="1" x14ac:dyDescent="0.25">
      <c r="A17" s="433">
        <v>42667</v>
      </c>
      <c r="B17" s="438">
        <v>42673</v>
      </c>
      <c r="C17" s="435" t="s">
        <v>119</v>
      </c>
      <c r="D17" s="431">
        <v>170</v>
      </c>
      <c r="E17" s="450">
        <v>5</v>
      </c>
      <c r="F17" s="450">
        <v>2</v>
      </c>
      <c r="G17" s="431">
        <v>76</v>
      </c>
      <c r="H17" s="431">
        <v>59</v>
      </c>
      <c r="I17" s="431">
        <v>37</v>
      </c>
      <c r="J17" s="431">
        <v>49</v>
      </c>
      <c r="K17" s="431">
        <v>49</v>
      </c>
      <c r="L17" s="431">
        <v>93</v>
      </c>
      <c r="M17" s="431">
        <v>2</v>
      </c>
      <c r="N17" s="431">
        <v>1</v>
      </c>
      <c r="O17" s="431">
        <v>2</v>
      </c>
      <c r="P17" s="449">
        <v>235</v>
      </c>
      <c r="Q17" s="449">
        <f t="shared" si="0"/>
        <v>177</v>
      </c>
      <c r="R17" s="450">
        <v>98</v>
      </c>
      <c r="S17" s="450">
        <v>381</v>
      </c>
      <c r="T17" s="9"/>
      <c r="U17" s="9"/>
      <c r="V17" s="9"/>
      <c r="W17" s="9"/>
      <c r="X17" s="9"/>
      <c r="Y17" s="9"/>
      <c r="Z17" s="9"/>
    </row>
    <row r="18" spans="1:26" customFormat="1" x14ac:dyDescent="0.25">
      <c r="A18" s="433">
        <v>42674</v>
      </c>
      <c r="B18" s="438">
        <v>42680</v>
      </c>
      <c r="C18" s="435" t="s">
        <v>120</v>
      </c>
      <c r="D18" s="431">
        <v>137</v>
      </c>
      <c r="E18" s="450">
        <v>9</v>
      </c>
      <c r="F18" s="450">
        <v>8</v>
      </c>
      <c r="G18" s="431">
        <v>66</v>
      </c>
      <c r="H18" s="431">
        <v>59</v>
      </c>
      <c r="I18" s="431">
        <v>21</v>
      </c>
      <c r="J18" s="431">
        <v>55</v>
      </c>
      <c r="K18" s="431">
        <v>52</v>
      </c>
      <c r="L18" s="431">
        <v>79</v>
      </c>
      <c r="M18" s="431">
        <v>3</v>
      </c>
      <c r="N18" s="431">
        <v>0</v>
      </c>
      <c r="O18" s="431">
        <v>4</v>
      </c>
      <c r="P18" s="449">
        <v>255</v>
      </c>
      <c r="Q18" s="449">
        <f t="shared" si="0"/>
        <v>154</v>
      </c>
      <c r="R18" s="450">
        <v>87</v>
      </c>
      <c r="S18" s="450">
        <v>414</v>
      </c>
      <c r="T18" s="9"/>
      <c r="U18" s="9"/>
      <c r="V18" s="9"/>
      <c r="W18" s="9"/>
      <c r="X18" s="9"/>
      <c r="Y18" s="9"/>
      <c r="Z18" s="9"/>
    </row>
    <row r="19" spans="1:26" customFormat="1" x14ac:dyDescent="0.25">
      <c r="A19" s="433">
        <v>42681</v>
      </c>
      <c r="B19" s="438">
        <v>42687</v>
      </c>
      <c r="C19" s="435" t="s">
        <v>121</v>
      </c>
      <c r="D19" s="431">
        <v>121</v>
      </c>
      <c r="E19" s="450">
        <v>4</v>
      </c>
      <c r="F19" s="450">
        <v>2</v>
      </c>
      <c r="G19" s="431">
        <v>52</v>
      </c>
      <c r="H19" s="431">
        <v>32</v>
      </c>
      <c r="I19" s="431">
        <v>15</v>
      </c>
      <c r="J19" s="431">
        <v>35</v>
      </c>
      <c r="K19" s="431">
        <v>34</v>
      </c>
      <c r="L19" s="431">
        <v>95</v>
      </c>
      <c r="M19" s="431">
        <v>7</v>
      </c>
      <c r="N19" s="431">
        <v>0</v>
      </c>
      <c r="O19" s="431">
        <v>1</v>
      </c>
      <c r="P19" s="449">
        <v>204</v>
      </c>
      <c r="Q19" s="449">
        <f t="shared" si="0"/>
        <v>127</v>
      </c>
      <c r="R19" s="450">
        <v>103</v>
      </c>
      <c r="S19" s="450">
        <v>290</v>
      </c>
      <c r="T19" s="9"/>
      <c r="U19" s="9"/>
      <c r="V19" s="9"/>
      <c r="W19" s="9"/>
      <c r="X19" s="9"/>
      <c r="Y19" s="9"/>
      <c r="Z19" s="9"/>
    </row>
    <row r="20" spans="1:26" customFormat="1" x14ac:dyDescent="0.25">
      <c r="A20" s="433">
        <v>42688</v>
      </c>
      <c r="B20" s="438">
        <v>42694</v>
      </c>
      <c r="C20" s="435" t="s">
        <v>122</v>
      </c>
      <c r="D20" s="431">
        <v>89</v>
      </c>
      <c r="E20" s="450">
        <v>6</v>
      </c>
      <c r="F20" s="450">
        <v>7</v>
      </c>
      <c r="G20" s="431">
        <v>45</v>
      </c>
      <c r="H20" s="431">
        <v>32</v>
      </c>
      <c r="I20" s="431">
        <v>17</v>
      </c>
      <c r="J20" s="431">
        <v>33</v>
      </c>
      <c r="K20" s="431">
        <v>27</v>
      </c>
      <c r="L20" s="431">
        <v>97</v>
      </c>
      <c r="M20" s="431">
        <v>2</v>
      </c>
      <c r="N20" s="431">
        <v>7</v>
      </c>
      <c r="O20" s="431">
        <v>1</v>
      </c>
      <c r="P20" s="449">
        <v>193</v>
      </c>
      <c r="Q20" s="449">
        <f t="shared" si="0"/>
        <v>102</v>
      </c>
      <c r="R20" s="450">
        <v>107</v>
      </c>
      <c r="S20" s="450">
        <v>252</v>
      </c>
      <c r="T20" s="9"/>
      <c r="U20" s="9"/>
      <c r="V20" s="9"/>
      <c r="W20" s="9"/>
      <c r="X20" s="9"/>
      <c r="Y20" s="9"/>
      <c r="Z20" s="9"/>
    </row>
    <row r="21" spans="1:26" customFormat="1" x14ac:dyDescent="0.25">
      <c r="A21" s="433">
        <v>42695</v>
      </c>
      <c r="B21" s="438">
        <v>42701</v>
      </c>
      <c r="C21" s="435" t="s">
        <v>123</v>
      </c>
      <c r="D21" s="431">
        <v>93</v>
      </c>
      <c r="E21" s="450">
        <v>3</v>
      </c>
      <c r="F21" s="450">
        <v>6</v>
      </c>
      <c r="G21" s="431">
        <v>45</v>
      </c>
      <c r="H21" s="431">
        <v>27</v>
      </c>
      <c r="I21" s="431">
        <v>16</v>
      </c>
      <c r="J21" s="431">
        <v>22</v>
      </c>
      <c r="K21" s="431">
        <v>34</v>
      </c>
      <c r="L21" s="431">
        <v>82</v>
      </c>
      <c r="M21" s="431">
        <v>1</v>
      </c>
      <c r="N21" s="431">
        <v>0</v>
      </c>
      <c r="O21" s="431">
        <v>2</v>
      </c>
      <c r="P21" s="449">
        <v>247</v>
      </c>
      <c r="Q21" s="449">
        <f t="shared" si="0"/>
        <v>102</v>
      </c>
      <c r="R21" s="450">
        <v>84</v>
      </c>
      <c r="S21" s="450">
        <v>179</v>
      </c>
      <c r="T21" s="9"/>
      <c r="U21" s="9"/>
      <c r="V21" s="9"/>
      <c r="W21" s="9"/>
      <c r="X21" s="9"/>
      <c r="Y21" s="9"/>
      <c r="Z21" s="9"/>
    </row>
    <row r="22" spans="1:26" customFormat="1" x14ac:dyDescent="0.25">
      <c r="A22" s="433">
        <v>42702</v>
      </c>
      <c r="B22" s="438">
        <v>42708</v>
      </c>
      <c r="C22" s="435" t="s">
        <v>124</v>
      </c>
      <c r="D22" s="431">
        <v>92</v>
      </c>
      <c r="E22" s="450">
        <v>4</v>
      </c>
      <c r="F22" s="450">
        <v>14</v>
      </c>
      <c r="G22" s="431">
        <v>41</v>
      </c>
      <c r="H22" s="431">
        <v>35</v>
      </c>
      <c r="I22" s="431">
        <v>13</v>
      </c>
      <c r="J22" s="431">
        <v>31</v>
      </c>
      <c r="K22" s="431">
        <v>32</v>
      </c>
      <c r="L22" s="431">
        <v>75</v>
      </c>
      <c r="M22" s="431">
        <v>4</v>
      </c>
      <c r="N22" s="431">
        <v>1</v>
      </c>
      <c r="O22" s="431">
        <v>2</v>
      </c>
      <c r="P22" s="449">
        <v>222</v>
      </c>
      <c r="Q22" s="449">
        <f t="shared" si="0"/>
        <v>110</v>
      </c>
      <c r="R22" s="450">
        <v>82</v>
      </c>
      <c r="S22" s="450">
        <v>225</v>
      </c>
      <c r="T22" s="9"/>
      <c r="U22" s="9"/>
      <c r="V22" s="9"/>
      <c r="W22" s="9"/>
      <c r="X22" s="9"/>
      <c r="Y22" s="9"/>
      <c r="Z22" s="9"/>
    </row>
    <row r="23" spans="1:26" customFormat="1" x14ac:dyDescent="0.25">
      <c r="A23" s="433">
        <v>42709</v>
      </c>
      <c r="B23" s="438">
        <v>42715</v>
      </c>
      <c r="C23" s="435" t="s">
        <v>125</v>
      </c>
      <c r="D23" s="431">
        <v>96</v>
      </c>
      <c r="E23" s="450">
        <v>1</v>
      </c>
      <c r="F23" s="450">
        <v>8</v>
      </c>
      <c r="G23" s="431">
        <v>49</v>
      </c>
      <c r="H23" s="431">
        <v>27</v>
      </c>
      <c r="I23" s="431">
        <v>14</v>
      </c>
      <c r="J23" s="431">
        <v>33</v>
      </c>
      <c r="K23" s="431">
        <v>29</v>
      </c>
      <c r="L23" s="431">
        <v>78</v>
      </c>
      <c r="M23" s="431">
        <v>7</v>
      </c>
      <c r="N23" s="431">
        <v>0</v>
      </c>
      <c r="O23" s="431">
        <v>2</v>
      </c>
      <c r="P23" s="449">
        <v>215</v>
      </c>
      <c r="Q23" s="449">
        <f t="shared" si="0"/>
        <v>105</v>
      </c>
      <c r="R23" s="450">
        <v>86</v>
      </c>
      <c r="S23" s="450">
        <v>214</v>
      </c>
      <c r="T23" s="9"/>
      <c r="U23" s="9"/>
      <c r="V23" s="9"/>
      <c r="W23" s="9"/>
      <c r="X23" s="9"/>
      <c r="Y23" s="9"/>
      <c r="Z23" s="9"/>
    </row>
    <row r="24" spans="1:26" customFormat="1" x14ac:dyDescent="0.25">
      <c r="A24" s="433">
        <v>42716</v>
      </c>
      <c r="B24" s="438">
        <v>42722</v>
      </c>
      <c r="C24" s="435" t="s">
        <v>126</v>
      </c>
      <c r="D24" s="431">
        <v>69</v>
      </c>
      <c r="E24" s="450">
        <v>4</v>
      </c>
      <c r="F24" s="450">
        <v>7</v>
      </c>
      <c r="G24" s="431">
        <v>34</v>
      </c>
      <c r="H24" s="431">
        <v>21</v>
      </c>
      <c r="I24" s="431">
        <v>10</v>
      </c>
      <c r="J24" s="431">
        <v>20</v>
      </c>
      <c r="K24" s="431">
        <v>24</v>
      </c>
      <c r="L24" s="431">
        <v>71</v>
      </c>
      <c r="M24" s="431">
        <v>6</v>
      </c>
      <c r="N24" s="431">
        <v>1</v>
      </c>
      <c r="O24" s="431">
        <v>0</v>
      </c>
      <c r="P24" s="449">
        <v>207</v>
      </c>
      <c r="Q24" s="449">
        <f t="shared" si="0"/>
        <v>80</v>
      </c>
      <c r="R24" s="450">
        <v>77</v>
      </c>
      <c r="S24" s="450">
        <v>191</v>
      </c>
      <c r="T24" s="9"/>
      <c r="U24" s="9"/>
      <c r="V24" s="9"/>
      <c r="W24" s="9"/>
      <c r="X24" s="9"/>
      <c r="Y24" s="9"/>
      <c r="Z24" s="9"/>
    </row>
    <row r="25" spans="1:26" customFormat="1" x14ac:dyDescent="0.25">
      <c r="A25" s="433">
        <v>42723</v>
      </c>
      <c r="B25" s="438">
        <v>42729</v>
      </c>
      <c r="C25" s="435" t="s">
        <v>127</v>
      </c>
      <c r="D25" s="431">
        <v>79</v>
      </c>
      <c r="E25" s="450">
        <v>3</v>
      </c>
      <c r="F25" s="450">
        <v>10</v>
      </c>
      <c r="G25" s="431">
        <v>34</v>
      </c>
      <c r="H25" s="431">
        <v>24</v>
      </c>
      <c r="I25" s="431">
        <v>14</v>
      </c>
      <c r="J25" s="431">
        <v>19</v>
      </c>
      <c r="K25" s="431">
        <v>23</v>
      </c>
      <c r="L25" s="431">
        <v>75</v>
      </c>
      <c r="M25" s="431">
        <v>2</v>
      </c>
      <c r="N25" s="431">
        <v>0</v>
      </c>
      <c r="O25" s="431">
        <v>2</v>
      </c>
      <c r="P25" s="449">
        <v>183</v>
      </c>
      <c r="Q25" s="449">
        <f t="shared" si="0"/>
        <v>92</v>
      </c>
      <c r="R25" s="450">
        <v>80</v>
      </c>
      <c r="S25" s="450">
        <v>164</v>
      </c>
      <c r="T25" s="9"/>
      <c r="U25" s="9"/>
      <c r="V25" s="9"/>
      <c r="W25" s="9"/>
      <c r="X25" s="9"/>
      <c r="Y25" s="9"/>
      <c r="Z25" s="9"/>
    </row>
    <row r="26" spans="1:26" customFormat="1" x14ac:dyDescent="0.25">
      <c r="A26" s="433">
        <v>42730</v>
      </c>
      <c r="B26" s="438">
        <v>42736</v>
      </c>
      <c r="C26" s="435" t="s">
        <v>128</v>
      </c>
      <c r="D26" s="431">
        <v>82</v>
      </c>
      <c r="E26" s="450">
        <v>6</v>
      </c>
      <c r="F26" s="450">
        <v>8</v>
      </c>
      <c r="G26" s="431">
        <v>27</v>
      </c>
      <c r="H26" s="431">
        <v>31</v>
      </c>
      <c r="I26" s="431">
        <v>13</v>
      </c>
      <c r="J26" s="431">
        <v>28</v>
      </c>
      <c r="K26" s="431">
        <v>22</v>
      </c>
      <c r="L26" s="431">
        <v>41</v>
      </c>
      <c r="M26" s="431">
        <v>5</v>
      </c>
      <c r="N26" s="431">
        <v>0</v>
      </c>
      <c r="O26" s="431">
        <v>2</v>
      </c>
      <c r="P26" s="449">
        <v>149</v>
      </c>
      <c r="Q26" s="449">
        <f t="shared" si="0"/>
        <v>96</v>
      </c>
      <c r="R26" s="450">
        <v>45</v>
      </c>
      <c r="S26" s="450">
        <v>168</v>
      </c>
      <c r="T26" s="9"/>
      <c r="U26" s="9"/>
      <c r="V26" s="9"/>
      <c r="W26" s="9"/>
      <c r="X26" s="9"/>
      <c r="Y26" s="9"/>
      <c r="Z26" s="9"/>
    </row>
    <row r="27" spans="1:26" customFormat="1" x14ac:dyDescent="0.25">
      <c r="A27" s="545">
        <v>42737</v>
      </c>
      <c r="B27" s="546">
        <v>42743</v>
      </c>
      <c r="C27" s="547" t="s">
        <v>77</v>
      </c>
      <c r="D27" s="548">
        <v>84</v>
      </c>
      <c r="E27" s="549">
        <v>3</v>
      </c>
      <c r="F27" s="549">
        <v>9</v>
      </c>
      <c r="G27" s="548">
        <v>35</v>
      </c>
      <c r="H27" s="548">
        <v>32</v>
      </c>
      <c r="I27" s="548">
        <v>3</v>
      </c>
      <c r="J27" s="548">
        <v>29</v>
      </c>
      <c r="K27" s="548">
        <v>34</v>
      </c>
      <c r="L27" s="548">
        <v>54</v>
      </c>
      <c r="M27" s="548">
        <v>2</v>
      </c>
      <c r="N27" s="548">
        <v>0</v>
      </c>
      <c r="O27" s="548">
        <v>0</v>
      </c>
      <c r="P27" s="550">
        <v>170</v>
      </c>
      <c r="Q27" s="449">
        <f t="shared" si="0"/>
        <v>96</v>
      </c>
      <c r="R27" s="549">
        <v>57</v>
      </c>
      <c r="S27" s="549">
        <v>181</v>
      </c>
      <c r="T27" s="148"/>
      <c r="U27" s="9"/>
      <c r="V27" s="9"/>
      <c r="W27" s="9"/>
      <c r="X27" s="9"/>
      <c r="Y27" s="9"/>
      <c r="Z27" s="9"/>
    </row>
    <row r="28" spans="1:26" customFormat="1" x14ac:dyDescent="0.25">
      <c r="A28" s="433">
        <v>42744</v>
      </c>
      <c r="B28" s="438">
        <v>42750</v>
      </c>
      <c r="C28" s="435" t="s">
        <v>78</v>
      </c>
      <c r="D28" s="431">
        <v>74</v>
      </c>
      <c r="E28" s="450">
        <v>4</v>
      </c>
      <c r="F28" s="450">
        <v>17</v>
      </c>
      <c r="G28" s="431">
        <v>24</v>
      </c>
      <c r="H28" s="431">
        <v>32</v>
      </c>
      <c r="I28" s="431">
        <v>13</v>
      </c>
      <c r="J28" s="431">
        <v>19</v>
      </c>
      <c r="K28" s="431">
        <v>24</v>
      </c>
      <c r="L28" s="431">
        <v>39</v>
      </c>
      <c r="M28" s="431">
        <v>2</v>
      </c>
      <c r="N28" s="431">
        <v>0</v>
      </c>
      <c r="O28" s="431">
        <v>4</v>
      </c>
      <c r="P28" s="449">
        <v>181</v>
      </c>
      <c r="Q28" s="449">
        <f t="shared" si="0"/>
        <v>95</v>
      </c>
      <c r="R28" s="450">
        <v>46</v>
      </c>
      <c r="S28" s="450">
        <v>192</v>
      </c>
      <c r="T28" s="148"/>
      <c r="U28" s="9"/>
      <c r="V28" s="9"/>
      <c r="W28" s="9"/>
      <c r="X28" s="9"/>
      <c r="Y28" s="9"/>
      <c r="Z28" s="9"/>
    </row>
    <row r="29" spans="1:26" customFormat="1" x14ac:dyDescent="0.25">
      <c r="A29" s="433">
        <v>42751</v>
      </c>
      <c r="B29" s="438">
        <v>42757</v>
      </c>
      <c r="C29" s="435" t="s">
        <v>79</v>
      </c>
      <c r="D29" s="431">
        <v>76</v>
      </c>
      <c r="E29" s="450">
        <v>10</v>
      </c>
      <c r="F29" s="450">
        <v>1</v>
      </c>
      <c r="G29" s="431">
        <v>26</v>
      </c>
      <c r="H29" s="431">
        <v>28</v>
      </c>
      <c r="I29" s="431">
        <v>7</v>
      </c>
      <c r="J29" s="431">
        <v>23</v>
      </c>
      <c r="K29" s="431">
        <v>24</v>
      </c>
      <c r="L29" s="431">
        <v>52</v>
      </c>
      <c r="M29" s="431">
        <v>3</v>
      </c>
      <c r="N29" s="431">
        <v>1</v>
      </c>
      <c r="O29" s="431">
        <v>0</v>
      </c>
      <c r="P29" s="449">
        <v>190</v>
      </c>
      <c r="Q29" s="449">
        <f t="shared" si="0"/>
        <v>87</v>
      </c>
      <c r="R29" s="450">
        <v>59</v>
      </c>
      <c r="S29" s="450">
        <v>186</v>
      </c>
      <c r="T29" s="148"/>
      <c r="U29" s="9"/>
      <c r="V29" s="9"/>
      <c r="W29" s="9"/>
      <c r="X29" s="9"/>
      <c r="Y29" s="9"/>
      <c r="Z29" s="9"/>
    </row>
    <row r="30" spans="1:26" customFormat="1" x14ac:dyDescent="0.25">
      <c r="A30" s="433">
        <v>42758</v>
      </c>
      <c r="B30" s="438">
        <v>42764</v>
      </c>
      <c r="C30" s="435" t="s">
        <v>80</v>
      </c>
      <c r="D30" s="431">
        <v>61</v>
      </c>
      <c r="E30" s="450">
        <v>6</v>
      </c>
      <c r="F30" s="450">
        <v>9</v>
      </c>
      <c r="G30" s="431">
        <v>19</v>
      </c>
      <c r="H30" s="431">
        <v>27</v>
      </c>
      <c r="I30" s="431">
        <v>10</v>
      </c>
      <c r="J30" s="431">
        <v>13</v>
      </c>
      <c r="K30" s="431">
        <v>23</v>
      </c>
      <c r="L30" s="431">
        <v>56</v>
      </c>
      <c r="M30" s="431">
        <v>1</v>
      </c>
      <c r="N30" s="431">
        <v>0</v>
      </c>
      <c r="O30" s="431">
        <v>2</v>
      </c>
      <c r="P30" s="449">
        <v>169</v>
      </c>
      <c r="Q30" s="449">
        <f t="shared" si="0"/>
        <v>76</v>
      </c>
      <c r="R30" s="450">
        <v>60</v>
      </c>
      <c r="S30" s="450">
        <v>154</v>
      </c>
      <c r="T30" s="148"/>
      <c r="U30" s="9"/>
      <c r="V30" s="9"/>
      <c r="W30" s="9"/>
      <c r="X30" s="9"/>
      <c r="Y30" s="9"/>
      <c r="Z30" s="9"/>
    </row>
    <row r="31" spans="1:26" customFormat="1" x14ac:dyDescent="0.25">
      <c r="A31" s="433">
        <v>42765</v>
      </c>
      <c r="B31" s="438">
        <v>42771</v>
      </c>
      <c r="C31" s="435" t="s">
        <v>81</v>
      </c>
      <c r="D31" s="431">
        <v>50</v>
      </c>
      <c r="E31" s="450">
        <v>8</v>
      </c>
      <c r="F31" s="450">
        <v>8</v>
      </c>
      <c r="G31" s="431">
        <v>25</v>
      </c>
      <c r="H31" s="431">
        <v>16</v>
      </c>
      <c r="I31" s="431">
        <v>6</v>
      </c>
      <c r="J31" s="431">
        <v>19</v>
      </c>
      <c r="K31" s="431">
        <v>16</v>
      </c>
      <c r="L31" s="431">
        <v>36</v>
      </c>
      <c r="M31" s="431">
        <v>1</v>
      </c>
      <c r="N31" s="431">
        <v>0</v>
      </c>
      <c r="O31" s="431">
        <v>1</v>
      </c>
      <c r="P31" s="449">
        <v>152</v>
      </c>
      <c r="Q31" s="449">
        <f t="shared" si="0"/>
        <v>66</v>
      </c>
      <c r="R31" s="450">
        <v>38</v>
      </c>
      <c r="S31" s="450">
        <v>155</v>
      </c>
      <c r="T31" s="148"/>
      <c r="U31" s="9"/>
      <c r="V31" s="9"/>
      <c r="W31" s="9"/>
      <c r="X31" s="9"/>
      <c r="Y31" s="9"/>
      <c r="Z31" s="9"/>
    </row>
    <row r="32" spans="1:26" customFormat="1" x14ac:dyDescent="0.25">
      <c r="A32" s="433">
        <v>42772</v>
      </c>
      <c r="B32" s="438">
        <v>42778</v>
      </c>
      <c r="C32" s="435" t="s">
        <v>82</v>
      </c>
      <c r="D32" s="431">
        <v>50</v>
      </c>
      <c r="E32" s="450">
        <v>6</v>
      </c>
      <c r="F32" s="450">
        <v>7</v>
      </c>
      <c r="G32" s="431">
        <v>25</v>
      </c>
      <c r="H32" s="431">
        <v>21</v>
      </c>
      <c r="I32" s="431">
        <v>8</v>
      </c>
      <c r="J32" s="431">
        <v>20</v>
      </c>
      <c r="K32" s="431">
        <v>18</v>
      </c>
      <c r="L32" s="431">
        <v>46</v>
      </c>
      <c r="M32" s="431">
        <v>1</v>
      </c>
      <c r="N32" s="431">
        <v>0</v>
      </c>
      <c r="O32" s="431">
        <v>1</v>
      </c>
      <c r="P32" s="449">
        <v>155</v>
      </c>
      <c r="Q32" s="449">
        <f t="shared" si="0"/>
        <v>63</v>
      </c>
      <c r="R32" s="450">
        <v>48</v>
      </c>
      <c r="S32" s="450">
        <v>154</v>
      </c>
      <c r="T32" s="148"/>
      <c r="U32" s="9"/>
      <c r="V32" s="9"/>
      <c r="W32" s="9"/>
      <c r="X32" s="9"/>
      <c r="Y32" s="9"/>
      <c r="Z32" s="9"/>
    </row>
    <row r="33" spans="1:26" customFormat="1" x14ac:dyDescent="0.25">
      <c r="A33" s="433">
        <v>42779</v>
      </c>
      <c r="B33" s="438">
        <v>42785</v>
      </c>
      <c r="C33" s="435" t="s">
        <v>83</v>
      </c>
      <c r="D33" s="431">
        <v>68</v>
      </c>
      <c r="E33" s="450">
        <v>1</v>
      </c>
      <c r="F33" s="450">
        <v>4</v>
      </c>
      <c r="G33" s="431">
        <v>32</v>
      </c>
      <c r="H33" s="431">
        <v>16</v>
      </c>
      <c r="I33" s="431">
        <v>6</v>
      </c>
      <c r="J33" s="431">
        <v>24</v>
      </c>
      <c r="K33" s="431">
        <v>18</v>
      </c>
      <c r="L33" s="431">
        <v>42</v>
      </c>
      <c r="M33" s="431">
        <v>3</v>
      </c>
      <c r="N33" s="431">
        <v>0</v>
      </c>
      <c r="O33" s="431">
        <v>1</v>
      </c>
      <c r="P33" s="449">
        <v>154</v>
      </c>
      <c r="Q33" s="449">
        <f t="shared" si="0"/>
        <v>73</v>
      </c>
      <c r="R33" s="450">
        <v>46</v>
      </c>
      <c r="S33" s="450">
        <v>158</v>
      </c>
      <c r="T33" s="148"/>
      <c r="U33" s="9"/>
      <c r="V33" s="9"/>
      <c r="W33" s="9"/>
      <c r="X33" s="9"/>
      <c r="Y33" s="9"/>
      <c r="Z33" s="9"/>
    </row>
    <row r="34" spans="1:26" customFormat="1" x14ac:dyDescent="0.25">
      <c r="A34" s="433">
        <v>42786</v>
      </c>
      <c r="B34" s="438">
        <v>42792</v>
      </c>
      <c r="C34" s="435" t="s">
        <v>84</v>
      </c>
      <c r="D34" s="431">
        <v>52</v>
      </c>
      <c r="E34" s="450">
        <v>4</v>
      </c>
      <c r="F34" s="450">
        <v>6</v>
      </c>
      <c r="G34" s="431">
        <v>25</v>
      </c>
      <c r="H34" s="431">
        <v>15</v>
      </c>
      <c r="I34" s="431">
        <v>9</v>
      </c>
      <c r="J34" s="431">
        <v>19</v>
      </c>
      <c r="K34" s="431">
        <v>13</v>
      </c>
      <c r="L34" s="431">
        <v>26</v>
      </c>
      <c r="M34" s="431">
        <v>1</v>
      </c>
      <c r="N34" s="431">
        <v>0</v>
      </c>
      <c r="O34" s="431">
        <v>0</v>
      </c>
      <c r="P34" s="449">
        <v>158</v>
      </c>
      <c r="Q34" s="449">
        <f t="shared" si="0"/>
        <v>62</v>
      </c>
      <c r="R34" s="450">
        <v>27</v>
      </c>
      <c r="S34" s="450">
        <v>172</v>
      </c>
      <c r="T34" s="148"/>
      <c r="U34" s="9"/>
      <c r="V34" s="9"/>
      <c r="W34" s="9"/>
      <c r="X34" s="482" t="s">
        <v>287</v>
      </c>
      <c r="Y34" s="9"/>
      <c r="Z34" s="9"/>
    </row>
    <row r="35" spans="1:26" customFormat="1" x14ac:dyDescent="0.25">
      <c r="A35" s="433">
        <v>42793</v>
      </c>
      <c r="B35" s="438">
        <v>42799</v>
      </c>
      <c r="C35" s="435" t="s">
        <v>85</v>
      </c>
      <c r="D35" s="431">
        <v>56</v>
      </c>
      <c r="E35" s="450">
        <v>1</v>
      </c>
      <c r="F35" s="450">
        <v>1</v>
      </c>
      <c r="G35" s="431">
        <v>25</v>
      </c>
      <c r="H35" s="431">
        <v>11</v>
      </c>
      <c r="I35" s="431">
        <v>4</v>
      </c>
      <c r="J35" s="431">
        <v>15</v>
      </c>
      <c r="K35" s="431">
        <v>17</v>
      </c>
      <c r="L35" s="431">
        <v>56</v>
      </c>
      <c r="M35" s="431">
        <v>0</v>
      </c>
      <c r="N35" s="431">
        <v>0</v>
      </c>
      <c r="O35" s="431">
        <v>1</v>
      </c>
      <c r="P35" s="449">
        <v>172</v>
      </c>
      <c r="Q35" s="449">
        <f t="shared" si="0"/>
        <v>58</v>
      </c>
      <c r="R35" s="450">
        <v>57</v>
      </c>
      <c r="S35" s="450">
        <v>151</v>
      </c>
      <c r="T35" s="148"/>
      <c r="U35" s="9"/>
      <c r="V35" s="9"/>
      <c r="W35" s="9"/>
      <c r="X35" s="9"/>
      <c r="Y35" s="9"/>
      <c r="Z35" s="9"/>
    </row>
    <row r="36" spans="1:26" customFormat="1" x14ac:dyDescent="0.25">
      <c r="A36" s="433">
        <v>42800</v>
      </c>
      <c r="B36" s="438">
        <v>42806</v>
      </c>
      <c r="C36" s="435" t="s">
        <v>86</v>
      </c>
      <c r="D36" s="431">
        <v>49</v>
      </c>
      <c r="E36" s="450">
        <v>1</v>
      </c>
      <c r="F36" s="450">
        <v>6</v>
      </c>
      <c r="G36" s="431">
        <v>16</v>
      </c>
      <c r="H36" s="431">
        <v>19</v>
      </c>
      <c r="I36" s="431">
        <v>6</v>
      </c>
      <c r="J36" s="431">
        <v>16</v>
      </c>
      <c r="K36" s="431">
        <v>12</v>
      </c>
      <c r="L36" s="431">
        <v>36</v>
      </c>
      <c r="M36" s="431">
        <v>0</v>
      </c>
      <c r="N36" s="431">
        <v>0</v>
      </c>
      <c r="O36" s="431">
        <v>0</v>
      </c>
      <c r="P36" s="449">
        <v>151</v>
      </c>
      <c r="Q36" s="449">
        <f t="shared" si="0"/>
        <v>56</v>
      </c>
      <c r="R36" s="450">
        <v>36</v>
      </c>
      <c r="S36" s="450">
        <v>150</v>
      </c>
      <c r="T36" s="148"/>
      <c r="U36" s="9"/>
      <c r="V36" s="9"/>
      <c r="W36" s="9"/>
      <c r="X36" s="9"/>
      <c r="Y36" s="9"/>
      <c r="Z36" s="9"/>
    </row>
    <row r="37" spans="1:26" customFormat="1" x14ac:dyDescent="0.25">
      <c r="A37" s="433">
        <v>42807</v>
      </c>
      <c r="B37" s="438">
        <v>42813</v>
      </c>
      <c r="C37" s="435" t="s">
        <v>87</v>
      </c>
      <c r="D37" s="431">
        <v>47</v>
      </c>
      <c r="E37" s="450">
        <v>5</v>
      </c>
      <c r="F37" s="450">
        <v>9</v>
      </c>
      <c r="G37" s="431">
        <v>23</v>
      </c>
      <c r="H37" s="431">
        <v>17</v>
      </c>
      <c r="I37" s="431">
        <v>3</v>
      </c>
      <c r="J37" s="431">
        <v>24</v>
      </c>
      <c r="K37" s="431">
        <v>13</v>
      </c>
      <c r="L37" s="431">
        <v>44</v>
      </c>
      <c r="M37" s="431">
        <v>0</v>
      </c>
      <c r="N37" s="431">
        <v>0</v>
      </c>
      <c r="O37" s="431">
        <v>1</v>
      </c>
      <c r="P37" s="449">
        <v>150</v>
      </c>
      <c r="Q37" s="449">
        <f t="shared" si="0"/>
        <v>61</v>
      </c>
      <c r="R37" s="450">
        <v>45</v>
      </c>
      <c r="S37" s="450">
        <v>143</v>
      </c>
      <c r="T37" s="148"/>
      <c r="U37" s="9"/>
      <c r="V37" s="9"/>
      <c r="W37" s="9"/>
      <c r="X37" s="9"/>
      <c r="Y37" s="9"/>
      <c r="Z37" s="9"/>
    </row>
    <row r="38" spans="1:26" customFormat="1" x14ac:dyDescent="0.25">
      <c r="A38" s="433">
        <v>42814</v>
      </c>
      <c r="B38" s="438">
        <v>42820</v>
      </c>
      <c r="C38" s="435" t="s">
        <v>88</v>
      </c>
      <c r="D38" s="431">
        <v>47</v>
      </c>
      <c r="E38" s="450">
        <v>6</v>
      </c>
      <c r="F38" s="450">
        <v>18</v>
      </c>
      <c r="G38" s="431">
        <v>19</v>
      </c>
      <c r="H38" s="431">
        <v>22</v>
      </c>
      <c r="I38" s="431">
        <v>7</v>
      </c>
      <c r="J38" s="431">
        <v>20</v>
      </c>
      <c r="K38" s="431">
        <v>14</v>
      </c>
      <c r="L38" s="431">
        <v>32</v>
      </c>
      <c r="M38" s="431">
        <v>1</v>
      </c>
      <c r="N38" s="431">
        <v>0</v>
      </c>
      <c r="O38" s="431">
        <v>1</v>
      </c>
      <c r="P38" s="449">
        <v>143</v>
      </c>
      <c r="Q38" s="449">
        <f t="shared" si="0"/>
        <v>71</v>
      </c>
      <c r="R38" s="450">
        <v>34</v>
      </c>
      <c r="S38" s="450">
        <v>150</v>
      </c>
      <c r="T38" s="148"/>
      <c r="U38" s="9"/>
      <c r="V38" s="9"/>
      <c r="W38" s="9"/>
      <c r="X38" s="9"/>
      <c r="Y38" s="9"/>
      <c r="Z38" s="9"/>
    </row>
    <row r="39" spans="1:26" customFormat="1" ht="16.5" thickBot="1" x14ac:dyDescent="0.3">
      <c r="A39" s="689">
        <v>42821</v>
      </c>
      <c r="B39" s="690">
        <v>42827</v>
      </c>
      <c r="C39" s="691" t="s">
        <v>89</v>
      </c>
      <c r="D39" s="692">
        <v>32</v>
      </c>
      <c r="E39" s="693">
        <v>0</v>
      </c>
      <c r="F39" s="693">
        <v>6</v>
      </c>
      <c r="G39" s="692">
        <v>15</v>
      </c>
      <c r="H39" s="692">
        <v>12</v>
      </c>
      <c r="I39" s="692">
        <v>3</v>
      </c>
      <c r="J39" s="692">
        <v>10</v>
      </c>
      <c r="K39" s="692">
        <v>14</v>
      </c>
      <c r="L39" s="692">
        <v>29</v>
      </c>
      <c r="M39" s="692">
        <v>3</v>
      </c>
      <c r="N39" s="692">
        <v>3</v>
      </c>
      <c r="O39" s="692">
        <v>0</v>
      </c>
      <c r="P39" s="694">
        <v>150</v>
      </c>
      <c r="Q39" s="449">
        <f t="shared" si="0"/>
        <v>38</v>
      </c>
      <c r="R39" s="693">
        <v>35</v>
      </c>
      <c r="S39" s="693">
        <v>142</v>
      </c>
      <c r="T39" s="148"/>
      <c r="U39" s="9"/>
      <c r="V39" s="9"/>
      <c r="W39" s="9"/>
      <c r="X39" s="9"/>
      <c r="Y39" s="9"/>
      <c r="Z39" s="9"/>
    </row>
    <row r="40" spans="1:26" ht="16.5" thickBot="1" x14ac:dyDescent="0.3">
      <c r="A40" s="890" t="s">
        <v>76</v>
      </c>
      <c r="B40" s="891"/>
      <c r="C40" s="963"/>
      <c r="D40" s="698">
        <f t="shared" ref="D40:S40" si="1">SUM(D13:D39)</f>
        <v>2249</v>
      </c>
      <c r="E40" s="695">
        <f t="shared" si="1"/>
        <v>117</v>
      </c>
      <c r="F40" s="695">
        <f t="shared" si="1"/>
        <v>186</v>
      </c>
      <c r="G40" s="695">
        <f t="shared" si="1"/>
        <v>956</v>
      </c>
      <c r="H40" s="695">
        <f t="shared" si="1"/>
        <v>769</v>
      </c>
      <c r="I40" s="695">
        <f t="shared" si="1"/>
        <v>309</v>
      </c>
      <c r="J40" s="695">
        <f t="shared" si="1"/>
        <v>720</v>
      </c>
      <c r="K40" s="695">
        <f t="shared" si="1"/>
        <v>698</v>
      </c>
      <c r="L40" s="695">
        <f t="shared" si="1"/>
        <v>1708</v>
      </c>
      <c r="M40" s="695">
        <f t="shared" si="1"/>
        <v>66</v>
      </c>
      <c r="N40" s="600">
        <f t="shared" si="1"/>
        <v>15</v>
      </c>
      <c r="O40" s="695">
        <f t="shared" si="1"/>
        <v>42</v>
      </c>
      <c r="P40" s="695">
        <f t="shared" si="1"/>
        <v>5232</v>
      </c>
      <c r="Q40" s="695">
        <f t="shared" si="1"/>
        <v>2552</v>
      </c>
      <c r="R40" s="695">
        <f t="shared" si="1"/>
        <v>1825</v>
      </c>
      <c r="S40" s="476">
        <f t="shared" si="1"/>
        <v>5651</v>
      </c>
    </row>
    <row r="41" spans="1:26" ht="16.5" thickBot="1" x14ac:dyDescent="0.3">
      <c r="A41" s="964" t="s">
        <v>172</v>
      </c>
      <c r="B41" s="965"/>
      <c r="C41" s="966"/>
      <c r="D41" s="699">
        <f>D40/Q40*100</f>
        <v>88.126959247648912</v>
      </c>
      <c r="E41" s="696">
        <f>E40/Q40*100</f>
        <v>4.584639498432602</v>
      </c>
      <c r="F41" s="696">
        <f>F40/Q40*100</f>
        <v>7.2884012539184955</v>
      </c>
      <c r="G41" s="696">
        <f>G40/Q40*100</f>
        <v>37.460815047021946</v>
      </c>
      <c r="H41" s="696">
        <f>H40/Q40*100</f>
        <v>30.13322884012539</v>
      </c>
      <c r="I41" s="696">
        <f>I40/Q40*100</f>
        <v>12.108150470219435</v>
      </c>
      <c r="J41" s="696">
        <f>J40/Q40*100</f>
        <v>28.213166144200624</v>
      </c>
      <c r="K41" s="696">
        <f>K40/Q40*100</f>
        <v>27.351097178683386</v>
      </c>
      <c r="L41" s="696"/>
      <c r="M41" s="696">
        <f>M40/Q40*100</f>
        <v>2.5862068965517242</v>
      </c>
      <c r="N41" s="697">
        <f>N40/Q40*100</f>
        <v>0.58777429467084641</v>
      </c>
      <c r="O41" s="696"/>
      <c r="P41" s="696"/>
      <c r="Q41" s="696"/>
      <c r="R41" s="696"/>
      <c r="S41" s="474"/>
    </row>
    <row r="49" spans="2:2" x14ac:dyDescent="0.25">
      <c r="B49" s="120" t="s">
        <v>356</v>
      </c>
    </row>
    <row r="50" spans="2:2" x14ac:dyDescent="0.25">
      <c r="B50" s="120" t="s">
        <v>195</v>
      </c>
    </row>
  </sheetData>
  <mergeCells count="24">
    <mergeCell ref="A40:C40"/>
    <mergeCell ref="A41:C41"/>
    <mergeCell ref="A1:G1"/>
    <mergeCell ref="B6:H6"/>
    <mergeCell ref="L8:O8"/>
    <mergeCell ref="N9:N10"/>
    <mergeCell ref="O9:O10"/>
    <mergeCell ref="K9:K10"/>
    <mergeCell ref="L9:L10"/>
    <mergeCell ref="M9:M10"/>
    <mergeCell ref="P8:S8"/>
    <mergeCell ref="A9:A10"/>
    <mergeCell ref="B9:B10"/>
    <mergeCell ref="C9:C10"/>
    <mergeCell ref="D9:D10"/>
    <mergeCell ref="E9:F9"/>
    <mergeCell ref="G9:G10"/>
    <mergeCell ref="Q9:Q10"/>
    <mergeCell ref="R9:R10"/>
    <mergeCell ref="S9:S10"/>
    <mergeCell ref="H9:H10"/>
    <mergeCell ref="I9:I10"/>
    <mergeCell ref="J9:J10"/>
    <mergeCell ref="P9:P10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workbookViewId="0">
      <selection activeCell="N6" sqref="N6"/>
    </sheetView>
  </sheetViews>
  <sheetFormatPr defaultColWidth="6.85546875" defaultRowHeight="15.75" x14ac:dyDescent="0.25"/>
  <cols>
    <col min="1" max="1" width="40.28515625" style="120" customWidth="1"/>
    <col min="2" max="2" width="11.42578125" style="120" customWidth="1"/>
    <col min="3" max="3" width="11.85546875" style="73" customWidth="1"/>
    <col min="4" max="4" width="10.7109375" style="73" customWidth="1"/>
    <col min="5" max="5" width="9.7109375" style="73" customWidth="1"/>
    <col min="6" max="6" width="7.7109375" style="73" customWidth="1"/>
    <col min="7" max="7" width="5.8554687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42" t="s">
        <v>132</v>
      </c>
      <c r="B1" s="842"/>
      <c r="C1" s="842"/>
      <c r="D1" s="842"/>
      <c r="E1" s="842"/>
      <c r="F1" s="842"/>
      <c r="G1" s="842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354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49" t="s">
        <v>276</v>
      </c>
      <c r="C6" s="850"/>
      <c r="D6" s="850"/>
      <c r="E6" s="850"/>
      <c r="F6" s="850"/>
      <c r="G6" s="850"/>
      <c r="H6" s="851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2017</v>
      </c>
      <c r="C8" s="408"/>
      <c r="D8" s="407"/>
      <c r="E8" s="368"/>
      <c r="F8" s="369"/>
      <c r="G8" s="411"/>
      <c r="H8" s="412"/>
      <c r="I8" s="367"/>
      <c r="J8" s="334"/>
      <c r="K8" s="404"/>
      <c r="L8" s="828" t="s">
        <v>0</v>
      </c>
      <c r="M8" s="829"/>
      <c r="N8" s="829"/>
      <c r="O8" s="830"/>
      <c r="P8" s="828" t="s">
        <v>1</v>
      </c>
      <c r="Q8" s="829"/>
      <c r="R8" s="829"/>
      <c r="S8" s="830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45">
        <v>2016</v>
      </c>
      <c r="B9" s="843"/>
      <c r="C9" s="847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8" t="s">
        <v>13</v>
      </c>
      <c r="S9" s="833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46"/>
      <c r="B10" s="844"/>
      <c r="C10" s="848"/>
      <c r="D10" s="834"/>
      <c r="E10" s="687" t="s">
        <v>269</v>
      </c>
      <c r="F10" s="687" t="s">
        <v>270</v>
      </c>
      <c r="G10" s="834"/>
      <c r="H10" s="834"/>
      <c r="I10" s="834"/>
      <c r="J10" s="841"/>
      <c r="K10" s="834"/>
      <c r="L10" s="834"/>
      <c r="M10" s="834"/>
      <c r="N10" s="834"/>
      <c r="O10" s="834"/>
      <c r="P10" s="834"/>
      <c r="Q10" s="834"/>
      <c r="R10" s="839"/>
      <c r="S10" s="834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551"/>
      <c r="B11" s="552"/>
      <c r="C11" s="553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5"/>
      <c r="P11" s="556"/>
      <c r="Q11" s="556"/>
      <c r="R11" s="557"/>
      <c r="S11" s="558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559"/>
      <c r="B12" s="560"/>
      <c r="C12" s="561"/>
      <c r="D12" s="562"/>
      <c r="E12" s="562"/>
      <c r="F12" s="562"/>
      <c r="G12" s="562"/>
      <c r="H12" s="562"/>
      <c r="I12" s="562"/>
      <c r="J12" s="562"/>
      <c r="K12" s="562"/>
      <c r="L12" s="562"/>
      <c r="M12" s="562"/>
      <c r="N12" s="562"/>
      <c r="O12" s="563"/>
      <c r="P12" s="564"/>
      <c r="Q12" s="564"/>
      <c r="R12" s="565"/>
      <c r="S12" s="56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545">
        <v>42737</v>
      </c>
      <c r="B13" s="546">
        <v>42743</v>
      </c>
      <c r="C13" s="547" t="s">
        <v>77</v>
      </c>
      <c r="D13" s="522">
        <f>NARUS!D13+MALAKAL!D13+'Malakal IDP'!D13+JUAIBOR!D13+KEEW!D13+'MELUTpoc '!D13+NASIR!D13+LEER!D13+'OLD FANGAK'!D13+WALGAK!D13+PAGIL!D13+YUAI!D13+'Narus CDOT'!D13+JIECH!D13+ADONG!D13+Renk!D13+Gangyiel!D13+Bunj!D13+JMH!D13+AYOD!D13+Akoka!D13+Kurwai!D13+LANKIEN!D13+BENTIU!D13+ROM!D13+Pagak!D13+KOCH!D13+JTH!D13+Akobo!D13+Ulang!D13+Kodok!D13+Chuil!D13+Doma!D13+KMH!D13+KCH!D13+'Wau shilluk'!D13+'Koradar idp'!D13</f>
        <v>85</v>
      </c>
      <c r="E13" s="711">
        <f>NARUS!E13+MALAKAL!E13+'Malakal IDP'!E13+JUAIBOR!E13+KEEW!E13+'MELUTpoc '!E13+NASIR!E13+LEER!E13+'OLD FANGAK'!E13+WALGAK!E13+PAGIL!E13+YUAI!E13+'Narus CDOT'!E13+JIECH!E13+ADONG!E13+Renk!E13+Gangyiel!E13+Bunj!E13+JMH!E13+AYOD!E13+Akoka!E13+Kurwai!E13+LANKIEN!E13+BENTIU!E13+ROM!E13+Pagak!E13+KOCH!E13+JTH!E13+Akobo!E13+Ulang!E13+Kodok!E13+Chuil!E13+Doma!E13+KMH!E13+KCH!E13+'Wau shilluk'!E13+'Koradar idp'!E13</f>
        <v>5</v>
      </c>
      <c r="F13" s="711">
        <f>NARUS!F13+MALAKAL!F13+'Malakal IDP'!F13+JUAIBOR!F13+KEEW!F13+'MELUTpoc '!F13+NASIR!F13+LEER!F13+'OLD FANGAK'!F13+WALGAK!F13+PAGIL!F13+YUAI!F13+'Narus CDOT'!F13+JIECH!F13+ADONG!F13+Renk!F13+Gangyiel!F13+Bunj!F13+JMH!F13+AYOD!F13+Akoka!F13+Kurwai!F13+LANKIEN!F13+BENTIU!F13+ROM!F13+Pagak!F13+KOCH!F13+JTH!F13+Akobo!F13+Ulang!F13+Kodok!F13+Chuil!F13+Doma!F13+KMH!F13+KCH!F13+'Wau shilluk'!F13+'Koradar idp'!F13</f>
        <v>12</v>
      </c>
      <c r="G13" s="712">
        <f>NARUS!G13+MALAKAL!G13+'Malakal IDP'!G13+JUAIBOR!G13+KEEW!G13+'MELUTpoc '!G13+NASIR!G13+LEER!G13+'OLD FANGAK'!G13+WALGAK!G13+PAGIL!G13+YUAI!G13+'Narus CDOT'!G13+JIECH!G13+ADONG!G13+Renk!G13+Gangyiel!G13+Bunj!G13+JMH!G13+AYOD!G13+Akoka!G13+Kurwai!G13+LANKIEN!G13+BENTIU!G13+ROM!G13+Pagak!G13+KOCH!G13+JTH!G13+Akobo!G13+Ulang!G13+Kodok!G13+Chuil!G13+Doma!G13+KMH!G13+KCH!G13+'Wau shilluk'!G13+'Koradar idp'!G13</f>
        <v>39</v>
      </c>
      <c r="H13" s="712">
        <f>NARUS!H13+MALAKAL!H13+'Malakal IDP'!H13+JUAIBOR!H13+KEEW!H13+'MELUTpoc '!H13+NASIR!H13+LEER!H13+'OLD FANGAK'!H13+WALGAK!H13+PAGIL!H13+YUAI!H13+'Narus CDOT'!H13+JIECH!H13+ADONG!H13+Renk!H13+Gangyiel!H13+Bunj!H13+JMH!H13+AYOD!H13+Akoka!H13+Kurwai!H13+LANKIEN!H13+BENTIU!H13+ROM!H13+Pagak!H13+KOCH!H13+JTH!H13+Akobo!H13+Ulang!H13+Kodok!H13+Chuil!H13+Doma!H13+KMH!H13+KCH!H13+'Wau shilluk'!H13+'Koradar idp'!H13</f>
        <v>37</v>
      </c>
      <c r="I13" s="712">
        <f>NARUS!I13+MALAKAL!I13+'Malakal IDP'!I13+JUAIBOR!I13+KEEW!I13+'MELUTpoc '!I13+NASIR!I13+LEER!I13+'OLD FANGAK'!I13+WALGAK!I13+PAGIL!I13+YUAI!I13+'Narus CDOT'!I13+JIECH!I13+ADONG!I13+Renk!I13+Gangyiel!I13+Bunj!I13+JMH!I13+AYOD!I13+Akoka!I13+Kurwai!I13+LANKIEN!I13+BENTIU!I13+ROM!I13+Pagak!I13+KOCH!I13+JTH!I13+Akobo!I13+Ulang!I13+Kodok!I13+Chuil!I13+Doma!I13+KMH!I13+KCH!I13+'Wau shilluk'!I13+'Koradar idp'!I13</f>
        <v>9</v>
      </c>
      <c r="J13" s="712">
        <f>NARUS!J13+MALAKAL!J13+'Malakal IDP'!J13+JUAIBOR!J13+KEEW!J13+'MELUTpoc '!J13+NASIR!J13+LEER!J13+'OLD FANGAK'!J13+WALGAK!J13+PAGIL!J13+YUAI!J13+'Narus CDOT'!J13+JIECH!J13+ADONG!J13+Renk!J13+Gangyiel!J13+Bunj!J13+JMH!J13+AYOD!J13+Akoka!J13+Kurwai!J13+LANKIEN!J13+BENTIU!J13+ROM!J13+Pagak!J13+KOCH!J13+JTH!J13+Akobo!J13+Ulang!J13+Kodok!J13+Chuil!J13+Doma!J13+KMH!J13+KCH!J13+'Wau shilluk'!J13+'Koradar idp'!J13</f>
        <v>36</v>
      </c>
      <c r="K13" s="712">
        <f>NARUS!K13+MALAKAL!K13+'Malakal IDP'!K13+JUAIBOR!K13+KEEW!K13+'MELUTpoc '!K13+NASIR!K13+LEER!K13+'OLD FANGAK'!K13+WALGAK!K13+PAGIL!K13+YUAI!K13+'Narus CDOT'!K13+JIECH!K13+ADONG!K13+Renk!K13+Gangyiel!K13+Bunj!K13+JMH!K13+AYOD!K13+Akoka!K13+Kurwai!K13+LANKIEN!K13+BENTIU!K13+ROM!K13+Pagak!K13+KOCH!K13+JTH!K13+Akobo!K13+Ulang!K13+Kodok!K13+Chuil!K13+Doma!K13+KMH!K13+KCH!K13+'Wau shilluk'!K13+'Koradar idp'!K13</f>
        <v>42</v>
      </c>
      <c r="L13" s="712">
        <f>NARUS!L13+MALAKAL!L13+'Malakal IDP'!L13+JUAIBOR!L13+KEEW!L13+'MELUTpoc '!L13+NASIR!L13+LEER!L13+'OLD FANGAK'!L13+WALGAK!L13+PAGIL!L13+YUAI!L13+'Narus CDOT'!L13+JIECH!L13+ADONG!L13+Renk!L13+Gangyiel!L13+Bunj!L13+JMH!L13+AYOD!L13+Akoka!L13+Kurwai!L13+LANKIEN!L13+BENTIU!L13+ROM!L13+Pagak!L13+KOCH!L13+JTH!L13+Akobo!L13+Ulang!L13+Kodok!L13+Chuil!L13+Doma!L13+KMH!L13+KCH!L13+'Wau shilluk'!L13+'Koradar idp'!L13</f>
        <v>63</v>
      </c>
      <c r="M13" s="712">
        <f>NARUS!M13+MALAKAL!M13+'Malakal IDP'!M13+JUAIBOR!M13+KEEW!M13+'MELUTpoc '!M13+NASIR!M13+LEER!M13+'OLD FANGAK'!M13+WALGAK!M13+PAGIL!M13+YUAI!M13+'Narus CDOT'!M13+JIECH!M13+ADONG!M13+Renk!M13+Gangyiel!M13+Bunj!M13+JMH!M13+AYOD!M13+Akoka!M13+Kurwai!M13+LANKIEN!M13+BENTIU!M13+ROM!M13+Pagak!M13+KOCH!M13+JTH!M13+Akobo!M13+Ulang!M13+Kodok!M13+Chuil!M13+Doma!M13+KMH!M13+KCH!M13+'Wau shilluk'!M13+'Koradar idp'!M13</f>
        <v>12</v>
      </c>
      <c r="N13" s="712">
        <f>NARUS!N13+MALAKAL!N13+'Malakal IDP'!N13+JUAIBOR!N13+KEEW!N13+'MELUTpoc '!N13+NASIR!N13+LEER!N13+'OLD FANGAK'!N13+WALGAK!N13+PAGIL!N13+YUAI!N13+'Narus CDOT'!N13+JIECH!N13+ADONG!N13+Renk!N13+Gangyiel!N13+Bunj!N13+JMH!N13+AYOD!N13+Akoka!N13+Kurwai!N13+LANKIEN!N13+BENTIU!N13+ROM!N13+Pagak!N13+KOCH!N13+JTH!N13+Akobo!N13+Ulang!N13+Kodok!N13+Chuil!N13+Doma!N13+KMH!N13+KCH!N13+'Wau shilluk'!N13+'Koradar idp'!N13</f>
        <v>11</v>
      </c>
      <c r="O13" s="712">
        <f>NARUS!O13+MALAKAL!O13+'Malakal IDP'!O13+JUAIBOR!O13+KEEW!O13+'MELUTpoc '!O13+NASIR!O13+LEER!O13+'OLD FANGAK'!O13+WALGAK!O13+PAGIL!O13+YUAI!O13+'Narus CDOT'!O13+JIECH!O13+ADONG!O13+Renk!O13+Gangyiel!O13+Bunj!O13+JMH!O13+AYOD!O13+Akoka!O13+Kurwai!O13+LANKIEN!O13+BENTIU!O13+ROM!O13+Pagak!O13+KOCH!O13+JTH!O13+Akobo!O13+Ulang!O13+Kodok!O13+Chuil!O13+Doma!O13+KMH!O13+KCH!O13+'Wau shilluk'!O13+'Koradar idp'!O13</f>
        <v>12</v>
      </c>
      <c r="P13" s="713">
        <f>NARUS!P13+MALAKAL!P13+'Malakal IDP'!P13+JUAIBOR!P13+KEEW!P13+'MELUTpoc '!P13+NASIR!P13+LEER!P13+'OLD FANGAK'!P13+WALGAK!P13+PAGIL!P13+YUAI!P13+'Narus CDOT'!P13+JIECH!P13+ADONG!P13+Renk!P13+Gangyiel!P13+Bunj!P13+JMH!P13+AYOD!P13+Akoka!P13+Kurwai!P13+LANKIEN!P13+BENTIU!P13+ROM!P13+Pagak!P13+KOCH!P13+JTH!P13+Akobo!P13+Ulang!P13+Kodok!P13+Chuil!P13+Doma!P13+KMH!P13+KCH!P13+'Wau shilluk'!P13+'Koradar idp'!P13</f>
        <v>170</v>
      </c>
      <c r="Q13" s="713">
        <f>D13+E13+F13</f>
        <v>102</v>
      </c>
      <c r="R13" s="711">
        <f>NARUS!R13+MALAKAL!R13+'Malakal IDP'!R13+JUAIBOR!R13+KEEW!R13+'MELUTpoc '!R13+NASIR!R13+LEER!R13+'OLD FANGAK'!R13+WALGAK!R13+PAGIL!R13+YUAI!R13+'Narus CDOT'!R13+JIECH!R13+ADONG!R13+Renk!R13+Gangyiel!R13+Bunj!R13+JMH!R13+AYOD!R13+Akoka!R13+Kurwai!R13+LANKIEN!R13+BENTIU!R13+ROM!R13+Pagak!R13+KOCH!R13+JTH!R13+Akobo!R13+Ulang!R13+Kodok!R13+Chuil!R13+Doma!R13+KMH!R13+KCH!R13+'Wau shilluk'!R13+'Koradar idp'!R13</f>
        <v>57</v>
      </c>
      <c r="S13" s="539">
        <f>NARUS!S13+MALAKAL!S13+'Malakal IDP'!S13+JUAIBOR!S13+KEEW!S13+'MELUTpoc '!S13+NASIR!S13+LEER!S13+'OLD FANGAK'!S13+WALGAK!S13+PAGIL!S13+YUAI!S13+'Narus CDOT'!S13+JIECH!S13+ADONG!S13+Renk!S13+Gangyiel!S13+Bunj!S13+JMH!S13+AYOD!S13+Akoka!S13+Kurwai!S13+LANKIEN!S13+BENTIU!S13+ROM!S13+Pagak!S13+KOCH!S13+JTH!S13+Akobo!S13+Ulang!S13+Kodok!S13+Chuil!S13+Doma!S13+KMH!S13+KCH!S13+'Wau shilluk'!S13+'Koradar idp'!S13</f>
        <v>181</v>
      </c>
      <c r="T13" s="148"/>
      <c r="U13" s="9"/>
      <c r="V13" s="9"/>
      <c r="W13" s="9"/>
      <c r="X13" s="9"/>
      <c r="Y13" s="9"/>
      <c r="Z13" s="9"/>
    </row>
    <row r="14" spans="1:26" customFormat="1" x14ac:dyDescent="0.25">
      <c r="A14" s="433">
        <v>42744</v>
      </c>
      <c r="B14" s="438">
        <v>42750</v>
      </c>
      <c r="C14" s="435" t="s">
        <v>78</v>
      </c>
      <c r="D14" s="525">
        <f>NARUS!D14+MALAKAL!D14+'Malakal IDP'!D14+JUAIBOR!D14+KEEW!D14+'MELUTpoc '!D14+NASIR!D14+LEER!D14+'OLD FANGAK'!D14+WALGAK!D14+PAGIL!D14+YUAI!D14+'Narus CDOT'!D14+JIECH!D14+ADONG!D14+Renk!D14+Gangyiel!D14+Bunj!D14+JMH!D14+AYOD!D14+Akoka!D14+Kurwai!D14+LANKIEN!D14+BENTIU!D14+ROM!D14+Pagak!D14+KOCH!D14+JTH!D14+Akobo!D14+Ulang!D14+Kodok!D14+Chuil!D14+Doma!D14+KMH!D14+KCH!D14+'Wau shilluk'!D14+'Koradar idp'!D14</f>
        <v>87</v>
      </c>
      <c r="E14" s="450">
        <f>NARUS!E14+MALAKAL!E14+'Malakal IDP'!E14+JUAIBOR!E14+KEEW!E14+'MELUTpoc '!E14+NASIR!E14+LEER!E14+'OLD FANGAK'!E14+WALGAK!E14+PAGIL!E14+YUAI!E14+'Narus CDOT'!E14+JIECH!E14+ADONG!E14+Renk!E14+Gangyiel!E14+Bunj!E14+JMH!E14+AYOD!E14+Akoka!E14+Kurwai!E14+LANKIEN!E14+BENTIU!E14+ROM!E14+Pagak!E14+KOCH!E14+JTH!E14+Akobo!E14+Ulang!E14+Kodok!E14+Chuil!E14+Doma!E14+KMH!E14+KCH!E14+'Wau shilluk'!E14+'Koradar idp'!E14</f>
        <v>18</v>
      </c>
      <c r="F14" s="450">
        <f>NARUS!F14+MALAKAL!F14+'Malakal IDP'!F14+JUAIBOR!F14+KEEW!F14+'MELUTpoc '!F14+NASIR!F14+LEER!F14+'OLD FANGAK'!F14+WALGAK!F14+PAGIL!F14+YUAI!F14+'Narus CDOT'!F14+JIECH!F14+ADONG!F14+Renk!F14+Gangyiel!F14+Bunj!F14+JMH!F14+AYOD!F14+Akoka!F14+Kurwai!F14+LANKIEN!F14+BENTIU!F14+ROM!F14+Pagak!F14+KOCH!F14+JTH!F14+Akobo!F14+Ulang!F14+Kodok!F14+Chuil!F14+Doma!F14+KMH!F14+KCH!F14+'Wau shilluk'!F14+'Koradar idp'!F14</f>
        <v>32</v>
      </c>
      <c r="G14" s="431">
        <f>NARUS!G14+MALAKAL!G14+'Malakal IDP'!G14+JUAIBOR!G14+KEEW!G14+'MELUTpoc '!G14+NASIR!G14+LEER!G14+'OLD FANGAK'!G14+WALGAK!G14+PAGIL!G14+YUAI!G14+'Narus CDOT'!G14+JIECH!G14+ADONG!G14+Renk!G14+Gangyiel!G14+Bunj!G14+JMH!G14+AYOD!G14+Akoka!G14+Kurwai!G14+LANKIEN!G14+BENTIU!G14+ROM!G14+Pagak!G14+KOCH!G14+JTH!G14+Akobo!G14+Ulang!G14+Kodok!G14+Chuil!G14+Doma!G14+KMH!G14+KCH!G14+'Wau shilluk'!G14+'Koradar idp'!G14</f>
        <v>40</v>
      </c>
      <c r="H14" s="431">
        <f>NARUS!H14+MALAKAL!H14+'Malakal IDP'!H14+JUAIBOR!H14+KEEW!H14+'MELUTpoc '!H14+NASIR!H14+LEER!H14+'OLD FANGAK'!H14+WALGAK!H14+PAGIL!H14+YUAI!H14+'Narus CDOT'!H14+JIECH!H14+ADONG!H14+Renk!H14+Gangyiel!H14+Bunj!H14+JMH!H14+AYOD!H14+Akoka!H14+Kurwai!H14+LANKIEN!H14+BENTIU!H14+ROM!H14+Pagak!H14+KOCH!H14+JTH!H14+Akobo!H14+Ulang!H14+Kodok!H14+Chuil!H14+Doma!H14+KMH!H14+KCH!H14+'Wau shilluk'!H14+'Koradar idp'!H14</f>
        <v>49</v>
      </c>
      <c r="I14" s="431">
        <f>NARUS!I14+MALAKAL!I14+'Malakal IDP'!I14+JUAIBOR!I14+KEEW!I14+'MELUTpoc '!I14+NASIR!I14+LEER!I14+'OLD FANGAK'!I14+WALGAK!I14+PAGIL!I14+YUAI!I14+'Narus CDOT'!I14+JIECH!I14+ADONG!I14+Renk!I14+Gangyiel!I14+Bunj!I14+JMH!I14+AYOD!I14+Akoka!I14+Kurwai!I14+LANKIEN!I14+BENTIU!I14+ROM!I14+Pagak!I14+KOCH!I14+JTH!I14+Akobo!I14+Ulang!I14+Kodok!I14+Chuil!I14+Doma!I14+KMH!I14+KCH!I14+'Wau shilluk'!I14+'Koradar idp'!I14</f>
        <v>31</v>
      </c>
      <c r="J14" s="431">
        <f>NARUS!J14+MALAKAL!J14+'Malakal IDP'!J14+JUAIBOR!J14+KEEW!J14+'MELUTpoc '!J14+NASIR!J14+LEER!J14+'OLD FANGAK'!J14+WALGAK!J14+PAGIL!J14+YUAI!J14+'Narus CDOT'!J14+JIECH!J14+ADONG!J14+Renk!J14+Gangyiel!J14+Bunj!J14+JMH!J14+AYOD!J14+Akoka!J14+Kurwai!J14+LANKIEN!J14+BENTIU!J14+ROM!J14+Pagak!J14+KOCH!J14+JTH!J14+Akobo!J14+Ulang!J14+Kodok!J14+Chuil!J14+Doma!J14+KMH!J14+KCH!J14+'Wau shilluk'!J14+'Koradar idp'!J14</f>
        <v>38</v>
      </c>
      <c r="K14" s="431">
        <f>NARUS!K14+MALAKAL!K14+'Malakal IDP'!K14+JUAIBOR!K14+KEEW!K14+'MELUTpoc '!K14+NASIR!K14+LEER!K14+'OLD FANGAK'!K14+WALGAK!K14+PAGIL!K14+YUAI!K14+'Narus CDOT'!K14+JIECH!K14+ADONG!K14+Renk!K14+Gangyiel!K14+Bunj!K14+JMH!K14+AYOD!K14+Akoka!K14+Kurwai!K14+LANKIEN!K14+BENTIU!K14+ROM!K14+Pagak!K14+KOCH!K14+JTH!K14+Akobo!K14+Ulang!K14+Kodok!K14+Chuil!K14+Doma!K14+KMH!K14+KCH!K14+'Wau shilluk'!K14+'Koradar idp'!K14</f>
        <v>44</v>
      </c>
      <c r="L14" s="431">
        <f>NARUS!L14+MALAKAL!L14+'Malakal IDP'!L14+JUAIBOR!L14+KEEW!L14+'MELUTpoc '!L14+NASIR!L14+LEER!L14+'OLD FANGAK'!L14+WALGAK!L14+PAGIL!L14+YUAI!L14+'Narus CDOT'!L14+JIECH!L14+ADONG!L14+Renk!L14+Gangyiel!L14+Bunj!L14+JMH!L14+AYOD!L14+Akoka!L14+Kurwai!L14+LANKIEN!L14+BENTIU!L14+ROM!L14+Pagak!L14+KOCH!L14+JTH!L14+Akobo!L14+Ulang!L14+Kodok!L14+Chuil!L14+Doma!L14+KMH!L14+KCH!L14+'Wau shilluk'!L14+'Koradar idp'!L14</f>
        <v>60</v>
      </c>
      <c r="M14" s="431">
        <f>NARUS!M14+MALAKAL!M14+'Malakal IDP'!M14+JUAIBOR!M14+KEEW!M14+'MELUTpoc '!M14+NASIR!M14+LEER!M14+'OLD FANGAK'!M14+WALGAK!M14+PAGIL!M14+YUAI!M14+'Narus CDOT'!M14+JIECH!M14+ADONG!M14+Renk!M14+Gangyiel!M14+Bunj!M14+JMH!M14+AYOD!M14+Akoka!M14+Kurwai!M14+LANKIEN!M14+BENTIU!M14+ROM!M14+Pagak!M14+KOCH!M14+JTH!M14+Akobo!M14+Ulang!M14+Kodok!M14+Chuil!M14+Doma!M14+KMH!M14+KCH!M14+'Wau shilluk'!M14+'Koradar idp'!M14</f>
        <v>24</v>
      </c>
      <c r="N14" s="431">
        <f>NARUS!N14+MALAKAL!N14+'Malakal IDP'!N14+JUAIBOR!N14+KEEW!N14+'MELUTpoc '!N14+NASIR!N14+LEER!N14+'OLD FANGAK'!N14+WALGAK!N14+PAGIL!N14+YUAI!N14+'Narus CDOT'!N14+JIECH!N14+ADONG!N14+Renk!N14+Gangyiel!N14+Bunj!N14+JMH!N14+AYOD!N14+Akoka!N14+Kurwai!N14+LANKIEN!N14+BENTIU!N14+ROM!N14+Pagak!N14+KOCH!N14+JTH!N14+Akobo!N14+Ulang!N14+Kodok!N14+Chuil!N14+Doma!N14+KMH!N14+KCH!N14+'Wau shilluk'!N14+'Koradar idp'!N14</f>
        <v>23</v>
      </c>
      <c r="O14" s="431">
        <f>NARUS!O14+MALAKAL!O14+'Malakal IDP'!O14+JUAIBOR!O14+KEEW!O14+'MELUTpoc '!O14+NASIR!O14+LEER!O14+'OLD FANGAK'!O14+WALGAK!O14+PAGIL!O14+YUAI!O14+'Narus CDOT'!O14+JIECH!O14+ADONG!O14+Renk!O14+Gangyiel!O14+Bunj!O14+JMH!O14+AYOD!O14+Akoka!O14+Kurwai!O14+LANKIEN!O14+BENTIU!O14+ROM!O14+Pagak!O14+KOCH!O14+JTH!O14+Akobo!O14+Ulang!O14+Kodok!O14+Chuil!O14+Doma!O14+KMH!O14+KCH!O14+'Wau shilluk'!O14+'Koradar idp'!O14</f>
        <v>28</v>
      </c>
      <c r="P14" s="449">
        <f>NARUS!P14+MALAKAL!P14+'Malakal IDP'!P14+JUAIBOR!P14+KEEW!P14+'MELUTpoc '!P14+NASIR!P14+LEER!P14+'OLD FANGAK'!P14+WALGAK!P14+PAGIL!P14+YUAI!P14+'Narus CDOT'!P14+JIECH!P14+ADONG!P14+Renk!P14+Gangyiel!P14+Bunj!P14+JMH!P14+AYOD!P14+Akoka!P14+Kurwai!P14+LANKIEN!P14+BENTIU!P14+ROM!P14+Pagak!P14+KOCH!P14+JTH!P14+Akobo!P14+Ulang!P14+Kodok!P14+Chuil!P14+Doma!P14+KMH!P14+KCH!P14+'Wau shilluk'!P14+'Koradar idp'!P14</f>
        <v>181</v>
      </c>
      <c r="Q14" s="550">
        <f t="shared" ref="Q14:Q27" si="0">D14+E14+F14</f>
        <v>137</v>
      </c>
      <c r="R14" s="450">
        <f>NARUS!R14+MALAKAL!R14+'Malakal IDP'!R14+JUAIBOR!R14+KEEW!R14+'MELUTpoc '!R14+NASIR!R14+LEER!R14+'OLD FANGAK'!R14+WALGAK!R14+PAGIL!R14+YUAI!R14+'Narus CDOT'!R14+JIECH!R14+ADONG!R14+Renk!R14+Gangyiel!R14+Bunj!R14+JMH!R14+AYOD!R14+Akoka!R14+Kurwai!R14+LANKIEN!R14+BENTIU!R14+ROM!R14+Pagak!R14+KOCH!R14+JTH!R14+Akobo!R14+Ulang!R14+Kodok!R14+Chuil!R14+Doma!R14+KMH!R14+KCH!R14+'Wau shilluk'!R14+'Koradar idp'!R14</f>
        <v>46</v>
      </c>
      <c r="S14" s="540">
        <f>NARUS!S14+MALAKAL!S14+'Malakal IDP'!S14+JUAIBOR!S14+KEEW!S14+'MELUTpoc '!S14+NASIR!S14+LEER!S14+'OLD FANGAK'!S14+WALGAK!S14+PAGIL!S14+YUAI!S14+'Narus CDOT'!S14+JIECH!S14+ADONG!S14+Renk!S14+Gangyiel!S14+Bunj!S14+JMH!S14+AYOD!S14+Akoka!S14+Kurwai!S14+LANKIEN!S14+BENTIU!S14+ROM!S14+Pagak!S14+KOCH!S14+JTH!S14+Akobo!S14+Ulang!S14+Kodok!S14+Chuil!S14+Doma!S14+KMH!S14+KCH!S14+'Wau shilluk'!S14+'Koradar idp'!S14</f>
        <v>192</v>
      </c>
      <c r="T14" s="148"/>
      <c r="U14" s="9"/>
      <c r="V14" s="9"/>
      <c r="W14" s="9"/>
      <c r="X14" s="9"/>
      <c r="Y14" s="9"/>
      <c r="Z14" s="9"/>
    </row>
    <row r="15" spans="1:26" customFormat="1" x14ac:dyDescent="0.25">
      <c r="A15" s="433">
        <v>42751</v>
      </c>
      <c r="B15" s="438">
        <v>42757</v>
      </c>
      <c r="C15" s="435" t="s">
        <v>79</v>
      </c>
      <c r="D15" s="525">
        <f>NARUS!D15+MALAKAL!D15+'Malakal IDP'!D15+JUAIBOR!D15+KEEW!D15+'MELUTpoc '!D15+NASIR!D15+LEER!D15+'OLD FANGAK'!D15+WALGAK!D15+PAGIL!D15+YUAI!D15+'Narus CDOT'!D15+JIECH!D15+ADONG!D15+Renk!D15+Gangyiel!D15+Bunj!D15+JMH!D15+AYOD!D15+Akoka!D15+Kurwai!D15+LANKIEN!D15+BENTIU!D15+ROM!D15+Pagak!D15+KOCH!D15+JTH!D15+Akobo!D15+Ulang!D15+Kodok!D15+Chuil!D15+Doma!D15+KMH!D15+KCH!D15+'Wau shilluk'!D15+'Koradar idp'!D15</f>
        <v>101</v>
      </c>
      <c r="E15" s="450">
        <f>NARUS!E15+MALAKAL!E15+'Malakal IDP'!E15+JUAIBOR!E15+KEEW!E15+'MELUTpoc '!E15+NASIR!E15+LEER!E15+'OLD FANGAK'!E15+WALGAK!E15+PAGIL!E15+YUAI!E15+'Narus CDOT'!E15+JIECH!E15+ADONG!E15+Renk!E15+Gangyiel!E15+Bunj!E15+JMH!E15+AYOD!E15+Akoka!E15+Kurwai!E15+LANKIEN!E15+BENTIU!E15+ROM!E15+Pagak!E15+KOCH!E15+JTH!E15+Akobo!E15+Ulang!E15+Kodok!E15+Chuil!E15+Doma!E15+KMH!E15+KCH!E15+'Wau shilluk'!E15+'Koradar idp'!E15</f>
        <v>36</v>
      </c>
      <c r="F15" s="450">
        <f>NARUS!F15+MALAKAL!F15+'Malakal IDP'!F15+JUAIBOR!F15+KEEW!F15+'MELUTpoc '!F15+NASIR!F15+LEER!F15+'OLD FANGAK'!F15+WALGAK!F15+PAGIL!F15+YUAI!F15+'Narus CDOT'!F15+JIECH!F15+ADONG!F15+Renk!F15+Gangyiel!F15+Bunj!F15+JMH!F15+AYOD!F15+Akoka!F15+Kurwai!F15+LANKIEN!F15+BENTIU!F15+ROM!F15+Pagak!F15+KOCH!F15+JTH!F15+Akobo!F15+Ulang!F15+Kodok!F15+Chuil!F15+Doma!F15+KMH!F15+KCH!F15+'Wau shilluk'!F15+'Koradar idp'!F15</f>
        <v>28</v>
      </c>
      <c r="G15" s="431">
        <f>NARUS!G15+MALAKAL!G15+'Malakal IDP'!G15+JUAIBOR!G15+KEEW!G15+'MELUTpoc '!G15+NASIR!G15+LEER!G15+'OLD FANGAK'!G15+WALGAK!G15+PAGIL!G15+YUAI!G15+'Narus CDOT'!G15+JIECH!G15+ADONG!G15+Renk!G15+Gangyiel!G15+Bunj!G15+JMH!G15+AYOD!G15+Akoka!G15+Kurwai!G15+LANKIEN!G15+BENTIU!G15+ROM!G15+Pagak!G15+KOCH!G15+JTH!G15+Akobo!G15+Ulang!G15+Kodok!G15+Chuil!G15+Doma!G15+KMH!G15+KCH!G15+'Wau shilluk'!G15+'Koradar idp'!G15</f>
        <v>54</v>
      </c>
      <c r="H15" s="431">
        <f>NARUS!H15+MALAKAL!H15+'Malakal IDP'!H15+JUAIBOR!H15+KEEW!H15+'MELUTpoc '!H15+NASIR!H15+LEER!H15+'OLD FANGAK'!H15+WALGAK!H15+PAGIL!H15+YUAI!H15+'Narus CDOT'!H15+JIECH!H15+ADONG!H15+Renk!H15+Gangyiel!H15+Bunj!H15+JMH!H15+AYOD!H15+Akoka!H15+Kurwai!H15+LANKIEN!H15+BENTIU!H15+ROM!H15+Pagak!H15+KOCH!H15+JTH!H15+Akobo!H15+Ulang!H15+Kodok!H15+Chuil!H15+Doma!H15+KMH!H15+KCH!H15+'Wau shilluk'!H15+'Koradar idp'!H15</f>
        <v>57</v>
      </c>
      <c r="I15" s="431">
        <f>NARUS!I15+MALAKAL!I15+'Malakal IDP'!I15+JUAIBOR!I15+KEEW!I15+'MELUTpoc '!I15+NASIR!I15+LEER!I15+'OLD FANGAK'!I15+WALGAK!I15+PAGIL!I15+YUAI!I15+'Narus CDOT'!I15+JIECH!I15+ADONG!I15+Renk!I15+Gangyiel!I15+Bunj!I15+JMH!I15+AYOD!I15+Akoka!I15+Kurwai!I15+LANKIEN!I15+BENTIU!I15+ROM!I15+Pagak!I15+KOCH!I15+JTH!I15+Akobo!I15+Ulang!I15+Kodok!I15+Chuil!I15+Doma!I15+KMH!I15+KCH!I15+'Wau shilluk'!I15+'Koradar idp'!I15</f>
        <v>37</v>
      </c>
      <c r="J15" s="431">
        <f>NARUS!J15+MALAKAL!J15+'Malakal IDP'!J15+JUAIBOR!J15+KEEW!J15+'MELUTpoc '!J15+NASIR!J15+LEER!J15+'OLD FANGAK'!J15+WALGAK!J15+PAGIL!J15+YUAI!J15+'Narus CDOT'!J15+JIECH!J15+ADONG!J15+Renk!J15+Gangyiel!J15+Bunj!J15+JMH!J15+AYOD!J15+Akoka!J15+Kurwai!J15+LANKIEN!J15+BENTIU!J15+ROM!J15+Pagak!J15+KOCH!J15+JTH!J15+Akobo!J15+Ulang!J15+Kodok!J15+Chuil!J15+Doma!J15+KMH!J15+KCH!J15+'Wau shilluk'!J15+'Koradar idp'!J15</f>
        <v>54</v>
      </c>
      <c r="K15" s="431">
        <f>NARUS!K15+MALAKAL!K15+'Malakal IDP'!K15+JUAIBOR!K15+KEEW!K15+'MELUTpoc '!K15+NASIR!K15+LEER!K15+'OLD FANGAK'!K15+WALGAK!K15+PAGIL!K15+YUAI!K15+'Narus CDOT'!K15+JIECH!K15+ADONG!K15+Renk!K15+Gangyiel!K15+Bunj!K15+JMH!K15+AYOD!K15+Akoka!K15+Kurwai!K15+LANKIEN!K15+BENTIU!K15+ROM!K15+Pagak!K15+KOCH!K15+JTH!K15+Akobo!K15+Ulang!K15+Kodok!K15+Chuil!K15+Doma!K15+KMH!K15+KCH!K15+'Wau shilluk'!K15+'Koradar idp'!K15</f>
        <v>56</v>
      </c>
      <c r="L15" s="431">
        <f>NARUS!L15+MALAKAL!L15+'Malakal IDP'!L15+JUAIBOR!L15+KEEW!L15+'MELUTpoc '!L15+NASIR!L15+LEER!L15+'OLD FANGAK'!L15+WALGAK!L15+PAGIL!L15+YUAI!L15+'Narus CDOT'!L15+JIECH!L15+ADONG!L15+Renk!L15+Gangyiel!L15+Bunj!L15+JMH!L15+AYOD!L15+Akoka!L15+Kurwai!L15+LANKIEN!L15+BENTIU!L15+ROM!L15+Pagak!L15+KOCH!L15+JTH!L15+Akobo!L15+Ulang!L15+Kodok!L15+Chuil!L15+Doma!L15+KMH!L15+KCH!L15+'Wau shilluk'!L15+'Koradar idp'!L15</f>
        <v>85</v>
      </c>
      <c r="M15" s="431">
        <f>NARUS!M15+MALAKAL!M15+'Malakal IDP'!M15+JUAIBOR!M15+KEEW!M15+'MELUTpoc '!M15+NASIR!M15+LEER!M15+'OLD FANGAK'!M15+WALGAK!M15+PAGIL!M15+YUAI!M15+'Narus CDOT'!M15+JIECH!M15+ADONG!M15+Renk!M15+Gangyiel!M15+Bunj!M15+JMH!M15+AYOD!M15+Akoka!M15+Kurwai!M15+LANKIEN!M15+BENTIU!M15+ROM!M15+Pagak!M15+KOCH!M15+JTH!M15+Akobo!M15+Ulang!M15+Kodok!M15+Chuil!M15+Doma!M15+KMH!M15+KCH!M15+'Wau shilluk'!M15+'Koradar idp'!M15</f>
        <v>37</v>
      </c>
      <c r="N15" s="431">
        <f>NARUS!N15+MALAKAL!N15+'Malakal IDP'!N15+JUAIBOR!N15+KEEW!N15+'MELUTpoc '!N15+NASIR!N15+LEER!N15+'OLD FANGAK'!N15+WALGAK!N15+PAGIL!N15+YUAI!N15+'Narus CDOT'!N15+JIECH!N15+ADONG!N15+Renk!N15+Gangyiel!N15+Bunj!N15+JMH!N15+AYOD!N15+Akoka!N15+Kurwai!N15+LANKIEN!N15+BENTIU!N15+ROM!N15+Pagak!N15+KOCH!N15+JTH!N15+Akobo!N15+Ulang!N15+Kodok!N15+Chuil!N15+Doma!N15+KMH!N15+KCH!N15+'Wau shilluk'!N15+'Koradar idp'!N15</f>
        <v>36</v>
      </c>
      <c r="O15" s="431">
        <f>NARUS!O15+MALAKAL!O15+'Malakal IDP'!O15+JUAIBOR!O15+KEEW!O15+'MELUTpoc '!O15+NASIR!O15+LEER!O15+'OLD FANGAK'!O15+WALGAK!O15+PAGIL!O15+YUAI!O15+'Narus CDOT'!O15+JIECH!O15+ADONG!O15+Renk!O15+Gangyiel!O15+Bunj!O15+JMH!O15+AYOD!O15+Akoka!O15+Kurwai!O15+LANKIEN!O15+BENTIU!O15+ROM!O15+Pagak!O15+KOCH!O15+JTH!O15+Akobo!O15+Ulang!O15+Kodok!O15+Chuil!O15+Doma!O15+KMH!O15+KCH!O15+'Wau shilluk'!O15+'Koradar idp'!O15</f>
        <v>36</v>
      </c>
      <c r="P15" s="449">
        <f>NARUS!P15+MALAKAL!P15+'Malakal IDP'!P15+JUAIBOR!P15+KEEW!P15+'MELUTpoc '!P15+NASIR!P15+LEER!P15+'OLD FANGAK'!P15+WALGAK!P15+PAGIL!P15+YUAI!P15+'Narus CDOT'!P15+JIECH!P15+ADONG!P15+Renk!P15+Gangyiel!P15+Bunj!P15+JMH!P15+AYOD!P15+Akoka!P15+Kurwai!P15+LANKIEN!P15+BENTIU!P15+ROM!P15+Pagak!P15+KOCH!P15+JTH!P15+Akobo!P15+Ulang!P15+Kodok!P15+Chuil!P15+Doma!P15+KMH!P15+KCH!P15+'Wau shilluk'!P15+'Koradar idp'!P15</f>
        <v>190</v>
      </c>
      <c r="Q15" s="550">
        <f t="shared" si="0"/>
        <v>165</v>
      </c>
      <c r="R15" s="450">
        <f>NARUS!R15+MALAKAL!R15+'Malakal IDP'!R15+JUAIBOR!R15+KEEW!R15+'MELUTpoc '!R15+NASIR!R15+LEER!R15+'OLD FANGAK'!R15+WALGAK!R15+PAGIL!R15+YUAI!R15+'Narus CDOT'!R15+JIECH!R15+ADONG!R15+Renk!R15+Gangyiel!R15+Bunj!R15+JMH!R15+AYOD!R15+Akoka!R15+Kurwai!R15+LANKIEN!R15+BENTIU!R15+ROM!R15+Pagak!R15+KOCH!R15+JTH!R15+Akobo!R15+Ulang!R15+Kodok!R15+Chuil!R15+Doma!R15+KMH!R15+KCH!R15+'Wau shilluk'!R15+'Koradar idp'!R15</f>
        <v>59</v>
      </c>
      <c r="S15" s="540">
        <f>NARUS!S15+MALAKAL!S15+'Malakal IDP'!S15+JUAIBOR!S15+KEEW!S15+'MELUTpoc '!S15+NASIR!S15+LEER!S15+'OLD FANGAK'!S15+WALGAK!S15+PAGIL!S15+YUAI!S15+'Narus CDOT'!S15+JIECH!S15+ADONG!S15+Renk!S15+Gangyiel!S15+Bunj!S15+JMH!S15+AYOD!S15+Akoka!S15+Kurwai!S15+LANKIEN!S15+BENTIU!S15+ROM!S15+Pagak!S15+KOCH!S15+JTH!S15+Akobo!S15+Ulang!S15+Kodok!S15+Chuil!S15+Doma!S15+KMH!S15+KCH!S15+'Wau shilluk'!S15+'Koradar idp'!S15</f>
        <v>186</v>
      </c>
      <c r="T15" s="148"/>
      <c r="U15" s="9"/>
      <c r="V15" s="9"/>
      <c r="W15" s="9"/>
      <c r="X15" s="9"/>
      <c r="Y15" s="9"/>
      <c r="Z15" s="9"/>
    </row>
    <row r="16" spans="1:26" customFormat="1" x14ac:dyDescent="0.25">
      <c r="A16" s="433">
        <v>42758</v>
      </c>
      <c r="B16" s="438">
        <v>42764</v>
      </c>
      <c r="C16" s="435" t="s">
        <v>80</v>
      </c>
      <c r="D16" s="525">
        <f>NARUS!D16+MALAKAL!D16+'Malakal IDP'!D16+JUAIBOR!D16+KEEW!D16+'MELUTpoc '!D16+NASIR!D16+LEER!D16+'OLD FANGAK'!D16+WALGAK!D16+PAGIL!D16+YUAI!D16+'Narus CDOT'!D16+JIECH!D16+ADONG!D16+Renk!D16+Gangyiel!D16+Bunj!D16+JMH!D16+AYOD!D16+Akoka!D16+Kurwai!D16+LANKIEN!D16+BENTIU!D16+ROM!D16+Pagak!D16+KOCH!D16+JTH!D16+Akobo!D16+Ulang!D16+Kodok!D16+Chuil!D16+Doma!D16+KMH!D16+KCH!D16+'Wau shilluk'!D16+'Koradar idp'!D16</f>
        <v>98</v>
      </c>
      <c r="E16" s="450">
        <f>NARUS!E16+MALAKAL!E16+'Malakal IDP'!E16+JUAIBOR!E16+KEEW!E16+'MELUTpoc '!E16+NASIR!E16+LEER!E16+'OLD FANGAK'!E16+WALGAK!E16+PAGIL!E16+YUAI!E16+'Narus CDOT'!E16+JIECH!E16+ADONG!E16+Renk!E16+Gangyiel!E16+Bunj!E16+JMH!E16+AYOD!E16+Akoka!E16+Kurwai!E16+LANKIEN!E16+BENTIU!E16+ROM!E16+Pagak!E16+KOCH!E16+JTH!E16+Akobo!E16+Ulang!E16+Kodok!E16+Chuil!E16+Doma!E16+KMH!E16+KCH!E16+'Wau shilluk'!E16+'Koradar idp'!E16</f>
        <v>44</v>
      </c>
      <c r="F16" s="450">
        <f>NARUS!F16+MALAKAL!F16+'Malakal IDP'!F16+JUAIBOR!F16+KEEW!F16+'MELUTpoc '!F16+NASIR!F16+LEER!F16+'OLD FANGAK'!F16+WALGAK!F16+PAGIL!F16+YUAI!F16+'Narus CDOT'!F16+JIECH!F16+ADONG!F16+Renk!F16+Gangyiel!F16+Bunj!F16+JMH!F16+AYOD!F16+Akoka!F16+Kurwai!F16+LANKIEN!F16+BENTIU!F16+ROM!F16+Pagak!F16+KOCH!F16+JTH!F16+Akobo!F16+Ulang!F16+Kodok!F16+Chuil!F16+Doma!F16+KMH!F16+KCH!F16+'Wau shilluk'!F16+'Koradar idp'!F16</f>
        <v>48</v>
      </c>
      <c r="G16" s="431">
        <f>NARUS!G16+MALAKAL!G16+'Malakal IDP'!G16+JUAIBOR!G16+KEEW!G16+'MELUTpoc '!G16+NASIR!G16+LEER!G16+'OLD FANGAK'!G16+WALGAK!G16+PAGIL!G16+YUAI!G16+'Narus CDOT'!G16+JIECH!G16+ADONG!G16+Renk!G16+Gangyiel!G16+Bunj!G16+JMH!G16+AYOD!G16+Akoka!G16+Kurwai!G16+LANKIEN!G16+BENTIU!G16+ROM!G16+Pagak!G16+KOCH!G16+JTH!G16+Akobo!G16+Ulang!G16+Kodok!G16+Chuil!G16+Doma!G16+KMH!G16+KCH!G16+'Wau shilluk'!G16+'Koradar idp'!G16</f>
        <v>59</v>
      </c>
      <c r="H16" s="431">
        <f>NARUS!H16+MALAKAL!H16+'Malakal IDP'!H16+JUAIBOR!H16+KEEW!H16+'MELUTpoc '!H16+NASIR!H16+LEER!H16+'OLD FANGAK'!H16+WALGAK!H16+PAGIL!H16+YUAI!H16+'Narus CDOT'!H16+JIECH!H16+ADONG!H16+Renk!H16+Gangyiel!H16+Bunj!H16+JMH!H16+AYOD!H16+Akoka!H16+Kurwai!H16+LANKIEN!H16+BENTIU!H16+ROM!H16+Pagak!H16+KOCH!H16+JTH!H16+Akobo!H16+Ulang!H16+Kodok!H16+Chuil!H16+Doma!H16+KMH!H16+KCH!H16+'Wau shilluk'!H16+'Koradar idp'!H16</f>
        <v>68</v>
      </c>
      <c r="I16" s="431">
        <f>NARUS!I16+MALAKAL!I16+'Malakal IDP'!I16+JUAIBOR!I16+KEEW!I16+'MELUTpoc '!I16+NASIR!I16+LEER!I16+'OLD FANGAK'!I16+WALGAK!I16+PAGIL!I16+YUAI!I16+'Narus CDOT'!I16+JIECH!I16+ADONG!I16+Renk!I16+Gangyiel!I16+Bunj!I16+JMH!I16+AYOD!I16+Akoka!I16+Kurwai!I16+LANKIEN!I16+BENTIU!I16+ROM!I16+Pagak!I16+KOCH!I16+JTH!I16+Akobo!I16+Ulang!I16+Kodok!I16+Chuil!I16+Doma!I16+KMH!I16+KCH!I16+'Wau shilluk'!I16+'Koradar idp'!I16</f>
        <v>52</v>
      </c>
      <c r="J16" s="431">
        <f>NARUS!J16+MALAKAL!J16+'Malakal IDP'!J16+JUAIBOR!J16+KEEW!J16+'MELUTpoc '!J16+NASIR!J16+LEER!J16+'OLD FANGAK'!J16+WALGAK!J16+PAGIL!J16+YUAI!J16+'Narus CDOT'!J16+JIECH!J16+ADONG!J16+Renk!J16+Gangyiel!J16+Bunj!J16+JMH!J16+AYOD!J16+Akoka!J16+Kurwai!J16+LANKIEN!J16+BENTIU!J16+ROM!J16+Pagak!J16+KOCH!J16+JTH!J16+Akobo!J16+Ulang!J16+Kodok!J16+Chuil!J16+Doma!J16+KMH!J16+KCH!J16+'Wau shilluk'!J16+'Koradar idp'!J16</f>
        <v>56</v>
      </c>
      <c r="K16" s="431">
        <f>NARUS!K16+MALAKAL!K16+'Malakal IDP'!K16+JUAIBOR!K16+KEEW!K16+'MELUTpoc '!K16+NASIR!K16+LEER!K16+'OLD FANGAK'!K16+WALGAK!K16+PAGIL!K16+YUAI!K16+'Narus CDOT'!K16+JIECH!K16+ADONG!K16+Renk!K16+Gangyiel!K16+Bunj!K16+JMH!K16+AYOD!K16+Akoka!K16+Kurwai!K16+LANKIEN!K16+BENTIU!K16+ROM!K16+Pagak!K16+KOCH!K16+JTH!K16+Akobo!K16+Ulang!K16+Kodok!K16+Chuil!K16+Doma!K16+KMH!K16+KCH!K16+'Wau shilluk'!K16+'Koradar idp'!K16</f>
        <v>67</v>
      </c>
      <c r="L16" s="431">
        <f>NARUS!L16+MALAKAL!L16+'Malakal IDP'!L16+JUAIBOR!L16+KEEW!L16+'MELUTpoc '!L16+NASIR!L16+LEER!L16+'OLD FANGAK'!L16+WALGAK!L16+PAGIL!L16+YUAI!L16+'Narus CDOT'!L16+JIECH!L16+ADONG!L16+Renk!L16+Gangyiel!L16+Bunj!L16+JMH!L16+AYOD!L16+Akoka!L16+Kurwai!L16+LANKIEN!L16+BENTIU!L16+ROM!L16+Pagak!L16+KOCH!L16+JTH!L16+Akobo!L16+Ulang!L16+Kodok!L16+Chuil!L16+Doma!L16+KMH!L16+KCH!L16+'Wau shilluk'!L16+'Koradar idp'!L16</f>
        <v>101</v>
      </c>
      <c r="M16" s="431">
        <f>NARUS!M16+MALAKAL!M16+'Malakal IDP'!M16+JUAIBOR!M16+KEEW!M16+'MELUTpoc '!M16+NASIR!M16+LEER!M16+'OLD FANGAK'!M16+WALGAK!M16+PAGIL!M16+YUAI!M16+'Narus CDOT'!M16+JIECH!M16+ADONG!M16+Renk!M16+Gangyiel!M16+Bunj!M16+JMH!M16+AYOD!M16+Akoka!M16+Kurwai!M16+LANKIEN!M16+BENTIU!M16+ROM!M16+Pagak!M16+KOCH!M16+JTH!M16+Akobo!M16+Ulang!M16+Kodok!M16+Chuil!M16+Doma!M16+KMH!M16+KCH!M16+'Wau shilluk'!M16+'Koradar idp'!M16</f>
        <v>47</v>
      </c>
      <c r="N16" s="431">
        <f>NARUS!N16+MALAKAL!N16+'Malakal IDP'!N16+JUAIBOR!N16+KEEW!N16+'MELUTpoc '!N16+NASIR!N16+LEER!N16+'OLD FANGAK'!N16+WALGAK!N16+PAGIL!N16+YUAI!N16+'Narus CDOT'!N16+JIECH!N16+ADONG!N16+Renk!N16+Gangyiel!N16+Bunj!N16+JMH!N16+AYOD!N16+Akoka!N16+Kurwai!N16+LANKIEN!N16+BENTIU!N16+ROM!N16+Pagak!N16+KOCH!N16+JTH!N16+Akobo!N16+Ulang!N16+Kodok!N16+Chuil!N16+Doma!N16+KMH!N16+KCH!N16+'Wau shilluk'!N16+'Koradar idp'!N16</f>
        <v>47</v>
      </c>
      <c r="O16" s="431">
        <f>NARUS!O16+MALAKAL!O16+'Malakal IDP'!O16+JUAIBOR!O16+KEEW!O16+'MELUTpoc '!O16+NASIR!O16+LEER!O16+'OLD FANGAK'!O16+WALGAK!O16+PAGIL!O16+YUAI!O16+'Narus CDOT'!O16+JIECH!O16+ADONG!O16+Renk!O16+Gangyiel!O16+Bunj!O16+JMH!O16+AYOD!O16+Akoka!O16+Kurwai!O16+LANKIEN!O16+BENTIU!O16+ROM!O16+Pagak!O16+KOCH!O16+JTH!O16+Akobo!O16+Ulang!O16+Kodok!O16+Chuil!O16+Doma!O16+KMH!O16+KCH!O16+'Wau shilluk'!O16+'Koradar idp'!O16</f>
        <v>50</v>
      </c>
      <c r="P16" s="449">
        <f>NARUS!P16+MALAKAL!P16+'Malakal IDP'!P16+JUAIBOR!P16+KEEW!P16+'MELUTpoc '!P16+NASIR!P16+LEER!P16+'OLD FANGAK'!P16+WALGAK!P16+PAGIL!P16+YUAI!P16+'Narus CDOT'!P16+JIECH!P16+ADONG!P16+Renk!P16+Gangyiel!P16+Bunj!P16+JMH!P16+AYOD!P16+Akoka!P16+Kurwai!P16+LANKIEN!P16+BENTIU!P16+ROM!P16+Pagak!P16+KOCH!P16+JTH!P16+Akobo!P16+Ulang!P16+Kodok!P16+Chuil!P16+Doma!P16+KMH!P16+KCH!P16+'Wau shilluk'!P16+'Koradar idp'!P16</f>
        <v>169</v>
      </c>
      <c r="Q16" s="550">
        <f t="shared" si="0"/>
        <v>190</v>
      </c>
      <c r="R16" s="450">
        <f>NARUS!R16+MALAKAL!R16+'Malakal IDP'!R16+JUAIBOR!R16+KEEW!R16+'MELUTpoc '!R16+NASIR!R16+LEER!R16+'OLD FANGAK'!R16+WALGAK!R16+PAGIL!R16+YUAI!R16+'Narus CDOT'!R16+JIECH!R16+ADONG!R16+Renk!R16+Gangyiel!R16+Bunj!R16+JMH!R16+AYOD!R16+Akoka!R16+Kurwai!R16+LANKIEN!R16+BENTIU!R16+ROM!R16+Pagak!R16+KOCH!R16+JTH!R16+Akobo!R16+Ulang!R16+Kodok!R16+Chuil!R16+Doma!R16+KMH!R16+KCH!R16+'Wau shilluk'!R16+'Koradar idp'!R16</f>
        <v>60</v>
      </c>
      <c r="S16" s="540">
        <f>NARUS!S16+MALAKAL!S16+'Malakal IDP'!S16+JUAIBOR!S16+KEEW!S16+'MELUTpoc '!S16+NASIR!S16+LEER!S16+'OLD FANGAK'!S16+WALGAK!S16+PAGIL!S16+YUAI!S16+'Narus CDOT'!S16+JIECH!S16+ADONG!S16+Renk!S16+Gangyiel!S16+Bunj!S16+JMH!S16+AYOD!S16+Akoka!S16+Kurwai!S16+LANKIEN!S16+BENTIU!S16+ROM!S16+Pagak!S16+KOCH!S16+JTH!S16+Akobo!S16+Ulang!S16+Kodok!S16+Chuil!S16+Doma!S16+KMH!S16+KCH!S16+'Wau shilluk'!S16+'Koradar idp'!S16</f>
        <v>154</v>
      </c>
      <c r="T16" s="148"/>
      <c r="U16" s="9"/>
      <c r="V16" s="9"/>
      <c r="W16" s="9"/>
      <c r="X16" s="9"/>
      <c r="Y16" s="9"/>
      <c r="Z16" s="9"/>
    </row>
    <row r="17" spans="1:26" customFormat="1" ht="16.5" thickBot="1" x14ac:dyDescent="0.3">
      <c r="A17" s="689">
        <v>42765</v>
      </c>
      <c r="B17" s="690">
        <v>42771</v>
      </c>
      <c r="C17" s="691" t="s">
        <v>81</v>
      </c>
      <c r="D17" s="525">
        <f>NARUS!D17+MALAKAL!D17+'Malakal IDP'!D17+JUAIBOR!D17+KEEW!D17+'MELUTpoc '!D17+NASIR!D17+LEER!D17+'OLD FANGAK'!D17+WALGAK!D17+PAGIL!D17+YUAI!D17+'Narus CDOT'!D17+JIECH!D17+ADONG!D17+Renk!D17+Gangyiel!D17+Bunj!D17+JMH!D17+AYOD!D17+Akoka!D17+Kurwai!D17+LANKIEN!D17+BENTIU!D17+ROM!D17+Pagak!D17+KOCH!D17+JTH!D17+Akobo!D17+Ulang!D17+Kodok!D17+Chuil!D17+Doma!D17+KMH!D17+KCH!D17+'Wau shilluk'!D17+'Koradar idp'!D17</f>
        <v>99</v>
      </c>
      <c r="E17" s="450">
        <f>NARUS!E17+MALAKAL!E17+'Malakal IDP'!E17+JUAIBOR!E17+KEEW!E17+'MELUTpoc '!E17+NASIR!E17+LEER!E17+'OLD FANGAK'!E17+WALGAK!E17+PAGIL!E17+YUAI!E17+'Narus CDOT'!E17+JIECH!E17+ADONG!E17+Renk!E17+Gangyiel!E17+Bunj!E17+JMH!E17+AYOD!E17+Akoka!E17+Kurwai!E17+LANKIEN!E17+BENTIU!E17+ROM!E17+Pagak!E17+KOCH!E17+JTH!E17+Akobo!E17+Ulang!E17+Kodok!E17+Chuil!E17+Doma!E17+KMH!E17+KCH!E17+'Wau shilluk'!E17+'Koradar idp'!E17</f>
        <v>58</v>
      </c>
      <c r="F17" s="450">
        <f>NARUS!F17+MALAKAL!F17+'Malakal IDP'!F17+JUAIBOR!F17+KEEW!F17+'MELUTpoc '!F17+NASIR!F17+LEER!F17+'OLD FANGAK'!F17+WALGAK!F17+PAGIL!F17+YUAI!F17+'Narus CDOT'!F17+JIECH!F17+ADONG!F17+Renk!F17+Gangyiel!F17+Bunj!F17+JMH!F17+AYOD!F17+Akoka!F17+Kurwai!F17+LANKIEN!F17+BENTIU!F17+ROM!F17+Pagak!F17+KOCH!F17+JTH!F17+Akobo!F17+Ulang!F17+Kodok!F17+Chuil!F17+Doma!F17+KMH!F17+KCH!F17+'Wau shilluk'!F17+'Koradar idp'!F17</f>
        <v>59</v>
      </c>
      <c r="G17" s="431">
        <f>NARUS!G17+MALAKAL!G17+'Malakal IDP'!G17+JUAIBOR!G17+KEEW!G17+'MELUTpoc '!G17+NASIR!G17+LEER!G17+'OLD FANGAK'!G17+WALGAK!G17+PAGIL!G17+YUAI!G17+'Narus CDOT'!G17+JIECH!G17+ADONG!G17+Renk!G17+Gangyiel!G17+Bunj!G17+JMH!G17+AYOD!G17+Akoka!G17+Kurwai!G17+LANKIEN!G17+BENTIU!G17+ROM!G17+Pagak!G17+KOCH!G17+JTH!G17+Akobo!G17+Ulang!G17+Kodok!G17+Chuil!G17+Doma!G17+KMH!G17+KCH!G17+'Wau shilluk'!G17+'Koradar idp'!G17</f>
        <v>77</v>
      </c>
      <c r="H17" s="431">
        <f>NARUS!H17+MALAKAL!H17+'Malakal IDP'!H17+JUAIBOR!H17+KEEW!H17+'MELUTpoc '!H17+NASIR!H17+LEER!H17+'OLD FANGAK'!H17+WALGAK!H17+PAGIL!H17+YUAI!H17+'Narus CDOT'!H17+JIECH!H17+ADONG!H17+Renk!H17+Gangyiel!H17+Bunj!H17+JMH!H17+AYOD!H17+Akoka!H17+Kurwai!H17+LANKIEN!H17+BENTIU!H17+ROM!H17+Pagak!H17+KOCH!H17+JTH!H17+Akobo!H17+Ulang!H17+Kodok!H17+Chuil!H17+Doma!H17+KMH!H17+KCH!H17+'Wau shilluk'!H17+'Koradar idp'!H17</f>
        <v>69</v>
      </c>
      <c r="I17" s="431">
        <f>NARUS!I17+MALAKAL!I17+'Malakal IDP'!I17+JUAIBOR!I17+KEEW!I17+'MELUTpoc '!I17+NASIR!I17+LEER!I17+'OLD FANGAK'!I17+WALGAK!I17+PAGIL!I17+YUAI!I17+'Narus CDOT'!I17+JIECH!I17+ADONG!I17+Renk!I17+Gangyiel!I17+Bunj!I17+JMH!I17+AYOD!I17+Akoka!I17+Kurwai!I17+LANKIEN!I17+BENTIU!I17+ROM!I17+Pagak!I17+KOCH!I17+JTH!I17+Akobo!I17+Ulang!I17+Kodok!I17+Chuil!I17+Doma!I17+KMH!I17+KCH!I17+'Wau shilluk'!I17+'Koradar idp'!I17</f>
        <v>60</v>
      </c>
      <c r="J17" s="431">
        <f>NARUS!J17+MALAKAL!J17+'Malakal IDP'!J17+JUAIBOR!J17+KEEW!J17+'MELUTpoc '!J17+NASIR!J17+LEER!J17+'OLD FANGAK'!J17+WALGAK!J17+PAGIL!J17+YUAI!J17+'Narus CDOT'!J17+JIECH!J17+ADONG!J17+Renk!J17+Gangyiel!J17+Bunj!J17+JMH!J17+AYOD!J17+Akoka!J17+Kurwai!J17+LANKIEN!J17+BENTIU!J17+ROM!J17+Pagak!J17+KOCH!J17+JTH!J17+Akobo!J17+Ulang!J17+Kodok!J17+Chuil!J17+Doma!J17+KMH!J17+KCH!J17+'Wau shilluk'!J17+'Koradar idp'!J17</f>
        <v>74</v>
      </c>
      <c r="K17" s="431">
        <f>NARUS!K17+MALAKAL!K17+'Malakal IDP'!K17+JUAIBOR!K17+KEEW!K17+'MELUTpoc '!K17+NASIR!K17+LEER!K17+'OLD FANGAK'!K17+WALGAK!K17+PAGIL!K17+YUAI!K17+'Narus CDOT'!K17+JIECH!K17+ADONG!K17+Renk!K17+Gangyiel!K17+Bunj!K17+JMH!K17+AYOD!K17+Akoka!K17+Kurwai!K17+LANKIEN!K17+BENTIU!K17+ROM!K17+Pagak!K17+KOCH!K17+JTH!K17+Akobo!K17+Ulang!K17+Kodok!K17+Chuil!K17+Doma!K17+KMH!K17+KCH!K17+'Wau shilluk'!K17+'Koradar idp'!K17</f>
        <v>72</v>
      </c>
      <c r="L17" s="431">
        <f>NARUS!L17+MALAKAL!L17+'Malakal IDP'!L17+JUAIBOR!L17+KEEW!L17+'MELUTpoc '!L17+NASIR!L17+LEER!L17+'OLD FANGAK'!L17+WALGAK!L17+PAGIL!L17+YUAI!L17+'Narus CDOT'!L17+JIECH!L17+ADONG!L17+Renk!L17+Gangyiel!L17+Bunj!L17+JMH!L17+AYOD!L17+Akoka!L17+Kurwai!L17+LANKIEN!L17+BENTIU!L17+ROM!L17+Pagak!L17+KOCH!L17+JTH!L17+Akobo!L17+Ulang!L17+Kodok!L17+Chuil!L17+Doma!L17+KMH!L17+KCH!L17+'Wau shilluk'!L17+'Koradar idp'!L17</f>
        <v>93</v>
      </c>
      <c r="M17" s="431">
        <f>NARUS!M17+MALAKAL!M17+'Malakal IDP'!M17+JUAIBOR!M17+KEEW!M17+'MELUTpoc '!M17+NASIR!M17+LEER!M17+'OLD FANGAK'!M17+WALGAK!M17+PAGIL!M17+YUAI!M17+'Narus CDOT'!M17+JIECH!M17+ADONG!M17+Renk!M17+Gangyiel!M17+Bunj!M17+JMH!M17+AYOD!M17+Akoka!M17+Kurwai!M17+LANKIEN!M17+BENTIU!M17+ROM!M17+Pagak!M17+KOCH!M17+JTH!M17+Akobo!M17+Ulang!M17+Kodok!M17+Chuil!M17+Doma!M17+KMH!M17+KCH!M17+'Wau shilluk'!M17+'Koradar idp'!M17</f>
        <v>59</v>
      </c>
      <c r="N17" s="431">
        <f>NARUS!N17+MALAKAL!N17+'Malakal IDP'!N17+JUAIBOR!N17+KEEW!N17+'MELUTpoc '!N17+NASIR!N17+LEER!N17+'OLD FANGAK'!N17+WALGAK!N17+PAGIL!N17+YUAI!N17+'Narus CDOT'!N17+JIECH!N17+ADONG!N17+Renk!N17+Gangyiel!N17+Bunj!N17+JMH!N17+AYOD!N17+Akoka!N17+Kurwai!N17+LANKIEN!N17+BENTIU!N17+ROM!N17+Pagak!N17+KOCH!N17+JTH!N17+Akobo!N17+Ulang!N17+Kodok!N17+Chuil!N17+Doma!N17+KMH!N17+KCH!N17+'Wau shilluk'!N17+'Koradar idp'!N17</f>
        <v>59</v>
      </c>
      <c r="O17" s="431">
        <f>NARUS!O17+MALAKAL!O17+'Malakal IDP'!O17+JUAIBOR!O17+KEEW!O17+'MELUTpoc '!O17+NASIR!O17+LEER!O17+'OLD FANGAK'!O17+WALGAK!O17+PAGIL!O17+YUAI!O17+'Narus CDOT'!O17+JIECH!O17+ADONG!O17+Renk!O17+Gangyiel!O17+Bunj!O17+JMH!O17+AYOD!O17+Akoka!O17+Kurwai!O17+LANKIEN!O17+BENTIU!O17+ROM!O17+Pagak!O17+KOCH!O17+JTH!O17+Akobo!O17+Ulang!O17+Kodok!O17+Chuil!O17+Doma!O17+KMH!O17+KCH!O17+'Wau shilluk'!O17+'Koradar idp'!O17</f>
        <v>61</v>
      </c>
      <c r="P17" s="449">
        <f>NARUS!P17+MALAKAL!P17+'Malakal IDP'!P17+JUAIBOR!P17+KEEW!P17+'MELUTpoc '!P17+NASIR!P17+LEER!P17+'OLD FANGAK'!P17+WALGAK!P17+PAGIL!P17+YUAI!P17+'Narus CDOT'!P17+JIECH!P17+ADONG!P17+Renk!P17+Gangyiel!P17+Bunj!P17+JMH!P17+AYOD!P17+Akoka!P17+Kurwai!P17+LANKIEN!P17+BENTIU!P17+ROM!P17+Pagak!P17+KOCH!P17+JTH!P17+Akobo!P17+Ulang!P17+Kodok!P17+Chuil!P17+Doma!P17+KMH!P17+KCH!P17+'Wau shilluk'!P17+'Koradar idp'!P17</f>
        <v>152</v>
      </c>
      <c r="Q17" s="550">
        <f t="shared" si="0"/>
        <v>216</v>
      </c>
      <c r="R17" s="450">
        <f>NARUS!R17+MALAKAL!R17+'Malakal IDP'!R17+JUAIBOR!R17+KEEW!R17+'MELUTpoc '!R17+NASIR!R17+LEER!R17+'OLD FANGAK'!R17+WALGAK!R17+PAGIL!R17+YUAI!R17+'Narus CDOT'!R17+JIECH!R17+ADONG!R17+Renk!R17+Gangyiel!R17+Bunj!R17+JMH!R17+AYOD!R17+Akoka!R17+Kurwai!R17+LANKIEN!R17+BENTIU!R17+ROM!R17+Pagak!R17+KOCH!R17+JTH!R17+Akobo!R17+Ulang!R17+Kodok!R17+Chuil!R17+Doma!R17+KMH!R17+KCH!R17+'Wau shilluk'!R17+'Koradar idp'!R17</f>
        <v>38</v>
      </c>
      <c r="S17" s="540">
        <f>NARUS!S17+MALAKAL!S17+'Malakal IDP'!S17+JUAIBOR!S17+KEEW!S17+'MELUTpoc '!S17+NASIR!S17+LEER!S17+'OLD FANGAK'!S17+WALGAK!S17+PAGIL!S17+YUAI!S17+'Narus CDOT'!S17+JIECH!S17+ADONG!S17+Renk!S17+Gangyiel!S17+Bunj!S17+JMH!S17+AYOD!S17+Akoka!S17+Kurwai!S17+LANKIEN!S17+BENTIU!S17+ROM!S17+Pagak!S17+KOCH!S17+JTH!S17+Akobo!S17+Ulang!S17+Kodok!S17+Chuil!S17+Doma!S17+KMH!S17+KCH!S17+'Wau shilluk'!S17+'Koradar idp'!S17</f>
        <v>155</v>
      </c>
      <c r="T17" s="148"/>
      <c r="U17" s="9"/>
      <c r="V17" s="9"/>
      <c r="W17" s="9"/>
      <c r="X17" s="9"/>
      <c r="Y17" s="9"/>
      <c r="Z17" s="9"/>
    </row>
    <row r="18" spans="1:26" customFormat="1" ht="16.5" thickBot="1" x14ac:dyDescent="0.3">
      <c r="A18" s="976" t="s">
        <v>76</v>
      </c>
      <c r="B18" s="977"/>
      <c r="C18" s="978"/>
      <c r="D18" s="714">
        <f t="shared" ref="D18:S18" si="1">SUM(D13:D17)</f>
        <v>470</v>
      </c>
      <c r="E18" s="706">
        <f t="shared" si="1"/>
        <v>161</v>
      </c>
      <c r="F18" s="706">
        <f t="shared" si="1"/>
        <v>179</v>
      </c>
      <c r="G18" s="705">
        <f t="shared" si="1"/>
        <v>269</v>
      </c>
      <c r="H18" s="705">
        <f t="shared" si="1"/>
        <v>280</v>
      </c>
      <c r="I18" s="705">
        <f t="shared" si="1"/>
        <v>189</v>
      </c>
      <c r="J18" s="705">
        <f t="shared" si="1"/>
        <v>258</v>
      </c>
      <c r="K18" s="705">
        <f t="shared" si="1"/>
        <v>281</v>
      </c>
      <c r="L18" s="705">
        <f t="shared" si="1"/>
        <v>402</v>
      </c>
      <c r="M18" s="705">
        <f t="shared" si="1"/>
        <v>179</v>
      </c>
      <c r="N18" s="705">
        <f t="shared" si="1"/>
        <v>176</v>
      </c>
      <c r="O18" s="705">
        <f t="shared" si="1"/>
        <v>187</v>
      </c>
      <c r="P18" s="707">
        <f t="shared" si="1"/>
        <v>862</v>
      </c>
      <c r="Q18" s="726">
        <f t="shared" si="1"/>
        <v>810</v>
      </c>
      <c r="R18" s="706">
        <f t="shared" si="1"/>
        <v>260</v>
      </c>
      <c r="S18" s="715">
        <f t="shared" si="1"/>
        <v>868</v>
      </c>
      <c r="T18" s="148"/>
      <c r="U18" s="9"/>
      <c r="V18" s="9"/>
      <c r="W18" s="9"/>
      <c r="X18" s="9"/>
      <c r="Y18" s="9"/>
      <c r="Z18" s="9"/>
    </row>
    <row r="19" spans="1:26" customFormat="1" x14ac:dyDescent="0.25">
      <c r="A19" s="545">
        <v>42772</v>
      </c>
      <c r="B19" s="546">
        <v>42778</v>
      </c>
      <c r="C19" s="547" t="s">
        <v>82</v>
      </c>
      <c r="D19" s="525">
        <f>NARUS!D18+MALAKAL!D18+'Malakal IDP'!D18+JUAIBOR!D18+KEEW!D18+'MELUTpoc '!D18+NASIR!D18+LEER!D18+'OLD FANGAK'!D18+WALGAK!D18+PAGIL!D18+YUAI!D18+'Narus CDOT'!D18+JIECH!D18+ADONG!D18+Renk!D18+Gangyiel!D18+Bunj!D18+JMH!D18+AYOD!D18+Akoka!D18+Kurwai!D18+LANKIEN!D18+BENTIU!D18+ROM!D18+Pagak!D18+KOCH!D18+JTH!D18+Akobo!D18+Ulang!D18+Kodok!D18+Chuil!D18+Doma!D18+KMH!D18+KCH!D18+'Wau shilluk'!D18+'Koradar idp'!D18</f>
        <v>111</v>
      </c>
      <c r="E19" s="450">
        <f>NARUS!E18+MALAKAL!E18+'Malakal IDP'!E18+JUAIBOR!E18+KEEW!E18+'MELUTpoc '!E18+NASIR!E18+LEER!E18+'OLD FANGAK'!E18+WALGAK!E18+PAGIL!E18+YUAI!E18+'Narus CDOT'!E18+JIECH!E18+ADONG!E18+Renk!E18+Gangyiel!E18+Bunj!E18+JMH!E18+AYOD!E18+Akoka!E18+Kurwai!E18+LANKIEN!E18+BENTIU!E18+ROM!E18+Pagak!E18+KOCH!E18+JTH!E18+Akobo!E18+Ulang!E18+Kodok!E18+Chuil!E18+Doma!E18+KMH!E18+KCH!E18+'Wau shilluk'!E18+'Koradar idp'!E18</f>
        <v>68</v>
      </c>
      <c r="F19" s="450">
        <f>NARUS!F18+MALAKAL!F18+'Malakal IDP'!F18+JUAIBOR!F18+KEEW!F18+'MELUTpoc '!F18+NASIR!F18+LEER!F18+'OLD FANGAK'!F18+WALGAK!F18+PAGIL!F18+YUAI!F18+'Narus CDOT'!F18+JIECH!F18+ADONG!F18+Renk!F18+Gangyiel!F18+Bunj!F18+JMH!F18+AYOD!F18+Akoka!F18+Kurwai!F18+LANKIEN!F18+BENTIU!F18+ROM!F18+Pagak!F18+KOCH!F18+JTH!F18+Akobo!F18+Ulang!F18+Kodok!F18+Chuil!F18+Doma!F18+KMH!F18+KCH!F18+'Wau shilluk'!F18+'Koradar idp'!F18</f>
        <v>70</v>
      </c>
      <c r="G19" s="431">
        <f>NARUS!G18+MALAKAL!G18+'Malakal IDP'!G18+JUAIBOR!G18+KEEW!G18+'MELUTpoc '!G18+NASIR!G18+LEER!G18+'OLD FANGAK'!G18+WALGAK!G18+PAGIL!G18+YUAI!G18+'Narus CDOT'!G18+JIECH!G18+ADONG!G18+Renk!G18+Gangyiel!G18+Bunj!G18+JMH!G18+AYOD!G18+Akoka!G18+Kurwai!G18+LANKIEN!G18+BENTIU!G18+ROM!G18+Pagak!G18+KOCH!G18+JTH!G18+Akobo!G18+Ulang!G18+Kodok!G18+Chuil!G18+Doma!G18+KMH!G18+KCH!G18+'Wau shilluk'!G18+'Koradar idp'!G18</f>
        <v>89</v>
      </c>
      <c r="H19" s="431">
        <f>NARUS!H18+MALAKAL!H18+'Malakal IDP'!H18+JUAIBOR!H18+KEEW!H18+'MELUTpoc '!H18+NASIR!H18+LEER!H18+'OLD FANGAK'!H18+WALGAK!H18+PAGIL!H18+YUAI!H18+'Narus CDOT'!H18+JIECH!H18+ADONG!H18+Renk!H18+Gangyiel!H18+Bunj!H18+JMH!H18+AYOD!H18+Akoka!H18+Kurwai!H18+LANKIEN!H18+BENTIU!H18+ROM!H18+Pagak!H18+KOCH!H18+JTH!H18+Akobo!H18+Ulang!H18+Kodok!H18+Chuil!H18+Doma!H18+KMH!H18+KCH!H18+'Wau shilluk'!H18+'Koradar idp'!H18</f>
        <v>86</v>
      </c>
      <c r="I19" s="431">
        <f>NARUS!I18+MALAKAL!I18+'Malakal IDP'!I18+JUAIBOR!I18+KEEW!I18+'MELUTpoc '!I18+NASIR!I18+LEER!I18+'OLD FANGAK'!I18+WALGAK!I18+PAGIL!I18+YUAI!I18+'Narus CDOT'!I18+JIECH!I18+ADONG!I18+Renk!I18+Gangyiel!I18+Bunj!I18+JMH!I18+AYOD!I18+Akoka!I18+Kurwai!I18+LANKIEN!I18+BENTIU!I18+ROM!I18+Pagak!I18+KOCH!I18+JTH!I18+Akobo!I18+Ulang!I18+Kodok!I18+Chuil!I18+Doma!I18+KMH!I18+KCH!I18+'Wau shilluk'!I18+'Koradar idp'!I18</f>
        <v>74</v>
      </c>
      <c r="J19" s="431">
        <f>NARUS!J18+MALAKAL!J18+'Malakal IDP'!J18+JUAIBOR!J18+KEEW!J18+'MELUTpoc '!J18+NASIR!J18+LEER!J18+'OLD FANGAK'!J18+WALGAK!J18+PAGIL!J18+YUAI!J18+'Narus CDOT'!J18+JIECH!J18+ADONG!J18+Renk!J18+Gangyiel!J18+Bunj!J18+JMH!J18+AYOD!J18+Akoka!J18+Kurwai!J18+LANKIEN!J18+BENTIU!J18+ROM!J18+Pagak!J18+KOCH!J18+JTH!J18+Akobo!J18+Ulang!J18+Kodok!J18+Chuil!J18+Doma!J18+KMH!J18+KCH!J18+'Wau shilluk'!J18+'Koradar idp'!J18</f>
        <v>87</v>
      </c>
      <c r="K19" s="431">
        <f>NARUS!K18+MALAKAL!K18+'Malakal IDP'!K18+JUAIBOR!K18+KEEW!K18+'MELUTpoc '!K18+NASIR!K18+LEER!K18+'OLD FANGAK'!K18+WALGAK!K18+PAGIL!K18+YUAI!K18+'Narus CDOT'!K18+JIECH!K18+ADONG!K18+Renk!K18+Gangyiel!K18+Bunj!K18+JMH!K18+AYOD!K18+Akoka!K18+Kurwai!K18+LANKIEN!K18+BENTIU!K18+ROM!K18+Pagak!K18+KOCH!K18+JTH!K18+Akobo!K18+Ulang!K18+Kodok!K18+Chuil!K18+Doma!K18+KMH!K18+KCH!K18+'Wau shilluk'!K18+'Koradar idp'!K18</f>
        <v>86</v>
      </c>
      <c r="L19" s="431">
        <f>NARUS!L18+MALAKAL!L18+'Malakal IDP'!L18+JUAIBOR!L18+KEEW!L18+'MELUTpoc '!L18+NASIR!L18+LEER!L18+'OLD FANGAK'!L18+WALGAK!L18+PAGIL!L18+YUAI!L18+'Narus CDOT'!L18+JIECH!L18+ADONG!L18+Renk!L18+Gangyiel!L18+Bunj!L18+JMH!L18+AYOD!L18+Akoka!L18+Kurwai!L18+LANKIEN!L18+BENTIU!L18+ROM!L18+Pagak!L18+KOCH!L18+JTH!L18+Akobo!L18+Ulang!L18+Kodok!L18+Chuil!L18+Doma!L18+KMH!L18+KCH!L18+'Wau shilluk'!L18+'Koradar idp'!L18</f>
        <v>115</v>
      </c>
      <c r="M19" s="431">
        <f>NARUS!M18+MALAKAL!M18+'Malakal IDP'!M18+JUAIBOR!M18+KEEW!M18+'MELUTpoc '!M18+NASIR!M18+LEER!M18+'OLD FANGAK'!M18+WALGAK!M18+PAGIL!M18+YUAI!M18+'Narus CDOT'!M18+JIECH!M18+ADONG!M18+Renk!M18+Gangyiel!M18+Bunj!M18+JMH!M18+AYOD!M18+Akoka!M18+Kurwai!M18+LANKIEN!M18+BENTIU!M18+ROM!M18+Pagak!M18+KOCH!M18+JTH!M18+Akobo!M18+Ulang!M18+Kodok!M18+Chuil!M18+Doma!M18+KMH!M18+KCH!M18+'Wau shilluk'!M18+'Koradar idp'!M18</f>
        <v>71</v>
      </c>
      <c r="N19" s="431">
        <f>NARUS!N18+MALAKAL!N18+'Malakal IDP'!N18+JUAIBOR!N18+KEEW!N18+'MELUTpoc '!N18+NASIR!N18+LEER!N18+'OLD FANGAK'!N18+WALGAK!N18+PAGIL!N18+YUAI!N18+'Narus CDOT'!N18+JIECH!N18+ADONG!N18+Renk!N18+Gangyiel!N18+Bunj!N18+JMH!N18+AYOD!N18+Akoka!N18+Kurwai!N18+LANKIEN!N18+BENTIU!N18+ROM!N18+Pagak!N18+KOCH!N18+JTH!N18+Akobo!N18+Ulang!N18+Kodok!N18+Chuil!N18+Doma!N18+KMH!N18+KCH!N18+'Wau shilluk'!N18+'Koradar idp'!N18</f>
        <v>71</v>
      </c>
      <c r="O19" s="431">
        <f>NARUS!O18+MALAKAL!O18+'Malakal IDP'!O18+JUAIBOR!O18+KEEW!O18+'MELUTpoc '!O18+NASIR!O18+LEER!O18+'OLD FANGAK'!O18+WALGAK!O18+PAGIL!O18+YUAI!O18+'Narus CDOT'!O18+JIECH!O18+ADONG!O18+Renk!O18+Gangyiel!O18+Bunj!O18+JMH!O18+AYOD!O18+Akoka!O18+Kurwai!O18+LANKIEN!O18+BENTIU!O18+ROM!O18+Pagak!O18+KOCH!O18+JTH!O18+Akobo!O18+Ulang!O18+Kodok!O18+Chuil!O18+Doma!O18+KMH!O18+KCH!O18+'Wau shilluk'!O18+'Koradar idp'!O18</f>
        <v>73</v>
      </c>
      <c r="P19" s="449">
        <f>NARUS!P18+MALAKAL!P18+'Malakal IDP'!P18+JUAIBOR!P18+KEEW!P18+'MELUTpoc '!P18+NASIR!P18+LEER!P18+'OLD FANGAK'!P18+WALGAK!P18+PAGIL!P18+YUAI!P18+'Narus CDOT'!P18+JIECH!P18+ADONG!P18+Renk!P18+Gangyiel!P18+Bunj!P18+JMH!P18+AYOD!P18+Akoka!P18+Kurwai!P18+LANKIEN!P18+BENTIU!P18+ROM!P18+Pagak!P18+KOCH!P18+JTH!P18+Akobo!P18+Ulang!P18+Kodok!P18+Chuil!P18+Doma!P18+KMH!P18+KCH!P18+'Wau shilluk'!P18+'Koradar idp'!P18</f>
        <v>155</v>
      </c>
      <c r="Q19" s="550">
        <f t="shared" si="0"/>
        <v>249</v>
      </c>
      <c r="R19" s="450">
        <f>NARUS!R18+MALAKAL!R18+'Malakal IDP'!R18+JUAIBOR!R18+KEEW!R18+'MELUTpoc '!R18+NASIR!R18+LEER!R18+'OLD FANGAK'!R18+WALGAK!R18+PAGIL!R18+YUAI!R18+'Narus CDOT'!R18+JIECH!R18+ADONG!R18+Renk!R18+Gangyiel!R18+Bunj!R18+JMH!R18+AYOD!R18+Akoka!R18+Kurwai!R18+LANKIEN!R18+BENTIU!R18+ROM!R18+Pagak!R18+KOCH!R18+JTH!R18+Akobo!R18+Ulang!R18+Kodok!R18+Chuil!R18+Doma!R18+KMH!R18+KCH!R18+'Wau shilluk'!R18+'Koradar idp'!R18</f>
        <v>48</v>
      </c>
      <c r="S19" s="540">
        <f>NARUS!S18+MALAKAL!S18+'Malakal IDP'!S18+JUAIBOR!S18+KEEW!S18+'MELUTpoc '!S18+NASIR!S18+LEER!S18+'OLD FANGAK'!S18+WALGAK!S18+PAGIL!S18+YUAI!S18+'Narus CDOT'!S18+JIECH!S18+ADONG!S18+Renk!S18+Gangyiel!S18+Bunj!S18+JMH!S18+AYOD!S18+Akoka!S18+Kurwai!S18+LANKIEN!S18+BENTIU!S18+ROM!S18+Pagak!S18+KOCH!S18+JTH!S18+Akobo!S18+Ulang!S18+Kodok!S18+Chuil!S18+Doma!S18+KMH!S18+KCH!S18+'Wau shilluk'!S18+'Koradar idp'!S18</f>
        <v>154</v>
      </c>
      <c r="T19" s="148"/>
      <c r="U19" s="9"/>
      <c r="V19" s="9"/>
      <c r="W19" s="9"/>
      <c r="X19" s="9"/>
      <c r="Y19" s="9"/>
      <c r="Z19" s="9"/>
    </row>
    <row r="20" spans="1:26" customFormat="1" x14ac:dyDescent="0.25">
      <c r="A20" s="433">
        <v>42779</v>
      </c>
      <c r="B20" s="438">
        <v>42785</v>
      </c>
      <c r="C20" s="435" t="s">
        <v>83</v>
      </c>
      <c r="D20" s="525">
        <f>NARUS!D19+MALAKAL!D19+'Malakal IDP'!D19+JUAIBOR!D19+KEEW!D19+'MELUTpoc '!D19+NASIR!D19+LEER!D19+'OLD FANGAK'!D19+WALGAK!D19+PAGIL!D19+YUAI!D19+'Narus CDOT'!D19+JIECH!D19+ADONG!D19+Renk!D19+Gangyiel!D19+Bunj!D19+JMH!D19+AYOD!D19+Akoka!D19+Kurwai!D19+LANKIEN!D19+BENTIU!D19+ROM!D19+Pagak!D19+KOCH!D19+JTH!D19+Akobo!D19+Ulang!D19+Kodok!D19+Chuil!D19+Doma!D19+KMH!D19+KCH!D19+'Wau shilluk'!D19+'Koradar idp'!D19</f>
        <v>141</v>
      </c>
      <c r="E20" s="450">
        <f>NARUS!E19+MALAKAL!E19+'Malakal IDP'!E19+JUAIBOR!E19+KEEW!E19+'MELUTpoc '!E19+NASIR!E19+LEER!E19+'OLD FANGAK'!E19+WALGAK!E19+PAGIL!E19+YUAI!E19+'Narus CDOT'!E19+JIECH!E19+ADONG!E19+Renk!E19+Gangyiel!E19+Bunj!E19+JMH!E19+AYOD!E19+Akoka!E19+Kurwai!E19+LANKIEN!E19+BENTIU!E19+ROM!E19+Pagak!E19+KOCH!E19+JTH!E19+Akobo!E19+Ulang!E19+Kodok!E19+Chuil!E19+Doma!E19+KMH!E19+KCH!E19+'Wau shilluk'!E19+'Koradar idp'!E19</f>
        <v>75</v>
      </c>
      <c r="F20" s="450">
        <f>NARUS!F19+MALAKAL!F19+'Malakal IDP'!F19+JUAIBOR!F19+KEEW!F19+'MELUTpoc '!F19+NASIR!F19+LEER!F19+'OLD FANGAK'!F19+WALGAK!F19+PAGIL!F19+YUAI!F19+'Narus CDOT'!F19+JIECH!F19+ADONG!F19+Renk!F19+Gangyiel!F19+Bunj!F19+JMH!F19+AYOD!F19+Akoka!F19+Kurwai!F19+LANKIEN!F19+BENTIU!F19+ROM!F19+Pagak!F19+KOCH!F19+JTH!F19+Akobo!F19+Ulang!F19+Kodok!F19+Chuil!F19+Doma!F19+KMH!F19+KCH!F19+'Wau shilluk'!F19+'Koradar idp'!F19</f>
        <v>79</v>
      </c>
      <c r="G20" s="431">
        <f>NARUS!G19+MALAKAL!G19+'Malakal IDP'!G19+JUAIBOR!G19+KEEW!G19+'MELUTpoc '!G19+NASIR!G19+LEER!G19+'OLD FANGAK'!G19+WALGAK!G19+PAGIL!G19+YUAI!G19+'Narus CDOT'!G19+JIECH!G19+ADONG!G19+Renk!G19+Gangyiel!G19+Bunj!G19+JMH!G19+AYOD!G19+Akoka!G19+Kurwai!G19+LANKIEN!G19+BENTIU!G19+ROM!G19+Pagak!G19+KOCH!G19+JTH!G19+Akobo!G19+Ulang!G19+Kodok!G19+Chuil!G19+Doma!G19+KMH!G19+KCH!G19+'Wau shilluk'!G19+'Koradar idp'!G19</f>
        <v>108</v>
      </c>
      <c r="H20" s="431">
        <f>NARUS!H19+MALAKAL!H19+'Malakal IDP'!H19+JUAIBOR!H19+KEEW!H19+'MELUTpoc '!H19+NASIR!H19+LEER!H19+'OLD FANGAK'!H19+WALGAK!H19+PAGIL!H19+YUAI!H19+'Narus CDOT'!H19+JIECH!H19+ADONG!H19+Renk!H19+Gangyiel!H19+Bunj!H19+JMH!H19+AYOD!H19+Akoka!H19+Kurwai!H19+LANKIEN!H19+BENTIU!H19+ROM!H19+Pagak!H19+KOCH!H19+JTH!H19+Akobo!H19+Ulang!H19+Kodok!H19+Chuil!H19+Doma!H19+KMH!H19+KCH!H19+'Wau shilluk'!H19+'Koradar idp'!H19</f>
        <v>93</v>
      </c>
      <c r="I20" s="431">
        <f>NARUS!I19+MALAKAL!I19+'Malakal IDP'!I19+JUAIBOR!I19+KEEW!I19+'MELUTpoc '!I19+NASIR!I19+LEER!I19+'OLD FANGAK'!I19+WALGAK!I19+PAGIL!I19+YUAI!I19+'Narus CDOT'!I19+JIECH!I19+ADONG!I19+Renk!I19+Gangyiel!I19+Bunj!I19+JMH!I19+AYOD!I19+Akoka!I19+Kurwai!I19+LANKIEN!I19+BENTIU!I19+ROM!I19+Pagak!I19+KOCH!I19+JTH!I19+Akobo!I19+Ulang!I19+Kodok!I19+Chuil!I19+Doma!I19+KMH!I19+KCH!I19+'Wau shilluk'!I19+'Koradar idp'!I19</f>
        <v>84</v>
      </c>
      <c r="J20" s="431">
        <f>NARUS!J19+MALAKAL!J19+'Malakal IDP'!J19+JUAIBOR!J19+KEEW!J19+'MELUTpoc '!J19+NASIR!J19+LEER!J19+'OLD FANGAK'!J19+WALGAK!J19+PAGIL!J19+YUAI!J19+'Narus CDOT'!J19+JIECH!J19+ADONG!J19+Renk!J19+Gangyiel!J19+Bunj!J19+JMH!J19+AYOD!J19+Akoka!J19+Kurwai!J19+LANKIEN!J19+BENTIU!J19+ROM!J19+Pagak!J19+KOCH!J19+JTH!J19+Akobo!J19+Ulang!J19+Kodok!J19+Chuil!J19+Doma!J19+KMH!J19+KCH!J19+'Wau shilluk'!J19+'Koradar idp'!J19</f>
        <v>103</v>
      </c>
      <c r="K20" s="431">
        <f>NARUS!K19+MALAKAL!K19+'Malakal IDP'!K19+JUAIBOR!K19+KEEW!K19+'MELUTpoc '!K19+NASIR!K19+LEER!K19+'OLD FANGAK'!K19+WALGAK!K19+PAGIL!K19+YUAI!K19+'Narus CDOT'!K19+JIECH!K19+ADONG!K19+Renk!K19+Gangyiel!K19+Bunj!K19+JMH!K19+AYOD!K19+Akoka!K19+Kurwai!K19+LANKIEN!K19+BENTIU!K19+ROM!K19+Pagak!K19+KOCH!K19+JTH!K19+Akobo!K19+Ulang!K19+Kodok!K19+Chuil!K19+Doma!K19+KMH!K19+KCH!K19+'Wau shilluk'!K19+'Koradar idp'!K19</f>
        <v>98</v>
      </c>
      <c r="L20" s="431">
        <f>NARUS!L19+MALAKAL!L19+'Malakal IDP'!L19+JUAIBOR!L19+KEEW!L19+'MELUTpoc '!L19+NASIR!L19+LEER!L19+'OLD FANGAK'!L19+WALGAK!L19+PAGIL!L19+YUAI!L19+'Narus CDOT'!L19+JIECH!L19+ADONG!L19+Renk!L19+Gangyiel!L19+Bunj!L19+JMH!L19+AYOD!L19+Akoka!L19+Kurwai!L19+LANKIEN!L19+BENTIU!L19+ROM!L19+Pagak!L19+KOCH!L19+JTH!L19+Akobo!L19+Ulang!L19+Kodok!L19+Chuil!L19+Doma!L19+KMH!L19+KCH!L19+'Wau shilluk'!L19+'Koradar idp'!L19</f>
        <v>123</v>
      </c>
      <c r="M20" s="431">
        <f>NARUS!M19+MALAKAL!M19+'Malakal IDP'!M19+JUAIBOR!M19+KEEW!M19+'MELUTpoc '!M19+NASIR!M19+LEER!M19+'OLD FANGAK'!M19+WALGAK!M19+PAGIL!M19+YUAI!M19+'Narus CDOT'!M19+JIECH!M19+ADONG!M19+Renk!M19+Gangyiel!M19+Bunj!M19+JMH!M19+AYOD!M19+Akoka!M19+Kurwai!M19+LANKIEN!M19+BENTIU!M19+ROM!M19+Pagak!M19+KOCH!M19+JTH!M19+Akobo!M19+Ulang!M19+Kodok!M19+Chuil!M19+Doma!M19+KMH!M19+KCH!M19+'Wau shilluk'!M19+'Koradar idp'!M19</f>
        <v>85</v>
      </c>
      <c r="N20" s="431">
        <f>NARUS!N19+MALAKAL!N19+'Malakal IDP'!N19+JUAIBOR!N19+KEEW!N19+'MELUTpoc '!N19+NASIR!N19+LEER!N19+'OLD FANGAK'!N19+WALGAK!N19+PAGIL!N19+YUAI!N19+'Narus CDOT'!N19+JIECH!N19+ADONG!N19+Renk!N19+Gangyiel!N19+Bunj!N19+JMH!N19+AYOD!N19+Akoka!N19+Kurwai!N19+LANKIEN!N19+BENTIU!N19+ROM!N19+Pagak!N19+KOCH!N19+JTH!N19+Akobo!N19+Ulang!N19+Kodok!N19+Chuil!N19+Doma!N19+KMH!N19+KCH!N19+'Wau shilluk'!N19+'Koradar idp'!N19</f>
        <v>83</v>
      </c>
      <c r="O20" s="431">
        <f>NARUS!O19+MALAKAL!O19+'Malakal IDP'!O19+JUAIBOR!O19+KEEW!O19+'MELUTpoc '!O19+NASIR!O19+LEER!O19+'OLD FANGAK'!O19+WALGAK!O19+PAGIL!O19+YUAI!O19+'Narus CDOT'!O19+JIECH!O19+ADONG!O19+Renk!O19+Gangyiel!O19+Bunj!O19+JMH!O19+AYOD!O19+Akoka!O19+Kurwai!O19+LANKIEN!O19+BENTIU!O19+ROM!O19+Pagak!O19+KOCH!O19+JTH!O19+Akobo!O19+Ulang!O19+Kodok!O19+Chuil!O19+Doma!O19+KMH!O19+KCH!O19+'Wau shilluk'!O19+'Koradar idp'!O19</f>
        <v>85</v>
      </c>
      <c r="P20" s="449">
        <f>NARUS!P19+MALAKAL!P19+'Malakal IDP'!P19+JUAIBOR!P19+KEEW!P19+'MELUTpoc '!P19+NASIR!P19+LEER!P19+'OLD FANGAK'!P19+WALGAK!P19+PAGIL!P19+YUAI!P19+'Narus CDOT'!P19+JIECH!P19+ADONG!P19+Renk!P19+Gangyiel!P19+Bunj!P19+JMH!P19+AYOD!P19+Akoka!P19+Kurwai!P19+LANKIEN!P19+BENTIU!P19+ROM!P19+Pagak!P19+KOCH!P19+JTH!P19+Akobo!P19+Ulang!P19+Kodok!P19+Chuil!P19+Doma!P19+KMH!P19+KCH!P19+'Wau shilluk'!P19+'Koradar idp'!P19</f>
        <v>154</v>
      </c>
      <c r="Q20" s="550">
        <f t="shared" si="0"/>
        <v>295</v>
      </c>
      <c r="R20" s="450">
        <f>NARUS!R19+MALAKAL!R19+'Malakal IDP'!R19+JUAIBOR!R19+KEEW!R19+'MELUTpoc '!R19+NASIR!R19+LEER!R19+'OLD FANGAK'!R19+WALGAK!R19+PAGIL!R19+YUAI!R19+'Narus CDOT'!R19+JIECH!R19+ADONG!R19+Renk!R19+Gangyiel!R19+Bunj!R19+JMH!R19+AYOD!R19+Akoka!R19+Kurwai!R19+LANKIEN!R19+BENTIU!R19+ROM!R19+Pagak!R19+KOCH!R19+JTH!R19+Akobo!R19+Ulang!R19+Kodok!R19+Chuil!R19+Doma!R19+KMH!R19+KCH!R19+'Wau shilluk'!R19+'Koradar idp'!R19</f>
        <v>46</v>
      </c>
      <c r="S20" s="540">
        <f>NARUS!S19+MALAKAL!S19+'Malakal IDP'!S19+JUAIBOR!S19+KEEW!S19+'MELUTpoc '!S19+NASIR!S19+LEER!S19+'OLD FANGAK'!S19+WALGAK!S19+PAGIL!S19+YUAI!S19+'Narus CDOT'!S19+JIECH!S19+ADONG!S19+Renk!S19+Gangyiel!S19+Bunj!S19+JMH!S19+AYOD!S19+Akoka!S19+Kurwai!S19+LANKIEN!S19+BENTIU!S19+ROM!S19+Pagak!S19+KOCH!S19+JTH!S19+Akobo!S19+Ulang!S19+Kodok!S19+Chuil!S19+Doma!S19+KMH!S19+KCH!S19+'Wau shilluk'!S19+'Koradar idp'!S19</f>
        <v>158</v>
      </c>
      <c r="T20" s="148"/>
      <c r="U20" s="9"/>
      <c r="V20" s="9"/>
      <c r="W20" s="9"/>
      <c r="X20" s="9"/>
      <c r="Y20" s="9"/>
      <c r="Z20" s="9"/>
    </row>
    <row r="21" spans="1:26" customFormat="1" x14ac:dyDescent="0.25">
      <c r="A21" s="433">
        <v>42786</v>
      </c>
      <c r="B21" s="438">
        <v>42792</v>
      </c>
      <c r="C21" s="435" t="s">
        <v>84</v>
      </c>
      <c r="D21" s="525">
        <f>NARUS!D20+MALAKAL!D20+'Malakal IDP'!D20+JUAIBOR!D20+KEEW!D20+'MELUTpoc '!D20+NASIR!D20+LEER!D20+'OLD FANGAK'!D20+WALGAK!D20+PAGIL!D20+YUAI!D20+'Narus CDOT'!D20+JIECH!D20+ADONG!D20+Renk!D20+Gangyiel!D20+Bunj!D20+JMH!D20+AYOD!D20+Akoka!D20+Kurwai!D20+LANKIEN!D20+BENTIU!D20+ROM!D20+Pagak!D20+KOCH!D20+JTH!D20+Akobo!D20+Ulang!D20+Kodok!D20+Chuil!D20+Doma!D20+KMH!D20+KCH!D20+'Wau shilluk'!D20+'Koradar idp'!D20</f>
        <v>137</v>
      </c>
      <c r="E21" s="450">
        <f>NARUS!E20+MALAKAL!E20+'Malakal IDP'!E20+JUAIBOR!E20+KEEW!E20+'MELUTpoc '!E20+NASIR!E20+LEER!E20+'OLD FANGAK'!E20+WALGAK!E20+PAGIL!E20+YUAI!E20+'Narus CDOT'!E20+JIECH!E20+ADONG!E20+Renk!E20+Gangyiel!E20+Bunj!E20+JMH!E20+AYOD!E20+Akoka!E20+Kurwai!E20+LANKIEN!E20+BENTIU!E20+ROM!E20+Pagak!E20+KOCH!E20+JTH!E20+Akobo!E20+Ulang!E20+Kodok!E20+Chuil!E20+Doma!E20+KMH!E20+KCH!E20+'Wau shilluk'!E20+'Koradar idp'!E20</f>
        <v>90</v>
      </c>
      <c r="F21" s="450">
        <f>NARUS!F20+MALAKAL!F20+'Malakal IDP'!F20+JUAIBOR!F20+KEEW!F20+'MELUTpoc '!F20+NASIR!F20+LEER!F20+'OLD FANGAK'!F20+WALGAK!F20+PAGIL!F20+YUAI!F20+'Narus CDOT'!F20+JIECH!F20+ADONG!F20+Renk!F20+Gangyiel!F20+Bunj!F20+JMH!F20+AYOD!F20+Akoka!F20+Kurwai!F20+LANKIEN!F20+BENTIU!F20+ROM!F20+Pagak!F20+KOCH!F20+JTH!F20+Akobo!F20+Ulang!F20+Kodok!F20+Chuil!F20+Doma!F20+KMH!F20+KCH!F20+'Wau shilluk'!F20+'Koradar idp'!F20</f>
        <v>93</v>
      </c>
      <c r="G21" s="431">
        <f>NARUS!G20+MALAKAL!G20+'Malakal IDP'!G20+JUAIBOR!G20+KEEW!G20+'MELUTpoc '!G20+NASIR!G20+LEER!G20+'OLD FANGAK'!G20+WALGAK!G20+PAGIL!G20+YUAI!G20+'Narus CDOT'!G20+JIECH!G20+ADONG!G20+Renk!G20+Gangyiel!G20+Bunj!G20+JMH!G20+AYOD!G20+Akoka!G20+Kurwai!G20+LANKIEN!G20+BENTIU!G20+ROM!G20+Pagak!G20+KOCH!G20+JTH!G20+Akobo!G20+Ulang!G20+Kodok!G20+Chuil!G20+Doma!G20+KMH!G20+KCH!G20+'Wau shilluk'!G20+'Koradar idp'!G20</f>
        <v>113</v>
      </c>
      <c r="H21" s="431">
        <f>NARUS!H20+MALAKAL!H20+'Malakal IDP'!H20+JUAIBOR!H20+KEEW!H20+'MELUTpoc '!H20+NASIR!H20+LEER!H20+'OLD FANGAK'!H20+WALGAK!H20+PAGIL!H20+YUAI!H20+'Narus CDOT'!H20+JIECH!H20+ADONG!H20+Renk!H20+Gangyiel!H20+Bunj!H20+JMH!H20+AYOD!H20+Akoka!H20+Kurwai!H20+LANKIEN!H20+BENTIU!H20+ROM!H20+Pagak!H20+KOCH!H20+JTH!H20+Akobo!H20+Ulang!H20+Kodok!H20+Chuil!H20+Doma!H20+KMH!H20+KCH!H20+'Wau shilluk'!H20+'Koradar idp'!H20</f>
        <v>104</v>
      </c>
      <c r="I21" s="431">
        <f>NARUS!I20+MALAKAL!I20+'Malakal IDP'!I20+JUAIBOR!I20+KEEW!I20+'MELUTpoc '!I20+NASIR!I20+LEER!I20+'OLD FANGAK'!I20+WALGAK!I20+PAGIL!I20+YUAI!I20+'Narus CDOT'!I20+JIECH!I20+ADONG!I20+Renk!I20+Gangyiel!I20+Bunj!I20+JMH!I20+AYOD!I20+Akoka!I20+Kurwai!I20+LANKIEN!I20+BENTIU!I20+ROM!I20+Pagak!I20+KOCH!I20+JTH!I20+Akobo!I20+Ulang!I20+Kodok!I20+Chuil!I20+Doma!I20+KMH!I20+KCH!I20+'Wau shilluk'!I20+'Koradar idp'!I20</f>
        <v>99</v>
      </c>
      <c r="J21" s="431">
        <f>NARUS!J20+MALAKAL!J20+'Malakal IDP'!J20+JUAIBOR!J20+KEEW!J20+'MELUTpoc '!J20+NASIR!J20+LEER!J20+'OLD FANGAK'!J20+WALGAK!J20+PAGIL!J20+YUAI!J20+'Narus CDOT'!J20+JIECH!J20+ADONG!J20+Renk!J20+Gangyiel!J20+Bunj!J20+JMH!J20+AYOD!J20+Akoka!J20+Kurwai!J20+LANKIEN!J20+BENTIU!J20+ROM!J20+Pagak!J20+KOCH!J20+JTH!J20+Akobo!J20+Ulang!J20+Kodok!J20+Chuil!J20+Doma!J20+KMH!J20+KCH!J20+'Wau shilluk'!J20+'Koradar idp'!J20</f>
        <v>110</v>
      </c>
      <c r="K21" s="431">
        <f>NARUS!K20+MALAKAL!K20+'Malakal IDP'!K20+JUAIBOR!K20+KEEW!K20+'MELUTpoc '!K20+NASIR!K20+LEER!K20+'OLD FANGAK'!K20+WALGAK!K20+PAGIL!K20+YUAI!K20+'Narus CDOT'!K20+JIECH!K20+ADONG!K20+Renk!K20+Gangyiel!K20+Bunj!K20+JMH!K20+AYOD!K20+Akoka!K20+Kurwai!K20+LANKIEN!K20+BENTIU!K20+ROM!K20+Pagak!K20+KOCH!K20+JTH!K20+Akobo!K20+Ulang!K20+Kodok!K20+Chuil!K20+Doma!K20+KMH!K20+KCH!K20+'Wau shilluk'!K20+'Koradar idp'!K20</f>
        <v>105</v>
      </c>
      <c r="L21" s="431">
        <f>NARUS!L20+MALAKAL!L20+'Malakal IDP'!L20+JUAIBOR!L20+KEEW!L20+'MELUTpoc '!L20+NASIR!L20+LEER!L20+'OLD FANGAK'!L20+WALGAK!L20+PAGIL!L20+YUAI!L20+'Narus CDOT'!L20+JIECH!L20+ADONG!L20+Renk!L20+Gangyiel!L20+Bunj!L20+JMH!L20+AYOD!L20+Akoka!L20+Kurwai!L20+LANKIEN!L20+BENTIU!L20+ROM!L20+Pagak!L20+KOCH!L20+JTH!L20+Akobo!L20+Ulang!L20+Kodok!L20+Chuil!L20+Doma!L20+KMH!L20+KCH!L20+'Wau shilluk'!L20+'Koradar idp'!L20</f>
        <v>119</v>
      </c>
      <c r="M21" s="431">
        <f>NARUS!M20+MALAKAL!M20+'Malakal IDP'!M20+JUAIBOR!M20+KEEW!M20+'MELUTpoc '!M20+NASIR!M20+LEER!M20+'OLD FANGAK'!M20+WALGAK!M20+PAGIL!M20+YUAI!M20+'Narus CDOT'!M20+JIECH!M20+ADONG!M20+Renk!M20+Gangyiel!M20+Bunj!M20+JMH!M20+AYOD!M20+Akoka!M20+Kurwai!M20+LANKIEN!M20+BENTIU!M20+ROM!M20+Pagak!M20+KOCH!M20+JTH!M20+Akobo!M20+Ulang!M20+Kodok!M20+Chuil!M20+Doma!M20+KMH!M20+KCH!M20+'Wau shilluk'!M20+'Koradar idp'!M20</f>
        <v>95</v>
      </c>
      <c r="N21" s="431">
        <f>NARUS!N20+MALAKAL!N20+'Malakal IDP'!N20+JUAIBOR!N20+KEEW!N20+'MELUTpoc '!N20+NASIR!N20+LEER!N20+'OLD FANGAK'!N20+WALGAK!N20+PAGIL!N20+YUAI!N20+'Narus CDOT'!N20+JIECH!N20+ADONG!N20+Renk!N20+Gangyiel!N20+Bunj!N20+JMH!N20+AYOD!N20+Akoka!N20+Kurwai!N20+LANKIEN!N20+BENTIU!N20+ROM!N20+Pagak!N20+KOCH!N20+JTH!N20+Akobo!N20+Ulang!N20+Kodok!N20+Chuil!N20+Doma!N20+KMH!N20+KCH!N20+'Wau shilluk'!N20+'Koradar idp'!N20</f>
        <v>95</v>
      </c>
      <c r="O21" s="431">
        <f>NARUS!O20+MALAKAL!O20+'Malakal IDP'!O20+JUAIBOR!O20+KEEW!O20+'MELUTpoc '!O20+NASIR!O20+LEER!O20+'OLD FANGAK'!O20+WALGAK!O20+PAGIL!O20+YUAI!O20+'Narus CDOT'!O20+JIECH!O20+ADONG!O20+Renk!O20+Gangyiel!O20+Bunj!O20+JMH!O20+AYOD!O20+Akoka!O20+Kurwai!O20+LANKIEN!O20+BENTIU!O20+ROM!O20+Pagak!O20+KOCH!O20+JTH!O20+Akobo!O20+Ulang!O20+Kodok!O20+Chuil!O20+Doma!O20+KMH!O20+KCH!O20+'Wau shilluk'!O20+'Koradar idp'!O20</f>
        <v>96</v>
      </c>
      <c r="P21" s="449">
        <f>NARUS!P20+MALAKAL!P20+'Malakal IDP'!P20+JUAIBOR!P20+KEEW!P20+'MELUTpoc '!P20+NASIR!P20+LEER!P20+'OLD FANGAK'!P20+WALGAK!P20+PAGIL!P20+YUAI!P20+'Narus CDOT'!P20+JIECH!P20+ADONG!P20+Renk!P20+Gangyiel!P20+Bunj!P20+JMH!P20+AYOD!P20+Akoka!P20+Kurwai!P20+LANKIEN!P20+BENTIU!P20+ROM!P20+Pagak!P20+KOCH!P20+JTH!P20+Akobo!P20+Ulang!P20+Kodok!P20+Chuil!P20+Doma!P20+KMH!P20+KCH!P20+'Wau shilluk'!P20+'Koradar idp'!P20</f>
        <v>158</v>
      </c>
      <c r="Q21" s="550">
        <f t="shared" si="0"/>
        <v>320</v>
      </c>
      <c r="R21" s="450">
        <f>NARUS!R20+MALAKAL!R20+'Malakal IDP'!R20+JUAIBOR!R20+KEEW!R20+'MELUTpoc '!R20+NASIR!R20+LEER!R20+'OLD FANGAK'!R20+WALGAK!R20+PAGIL!R20+YUAI!R20+'Narus CDOT'!R20+JIECH!R20+ADONG!R20+Renk!R20+Gangyiel!R20+Bunj!R20+JMH!R20+AYOD!R20+Akoka!R20+Kurwai!R20+LANKIEN!R20+BENTIU!R20+ROM!R20+Pagak!R20+KOCH!R20+JTH!R20+Akobo!R20+Ulang!R20+Kodok!R20+Chuil!R20+Doma!R20+KMH!R20+KCH!R20+'Wau shilluk'!R20+'Koradar idp'!R20</f>
        <v>27</v>
      </c>
      <c r="S21" s="540">
        <f>NARUS!S20+MALAKAL!S20+'Malakal IDP'!S20+JUAIBOR!S20+KEEW!S20+'MELUTpoc '!S20+NASIR!S20+LEER!S20+'OLD FANGAK'!S20+WALGAK!S20+PAGIL!S20+YUAI!S20+'Narus CDOT'!S20+JIECH!S20+ADONG!S20+Renk!S20+Gangyiel!S20+Bunj!S20+JMH!S20+AYOD!S20+Akoka!S20+Kurwai!S20+LANKIEN!S20+BENTIU!S20+ROM!S20+Pagak!S20+KOCH!S20+JTH!S20+Akobo!S20+Ulang!S20+Kodok!S20+Chuil!S20+Doma!S20+KMH!S20+KCH!S20+'Wau shilluk'!S20+'Koradar idp'!S20</f>
        <v>172</v>
      </c>
      <c r="T21" s="148"/>
      <c r="U21" s="9"/>
      <c r="V21" s="9"/>
      <c r="W21" s="9"/>
      <c r="X21" s="482" t="s">
        <v>287</v>
      </c>
      <c r="Y21" s="9"/>
      <c r="Z21" s="9"/>
    </row>
    <row r="22" spans="1:26" customFormat="1" ht="16.5" thickBot="1" x14ac:dyDescent="0.3">
      <c r="A22" s="689">
        <v>42793</v>
      </c>
      <c r="B22" s="690">
        <v>42799</v>
      </c>
      <c r="C22" s="691" t="s">
        <v>85</v>
      </c>
      <c r="D22" s="525">
        <f>NARUS!D21+MALAKAL!D21+'Malakal IDP'!D21+JUAIBOR!D21+KEEW!D21+'MELUTpoc '!D21+NASIR!D21+LEER!D21+'OLD FANGAK'!D21+WALGAK!D21+PAGIL!D21+YUAI!D21+'Narus CDOT'!D21+JIECH!D21+ADONG!D21+Renk!D21+Gangyiel!D21+Bunj!D21+JMH!D21+AYOD!D21+Akoka!D21+Kurwai!D21+LANKIEN!D21+BENTIU!D21+ROM!D21+Pagak!D21+KOCH!D21+JTH!D21+Akobo!D21+Ulang!D21+Kodok!D21+Chuil!D21+Doma!D21+KMH!D21+KCH!D21+'Wau shilluk'!D21+'Koradar idp'!D21</f>
        <v>153</v>
      </c>
      <c r="E22" s="450">
        <f>NARUS!E21+MALAKAL!E21+'Malakal IDP'!E21+JUAIBOR!E21+KEEW!E21+'MELUTpoc '!E21+NASIR!E21+LEER!E21+'OLD FANGAK'!E21+WALGAK!E21+PAGIL!E21+YUAI!E21+'Narus CDOT'!E21+JIECH!E21+ADONG!E21+Renk!E21+Gangyiel!E21+Bunj!E21+JMH!E21+AYOD!E21+Akoka!E21+Kurwai!E21+LANKIEN!E21+BENTIU!E21+ROM!E21+Pagak!E21+KOCH!E21+JTH!E21+Akobo!E21+Ulang!E21+Kodok!E21+Chuil!E21+Doma!E21+KMH!E21+KCH!E21+'Wau shilluk'!E21+'Koradar idp'!E21</f>
        <v>99</v>
      </c>
      <c r="F22" s="450">
        <f>NARUS!F21+MALAKAL!F21+'Malakal IDP'!F21+JUAIBOR!F21+KEEW!F21+'MELUTpoc '!F21+NASIR!F21+LEER!F21+'OLD FANGAK'!F21+WALGAK!F21+PAGIL!F21+YUAI!F21+'Narus CDOT'!F21+JIECH!F21+ADONG!F21+Renk!F21+Gangyiel!F21+Bunj!F21+JMH!F21+AYOD!F21+Akoka!F21+Kurwai!F21+LANKIEN!F21+BENTIU!F21+ROM!F21+Pagak!F21+KOCH!F21+JTH!F21+Akobo!F21+Ulang!F21+Kodok!F21+Chuil!F21+Doma!F21+KMH!F21+KCH!F21+'Wau shilluk'!F21+'Koradar idp'!F21</f>
        <v>100</v>
      </c>
      <c r="G22" s="431">
        <f>NARUS!G21+MALAKAL!G21+'Malakal IDP'!G21+JUAIBOR!G21+KEEW!G21+'MELUTpoc '!G21+NASIR!G21+LEER!G21+'OLD FANGAK'!G21+WALGAK!G21+PAGIL!G21+YUAI!G21+'Narus CDOT'!G21+JIECH!G21+ADONG!G21+Renk!G21+Gangyiel!G21+Bunj!G21+JMH!G21+AYOD!G21+Akoka!G21+Kurwai!G21+LANKIEN!G21+BENTIU!G21+ROM!G21+Pagak!G21+KOCH!G21+JTH!G21+Akobo!G21+Ulang!G21+Kodok!G21+Chuil!G21+Doma!G21+KMH!G21+KCH!G21+'Wau shilluk'!G21+'Koradar idp'!G21</f>
        <v>125</v>
      </c>
      <c r="H22" s="431">
        <f>NARUS!H21+MALAKAL!H21+'Malakal IDP'!H21+JUAIBOR!H21+KEEW!H21+'MELUTpoc '!H21+NASIR!H21+LEER!H21+'OLD FANGAK'!H21+WALGAK!H21+PAGIL!H21+YUAI!H21+'Narus CDOT'!H21+JIECH!H21+ADONG!H21+Renk!H21+Gangyiel!H21+Bunj!H21+JMH!H21+AYOD!H21+Akoka!H21+Kurwai!H21+LANKIEN!H21+BENTIU!H21+ROM!H21+Pagak!H21+KOCH!H21+JTH!H21+Akobo!H21+Ulang!H21+Kodok!H21+Chuil!H21+Doma!H21+KMH!H21+KCH!H21+'Wau shilluk'!H21+'Koradar idp'!H21</f>
        <v>112</v>
      </c>
      <c r="I22" s="431">
        <f>NARUS!I21+MALAKAL!I21+'Malakal IDP'!I21+JUAIBOR!I21+KEEW!I21+'MELUTpoc '!I21+NASIR!I21+LEER!I21+'OLD FANGAK'!I21+WALGAK!I21+PAGIL!I21+YUAI!I21+'Narus CDOT'!I21+JIECH!I21+ADONG!I21+Renk!I21+Gangyiel!I21+Bunj!I21+JMH!I21+AYOD!I21+Akoka!I21+Kurwai!I21+LANKIEN!I21+BENTIU!I21+ROM!I21+Pagak!I21+KOCH!I21+JTH!I21+Akobo!I21+Ulang!I21+Kodok!I21+Chuil!I21+Doma!I21+KMH!I21+KCH!I21+'Wau shilluk'!I21+'Koradar idp'!I21</f>
        <v>106</v>
      </c>
      <c r="J22" s="431">
        <f>NARUS!J21+MALAKAL!J21+'Malakal IDP'!J21+JUAIBOR!J21+KEEW!J21+'MELUTpoc '!J21+NASIR!J21+LEER!J21+'OLD FANGAK'!J21+WALGAK!J21+PAGIL!J21+YUAI!J21+'Narus CDOT'!J21+JIECH!J21+ADONG!J21+Renk!J21+Gangyiel!J21+Bunj!J21+JMH!J21+AYOD!J21+Akoka!J21+Kurwai!J21+LANKIEN!J21+BENTIU!J21+ROM!J21+Pagak!J21+KOCH!J21+JTH!J21+Akobo!J21+Ulang!J21+Kodok!J21+Chuil!J21+Doma!J21+KMH!J21+KCH!J21+'Wau shilluk'!J21+'Koradar idp'!J21</f>
        <v>118</v>
      </c>
      <c r="K22" s="431">
        <f>NARUS!K21+MALAKAL!K21+'Malakal IDP'!K21+JUAIBOR!K21+KEEW!K21+'MELUTpoc '!K21+NASIR!K21+LEER!K21+'OLD FANGAK'!K21+WALGAK!K21+PAGIL!K21+YUAI!K21+'Narus CDOT'!K21+JIECH!K21+ADONG!K21+Renk!K21+Gangyiel!K21+Bunj!K21+JMH!K21+AYOD!K21+Akoka!K21+Kurwai!K21+LANKIEN!K21+BENTIU!K21+ROM!K21+Pagak!K21+KOCH!K21+JTH!K21+Akobo!K21+Ulang!K21+Kodok!K21+Chuil!K21+Doma!K21+KMH!K21+KCH!K21+'Wau shilluk'!K21+'Koradar idp'!K21</f>
        <v>121</v>
      </c>
      <c r="L22" s="431">
        <f>NARUS!L21+MALAKAL!L21+'Malakal IDP'!L21+JUAIBOR!L21+KEEW!L21+'MELUTpoc '!L21+NASIR!L21+LEER!L21+'OLD FANGAK'!L21+WALGAK!L21+PAGIL!L21+YUAI!L21+'Narus CDOT'!L21+JIECH!L21+ADONG!L21+Renk!L21+Gangyiel!L21+Bunj!L21+JMH!L21+AYOD!L21+Akoka!L21+Kurwai!L21+LANKIEN!L21+BENTIU!L21+ROM!L21+Pagak!L21+KOCH!L21+JTH!L21+Akobo!L21+Ulang!L21+Kodok!L21+Chuil!L21+Doma!L21+KMH!L21+KCH!L21+'Wau shilluk'!L21+'Koradar idp'!L21</f>
        <v>161</v>
      </c>
      <c r="M22" s="431">
        <f>NARUS!M21+MALAKAL!M21+'Malakal IDP'!M21+JUAIBOR!M21+KEEW!M21+'MELUTpoc '!M21+NASIR!M21+LEER!M21+'OLD FANGAK'!M21+WALGAK!M21+PAGIL!M21+YUAI!M21+'Narus CDOT'!M21+JIECH!M21+ADONG!M21+Renk!M21+Gangyiel!M21+Bunj!M21+JMH!M21+AYOD!M21+Akoka!M21+Kurwai!M21+LANKIEN!M21+BENTIU!M21+ROM!M21+Pagak!M21+KOCH!M21+JTH!M21+Akobo!M21+Ulang!M21+Kodok!M21+Chuil!M21+Doma!M21+KMH!M21+KCH!M21+'Wau shilluk'!M21+'Koradar idp'!M21</f>
        <v>106</v>
      </c>
      <c r="N22" s="431">
        <f>NARUS!N21+MALAKAL!N21+'Malakal IDP'!N21+JUAIBOR!N21+KEEW!N21+'MELUTpoc '!N21+NASIR!N21+LEER!N21+'OLD FANGAK'!N21+WALGAK!N21+PAGIL!N21+YUAI!N21+'Narus CDOT'!N21+JIECH!N21+ADONG!N21+Renk!N21+Gangyiel!N21+Bunj!N21+JMH!N21+AYOD!N21+Akoka!N21+Kurwai!N21+LANKIEN!N21+BENTIU!N21+ROM!N21+Pagak!N21+KOCH!N21+JTH!N21+Akobo!N21+Ulang!N21+Kodok!N21+Chuil!N21+Doma!N21+KMH!N21+KCH!N21+'Wau shilluk'!N21+'Koradar idp'!N21</f>
        <v>107</v>
      </c>
      <c r="O22" s="431">
        <f>NARUS!O21+MALAKAL!O21+'Malakal IDP'!O21+JUAIBOR!O21+KEEW!O21+'MELUTpoc '!O21+NASIR!O21+LEER!O21+'OLD FANGAK'!O21+WALGAK!O21+PAGIL!O21+YUAI!O21+'Narus CDOT'!O21+JIECH!O21+ADONG!O21+Renk!O21+Gangyiel!O21+Bunj!O21+JMH!O21+AYOD!O21+Akoka!O21+Kurwai!O21+LANKIEN!O21+BENTIU!O21+ROM!O21+Pagak!O21+KOCH!O21+JTH!O21+Akobo!O21+Ulang!O21+Kodok!O21+Chuil!O21+Doma!O21+KMH!O21+KCH!O21+'Wau shilluk'!O21+'Koradar idp'!O21</f>
        <v>109</v>
      </c>
      <c r="P22" s="449">
        <f>NARUS!P21+MALAKAL!P21+'Malakal IDP'!P21+JUAIBOR!P21+KEEW!P21+'MELUTpoc '!P21+NASIR!P21+LEER!P21+'OLD FANGAK'!P21+WALGAK!P21+PAGIL!P21+YUAI!P21+'Narus CDOT'!P21+JIECH!P21+ADONG!P21+Renk!P21+Gangyiel!P21+Bunj!P21+JMH!P21+AYOD!P21+Akoka!P21+Kurwai!P21+LANKIEN!P21+BENTIU!P21+ROM!P21+Pagak!P21+KOCH!P21+JTH!P21+Akobo!P21+Ulang!P21+Kodok!P21+Chuil!P21+Doma!P21+KMH!P21+KCH!P21+'Wau shilluk'!P21+'Koradar idp'!P21</f>
        <v>172</v>
      </c>
      <c r="Q22" s="550">
        <f t="shared" si="0"/>
        <v>352</v>
      </c>
      <c r="R22" s="450">
        <f>NARUS!R21+MALAKAL!R21+'Malakal IDP'!R21+JUAIBOR!R21+KEEW!R21+'MELUTpoc '!R21+NASIR!R21+LEER!R21+'OLD FANGAK'!R21+WALGAK!R21+PAGIL!R21+YUAI!R21+'Narus CDOT'!R21+JIECH!R21+ADONG!R21+Renk!R21+Gangyiel!R21+Bunj!R21+JMH!R21+AYOD!R21+Akoka!R21+Kurwai!R21+LANKIEN!R21+BENTIU!R21+ROM!R21+Pagak!R21+KOCH!R21+JTH!R21+Akobo!R21+Ulang!R21+Kodok!R21+Chuil!R21+Doma!R21+KMH!R21+KCH!R21+'Wau shilluk'!R21+'Koradar idp'!R21</f>
        <v>57</v>
      </c>
      <c r="S22" s="540">
        <f>NARUS!S21+MALAKAL!S21+'Malakal IDP'!S21+JUAIBOR!S21+KEEW!S21+'MELUTpoc '!S21+NASIR!S21+LEER!S21+'OLD FANGAK'!S21+WALGAK!S21+PAGIL!S21+YUAI!S21+'Narus CDOT'!S21+JIECH!S21+ADONG!S21+Renk!S21+Gangyiel!S21+Bunj!S21+JMH!S21+AYOD!S21+Akoka!S21+Kurwai!S21+LANKIEN!S21+BENTIU!S21+ROM!S21+Pagak!S21+KOCH!S21+JTH!S21+Akobo!S21+Ulang!S21+Kodok!S21+Chuil!S21+Doma!S21+KMH!S21+KCH!S21+'Wau shilluk'!S21+'Koradar idp'!S21</f>
        <v>151</v>
      </c>
      <c r="T22" s="148"/>
      <c r="U22" s="9"/>
      <c r="V22" s="9"/>
      <c r="W22" s="9"/>
      <c r="X22" s="9"/>
      <c r="Y22" s="9"/>
      <c r="Z22" s="9"/>
    </row>
    <row r="23" spans="1:26" customFormat="1" ht="16.5" thickBot="1" x14ac:dyDescent="0.3">
      <c r="A23" s="976" t="s">
        <v>76</v>
      </c>
      <c r="B23" s="977"/>
      <c r="C23" s="978"/>
      <c r="D23" s="714">
        <f t="shared" ref="D23:S23" si="2">SUM(D19:D22)</f>
        <v>542</v>
      </c>
      <c r="E23" s="706">
        <f t="shared" si="2"/>
        <v>332</v>
      </c>
      <c r="F23" s="706">
        <f t="shared" si="2"/>
        <v>342</v>
      </c>
      <c r="G23" s="705">
        <f t="shared" si="2"/>
        <v>435</v>
      </c>
      <c r="H23" s="705">
        <f t="shared" si="2"/>
        <v>395</v>
      </c>
      <c r="I23" s="705">
        <f t="shared" si="2"/>
        <v>363</v>
      </c>
      <c r="J23" s="705">
        <f t="shared" si="2"/>
        <v>418</v>
      </c>
      <c r="K23" s="705">
        <f t="shared" si="2"/>
        <v>410</v>
      </c>
      <c r="L23" s="705">
        <f t="shared" si="2"/>
        <v>518</v>
      </c>
      <c r="M23" s="705">
        <f t="shared" si="2"/>
        <v>357</v>
      </c>
      <c r="N23" s="705">
        <f t="shared" si="2"/>
        <v>356</v>
      </c>
      <c r="O23" s="705">
        <f t="shared" si="2"/>
        <v>363</v>
      </c>
      <c r="P23" s="707">
        <f t="shared" si="2"/>
        <v>639</v>
      </c>
      <c r="Q23" s="726">
        <f t="shared" si="2"/>
        <v>1216</v>
      </c>
      <c r="R23" s="706">
        <f t="shared" si="2"/>
        <v>178</v>
      </c>
      <c r="S23" s="715">
        <f t="shared" si="2"/>
        <v>635</v>
      </c>
      <c r="T23" s="148"/>
      <c r="U23" s="9"/>
      <c r="V23" s="9"/>
      <c r="W23" s="9"/>
      <c r="X23" s="9"/>
      <c r="Y23" s="9"/>
      <c r="Z23" s="9"/>
    </row>
    <row r="24" spans="1:26" customFormat="1" x14ac:dyDescent="0.25">
      <c r="A24" s="545">
        <v>42800</v>
      </c>
      <c r="B24" s="546">
        <v>42806</v>
      </c>
      <c r="C24" s="547" t="s">
        <v>86</v>
      </c>
      <c r="D24" s="525">
        <f>NARUS!D22+MALAKAL!D22+'Malakal IDP'!D22+JUAIBOR!D22+KEEW!D22+'MELUTpoc '!D22+NASIR!D22+LEER!D22+'OLD FANGAK'!D22+WALGAK!D22+PAGIL!D22+YUAI!D22+'Narus CDOT'!D22+JIECH!D22+ADONG!D22+Renk!D22+Gangyiel!D22+Bunj!D22+JMH!D22+AYOD!D22+Akoka!D22+Kurwai!D22+LANKIEN!D22+BENTIU!D22+ROM!D22+Pagak!D22+KOCH!D22+JTH!D22+Akobo!D22+Ulang!D22+Kodok!D22+Chuil!D22+Doma!D22+KMH!D22+KCH!D22+'Wau shilluk'!D22+'Koradar idp'!D22</f>
        <v>158</v>
      </c>
      <c r="E24" s="450">
        <f>NARUS!E22+MALAKAL!E22+'Malakal IDP'!E22+JUAIBOR!E22+KEEW!E22+'MELUTpoc '!E22+NASIR!E22+LEER!E22+'OLD FANGAK'!E22+WALGAK!E22+PAGIL!E22+YUAI!E22+'Narus CDOT'!E22+JIECH!E22+ADONG!E22+Renk!E22+Gangyiel!E22+Bunj!E22+JMH!E22+AYOD!E22+Akoka!E22+Kurwai!E22+LANKIEN!E22+BENTIU!E22+ROM!E22+Pagak!E22+KOCH!E22+JTH!E22+Akobo!E22+Ulang!E22+Kodok!E22+Chuil!E22+Doma!E22+KMH!E22+KCH!E22+'Wau shilluk'!E22+'Koradar idp'!E22</f>
        <v>111</v>
      </c>
      <c r="F24" s="450">
        <f>NARUS!F22+MALAKAL!F22+'Malakal IDP'!F22+JUAIBOR!F22+KEEW!F22+'MELUTpoc '!F22+NASIR!F22+LEER!F22+'OLD FANGAK'!F22+WALGAK!F22+PAGIL!F22+YUAI!F22+'Narus CDOT'!F22+JIECH!F22+ADONG!F22+Renk!F22+Gangyiel!F22+Bunj!F22+JMH!F22+AYOD!F22+Akoka!F22+Kurwai!F22+LANKIEN!F22+BENTIU!F22+ROM!F22+Pagak!F22+KOCH!F22+JTH!F22+Akobo!F22+Ulang!F22+Kodok!F22+Chuil!F22+Doma!F22+KMH!F22+KCH!F22+'Wau shilluk'!F22+'Koradar idp'!F22</f>
        <v>117</v>
      </c>
      <c r="G24" s="431">
        <f>NARUS!G22+MALAKAL!G22+'Malakal IDP'!G22+JUAIBOR!G22+KEEW!G22+'MELUTpoc '!G22+NASIR!G22+LEER!G22+'OLD FANGAK'!G22+WALGAK!G22+PAGIL!G22+YUAI!G22+'Narus CDOT'!G22+JIECH!G22+ADONG!G22+Renk!G22+Gangyiel!G22+Bunj!G22+JMH!G22+AYOD!G22+Akoka!G22+Kurwai!G22+LANKIEN!G22+BENTIU!G22+ROM!G22+Pagak!G22+KOCH!G22+JTH!G22+Akobo!G22+Ulang!G22+Kodok!G22+Chuil!G22+Doma!G22+KMH!G22+KCH!G22+'Wau shilluk'!G22+'Koradar idp'!G22</f>
        <v>128</v>
      </c>
      <c r="H24" s="431">
        <f>NARUS!H22+MALAKAL!H22+'Malakal IDP'!H22+JUAIBOR!H22+KEEW!H22+'MELUTpoc '!H22+NASIR!H22+LEER!H22+'OLD FANGAK'!H22+WALGAK!H22+PAGIL!H22+YUAI!H22+'Narus CDOT'!H22+JIECH!H22+ADONG!H22+Renk!H22+Gangyiel!H22+Bunj!H22+JMH!H22+AYOD!H22+Akoka!H22+Kurwai!H22+LANKIEN!H22+BENTIU!H22+ROM!H22+Pagak!H22+KOCH!H22+JTH!H22+Akobo!H22+Ulang!H22+Kodok!H22+Chuil!H22+Doma!H22+KMH!H22+KCH!H22+'Wau shilluk'!H22+'Koradar idp'!H22</f>
        <v>132</v>
      </c>
      <c r="I24" s="431">
        <f>NARUS!I22+MALAKAL!I22+'Malakal IDP'!I22+JUAIBOR!I22+KEEW!I22+'MELUTpoc '!I22+NASIR!I22+LEER!I22+'OLD FANGAK'!I22+WALGAK!I22+PAGIL!I22+YUAI!I22+'Narus CDOT'!I22+JIECH!I22+ADONG!I22+Renk!I22+Gangyiel!I22+Bunj!I22+JMH!I22+AYOD!I22+Akoka!I22+Kurwai!I22+LANKIEN!I22+BENTIU!I22+ROM!I22+Pagak!I22+KOCH!I22+JTH!I22+Akobo!I22+Ulang!I22+Kodok!I22+Chuil!I22+Doma!I22+KMH!I22+KCH!I22+'Wau shilluk'!I22+'Koradar idp'!I22</f>
        <v>120</v>
      </c>
      <c r="J24" s="431">
        <f>NARUS!J22+MALAKAL!J22+'Malakal IDP'!J22+JUAIBOR!J22+KEEW!J22+'MELUTpoc '!J22+NASIR!J22+LEER!J22+'OLD FANGAK'!J22+WALGAK!J22+PAGIL!J22+YUAI!J22+'Narus CDOT'!J22+JIECH!J22+ADONG!J22+Renk!J22+Gangyiel!J22+Bunj!J22+JMH!J22+AYOD!J22+Akoka!J22+Kurwai!J22+LANKIEN!J22+BENTIU!J22+ROM!J22+Pagak!J22+KOCH!J22+JTH!J22+Akobo!J22+Ulang!J22+Kodok!J22+Chuil!J22+Doma!J22+KMH!J22+KCH!J22+'Wau shilluk'!J22+'Koradar idp'!J22</f>
        <v>131</v>
      </c>
      <c r="K24" s="431">
        <f>NARUS!K22+MALAKAL!K22+'Malakal IDP'!K22+JUAIBOR!K22+KEEW!K22+'MELUTpoc '!K22+NASIR!K22+LEER!K22+'OLD FANGAK'!K22+WALGAK!K22+PAGIL!K22+YUAI!K22+'Narus CDOT'!K22+JIECH!K22+ADONG!K22+Renk!K22+Gangyiel!K22+Bunj!K22+JMH!K22+AYOD!K22+Akoka!K22+Kurwai!K22+LANKIEN!K22+BENTIU!K22+ROM!K22+Pagak!K22+KOCH!K22+JTH!K22+Akobo!K22+Ulang!K22+Kodok!K22+Chuil!K22+Doma!K22+KMH!K22+KCH!K22+'Wau shilluk'!K22+'Koradar idp'!K22</f>
        <v>128</v>
      </c>
      <c r="L24" s="431">
        <f>NARUS!L22+MALAKAL!L22+'Malakal IDP'!L22+JUAIBOR!L22+KEEW!L22+'MELUTpoc '!L22+NASIR!L22+LEER!L22+'OLD FANGAK'!L22+WALGAK!L22+PAGIL!L22+YUAI!L22+'Narus CDOT'!L22+JIECH!L22+ADONG!L22+Renk!L22+Gangyiel!L22+Bunj!L22+JMH!L22+AYOD!L22+Akoka!L22+Kurwai!L22+LANKIEN!L22+BENTIU!L22+ROM!L22+Pagak!L22+KOCH!L22+JTH!L22+Akobo!L22+Ulang!L22+Kodok!L22+Chuil!L22+Doma!L22+KMH!L22+KCH!L22+'Wau shilluk'!L22+'Koradar idp'!L22</f>
        <v>153</v>
      </c>
      <c r="M24" s="431">
        <f>NARUS!M22+MALAKAL!M22+'Malakal IDP'!M22+JUAIBOR!M22+KEEW!M22+'MELUTpoc '!M22+NASIR!M22+LEER!M22+'OLD FANGAK'!M22+WALGAK!M22+PAGIL!M22+YUAI!M22+'Narus CDOT'!M22+JIECH!M22+ADONG!M22+Renk!M22+Gangyiel!M22+Bunj!M22+JMH!M22+AYOD!M22+Akoka!M22+Kurwai!M22+LANKIEN!M22+BENTIU!M22+ROM!M22+Pagak!M22+KOCH!M22+JTH!M22+Akobo!M22+Ulang!M22+Kodok!M22+Chuil!M22+Doma!M22+KMH!M22+KCH!M22+'Wau shilluk'!M22+'Koradar idp'!M22</f>
        <v>118</v>
      </c>
      <c r="N24" s="431">
        <f>NARUS!N22+MALAKAL!N22+'Malakal IDP'!N22+JUAIBOR!N22+KEEW!N22+'MELUTpoc '!N22+NASIR!N22+LEER!N22+'OLD FANGAK'!N22+WALGAK!N22+PAGIL!N22+YUAI!N22+'Narus CDOT'!N22+JIECH!N22+ADONG!N22+Renk!N22+Gangyiel!N22+Bunj!N22+JMH!N22+AYOD!N22+Akoka!N22+Kurwai!N22+LANKIEN!N22+BENTIU!N22+ROM!N22+Pagak!N22+KOCH!N22+JTH!N22+Akobo!N22+Ulang!N22+Kodok!N22+Chuil!N22+Doma!N22+KMH!N22+KCH!N22+'Wau shilluk'!N22+'Koradar idp'!N22</f>
        <v>119</v>
      </c>
      <c r="O24" s="431">
        <f>NARUS!O22+MALAKAL!O22+'Malakal IDP'!O22+JUAIBOR!O22+KEEW!O22+'MELUTpoc '!O22+NASIR!O22+LEER!O22+'OLD FANGAK'!O22+WALGAK!O22+PAGIL!O22+YUAI!O22+'Narus CDOT'!O22+JIECH!O22+ADONG!O22+Renk!O22+Gangyiel!O22+Bunj!O22+JMH!O22+AYOD!O22+Akoka!O22+Kurwai!O22+LANKIEN!O22+BENTIU!O22+ROM!O22+Pagak!O22+KOCH!O22+JTH!O22+Akobo!O22+Ulang!O22+Kodok!O22+Chuil!O22+Doma!O22+KMH!O22+KCH!O22+'Wau shilluk'!O22+'Koradar idp'!O22</f>
        <v>120</v>
      </c>
      <c r="P24" s="449">
        <f>NARUS!P22+MALAKAL!P22+'Malakal IDP'!P22+JUAIBOR!P22+KEEW!P22+'MELUTpoc '!P22+NASIR!P22+LEER!P22+'OLD FANGAK'!P22+WALGAK!P22+PAGIL!P22+YUAI!P22+'Narus CDOT'!P22+JIECH!P22+ADONG!P22+Renk!P22+Gangyiel!P22+Bunj!P22+JMH!P22+AYOD!P22+Akoka!P22+Kurwai!P22+LANKIEN!P22+BENTIU!P22+ROM!P22+Pagak!P22+KOCH!P22+JTH!P22+Akobo!P22+Ulang!P22+Kodok!P22+Chuil!P22+Doma!P22+KMH!P22+KCH!P22+'Wau shilluk'!P22+'Koradar idp'!P22</f>
        <v>151</v>
      </c>
      <c r="Q24" s="550">
        <f t="shared" si="0"/>
        <v>386</v>
      </c>
      <c r="R24" s="450">
        <f>NARUS!R22+MALAKAL!R22+'Malakal IDP'!R22+JUAIBOR!R22+KEEW!R22+'MELUTpoc '!R22+NASIR!R22+LEER!R22+'OLD FANGAK'!R22+WALGAK!R22+PAGIL!R22+YUAI!R22+'Narus CDOT'!R22+JIECH!R22+ADONG!R22+Renk!R22+Gangyiel!R22+Bunj!R22+JMH!R22+AYOD!R22+Akoka!R22+Kurwai!R22+LANKIEN!R22+BENTIU!R22+ROM!R22+Pagak!R22+KOCH!R22+JTH!R22+Akobo!R22+Ulang!R22+Kodok!R22+Chuil!R22+Doma!R22+KMH!R22+KCH!R22+'Wau shilluk'!R22+'Koradar idp'!R22</f>
        <v>36</v>
      </c>
      <c r="S24" s="540">
        <f>NARUS!S22+MALAKAL!S22+'Malakal IDP'!S22+JUAIBOR!S22+KEEW!S22+'MELUTpoc '!S22+NASIR!S22+LEER!S22+'OLD FANGAK'!S22+WALGAK!S22+PAGIL!S22+YUAI!S22+'Narus CDOT'!S22+JIECH!S22+ADONG!S22+Renk!S22+Gangyiel!S22+Bunj!S22+JMH!S22+AYOD!S22+Akoka!S22+Kurwai!S22+LANKIEN!S22+BENTIU!S22+ROM!S22+Pagak!S22+KOCH!S22+JTH!S22+Akobo!S22+Ulang!S22+Kodok!S22+Chuil!S22+Doma!S22+KMH!S22+KCH!S22+'Wau shilluk'!S22+'Koradar idp'!S22</f>
        <v>150</v>
      </c>
      <c r="T24" s="148"/>
      <c r="U24" s="9"/>
      <c r="V24" s="9"/>
      <c r="W24" s="9"/>
      <c r="X24" s="9"/>
      <c r="Y24" s="9"/>
      <c r="Z24" s="9"/>
    </row>
    <row r="25" spans="1:26" customFormat="1" x14ac:dyDescent="0.25">
      <c r="A25" s="433">
        <v>42807</v>
      </c>
      <c r="B25" s="438">
        <v>42813</v>
      </c>
      <c r="C25" s="435" t="s">
        <v>87</v>
      </c>
      <c r="D25" s="525">
        <f>NARUS!D23+MALAKAL!D23+'Malakal IDP'!D23+JUAIBOR!D23+KEEW!D23+'MELUTpoc '!D23+NASIR!D23+LEER!D23+'OLD FANGAK'!D23+WALGAK!D23+PAGIL!D23+YUAI!D23+'Narus CDOT'!D23+JIECH!D23+ADONG!D23+Renk!D23+Gangyiel!D23+Bunj!D23+JMH!D23+AYOD!D23+Akoka!D23+Kurwai!D23+LANKIEN!D23+BENTIU!D23+ROM!D23+Pagak!D23+KOCH!D23+JTH!D23+Akobo!D23+Ulang!D23+Kodok!D23+Chuil!D23+Doma!D23+KMH!D23+KCH!D23+'Wau shilluk'!D23+'Koradar idp'!D23</f>
        <v>168</v>
      </c>
      <c r="E25" s="450">
        <f>NARUS!E23+MALAKAL!E23+'Malakal IDP'!E23+JUAIBOR!E23+KEEW!E23+'MELUTpoc '!E23+NASIR!E23+LEER!E23+'OLD FANGAK'!E23+WALGAK!E23+PAGIL!E23+YUAI!E23+'Narus CDOT'!E23+JIECH!E23+ADONG!E23+Renk!E23+Gangyiel!E23+Bunj!E23+JMH!E23+AYOD!E23+Akoka!E23+Kurwai!E23+LANKIEN!E23+BENTIU!E23+ROM!E23+Pagak!E23+KOCH!E23+JTH!E23+Akobo!E23+Ulang!E23+Kodok!E23+Chuil!E23+Doma!E23+KMH!E23+KCH!E23+'Wau shilluk'!E23+'Koradar idp'!E23</f>
        <v>127</v>
      </c>
      <c r="F25" s="450">
        <f>NARUS!F23+MALAKAL!F23+'Malakal IDP'!F23+JUAIBOR!F23+KEEW!F23+'MELUTpoc '!F23+NASIR!F23+LEER!F23+'OLD FANGAK'!F23+WALGAK!F23+PAGIL!F23+YUAI!F23+'Narus CDOT'!F23+JIECH!F23+ADONG!F23+Renk!F23+Gangyiel!F23+Bunj!F23+JMH!F23+AYOD!F23+Akoka!F23+Kurwai!F23+LANKIEN!F23+BENTIU!F23+ROM!F23+Pagak!F23+KOCH!F23+JTH!F23+Akobo!F23+Ulang!F23+Kodok!F23+Chuil!F23+Doma!F23+KMH!F23+KCH!F23+'Wau shilluk'!F23+'Koradar idp'!F23</f>
        <v>132</v>
      </c>
      <c r="G25" s="431">
        <f>NARUS!G23+MALAKAL!G23+'Malakal IDP'!G23+JUAIBOR!G23+KEEW!G23+'MELUTpoc '!G23+NASIR!G23+LEER!G23+'OLD FANGAK'!G23+WALGAK!G23+PAGIL!G23+YUAI!G23+'Narus CDOT'!G23+JIECH!G23+ADONG!G23+Renk!G23+Gangyiel!G23+Bunj!G23+JMH!G23+AYOD!G23+Akoka!G23+Kurwai!G23+LANKIEN!G23+BENTIU!G23+ROM!G23+Pagak!G23+KOCH!G23+JTH!G23+Akobo!G23+Ulang!G23+Kodok!G23+Chuil!G23+Doma!G23+KMH!G23+KCH!G23+'Wau shilluk'!G23+'Koradar idp'!G23</f>
        <v>147</v>
      </c>
      <c r="H25" s="431">
        <f>NARUS!H23+MALAKAL!H23+'Malakal IDP'!H23+JUAIBOR!H23+KEEW!H23+'MELUTpoc '!H23+NASIR!H23+LEER!H23+'OLD FANGAK'!H23+WALGAK!H23+PAGIL!H23+YUAI!H23+'Narus CDOT'!H23+JIECH!H23+ADONG!H23+Renk!H23+Gangyiel!H23+Bunj!H23+JMH!H23+AYOD!H23+Akoka!H23+Kurwai!H23+LANKIEN!H23+BENTIU!H23+ROM!H23+Pagak!H23+KOCH!H23+JTH!H23+Akobo!H23+Ulang!H23+Kodok!H23+Chuil!H23+Doma!H23+KMH!H23+KCH!H23+'Wau shilluk'!H23+'Koradar idp'!H23</f>
        <v>142</v>
      </c>
      <c r="I25" s="431">
        <f>NARUS!I23+MALAKAL!I23+'Malakal IDP'!I23+JUAIBOR!I23+KEEW!I23+'MELUTpoc '!I23+NASIR!I23+LEER!I23+'OLD FANGAK'!I23+WALGAK!I23+PAGIL!I23+YUAI!I23+'Narus CDOT'!I23+JIECH!I23+ADONG!I23+Renk!I23+Gangyiel!I23+Bunj!I23+JMH!I23+AYOD!I23+Akoka!I23+Kurwai!I23+LANKIEN!I23+BENTIU!I23+ROM!I23+Pagak!I23+KOCH!I23+JTH!I23+Akobo!I23+Ulang!I23+Kodok!I23+Chuil!I23+Doma!I23+KMH!I23+KCH!I23+'Wau shilluk'!I23+'Koradar idp'!I23</f>
        <v>129</v>
      </c>
      <c r="J25" s="431">
        <f>NARUS!J23+MALAKAL!J23+'Malakal IDP'!J23+JUAIBOR!J23+KEEW!J23+'MELUTpoc '!J23+NASIR!J23+LEER!J23+'OLD FANGAK'!J23+WALGAK!J23+PAGIL!J23+YUAI!J23+'Narus CDOT'!J23+JIECH!J23+ADONG!J23+Renk!J23+Gangyiel!J23+Bunj!J23+JMH!J23+AYOD!J23+Akoka!J23+Kurwai!J23+LANKIEN!J23+BENTIU!J23+ROM!J23+Pagak!J23+KOCH!J23+JTH!J23+Akobo!J23+Ulang!J23+Kodok!J23+Chuil!J23+Doma!J23+KMH!J23+KCH!J23+'Wau shilluk'!J23+'Koradar idp'!J23</f>
        <v>151</v>
      </c>
      <c r="K25" s="431">
        <f>NARUS!K23+MALAKAL!K23+'Malakal IDP'!K23+JUAIBOR!K23+KEEW!K23+'MELUTpoc '!K23+NASIR!K23+LEER!K23+'OLD FANGAK'!K23+WALGAK!K23+PAGIL!K23+YUAI!K23+'Narus CDOT'!K23+JIECH!K23+ADONG!K23+Renk!K23+Gangyiel!K23+Bunj!K23+JMH!K23+AYOD!K23+Akoka!K23+Kurwai!K23+LANKIEN!K23+BENTIU!K23+ROM!K23+Pagak!K23+KOCH!K23+JTH!K23+Akobo!K23+Ulang!K23+Kodok!K23+Chuil!K23+Doma!K23+KMH!K23+KCH!K23+'Wau shilluk'!K23+'Koradar idp'!K23</f>
        <v>141</v>
      </c>
      <c r="L25" s="431">
        <f>NARUS!L23+MALAKAL!L23+'Malakal IDP'!L23+JUAIBOR!L23+KEEW!L23+'MELUTpoc '!L23+NASIR!L23+LEER!L23+'OLD FANGAK'!L23+WALGAK!L23+PAGIL!L23+YUAI!L23+'Narus CDOT'!L23+JIECH!L23+ADONG!L23+Renk!L23+Gangyiel!L23+Bunj!L23+JMH!L23+AYOD!L23+Akoka!L23+Kurwai!L23+LANKIEN!L23+BENTIU!L23+ROM!L23+Pagak!L23+KOCH!L23+JTH!L23+Akobo!L23+Ulang!L23+Kodok!L23+Chuil!L23+Doma!L23+KMH!L23+KCH!L23+'Wau shilluk'!L23+'Koradar idp'!L23</f>
        <v>173</v>
      </c>
      <c r="M25" s="431">
        <f>NARUS!M23+MALAKAL!M23+'Malakal IDP'!M23+JUAIBOR!M23+KEEW!M23+'MELUTpoc '!M23+NASIR!M23+LEER!M23+'OLD FANGAK'!M23+WALGAK!M23+PAGIL!M23+YUAI!M23+'Narus CDOT'!M23+JIECH!M23+ADONG!M23+Renk!M23+Gangyiel!M23+Bunj!M23+JMH!M23+AYOD!M23+Akoka!M23+Kurwai!M23+LANKIEN!M23+BENTIU!M23+ROM!M23+Pagak!M23+KOCH!M23+JTH!M23+Akobo!M23+Ulang!M23+Kodok!M23+Chuil!M23+Doma!M23+KMH!M23+KCH!M23+'Wau shilluk'!M23+'Koradar idp'!M23</f>
        <v>130</v>
      </c>
      <c r="N25" s="431">
        <f>NARUS!N23+MALAKAL!N23+'Malakal IDP'!N23+JUAIBOR!N23+KEEW!N23+'MELUTpoc '!N23+NASIR!N23+LEER!N23+'OLD FANGAK'!N23+WALGAK!N23+PAGIL!N23+YUAI!N23+'Narus CDOT'!N23+JIECH!N23+ADONG!N23+Renk!N23+Gangyiel!N23+Bunj!N23+JMH!N23+AYOD!N23+Akoka!N23+Kurwai!N23+LANKIEN!N23+BENTIU!N23+ROM!N23+Pagak!N23+KOCH!N23+JTH!N23+Akobo!N23+Ulang!N23+Kodok!N23+Chuil!N23+Doma!N23+KMH!N23+KCH!N23+'Wau shilluk'!N23+'Koradar idp'!N23</f>
        <v>131</v>
      </c>
      <c r="O25" s="431">
        <f>NARUS!O23+MALAKAL!O23+'Malakal IDP'!O23+JUAIBOR!O23+KEEW!O23+'MELUTpoc '!O23+NASIR!O23+LEER!O23+'OLD FANGAK'!O23+WALGAK!O23+PAGIL!O23+YUAI!O23+'Narus CDOT'!O23+JIECH!O23+ADONG!O23+Renk!O23+Gangyiel!O23+Bunj!O23+JMH!O23+AYOD!O23+Akoka!O23+Kurwai!O23+LANKIEN!O23+BENTIU!O23+ROM!O23+Pagak!O23+KOCH!O23+JTH!O23+Akobo!O23+Ulang!O23+Kodok!O23+Chuil!O23+Doma!O23+KMH!O23+KCH!O23+'Wau shilluk'!O23+'Koradar idp'!O23</f>
        <v>133</v>
      </c>
      <c r="P25" s="449">
        <f>NARUS!P23+MALAKAL!P23+'Malakal IDP'!P23+JUAIBOR!P23+KEEW!P23+'MELUTpoc '!P23+NASIR!P23+LEER!P23+'OLD FANGAK'!P23+WALGAK!P23+PAGIL!P23+YUAI!P23+'Narus CDOT'!P23+JIECH!P23+ADONG!P23+Renk!P23+Gangyiel!P23+Bunj!P23+JMH!P23+AYOD!P23+Akoka!P23+Kurwai!P23+LANKIEN!P23+BENTIU!P23+ROM!P23+Pagak!P23+KOCH!P23+JTH!P23+Akobo!P23+Ulang!P23+Kodok!P23+Chuil!P23+Doma!P23+KMH!P23+KCH!P23+'Wau shilluk'!P23+'Koradar idp'!P23</f>
        <v>150</v>
      </c>
      <c r="Q25" s="550">
        <f t="shared" si="0"/>
        <v>427</v>
      </c>
      <c r="R25" s="450">
        <f>NARUS!R23+MALAKAL!R23+'Malakal IDP'!R23+JUAIBOR!R23+KEEW!R23+'MELUTpoc '!R23+NASIR!R23+LEER!R23+'OLD FANGAK'!R23+WALGAK!R23+PAGIL!R23+YUAI!R23+'Narus CDOT'!R23+JIECH!R23+ADONG!R23+Renk!R23+Gangyiel!R23+Bunj!R23+JMH!R23+AYOD!R23+Akoka!R23+Kurwai!R23+LANKIEN!R23+BENTIU!R23+ROM!R23+Pagak!R23+KOCH!R23+JTH!R23+Akobo!R23+Ulang!R23+Kodok!R23+Chuil!R23+Doma!R23+KMH!R23+KCH!R23+'Wau shilluk'!R23+'Koradar idp'!R23</f>
        <v>45</v>
      </c>
      <c r="S25" s="540">
        <f>NARUS!S23+MALAKAL!S23+'Malakal IDP'!S23+JUAIBOR!S23+KEEW!S23+'MELUTpoc '!S23+NASIR!S23+LEER!S23+'OLD FANGAK'!S23+WALGAK!S23+PAGIL!S23+YUAI!S23+'Narus CDOT'!S23+JIECH!S23+ADONG!S23+Renk!S23+Gangyiel!S23+Bunj!S23+JMH!S23+AYOD!S23+Akoka!S23+Kurwai!S23+LANKIEN!S23+BENTIU!S23+ROM!S23+Pagak!S23+KOCH!S23+JTH!S23+Akobo!S23+Ulang!S23+Kodok!S23+Chuil!S23+Doma!S23+KMH!S23+KCH!S23+'Wau shilluk'!S23+'Koradar idp'!S23</f>
        <v>143</v>
      </c>
      <c r="T25" s="148"/>
      <c r="U25" s="9"/>
      <c r="V25" s="9"/>
      <c r="W25" s="9"/>
      <c r="X25" s="9"/>
      <c r="Y25" s="9"/>
      <c r="Z25" s="9"/>
    </row>
    <row r="26" spans="1:26" customFormat="1" x14ac:dyDescent="0.25">
      <c r="A26" s="433">
        <v>42814</v>
      </c>
      <c r="B26" s="438">
        <v>42820</v>
      </c>
      <c r="C26" s="435" t="s">
        <v>88</v>
      </c>
      <c r="D26" s="525">
        <f>NARUS!D24+MALAKAL!D24+'Malakal IDP'!D24+JUAIBOR!D24+KEEW!D24+'MELUTpoc '!D24+NASIR!D24+LEER!D24+'OLD FANGAK'!D24+WALGAK!D24+PAGIL!D24+YUAI!D24+'Narus CDOT'!D24+JIECH!D24+ADONG!D24+Renk!D24+Gangyiel!D24+Bunj!D24+JMH!D24+AYOD!D24+Akoka!D24+Kurwai!D24+LANKIEN!D24+BENTIU!D24+ROM!D24+Pagak!D24+KOCH!D24+JTH!D24+Akobo!D24+Ulang!D24+Kodok!D24+Chuil!D24+Doma!D24+KMH!D24+KCH!D24+'Wau shilluk'!D24+'Koradar idp'!D24</f>
        <v>180</v>
      </c>
      <c r="E26" s="450">
        <f>NARUS!E24+MALAKAL!E24+'Malakal IDP'!E24+JUAIBOR!E24+KEEW!E24+'MELUTpoc '!E24+NASIR!E24+LEER!E24+'OLD FANGAK'!E24+WALGAK!E24+PAGIL!E24+YUAI!E24+'Narus CDOT'!E24+JIECH!E24+ADONG!E24+Renk!E24+Gangyiel!E24+Bunj!E24+JMH!E24+AYOD!E24+Akoka!E24+Kurwai!E24+LANKIEN!E24+BENTIU!E24+ROM!E24+Pagak!E24+KOCH!E24+JTH!E24+Akobo!E24+Ulang!E24+Kodok!E24+Chuil!E24+Doma!E24+KMH!E24+KCH!E24+'Wau shilluk'!E24+'Koradar idp'!E24</f>
        <v>140</v>
      </c>
      <c r="F26" s="450">
        <f>NARUS!F24+MALAKAL!F24+'Malakal IDP'!F24+JUAIBOR!F24+KEEW!F24+'MELUTpoc '!F24+NASIR!F24+LEER!F24+'OLD FANGAK'!F24+WALGAK!F24+PAGIL!F24+YUAI!F24+'Narus CDOT'!F24+JIECH!F24+ADONG!F24+Renk!F24+Gangyiel!F24+Bunj!F24+JMH!F24+AYOD!F24+Akoka!F24+Kurwai!F24+LANKIEN!F24+BENTIU!F24+ROM!F24+Pagak!F24+KOCH!F24+JTH!F24+Akobo!F24+Ulang!F24+Kodok!F24+Chuil!F24+Doma!F24+KMH!F24+KCH!F24+'Wau shilluk'!F24+'Koradar idp'!F24</f>
        <v>153</v>
      </c>
      <c r="G26" s="431">
        <f>NARUS!G24+MALAKAL!G24+'Malakal IDP'!G24+JUAIBOR!G24+KEEW!G24+'MELUTpoc '!G24+NASIR!G24+LEER!G24+'OLD FANGAK'!G24+WALGAK!G24+PAGIL!G24+YUAI!G24+'Narus CDOT'!G24+JIECH!G24+ADONG!G24+Renk!G24+Gangyiel!G24+Bunj!G24+JMH!G24+AYOD!G24+Akoka!G24+Kurwai!G24+LANKIEN!G24+BENTIU!G24+ROM!G24+Pagak!G24+KOCH!G24+JTH!G24+Akobo!G24+Ulang!G24+Kodok!G24+Chuil!G24+Doma!G24+KMH!G24+KCH!G24+'Wau shilluk'!G24+'Koradar idp'!G24</f>
        <v>155</v>
      </c>
      <c r="H26" s="431">
        <f>NARUS!H24+MALAKAL!H24+'Malakal IDP'!H24+JUAIBOR!H24+KEEW!H24+'MELUTpoc '!H24+NASIR!H24+LEER!H24+'OLD FANGAK'!H24+WALGAK!H24+PAGIL!H24+YUAI!H24+'Narus CDOT'!H24+JIECH!H24+ADONG!H24+Renk!H24+Gangyiel!H24+Bunj!H24+JMH!H24+AYOD!H24+Akoka!H24+Kurwai!H24+LANKIEN!H24+BENTIU!H24+ROM!H24+Pagak!H24+KOCH!H24+JTH!H24+Akobo!H24+Ulang!H24+Kodok!H24+Chuil!H24+Doma!H24+KMH!H24+KCH!H24+'Wau shilluk'!H24+'Koradar idp'!H24</f>
        <v>159</v>
      </c>
      <c r="I26" s="431">
        <f>NARUS!I24+MALAKAL!I24+'Malakal IDP'!I24+JUAIBOR!I24+KEEW!I24+'MELUTpoc '!I24+NASIR!I24+LEER!I24+'OLD FANGAK'!I24+WALGAK!I24+PAGIL!I24+YUAI!I24+'Narus CDOT'!I24+JIECH!I24+ADONG!I24+Renk!I24+Gangyiel!I24+Bunj!I24+JMH!I24+AYOD!I24+Akoka!I24+Kurwai!I24+LANKIEN!I24+BENTIU!I24+ROM!I24+Pagak!I24+KOCH!I24+JTH!I24+Akobo!I24+Ulang!I24+Kodok!I24+Chuil!I24+Doma!I24+KMH!I24+KCH!I24+'Wau shilluk'!I24+'Koradar idp'!I24</f>
        <v>145</v>
      </c>
      <c r="J26" s="431">
        <f>NARUS!J24+MALAKAL!J24+'Malakal IDP'!J24+JUAIBOR!J24+KEEW!J24+'MELUTpoc '!J24+NASIR!J24+LEER!J24+'OLD FANGAK'!J24+WALGAK!J24+PAGIL!J24+YUAI!J24+'Narus CDOT'!J24+JIECH!J24+ADONG!J24+Renk!J24+Gangyiel!J24+Bunj!J24+JMH!J24+AYOD!J24+Akoka!J24+Kurwai!J24+LANKIEN!J24+BENTIU!J24+ROM!J24+Pagak!J24+KOCH!J24+JTH!J24+Akobo!J24+Ulang!J24+Kodok!J24+Chuil!J24+Doma!J24+KMH!J24+KCH!J24+'Wau shilluk'!J24+'Koradar idp'!J24</f>
        <v>159</v>
      </c>
      <c r="K26" s="431">
        <f>NARUS!K24+MALAKAL!K24+'Malakal IDP'!K24+JUAIBOR!K24+KEEW!K24+'MELUTpoc '!K24+NASIR!K24+LEER!K24+'OLD FANGAK'!K24+WALGAK!K24+PAGIL!K24+YUAI!K24+'Narus CDOT'!K24+JIECH!K24+ADONG!K24+Renk!K24+Gangyiel!K24+Bunj!K24+JMH!K24+AYOD!K24+Akoka!K24+Kurwai!K24+LANKIEN!K24+BENTIU!K24+ROM!K24+Pagak!K24+KOCH!K24+JTH!K24+Akobo!K24+Ulang!K24+Kodok!K24+Chuil!K24+Doma!K24+KMH!K24+KCH!K24+'Wau shilluk'!K24+'Koradar idp'!K24</f>
        <v>154</v>
      </c>
      <c r="L26" s="431">
        <f>NARUS!L24+MALAKAL!L24+'Malakal IDP'!L24+JUAIBOR!L24+KEEW!L24+'MELUTpoc '!L24+NASIR!L24+LEER!L24+'OLD FANGAK'!L24+WALGAK!L24+PAGIL!L24+YUAI!L24+'Narus CDOT'!L24+JIECH!L24+ADONG!L24+Renk!L24+Gangyiel!L24+Bunj!L24+JMH!L24+AYOD!L24+Akoka!L24+Kurwai!L24+LANKIEN!L24+BENTIU!L24+ROM!L24+Pagak!L24+KOCH!L24+JTH!L24+Akobo!L24+Ulang!L24+Kodok!L24+Chuil!L24+Doma!L24+KMH!L24+KCH!L24+'Wau shilluk'!L24+'Koradar idp'!L24</f>
        <v>173</v>
      </c>
      <c r="M26" s="431">
        <f>NARUS!M24+MALAKAL!M24+'Malakal IDP'!M24+JUAIBOR!M24+KEEW!M24+'MELUTpoc '!M24+NASIR!M24+LEER!M24+'OLD FANGAK'!M24+WALGAK!M24+PAGIL!M24+YUAI!M24+'Narus CDOT'!M24+JIECH!M24+ADONG!M24+Renk!M24+Gangyiel!M24+Bunj!M24+JMH!M24+AYOD!M24+Akoka!M24+Kurwai!M24+LANKIEN!M24+BENTIU!M24+ROM!M24+Pagak!M24+KOCH!M24+JTH!M24+Akobo!M24+Ulang!M24+Kodok!M24+Chuil!M24+Doma!M24+KMH!M24+KCH!M24+'Wau shilluk'!M24+'Koradar idp'!M24</f>
        <v>143</v>
      </c>
      <c r="N26" s="431">
        <f>NARUS!N24+MALAKAL!N24+'Malakal IDP'!N24+JUAIBOR!N24+KEEW!N24+'MELUTpoc '!N24+NASIR!N24+LEER!N24+'OLD FANGAK'!N24+WALGAK!N24+PAGIL!N24+YUAI!N24+'Narus CDOT'!N24+JIECH!N24+ADONG!N24+Renk!N24+Gangyiel!N24+Bunj!N24+JMH!N24+AYOD!N24+Akoka!N24+Kurwai!N24+LANKIEN!N24+BENTIU!N24+ROM!N24+Pagak!N24+KOCH!N24+JTH!N24+Akobo!N24+Ulang!N24+Kodok!N24+Chuil!N24+Doma!N24+KMH!N24+KCH!N24+'Wau shilluk'!N24+'Koradar idp'!N24</f>
        <v>143</v>
      </c>
      <c r="O26" s="431">
        <f>NARUS!O24+MALAKAL!O24+'Malakal IDP'!O24+JUAIBOR!O24+KEEW!O24+'MELUTpoc '!O24+NASIR!O24+LEER!O24+'OLD FANGAK'!O24+WALGAK!O24+PAGIL!O24+YUAI!O24+'Narus CDOT'!O24+JIECH!O24+ADONG!O24+Renk!O24+Gangyiel!O24+Bunj!O24+JMH!O24+AYOD!O24+Akoka!O24+Kurwai!O24+LANKIEN!O24+BENTIU!O24+ROM!O24+Pagak!O24+KOCH!O24+JTH!O24+Akobo!O24+Ulang!O24+Kodok!O24+Chuil!O24+Doma!O24+KMH!O24+KCH!O24+'Wau shilluk'!O24+'Koradar idp'!O24</f>
        <v>145</v>
      </c>
      <c r="P26" s="449">
        <f>NARUS!P24+MALAKAL!P24+'Malakal IDP'!P24+JUAIBOR!P24+KEEW!P24+'MELUTpoc '!P24+NASIR!P24+LEER!P24+'OLD FANGAK'!P24+WALGAK!P24+PAGIL!P24+YUAI!P24+'Narus CDOT'!P24+JIECH!P24+ADONG!P24+Renk!P24+Gangyiel!P24+Bunj!P24+JMH!P24+AYOD!P24+Akoka!P24+Kurwai!P24+LANKIEN!P24+BENTIU!P24+ROM!P24+Pagak!P24+KOCH!P24+JTH!P24+Akobo!P24+Ulang!P24+Kodok!P24+Chuil!P24+Doma!P24+KMH!P24+KCH!P24+'Wau shilluk'!P24+'Koradar idp'!P24</f>
        <v>143</v>
      </c>
      <c r="Q26" s="550">
        <f t="shared" si="0"/>
        <v>473</v>
      </c>
      <c r="R26" s="450">
        <f>NARUS!R24+MALAKAL!R24+'Malakal IDP'!R24+JUAIBOR!R24+KEEW!R24+'MELUTpoc '!R24+NASIR!R24+LEER!R24+'OLD FANGAK'!R24+WALGAK!R24+PAGIL!R24+YUAI!R24+'Narus CDOT'!R24+JIECH!R24+ADONG!R24+Renk!R24+Gangyiel!R24+Bunj!R24+JMH!R24+AYOD!R24+Akoka!R24+Kurwai!R24+LANKIEN!R24+BENTIU!R24+ROM!R24+Pagak!R24+KOCH!R24+JTH!R24+Akobo!R24+Ulang!R24+Kodok!R24+Chuil!R24+Doma!R24+KMH!R24+KCH!R24+'Wau shilluk'!R24+'Koradar idp'!R24</f>
        <v>34</v>
      </c>
      <c r="S26" s="540">
        <f>NARUS!S24+MALAKAL!S24+'Malakal IDP'!S24+JUAIBOR!S24+KEEW!S24+'MELUTpoc '!S24+NASIR!S24+LEER!S24+'OLD FANGAK'!S24+WALGAK!S24+PAGIL!S24+YUAI!S24+'Narus CDOT'!S24+JIECH!S24+ADONG!S24+Renk!S24+Gangyiel!S24+Bunj!S24+JMH!S24+AYOD!S24+Akoka!S24+Kurwai!S24+LANKIEN!S24+BENTIU!S24+ROM!S24+Pagak!S24+KOCH!S24+JTH!S24+Akobo!S24+Ulang!S24+Kodok!S24+Chuil!S24+Doma!S24+KMH!S24+KCH!S24+'Wau shilluk'!S24+'Koradar idp'!S24</f>
        <v>150</v>
      </c>
      <c r="T26" s="148"/>
      <c r="U26" s="9"/>
      <c r="V26" s="9"/>
      <c r="W26" s="9"/>
      <c r="X26" s="9"/>
      <c r="Y26" s="9"/>
      <c r="Z26" s="9"/>
    </row>
    <row r="27" spans="1:26" customFormat="1" ht="16.5" thickBot="1" x14ac:dyDescent="0.3">
      <c r="A27" s="689">
        <v>42821</v>
      </c>
      <c r="B27" s="690">
        <v>42827</v>
      </c>
      <c r="C27" s="691" t="s">
        <v>89</v>
      </c>
      <c r="D27" s="525">
        <f>NARUS!D25+MALAKAL!D25+'Malakal IDP'!D25+JUAIBOR!D25+KEEW!D25+'MELUTpoc '!D25+NASIR!D25+LEER!D25+'OLD FANGAK'!D25+WALGAK!D25+PAGIL!D25+YUAI!D25+'Narus CDOT'!D25+JIECH!D25+ADONG!D25+Renk!D25+Gangyiel!D25+Bunj!D25+JMH!D25+AYOD!D25+Akoka!D25+Kurwai!D25+LANKIEN!D25+BENTIU!D25+ROM!D25+Pagak!D25+KOCH!D25+JTH!D25+Akobo!D25+Ulang!D25+Kodok!D25+Chuil!D25+Doma!D25+KMH!D25+KCH!D25+'Wau shilluk'!D25+'Koradar idp'!D25</f>
        <v>177</v>
      </c>
      <c r="E27" s="450">
        <f>NARUS!E25+MALAKAL!E25+'Malakal IDP'!E25+JUAIBOR!E25+KEEW!E25+'MELUTpoc '!E25+NASIR!E25+LEER!E25+'OLD FANGAK'!E25+WALGAK!E25+PAGIL!E25+YUAI!E25+'Narus CDOT'!E25+JIECH!E25+ADONG!E25+Renk!E25+Gangyiel!E25+Bunj!E25+JMH!E25+AYOD!E25+Akoka!E25+Kurwai!E25+LANKIEN!E25+BENTIU!E25+ROM!E25+Pagak!E25+KOCH!E25+JTH!E25+Akobo!E25+Ulang!E25+Kodok!E25+Chuil!E25+Doma!E25+KMH!E25+KCH!E25+'Wau shilluk'!E25+'Koradar idp'!E25</f>
        <v>146</v>
      </c>
      <c r="F27" s="450">
        <f>NARUS!F25+MALAKAL!F25+'Malakal IDP'!F25+JUAIBOR!F25+KEEW!F25+'MELUTpoc '!F25+NASIR!F25+LEER!F25+'OLD FANGAK'!F25+WALGAK!F25+PAGIL!F25+YUAI!F25+'Narus CDOT'!F25+JIECH!F25+ADONG!F25+Renk!F25+Gangyiel!F25+Bunj!F25+JMH!F25+AYOD!F25+Akoka!F25+Kurwai!F25+LANKIEN!F25+BENTIU!F25+ROM!F25+Pagak!F25+KOCH!F25+JTH!F25+Akobo!F25+Ulang!F25+Kodok!F25+Chuil!F25+Doma!F25+KMH!F25+KCH!F25+'Wau shilluk'!F25+'Koradar idp'!F25</f>
        <v>153</v>
      </c>
      <c r="G27" s="431">
        <f>NARUS!G25+MALAKAL!G25+'Malakal IDP'!G25+JUAIBOR!G25+KEEW!G25+'MELUTpoc '!G25+NASIR!G25+LEER!G25+'OLD FANGAK'!G25+WALGAK!G25+PAGIL!G25+YUAI!G25+'Narus CDOT'!G25+JIECH!G25+ADONG!G25+Renk!G25+Gangyiel!G25+Bunj!G25+JMH!G25+AYOD!G25+Akoka!G25+Kurwai!G25+LANKIEN!G25+BENTIU!G25+ROM!G25+Pagak!G25+KOCH!G25+JTH!G25+Akobo!G25+Ulang!G25+Kodok!G25+Chuil!G25+Doma!G25+KMH!G25+KCH!G25+'Wau shilluk'!G25+'Koradar idp'!G25</f>
        <v>163</v>
      </c>
      <c r="H27" s="431">
        <f>NARUS!H25+MALAKAL!H25+'Malakal IDP'!H25+JUAIBOR!H25+KEEW!H25+'MELUTpoc '!H25+NASIR!H25+LEER!H25+'OLD FANGAK'!H25+WALGAK!H25+PAGIL!H25+YUAI!H25+'Narus CDOT'!H25+JIECH!H25+ADONG!H25+Renk!H25+Gangyiel!H25+Bunj!H25+JMH!H25+AYOD!H25+Akoka!H25+Kurwai!H25+LANKIEN!H25+BENTIU!H25+ROM!H25+Pagak!H25+KOCH!H25+JTH!H25+Akobo!H25+Ulang!H25+Kodok!H25+Chuil!H25+Doma!H25+KMH!H25+KCH!H25+'Wau shilluk'!H25+'Koradar idp'!H25</f>
        <v>161</v>
      </c>
      <c r="I27" s="431">
        <f>NARUS!I25+MALAKAL!I25+'Malakal IDP'!I25+JUAIBOR!I25+KEEW!I25+'MELUTpoc '!I25+NASIR!I25+LEER!I25+'OLD FANGAK'!I25+WALGAK!I25+PAGIL!I25+YUAI!I25+'Narus CDOT'!I25+JIECH!I25+ADONG!I25+Renk!I25+Gangyiel!I25+Bunj!I25+JMH!I25+AYOD!I25+Akoka!I25+Kurwai!I25+LANKIEN!I25+BENTIU!I25+ROM!I25+Pagak!I25+KOCH!I25+JTH!I25+Akobo!I25+Ulang!I25+Kodok!I25+Chuil!I25+Doma!I25+KMH!I25+KCH!I25+'Wau shilluk'!I25+'Koradar idp'!I25</f>
        <v>153</v>
      </c>
      <c r="J27" s="431">
        <f>NARUS!J25+MALAKAL!J25+'Malakal IDP'!J25+JUAIBOR!J25+KEEW!J25+'MELUTpoc '!J25+NASIR!J25+LEER!J25+'OLD FANGAK'!J25+WALGAK!J25+PAGIL!J25+YUAI!J25+'Narus CDOT'!J25+JIECH!J25+ADONG!J25+Renk!J25+Gangyiel!J25+Bunj!J25+JMH!J25+AYOD!J25+Akoka!J25+Kurwai!J25+LANKIEN!J25+BENTIU!J25+ROM!J25+Pagak!J25+KOCH!J25+JTH!J25+Akobo!J25+Ulang!J25+Kodok!J25+Chuil!J25+Doma!J25+KMH!J25+KCH!J25+'Wau shilluk'!J25+'Koradar idp'!J25</f>
        <v>161</v>
      </c>
      <c r="K27" s="431">
        <f>NARUS!K25+MALAKAL!K25+'Malakal IDP'!K25+JUAIBOR!K25+KEEW!K25+'MELUTpoc '!K25+NASIR!K25+LEER!K25+'OLD FANGAK'!K25+WALGAK!K25+PAGIL!K25+YUAI!K25+'Narus CDOT'!K25+JIECH!K25+ADONG!K25+Renk!K25+Gangyiel!K25+Bunj!K25+JMH!K25+AYOD!K25+Akoka!K25+Kurwai!K25+LANKIEN!K25+BENTIU!K25+ROM!K25+Pagak!K25+KOCH!K25+JTH!K25+Akobo!K25+Ulang!K25+Kodok!K25+Chuil!K25+Doma!K25+KMH!K25+KCH!K25+'Wau shilluk'!K25+'Koradar idp'!K25</f>
        <v>166</v>
      </c>
      <c r="L27" s="431">
        <f>NARUS!L25+MALAKAL!L25+'Malakal IDP'!L25+JUAIBOR!L25+KEEW!L25+'MELUTpoc '!L25+NASIR!L25+LEER!L25+'OLD FANGAK'!L25+WALGAK!L25+PAGIL!L25+YUAI!L25+'Narus CDOT'!L25+JIECH!L25+ADONG!L25+Renk!L25+Gangyiel!L25+Bunj!L25+JMH!L25+AYOD!L25+Akoka!L25+Kurwai!L25+LANKIEN!L25+BENTIU!L25+ROM!L25+Pagak!L25+KOCH!L25+JTH!L25+Akobo!L25+Ulang!L25+Kodok!L25+Chuil!L25+Doma!L25+KMH!L25+KCH!L25+'Wau shilluk'!L25+'Koradar idp'!L25</f>
        <v>182</v>
      </c>
      <c r="M27" s="431">
        <f>NARUS!M25+MALAKAL!M25+'Malakal IDP'!M25+JUAIBOR!M25+KEEW!M25+'MELUTpoc '!M25+NASIR!M25+LEER!M25+'OLD FANGAK'!M25+WALGAK!M25+PAGIL!M25+YUAI!M25+'Narus CDOT'!M25+JIECH!M25+ADONG!M25+Renk!M25+Gangyiel!M25+Bunj!M25+JMH!M25+AYOD!M25+Akoka!M25+Kurwai!M25+LANKIEN!M25+BENTIU!M25+ROM!M25+Pagak!M25+KOCH!M25+JTH!M25+Akobo!M25+Ulang!M25+Kodok!M25+Chuil!M25+Doma!M25+KMH!M25+KCH!M25+'Wau shilluk'!M25+'Koradar idp'!M25</f>
        <v>157</v>
      </c>
      <c r="N27" s="431">
        <f>NARUS!N25+MALAKAL!N25+'Malakal IDP'!N25+JUAIBOR!N25+KEEW!N25+'MELUTpoc '!N25+NASIR!N25+LEER!N25+'OLD FANGAK'!N25+WALGAK!N25+PAGIL!N25+YUAI!N25+'Narus CDOT'!N25+JIECH!N25+ADONG!N25+Renk!N25+Gangyiel!N25+Bunj!N25+JMH!N25+AYOD!N25+Akoka!N25+Kurwai!N25+LANKIEN!N25+BENTIU!N25+ROM!N25+Pagak!N25+KOCH!N25+JTH!N25+Akobo!N25+Ulang!N25+Kodok!N25+Chuil!N25+Doma!N25+KMH!N25+KCH!N25+'Wau shilluk'!N25+'Koradar idp'!N25</f>
        <v>158</v>
      </c>
      <c r="O27" s="431">
        <f>NARUS!O25+MALAKAL!O25+'Malakal IDP'!O25+JUAIBOR!O25+KEEW!O25+'MELUTpoc '!O25+NASIR!O25+LEER!O25+'OLD FANGAK'!O25+WALGAK!O25+PAGIL!O25+YUAI!O25+'Narus CDOT'!O25+JIECH!O25+ADONG!O25+Renk!O25+Gangyiel!O25+Bunj!O25+JMH!O25+AYOD!O25+Akoka!O25+Kurwai!O25+LANKIEN!O25+BENTIU!O25+ROM!O25+Pagak!O25+KOCH!O25+JTH!O25+Akobo!O25+Ulang!O25+Kodok!O25+Chuil!O25+Doma!O25+KMH!O25+KCH!O25+'Wau shilluk'!O25+'Koradar idp'!O25</f>
        <v>156</v>
      </c>
      <c r="P27" s="449">
        <f>NARUS!P25+MALAKAL!P25+'Malakal IDP'!P25+JUAIBOR!P25+KEEW!P25+'MELUTpoc '!P25+NASIR!P25+LEER!P25+'OLD FANGAK'!P25+WALGAK!P25+PAGIL!P25+YUAI!P25+'Narus CDOT'!P25+JIECH!P25+ADONG!P25+Renk!P25+Gangyiel!P25+Bunj!P25+JMH!P25+AYOD!P25+Akoka!P25+Kurwai!P25+LANKIEN!P25+BENTIU!P25+ROM!P25+Pagak!P25+KOCH!P25+JTH!P25+Akobo!P25+Ulang!P25+Kodok!P25+Chuil!P25+Doma!P25+KMH!P25+KCH!P25+'Wau shilluk'!P25+'Koradar idp'!P25</f>
        <v>150</v>
      </c>
      <c r="Q27" s="550">
        <f t="shared" si="0"/>
        <v>476</v>
      </c>
      <c r="R27" s="450">
        <f>NARUS!R25+MALAKAL!R25+'Malakal IDP'!R25+JUAIBOR!R25+KEEW!R25+'MELUTpoc '!R25+NASIR!R25+LEER!R25+'OLD FANGAK'!R25+WALGAK!R25+PAGIL!R25+YUAI!R25+'Narus CDOT'!R25+JIECH!R25+ADONG!R25+Renk!R25+Gangyiel!R25+Bunj!R25+JMH!R25+AYOD!R25+Akoka!R25+Kurwai!R25+LANKIEN!R25+BENTIU!R25+ROM!R25+Pagak!R25+KOCH!R25+JTH!R25+Akobo!R25+Ulang!R25+Kodok!R25+Chuil!R25+Doma!R25+KMH!R25+KCH!R25+'Wau shilluk'!R25+'Koradar idp'!R25</f>
        <v>35</v>
      </c>
      <c r="S27" s="540">
        <f>NARUS!S25+MALAKAL!S25+'Malakal IDP'!S25+JUAIBOR!S25+KEEW!S25+'MELUTpoc '!S25+NASIR!S25+LEER!S25+'OLD FANGAK'!S25+WALGAK!S25+PAGIL!S25+YUAI!S25+'Narus CDOT'!S25+JIECH!S25+ADONG!S25+Renk!S25+Gangyiel!S25+Bunj!S25+JMH!S25+AYOD!S25+Akoka!S25+Kurwai!S25+LANKIEN!S25+BENTIU!S25+ROM!S25+Pagak!S25+KOCH!S25+JTH!S25+Akobo!S25+Ulang!S25+Kodok!S25+Chuil!S25+Doma!S25+KMH!S25+KCH!S25+'Wau shilluk'!S25+'Koradar idp'!S25</f>
        <v>142</v>
      </c>
      <c r="T27" s="148"/>
      <c r="U27" s="9"/>
      <c r="V27" s="9"/>
      <c r="W27" s="9"/>
      <c r="X27" s="9"/>
      <c r="Y27" s="9"/>
      <c r="Z27" s="9"/>
    </row>
    <row r="28" spans="1:26" customFormat="1" ht="16.5" thickBot="1" x14ac:dyDescent="0.3">
      <c r="A28" s="976" t="s">
        <v>76</v>
      </c>
      <c r="B28" s="977"/>
      <c r="C28" s="978"/>
      <c r="D28" s="728">
        <f t="shared" ref="D28:S28" si="3">SUM(D24:D27)</f>
        <v>683</v>
      </c>
      <c r="E28" s="709">
        <f t="shared" si="3"/>
        <v>524</v>
      </c>
      <c r="F28" s="709">
        <f t="shared" si="3"/>
        <v>555</v>
      </c>
      <c r="G28" s="708">
        <f t="shared" si="3"/>
        <v>593</v>
      </c>
      <c r="H28" s="708">
        <f t="shared" si="3"/>
        <v>594</v>
      </c>
      <c r="I28" s="708">
        <f t="shared" si="3"/>
        <v>547</v>
      </c>
      <c r="J28" s="708">
        <f t="shared" si="3"/>
        <v>602</v>
      </c>
      <c r="K28" s="708">
        <f t="shared" si="3"/>
        <v>589</v>
      </c>
      <c r="L28" s="708">
        <f t="shared" si="3"/>
        <v>681</v>
      </c>
      <c r="M28" s="708">
        <f t="shared" si="3"/>
        <v>548</v>
      </c>
      <c r="N28" s="708">
        <f t="shared" si="3"/>
        <v>551</v>
      </c>
      <c r="O28" s="375">
        <f t="shared" si="3"/>
        <v>554</v>
      </c>
      <c r="P28" s="727">
        <f t="shared" si="3"/>
        <v>594</v>
      </c>
      <c r="Q28" s="729">
        <f t="shared" si="3"/>
        <v>1762</v>
      </c>
      <c r="R28" s="710">
        <f t="shared" si="3"/>
        <v>150</v>
      </c>
      <c r="S28" s="731">
        <f t="shared" si="3"/>
        <v>585</v>
      </c>
      <c r="T28" s="148"/>
      <c r="U28" s="9"/>
      <c r="V28" s="9"/>
      <c r="W28" s="9"/>
      <c r="X28" s="9"/>
      <c r="Y28" s="9"/>
      <c r="Z28" s="9"/>
    </row>
    <row r="29" spans="1:26" customFormat="1" ht="16.5" thickBot="1" x14ac:dyDescent="0.3">
      <c r="A29" s="835" t="s">
        <v>48</v>
      </c>
      <c r="B29" s="836"/>
      <c r="C29" s="837"/>
      <c r="D29" s="364">
        <f>D28+D23+D18</f>
        <v>1695</v>
      </c>
      <c r="E29" s="432">
        <f t="shared" ref="E29:S29" si="4">E28+E23+E18</f>
        <v>1017</v>
      </c>
      <c r="F29" s="432">
        <f t="shared" si="4"/>
        <v>1076</v>
      </c>
      <c r="G29" s="432">
        <f t="shared" si="4"/>
        <v>1297</v>
      </c>
      <c r="H29" s="432">
        <f t="shared" si="4"/>
        <v>1269</v>
      </c>
      <c r="I29" s="432">
        <f t="shared" si="4"/>
        <v>1099</v>
      </c>
      <c r="J29" s="432">
        <f t="shared" si="4"/>
        <v>1278</v>
      </c>
      <c r="K29" s="432">
        <f t="shared" si="4"/>
        <v>1280</v>
      </c>
      <c r="L29" s="432">
        <f t="shared" si="4"/>
        <v>1601</v>
      </c>
      <c r="M29" s="432">
        <f t="shared" si="4"/>
        <v>1084</v>
      </c>
      <c r="N29" s="432">
        <f t="shared" si="4"/>
        <v>1083</v>
      </c>
      <c r="O29" s="432">
        <f t="shared" si="4"/>
        <v>1104</v>
      </c>
      <c r="P29" s="717">
        <f t="shared" si="4"/>
        <v>2095</v>
      </c>
      <c r="Q29" s="432">
        <f t="shared" si="4"/>
        <v>3788</v>
      </c>
      <c r="R29" s="432">
        <f t="shared" si="4"/>
        <v>588</v>
      </c>
      <c r="S29" s="730">
        <f t="shared" si="4"/>
        <v>2088</v>
      </c>
      <c r="T29" s="375"/>
      <c r="U29" s="9"/>
      <c r="V29" s="9"/>
      <c r="W29" s="9"/>
      <c r="X29" s="9"/>
      <c r="Y29" s="9"/>
      <c r="Z29" s="9"/>
    </row>
    <row r="30" spans="1:26" ht="15.75" customHeight="1" x14ac:dyDescent="0.25">
      <c r="D30" s="569">
        <f>D29/Q29*100</f>
        <v>44.746568109820487</v>
      </c>
      <c r="E30" s="569">
        <f>E29/Q29*100</f>
        <v>26.847940865892291</v>
      </c>
      <c r="F30" s="569">
        <f>F29/Q29*100</f>
        <v>28.405491024287223</v>
      </c>
      <c r="G30" s="569">
        <f>G29/R29*100</f>
        <v>220.57823129251699</v>
      </c>
      <c r="H30" s="569">
        <f>H29/Q29*100</f>
        <v>33.50052798310454</v>
      </c>
      <c r="I30" s="569">
        <f>I29/Q29*100</f>
        <v>29.012671594508976</v>
      </c>
      <c r="J30" s="569">
        <f>J29/Q29*100</f>
        <v>33.738120380147834</v>
      </c>
      <c r="K30" s="569">
        <f>K29/Q29*100</f>
        <v>33.790918690601899</v>
      </c>
      <c r="L30" s="569"/>
      <c r="M30" s="569">
        <f>M29/Q29*100</f>
        <v>28.616684266103487</v>
      </c>
      <c r="N30" s="569">
        <f>N29/Q29*100</f>
        <v>28.590285110876451</v>
      </c>
      <c r="O30" s="569"/>
      <c r="P30" s="569"/>
      <c r="Q30" s="569"/>
      <c r="R30" s="569"/>
      <c r="S30" s="569"/>
    </row>
    <row r="31" spans="1:26" ht="18" customHeight="1" x14ac:dyDescent="0.25">
      <c r="P31" s="177"/>
    </row>
    <row r="32" spans="1:26" ht="14.25" customHeight="1" x14ac:dyDescent="0.25">
      <c r="F32" s="177"/>
      <c r="G32" s="177"/>
      <c r="H32" s="177"/>
    </row>
    <row r="33" spans="1:18" ht="14.25" customHeight="1" x14ac:dyDescent="0.25"/>
    <row r="34" spans="1:18" ht="18" customHeight="1" x14ac:dyDescent="0.25"/>
    <row r="35" spans="1:18" ht="18" customHeight="1" x14ac:dyDescent="0.25"/>
    <row r="36" spans="1:18" ht="18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197"/>
      <c r="O36" s="86"/>
      <c r="P36" s="86"/>
      <c r="Q36" s="86"/>
      <c r="R36" s="86"/>
    </row>
    <row r="37" spans="1:18" ht="16.5" thickBot="1" x14ac:dyDescent="0.3">
      <c r="A37" s="120" t="s">
        <v>355</v>
      </c>
    </row>
    <row r="38" spans="1:18" x14ac:dyDescent="0.25">
      <c r="A38" s="638"/>
      <c r="B38" s="639" t="s">
        <v>320</v>
      </c>
      <c r="C38" s="639" t="s">
        <v>321</v>
      </c>
      <c r="D38" s="639" t="s">
        <v>322</v>
      </c>
      <c r="E38" s="639" t="s">
        <v>323</v>
      </c>
      <c r="F38" s="639" t="s">
        <v>324</v>
      </c>
      <c r="G38" s="639" t="s">
        <v>325</v>
      </c>
      <c r="H38" s="639" t="s">
        <v>326</v>
      </c>
      <c r="I38" s="639" t="s">
        <v>327</v>
      </c>
      <c r="J38" s="639" t="s">
        <v>328</v>
      </c>
      <c r="K38" s="639" t="s">
        <v>329</v>
      </c>
      <c r="L38" s="639" t="s">
        <v>330</v>
      </c>
      <c r="M38" s="640" t="s">
        <v>331</v>
      </c>
      <c r="N38" s="722" t="s">
        <v>48</v>
      </c>
    </row>
    <row r="39" spans="1:18" x14ac:dyDescent="0.25">
      <c r="A39" s="644">
        <v>2016</v>
      </c>
      <c r="B39" s="109">
        <v>158</v>
      </c>
      <c r="C39" s="44">
        <v>167</v>
      </c>
      <c r="D39" s="44">
        <v>118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159">
        <v>0</v>
      </c>
      <c r="N39" s="723">
        <f>SUM(B39:M39)</f>
        <v>443</v>
      </c>
    </row>
    <row r="40" spans="1:18" ht="16.5" thickBot="1" x14ac:dyDescent="0.3">
      <c r="A40" s="645">
        <v>2017</v>
      </c>
      <c r="B40" s="109">
        <v>345</v>
      </c>
      <c r="C40" s="44">
        <v>226</v>
      </c>
      <c r="D40" s="44">
        <v>175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159">
        <v>0</v>
      </c>
      <c r="N40" s="724">
        <f>SUM(B40:M40)</f>
        <v>746</v>
      </c>
    </row>
    <row r="41" spans="1:18" ht="16.5" thickBot="1" x14ac:dyDescent="0.3">
      <c r="A41" s="955" t="s">
        <v>76</v>
      </c>
      <c r="B41" s="956"/>
      <c r="C41" s="956"/>
      <c r="D41" s="956"/>
      <c r="E41" s="956"/>
      <c r="F41" s="956"/>
      <c r="G41" s="956"/>
      <c r="H41" s="956"/>
      <c r="I41" s="956"/>
      <c r="J41" s="956"/>
      <c r="K41" s="956"/>
      <c r="L41" s="956"/>
      <c r="M41" s="957"/>
      <c r="N41" s="725">
        <f>SUM(N38:N40)</f>
        <v>1189</v>
      </c>
    </row>
    <row r="48" spans="1:18" x14ac:dyDescent="0.25">
      <c r="A48" s="120" t="s">
        <v>357</v>
      </c>
      <c r="B48" s="120">
        <f>G29</f>
        <v>1297</v>
      </c>
    </row>
    <row r="49" spans="1:2" x14ac:dyDescent="0.25">
      <c r="A49" s="120" t="s">
        <v>195</v>
      </c>
      <c r="B49" s="120">
        <f>H29</f>
        <v>1269</v>
      </c>
    </row>
    <row r="54" spans="1:2" x14ac:dyDescent="0.25">
      <c r="A54" s="120" t="s">
        <v>268</v>
      </c>
      <c r="B54" s="120">
        <v>85</v>
      </c>
    </row>
    <row r="55" spans="1:2" x14ac:dyDescent="0.25">
      <c r="A55" s="120" t="s">
        <v>187</v>
      </c>
      <c r="B55" s="120">
        <v>251</v>
      </c>
    </row>
    <row r="56" spans="1:2" x14ac:dyDescent="0.25">
      <c r="A56" s="732" t="s">
        <v>191</v>
      </c>
      <c r="B56" s="120">
        <v>240</v>
      </c>
    </row>
    <row r="67" spans="1:5" ht="16.5" thickBot="1" x14ac:dyDescent="0.3"/>
    <row r="68" spans="1:5" ht="16.5" thickBot="1" x14ac:dyDescent="0.3">
      <c r="A68" s="901" t="s">
        <v>66</v>
      </c>
      <c r="B68" s="903" t="s">
        <v>67</v>
      </c>
      <c r="C68" s="905" t="s">
        <v>272</v>
      </c>
      <c r="D68" s="906"/>
      <c r="E68" s="897" t="s">
        <v>358</v>
      </c>
    </row>
    <row r="69" spans="1:5" ht="16.5" thickBot="1" x14ac:dyDescent="0.3">
      <c r="A69" s="902"/>
      <c r="B69" s="904"/>
      <c r="C69" s="395" t="s">
        <v>269</v>
      </c>
      <c r="D69" s="396" t="s">
        <v>271</v>
      </c>
      <c r="E69" s="898"/>
    </row>
    <row r="70" spans="1:5" x14ac:dyDescent="0.25">
      <c r="A70" s="186" t="s">
        <v>46</v>
      </c>
      <c r="B70" s="443">
        <v>13</v>
      </c>
      <c r="C70" s="161">
        <v>0</v>
      </c>
      <c r="D70" s="102">
        <v>0</v>
      </c>
      <c r="E70" s="102">
        <f t="shared" ref="E70:E85" si="5">SUM(B70:D70)</f>
        <v>13</v>
      </c>
    </row>
    <row r="71" spans="1:5" x14ac:dyDescent="0.25">
      <c r="A71" s="186" t="s">
        <v>299</v>
      </c>
      <c r="B71" s="443">
        <v>15</v>
      </c>
      <c r="C71" s="161">
        <v>0</v>
      </c>
      <c r="D71" s="102">
        <v>0</v>
      </c>
      <c r="E71" s="102">
        <f t="shared" si="5"/>
        <v>15</v>
      </c>
    </row>
    <row r="72" spans="1:5" x14ac:dyDescent="0.25">
      <c r="A72" s="93" t="s">
        <v>343</v>
      </c>
      <c r="B72" s="117">
        <f>12-7</f>
        <v>5</v>
      </c>
      <c r="C72" s="384">
        <v>0</v>
      </c>
      <c r="D72" s="46">
        <v>0</v>
      </c>
      <c r="E72" s="46">
        <f t="shared" si="5"/>
        <v>5</v>
      </c>
    </row>
    <row r="73" spans="1:5" x14ac:dyDescent="0.25">
      <c r="A73" s="95" t="s">
        <v>188</v>
      </c>
      <c r="B73" s="118">
        <v>31</v>
      </c>
      <c r="C73" s="109">
        <v>0</v>
      </c>
      <c r="D73" s="44">
        <v>0</v>
      </c>
      <c r="E73" s="102">
        <f t="shared" si="5"/>
        <v>31</v>
      </c>
    </row>
    <row r="74" spans="1:5" x14ac:dyDescent="0.25">
      <c r="A74" s="440" t="s">
        <v>259</v>
      </c>
      <c r="B74" s="444">
        <v>0</v>
      </c>
      <c r="C74" s="109">
        <v>0</v>
      </c>
      <c r="D74" s="44">
        <v>0</v>
      </c>
      <c r="E74" s="44">
        <f t="shared" si="5"/>
        <v>0</v>
      </c>
    </row>
    <row r="75" spans="1:5" x14ac:dyDescent="0.25">
      <c r="A75" s="93" t="s">
        <v>279</v>
      </c>
      <c r="B75" s="444">
        <v>78</v>
      </c>
      <c r="C75" s="109">
        <v>14</v>
      </c>
      <c r="D75" s="44">
        <v>3</v>
      </c>
      <c r="E75" s="44">
        <f t="shared" si="5"/>
        <v>95</v>
      </c>
    </row>
    <row r="76" spans="1:5" x14ac:dyDescent="0.25">
      <c r="A76" s="186" t="s">
        <v>57</v>
      </c>
      <c r="B76" s="444">
        <v>239</v>
      </c>
      <c r="C76" s="109">
        <v>5</v>
      </c>
      <c r="D76" s="44">
        <v>72</v>
      </c>
      <c r="E76" s="44">
        <f t="shared" si="5"/>
        <v>316</v>
      </c>
    </row>
    <row r="77" spans="1:5" x14ac:dyDescent="0.25">
      <c r="A77" s="186" t="s">
        <v>165</v>
      </c>
      <c r="B77" s="444">
        <v>35</v>
      </c>
      <c r="C77" s="109">
        <v>0</v>
      </c>
      <c r="D77" s="44">
        <v>0</v>
      </c>
      <c r="E77" s="44">
        <f t="shared" si="5"/>
        <v>35</v>
      </c>
    </row>
    <row r="78" spans="1:5" x14ac:dyDescent="0.25">
      <c r="A78" s="441" t="s">
        <v>175</v>
      </c>
      <c r="B78" s="444">
        <v>0</v>
      </c>
      <c r="C78" s="109">
        <v>0</v>
      </c>
      <c r="D78" s="127">
        <v>0</v>
      </c>
      <c r="E78" s="127">
        <f t="shared" si="5"/>
        <v>0</v>
      </c>
    </row>
    <row r="79" spans="1:5" x14ac:dyDescent="0.25">
      <c r="A79" s="93" t="s">
        <v>308</v>
      </c>
      <c r="B79" s="118">
        <v>0</v>
      </c>
      <c r="C79" s="109">
        <v>1</v>
      </c>
      <c r="D79" s="44">
        <v>0</v>
      </c>
      <c r="E79" s="44">
        <f t="shared" si="5"/>
        <v>1</v>
      </c>
    </row>
    <row r="80" spans="1:5" x14ac:dyDescent="0.25">
      <c r="A80" s="186" t="s">
        <v>137</v>
      </c>
      <c r="B80" s="444">
        <v>266</v>
      </c>
      <c r="C80" s="109">
        <v>33</v>
      </c>
      <c r="D80" s="44">
        <v>25</v>
      </c>
      <c r="E80" s="44">
        <f t="shared" si="5"/>
        <v>324</v>
      </c>
    </row>
    <row r="81" spans="1:5" x14ac:dyDescent="0.25">
      <c r="A81" s="186" t="s">
        <v>179</v>
      </c>
      <c r="B81" s="444">
        <v>15</v>
      </c>
      <c r="C81" s="109">
        <v>0</v>
      </c>
      <c r="D81" s="44">
        <v>0</v>
      </c>
      <c r="E81" s="44">
        <f t="shared" si="5"/>
        <v>15</v>
      </c>
    </row>
    <row r="82" spans="1:5" x14ac:dyDescent="0.25">
      <c r="A82" s="186" t="s">
        <v>281</v>
      </c>
      <c r="B82" s="444">
        <f>44-5</f>
        <v>39</v>
      </c>
      <c r="C82" s="109">
        <v>1</v>
      </c>
      <c r="D82" s="44">
        <v>0</v>
      </c>
      <c r="E82" s="44">
        <f t="shared" si="5"/>
        <v>40</v>
      </c>
    </row>
    <row r="83" spans="1:5" x14ac:dyDescent="0.25">
      <c r="A83" s="186" t="s">
        <v>185</v>
      </c>
      <c r="B83" s="443">
        <v>7</v>
      </c>
      <c r="C83" s="161">
        <v>1</v>
      </c>
      <c r="D83" s="102">
        <v>1</v>
      </c>
      <c r="E83" s="102">
        <f t="shared" si="5"/>
        <v>9</v>
      </c>
    </row>
    <row r="84" spans="1:5" ht="16.5" thickBot="1" x14ac:dyDescent="0.3">
      <c r="A84" s="442" t="s">
        <v>59</v>
      </c>
      <c r="B84" s="445">
        <v>3</v>
      </c>
      <c r="C84" s="161">
        <v>0</v>
      </c>
      <c r="D84" s="192">
        <v>0</v>
      </c>
      <c r="E84" s="192">
        <f t="shared" si="5"/>
        <v>3</v>
      </c>
    </row>
    <row r="85" spans="1:5" ht="16.5" thickBot="1" x14ac:dyDescent="0.3">
      <c r="A85" s="245" t="s">
        <v>76</v>
      </c>
      <c r="B85" s="310">
        <f>SUM(B70:B84)</f>
        <v>746</v>
      </c>
      <c r="C85" s="385">
        <f>SUM(C70:C84)</f>
        <v>55</v>
      </c>
      <c r="D85" s="247">
        <f>SUM(D70:D84)</f>
        <v>101</v>
      </c>
      <c r="E85" s="247">
        <f t="shared" si="5"/>
        <v>902</v>
      </c>
    </row>
    <row r="86" spans="1:5" x14ac:dyDescent="0.25">
      <c r="A86" s="924" t="s">
        <v>172</v>
      </c>
      <c r="B86" s="446"/>
      <c r="C86" s="386"/>
      <c r="D86" s="248"/>
      <c r="E86" s="249"/>
    </row>
    <row r="87" spans="1:5" ht="16.5" thickBot="1" x14ac:dyDescent="0.3">
      <c r="A87" s="925"/>
      <c r="B87" s="447">
        <f>B85/E85*100</f>
        <v>82.705099778270508</v>
      </c>
      <c r="C87" s="447">
        <f>C85/E85*100</f>
        <v>6.0975609756097562</v>
      </c>
      <c r="D87" s="447">
        <f>D85/E85*100</f>
        <v>11.197339246119734</v>
      </c>
      <c r="E87" s="447">
        <f>E85/E85*100</f>
        <v>100</v>
      </c>
    </row>
    <row r="88" spans="1:5" ht="16.5" thickBot="1" x14ac:dyDescent="0.3"/>
    <row r="89" spans="1:5" ht="15.75" customHeight="1" x14ac:dyDescent="0.25">
      <c r="A89" s="972" t="s">
        <v>66</v>
      </c>
      <c r="B89" s="974" t="s">
        <v>358</v>
      </c>
    </row>
    <row r="90" spans="1:5" x14ac:dyDescent="0.25">
      <c r="A90" s="973"/>
      <c r="B90" s="975"/>
    </row>
    <row r="91" spans="1:5" x14ac:dyDescent="0.25">
      <c r="A91" s="186" t="s">
        <v>137</v>
      </c>
      <c r="B91" s="734">
        <v>324</v>
      </c>
    </row>
    <row r="92" spans="1:5" x14ac:dyDescent="0.25">
      <c r="A92" s="186" t="s">
        <v>57</v>
      </c>
      <c r="B92" s="734">
        <v>316</v>
      </c>
    </row>
    <row r="93" spans="1:5" x14ac:dyDescent="0.25">
      <c r="A93" s="93" t="s">
        <v>279</v>
      </c>
      <c r="B93" s="734">
        <v>95</v>
      </c>
    </row>
    <row r="94" spans="1:5" x14ac:dyDescent="0.25">
      <c r="A94" s="186" t="s">
        <v>281</v>
      </c>
      <c r="B94" s="734">
        <v>40</v>
      </c>
    </row>
    <row r="95" spans="1:5" x14ac:dyDescent="0.25">
      <c r="A95" s="186" t="s">
        <v>165</v>
      </c>
      <c r="B95" s="734">
        <v>35</v>
      </c>
    </row>
    <row r="96" spans="1:5" x14ac:dyDescent="0.25">
      <c r="A96" s="95" t="s">
        <v>188</v>
      </c>
      <c r="B96" s="734">
        <v>31</v>
      </c>
    </row>
    <row r="97" spans="1:5" x14ac:dyDescent="0.25">
      <c r="A97" s="186" t="s">
        <v>359</v>
      </c>
      <c r="B97" s="734">
        <v>61</v>
      </c>
    </row>
    <row r="98" spans="1:5" ht="16.5" thickBot="1" x14ac:dyDescent="0.3">
      <c r="A98" s="733" t="s">
        <v>76</v>
      </c>
      <c r="B98" s="735">
        <f>SUM(B91:B97)</f>
        <v>902</v>
      </c>
    </row>
    <row r="107" spans="1:5" ht="16.5" thickBot="1" x14ac:dyDescent="0.3"/>
    <row r="108" spans="1:5" ht="16.5" thickBot="1" x14ac:dyDescent="0.3">
      <c r="A108" s="736" t="s">
        <v>364</v>
      </c>
      <c r="B108" s="737" t="s">
        <v>365</v>
      </c>
      <c r="C108" s="738" t="s">
        <v>321</v>
      </c>
      <c r="D108" s="738" t="s">
        <v>322</v>
      </c>
      <c r="E108" s="739" t="s">
        <v>76</v>
      </c>
    </row>
    <row r="109" spans="1:5" ht="16.5" thickBot="1" x14ac:dyDescent="0.3">
      <c r="A109" s="740" t="s">
        <v>366</v>
      </c>
      <c r="B109" s="766">
        <v>43476</v>
      </c>
      <c r="C109" s="766">
        <v>43476</v>
      </c>
      <c r="D109" s="766">
        <v>43476</v>
      </c>
      <c r="E109" s="744"/>
    </row>
    <row r="110" spans="1:5" ht="16.5" thickBot="1" x14ac:dyDescent="0.3">
      <c r="A110" s="740" t="s">
        <v>367</v>
      </c>
      <c r="B110" s="741">
        <v>3870</v>
      </c>
      <c r="C110" s="742">
        <v>3530</v>
      </c>
      <c r="D110" s="742">
        <v>3270</v>
      </c>
      <c r="E110" s="743">
        <v>3070</v>
      </c>
    </row>
    <row r="111" spans="1:5" ht="16.5" thickBot="1" x14ac:dyDescent="0.3">
      <c r="A111" s="740" t="s">
        <v>368</v>
      </c>
      <c r="B111" s="741" t="s">
        <v>369</v>
      </c>
      <c r="C111" s="741" t="s">
        <v>369</v>
      </c>
      <c r="D111" s="741" t="s">
        <v>369</v>
      </c>
      <c r="E111" s="743">
        <v>0</v>
      </c>
    </row>
    <row r="112" spans="1:5" ht="16.5" thickBot="1" x14ac:dyDescent="0.3">
      <c r="A112" s="740" t="s">
        <v>370</v>
      </c>
      <c r="B112" s="741">
        <f>B110-B113</f>
        <v>3530</v>
      </c>
      <c r="C112" s="741">
        <f>C110-C113</f>
        <v>3270</v>
      </c>
      <c r="D112" s="741">
        <f>D110-D113</f>
        <v>3070</v>
      </c>
      <c r="E112" s="741">
        <v>3070</v>
      </c>
    </row>
    <row r="113" spans="1:5" ht="16.5" thickBot="1" x14ac:dyDescent="0.3">
      <c r="A113" s="740" t="s">
        <v>371</v>
      </c>
      <c r="B113" s="741">
        <v>340</v>
      </c>
      <c r="C113" s="742">
        <v>260</v>
      </c>
      <c r="D113" s="742">
        <v>200</v>
      </c>
      <c r="E113" s="743">
        <f>SUM(B113:D113)</f>
        <v>800</v>
      </c>
    </row>
    <row r="114" spans="1:5" ht="16.5" thickBot="1" x14ac:dyDescent="0.3"/>
    <row r="115" spans="1:5" x14ac:dyDescent="0.25">
      <c r="A115" s="745" t="s">
        <v>179</v>
      </c>
      <c r="B115" s="746"/>
    </row>
    <row r="116" spans="1:5" x14ac:dyDescent="0.25">
      <c r="A116" s="747" t="s">
        <v>360</v>
      </c>
      <c r="B116" s="748"/>
    </row>
    <row r="117" spans="1:5" x14ac:dyDescent="0.25">
      <c r="A117" s="747" t="s">
        <v>361</v>
      </c>
      <c r="B117" s="748"/>
    </row>
    <row r="118" spans="1:5" x14ac:dyDescent="0.25">
      <c r="A118" s="747" t="s">
        <v>362</v>
      </c>
      <c r="B118" s="748"/>
    </row>
    <row r="119" spans="1:5" x14ac:dyDescent="0.25">
      <c r="A119" s="747" t="s">
        <v>363</v>
      </c>
      <c r="B119" s="748"/>
    </row>
    <row r="120" spans="1:5" x14ac:dyDescent="0.25">
      <c r="A120" s="747" t="s">
        <v>131</v>
      </c>
      <c r="B120" s="748"/>
    </row>
    <row r="121" spans="1:5" x14ac:dyDescent="0.25">
      <c r="A121" s="747" t="s">
        <v>297</v>
      </c>
      <c r="B121" s="748"/>
    </row>
    <row r="122" spans="1:5" ht="16.5" thickBot="1" x14ac:dyDescent="0.3">
      <c r="A122" s="749" t="s">
        <v>131</v>
      </c>
      <c r="B122" s="750"/>
    </row>
    <row r="125" spans="1:5" ht="16.5" thickBot="1" x14ac:dyDescent="0.3"/>
    <row r="126" spans="1:5" ht="16.5" thickBot="1" x14ac:dyDescent="0.3">
      <c r="A126" s="757" t="s">
        <v>372</v>
      </c>
      <c r="B126" s="758" t="s">
        <v>373</v>
      </c>
    </row>
    <row r="127" spans="1:5" x14ac:dyDescent="0.25">
      <c r="A127" s="755" t="s">
        <v>179</v>
      </c>
      <c r="B127" s="756" t="s">
        <v>30</v>
      </c>
    </row>
    <row r="128" spans="1:5" x14ac:dyDescent="0.25">
      <c r="A128" s="751" t="s">
        <v>360</v>
      </c>
      <c r="B128" s="753" t="s">
        <v>143</v>
      </c>
    </row>
    <row r="129" spans="1:5" x14ac:dyDescent="0.25">
      <c r="A129" s="751" t="s">
        <v>361</v>
      </c>
      <c r="B129" s="753" t="s">
        <v>374</v>
      </c>
    </row>
    <row r="130" spans="1:5" x14ac:dyDescent="0.25">
      <c r="A130" s="751" t="s">
        <v>362</v>
      </c>
      <c r="B130" s="753" t="s">
        <v>374</v>
      </c>
    </row>
    <row r="131" spans="1:5" x14ac:dyDescent="0.25">
      <c r="A131" s="751" t="s">
        <v>363</v>
      </c>
      <c r="B131" s="753" t="s">
        <v>374</v>
      </c>
    </row>
    <row r="132" spans="1:5" x14ac:dyDescent="0.25">
      <c r="A132" s="751" t="s">
        <v>131</v>
      </c>
      <c r="B132" s="753" t="s">
        <v>30</v>
      </c>
    </row>
    <row r="133" spans="1:5" ht="16.5" thickBot="1" x14ac:dyDescent="0.3">
      <c r="A133" s="752" t="s">
        <v>297</v>
      </c>
      <c r="B133" s="754" t="s">
        <v>143</v>
      </c>
    </row>
    <row r="134" spans="1:5" ht="16.5" thickBot="1" x14ac:dyDescent="0.3"/>
    <row r="135" spans="1:5" ht="47.25" customHeight="1" thickBot="1" x14ac:dyDescent="0.3">
      <c r="A135" s="759"/>
      <c r="B135" s="967" t="s">
        <v>375</v>
      </c>
      <c r="C135" s="968"/>
      <c r="D135" s="969"/>
      <c r="E135" s="970" t="s">
        <v>376</v>
      </c>
    </row>
    <row r="136" spans="1:5" ht="48" thickBot="1" x14ac:dyDescent="0.3">
      <c r="A136" s="760" t="s">
        <v>377</v>
      </c>
      <c r="B136" s="761" t="s">
        <v>378</v>
      </c>
      <c r="C136" s="761" t="s">
        <v>382</v>
      </c>
      <c r="D136" s="761" t="s">
        <v>383</v>
      </c>
      <c r="E136" s="971"/>
    </row>
    <row r="137" spans="1:5" ht="16.5" thickBot="1" x14ac:dyDescent="0.3">
      <c r="A137" s="762" t="s">
        <v>379</v>
      </c>
      <c r="B137" s="763">
        <v>5</v>
      </c>
      <c r="C137" s="763">
        <v>1</v>
      </c>
      <c r="D137" s="763">
        <v>1</v>
      </c>
      <c r="E137" s="763">
        <v>65</v>
      </c>
    </row>
    <row r="138" spans="1:5" ht="16.5" thickBot="1" x14ac:dyDescent="0.3">
      <c r="A138" s="762" t="s">
        <v>380</v>
      </c>
      <c r="B138" s="763">
        <v>4</v>
      </c>
      <c r="C138" s="763">
        <v>1</v>
      </c>
      <c r="D138" s="763">
        <v>1</v>
      </c>
      <c r="E138" s="763">
        <v>167</v>
      </c>
    </row>
    <row r="139" spans="1:5" ht="16.5" thickBot="1" x14ac:dyDescent="0.3">
      <c r="A139" s="762" t="s">
        <v>258</v>
      </c>
      <c r="B139" s="763">
        <v>11</v>
      </c>
      <c r="C139" s="763">
        <v>6</v>
      </c>
      <c r="D139" s="763">
        <v>3</v>
      </c>
      <c r="E139" s="763">
        <v>153</v>
      </c>
    </row>
    <row r="140" spans="1:5" ht="16.5" thickBot="1" x14ac:dyDescent="0.3">
      <c r="A140" s="762" t="s">
        <v>381</v>
      </c>
      <c r="B140" s="763">
        <v>19</v>
      </c>
      <c r="C140" s="763">
        <v>7</v>
      </c>
      <c r="D140" s="763">
        <v>6</v>
      </c>
      <c r="E140" s="763">
        <v>167</v>
      </c>
    </row>
    <row r="141" spans="1:5" ht="16.5" thickBot="1" x14ac:dyDescent="0.3">
      <c r="A141" s="762" t="s">
        <v>384</v>
      </c>
      <c r="B141" s="763">
        <v>1</v>
      </c>
      <c r="C141" s="763">
        <v>1</v>
      </c>
      <c r="D141" s="763">
        <v>1</v>
      </c>
      <c r="E141" s="763">
        <f>SUM(B141:D141)</f>
        <v>3</v>
      </c>
    </row>
    <row r="142" spans="1:5" ht="20.25" thickBot="1" x14ac:dyDescent="0.3">
      <c r="A142" s="764" t="s">
        <v>76</v>
      </c>
      <c r="B142" s="765">
        <f>SUM(B137:B141)</f>
        <v>40</v>
      </c>
      <c r="C142" s="765">
        <f>SUM(C137:C141)</f>
        <v>16</v>
      </c>
      <c r="D142" s="765">
        <f>SUM(D137:D141)</f>
        <v>12</v>
      </c>
      <c r="E142" s="765">
        <f>SUM(E137:E141)</f>
        <v>555</v>
      </c>
    </row>
  </sheetData>
  <mergeCells count="36">
    <mergeCell ref="B135:D135"/>
    <mergeCell ref="E135:E136"/>
    <mergeCell ref="A89:A90"/>
    <mergeCell ref="B89:B90"/>
    <mergeCell ref="R9:R10"/>
    <mergeCell ref="A68:A69"/>
    <mergeCell ref="B68:B69"/>
    <mergeCell ref="C68:D68"/>
    <mergeCell ref="E68:E69"/>
    <mergeCell ref="A86:A87"/>
    <mergeCell ref="Q9:Q10"/>
    <mergeCell ref="A41:M41"/>
    <mergeCell ref="A28:C28"/>
    <mergeCell ref="A23:C23"/>
    <mergeCell ref="A18:C18"/>
    <mergeCell ref="A29:C29"/>
    <mergeCell ref="P8:S8"/>
    <mergeCell ref="A9:A10"/>
    <mergeCell ref="B9:B10"/>
    <mergeCell ref="C9:C10"/>
    <mergeCell ref="D9:D10"/>
    <mergeCell ref="E9:F9"/>
    <mergeCell ref="S9:S10"/>
    <mergeCell ref="H9:H10"/>
    <mergeCell ref="I9:I10"/>
    <mergeCell ref="M9:M10"/>
    <mergeCell ref="N9:N10"/>
    <mergeCell ref="O9:O10"/>
    <mergeCell ref="P9:P10"/>
    <mergeCell ref="A1:G1"/>
    <mergeCell ref="B6:H6"/>
    <mergeCell ref="L8:O8"/>
    <mergeCell ref="J9:J10"/>
    <mergeCell ref="K9:K10"/>
    <mergeCell ref="L9:L10"/>
    <mergeCell ref="G9:G10"/>
  </mergeCells>
  <conditionalFormatting sqref="E84">
    <cfRule type="expression" dxfId="31" priority="1">
      <formula>SUM(#REF!+B84)&lt;SUM(D84+E84)</formula>
    </cfRule>
    <cfRule type="expression" dxfId="30" priority="2">
      <formula>SUM(#REF!+B84)&gt;SUM(D84+E84)</formula>
    </cfRule>
  </conditionalFormatting>
  <conditionalFormatting sqref="E84">
    <cfRule type="expression" dxfId="29" priority="11">
      <formula>SUM(#REF!+#REF!)&lt;SUM(B84+E84)</formula>
    </cfRule>
    <cfRule type="expression" dxfId="28" priority="12">
      <formula>SUM(#REF!+#REF!)&gt;SUM(B84+E84)</formula>
    </cfRule>
  </conditionalFormatting>
  <conditionalFormatting sqref="B84">
    <cfRule type="expression" dxfId="27" priority="13">
      <formula>SUM(#REF!+#REF!)&lt;SUM(#REF!+B84)</formula>
    </cfRule>
    <cfRule type="expression" dxfId="26" priority="14">
      <formula>SUM(#REF!+#REF!)&gt;SUM(#REF!+B84)</formula>
    </cfRule>
  </conditionalFormatting>
  <conditionalFormatting sqref="E84">
    <cfRule type="expression" dxfId="25" priority="15">
      <formula>SUM(#REF!+B84)&lt;SUM(D84+E84)</formula>
    </cfRule>
    <cfRule type="expression" dxfId="24" priority="16">
      <formula>SUM(#REF!+B84)&gt;SUM(D84+E84)</formula>
    </cfRule>
  </conditionalFormatting>
  <conditionalFormatting sqref="D84">
    <cfRule type="expression" dxfId="23" priority="17">
      <formula>SUM(#REF!+#REF!)&lt;SUM(B84+D84)</formula>
    </cfRule>
    <cfRule type="expression" dxfId="22" priority="18">
      <formula>SUM(#REF!+#REF!)&gt;SUM(B84+D84)</formula>
    </cfRule>
  </conditionalFormatting>
  <conditionalFormatting sqref="E84">
    <cfRule type="expression" dxfId="21" priority="9">
      <formula>SUM(#REF!+#REF!)&lt;SUM(B84+E84)</formula>
    </cfRule>
    <cfRule type="expression" dxfId="20" priority="10">
      <formula>SUM(#REF!+#REF!)&gt;SUM(B84+E84)</formula>
    </cfRule>
  </conditionalFormatting>
  <conditionalFormatting sqref="B84">
    <cfRule type="expression" dxfId="19" priority="7">
      <formula>SUM(#REF!+#REF!)&lt;SUM(#REF!+B84)</formula>
    </cfRule>
    <cfRule type="expression" dxfId="18" priority="8">
      <formula>SUM(#REF!+#REF!)&gt;SUM(#REF!+B84)</formula>
    </cfRule>
  </conditionalFormatting>
  <conditionalFormatting sqref="E84">
    <cfRule type="expression" dxfId="17" priority="5">
      <formula>SUM(#REF!+B84)&lt;SUM(D84+E84)</formula>
    </cfRule>
    <cfRule type="expression" dxfId="16" priority="6">
      <formula>SUM(#REF!+B84)&gt;SUM(D84+E84)</formula>
    </cfRule>
  </conditionalFormatting>
  <conditionalFormatting sqref="E84">
    <cfRule type="expression" dxfId="15" priority="3">
      <formula>SUM(#REF!+#REF!)&lt;SUM(B84+E84)</formula>
    </cfRule>
    <cfRule type="expression" dxfId="14" priority="4">
      <formula>SUM(#REF!+#REF!)&gt;SUM(B84+E84)</formula>
    </cfRule>
  </conditionalFormatting>
  <conditionalFormatting sqref="B86:C86">
    <cfRule type="expression" dxfId="13" priority="19">
      <formula>SUM(#REF!+#REF!)&lt;SUM(A86+B86)</formula>
    </cfRule>
    <cfRule type="expression" dxfId="12" priority="20">
      <formula>SUM(#REF!+#REF!)&gt;SUM(A86+B86)</formula>
    </cfRule>
  </conditionalFormatting>
  <conditionalFormatting sqref="D84">
    <cfRule type="expression" dxfId="11" priority="21">
      <formula>SUM(#REF!+#REF!)&lt;SUM(B84+D84)</formula>
    </cfRule>
    <cfRule type="expression" dxfId="10" priority="22">
      <formula>SUM(#REF!+#REF!)&gt;SUM(B84+D84)</formula>
    </cfRule>
  </conditionalFormatting>
  <conditionalFormatting sqref="B84">
    <cfRule type="expression" dxfId="9" priority="23">
      <formula>SUM(#REF!+#REF!)&lt;SUM(A84+B84)</formula>
    </cfRule>
    <cfRule type="expression" dxfId="8" priority="24">
      <formula>SUM(#REF!+#REF!)&gt;SUM(A84+B84)</formula>
    </cfRule>
  </conditionalFormatting>
  <conditionalFormatting sqref="B87:E87">
    <cfRule type="expression" dxfId="7" priority="2707">
      <formula>SUM(XEU54+#REF!)&lt;SUM(A87+B87)</formula>
    </cfRule>
    <cfRule type="expression" dxfId="6" priority="2708">
      <formula>SUM(XEU54+#REF!)&gt;SUM(A87+B87)</formula>
    </cfRule>
  </conditionalFormatting>
  <conditionalFormatting sqref="E86">
    <cfRule type="expression" dxfId="5" priority="2709">
      <formula>SUM(A58+B86)&lt;SUM(D86+E86)</formula>
    </cfRule>
    <cfRule type="expression" dxfId="4" priority="2710">
      <formula>SUM(A58+B86)&gt;SUM(D86+E86)</formula>
    </cfRule>
  </conditionalFormatting>
  <conditionalFormatting sqref="B84">
    <cfRule type="expression" dxfId="3" priority="2735">
      <formula>SUM(XEU100+#REF!)&lt;SUM(A84+B84)</formula>
    </cfRule>
    <cfRule type="expression" dxfId="2" priority="2736">
      <formula>SUM(XEU100+#REF!)&gt;SUM(A84+B84)</formula>
    </cfRule>
  </conditionalFormatting>
  <conditionalFormatting sqref="B84">
    <cfRule type="expression" dxfId="1" priority="2737">
      <formula>SUM(XEU105+#REF!)&lt;SUM(A84+B84)</formula>
    </cfRule>
    <cfRule type="expression" dxfId="0" priority="2738">
      <formula>SUM(XEU105+#REF!)&gt;SUM(A84+B84)</formula>
    </cfRule>
  </conditionalFormatting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M6" sqref="M6"/>
    </sheetView>
  </sheetViews>
  <sheetFormatPr defaultColWidth="6.85546875" defaultRowHeight="15.75" x14ac:dyDescent="0.25"/>
  <cols>
    <col min="1" max="1" width="11.28515625" style="120" customWidth="1"/>
    <col min="2" max="2" width="11.42578125" style="120" customWidth="1"/>
    <col min="3" max="3" width="9.28515625" style="73" customWidth="1"/>
    <col min="4" max="4" width="6.28515625" style="73" customWidth="1"/>
    <col min="5" max="5" width="9.7109375" style="73" customWidth="1"/>
    <col min="6" max="6" width="7.7109375" style="73" customWidth="1"/>
    <col min="7" max="7" width="7.28515625" style="73" customWidth="1"/>
    <col min="8" max="8" width="6.42578125" style="73" customWidth="1"/>
    <col min="9" max="9" width="7.85546875" style="73" customWidth="1"/>
    <col min="10" max="10" width="7.42578125" style="73" customWidth="1"/>
    <col min="11" max="11" width="7" style="73" customWidth="1"/>
    <col min="12" max="12" width="8.28515625" style="73" customWidth="1"/>
    <col min="13" max="13" width="7.5703125" style="73" customWidth="1"/>
    <col min="14" max="14" width="9" style="97" customWidth="1"/>
    <col min="15" max="15" width="8.28515625" style="73" customWidth="1"/>
    <col min="16" max="16" width="10.42578125" style="73" customWidth="1"/>
    <col min="17" max="17" width="7.85546875" style="73" customWidth="1"/>
    <col min="18" max="18" width="7.5703125" style="73" customWidth="1"/>
    <col min="19" max="19" width="11" style="73" customWidth="1"/>
    <col min="20" max="26" width="6.85546875" style="57"/>
    <col min="27" max="16384" width="6.85546875" style="73"/>
  </cols>
  <sheetData>
    <row r="1" spans="1:26" ht="18" customHeight="1" x14ac:dyDescent="0.25">
      <c r="A1" s="842" t="s">
        <v>132</v>
      </c>
      <c r="B1" s="842"/>
      <c r="C1" s="842"/>
      <c r="D1" s="842"/>
      <c r="E1" s="842"/>
      <c r="F1" s="842"/>
      <c r="G1" s="842"/>
    </row>
    <row r="2" spans="1:26" ht="18" customHeight="1" thickBot="1" x14ac:dyDescent="0.3">
      <c r="C2" s="74" t="s">
        <v>15</v>
      </c>
    </row>
    <row r="3" spans="1:26" ht="18" customHeight="1" thickBot="1" x14ac:dyDescent="0.3">
      <c r="A3" s="129" t="s">
        <v>16</v>
      </c>
      <c r="K3" s="132"/>
      <c r="L3" s="133" t="s">
        <v>17</v>
      </c>
      <c r="M3" s="134"/>
    </row>
    <row r="4" spans="1:26" ht="12.75" customHeight="1" x14ac:dyDescent="0.25">
      <c r="A4" s="129" t="s">
        <v>19</v>
      </c>
      <c r="B4" s="129" t="s">
        <v>183</v>
      </c>
      <c r="C4" s="72"/>
      <c r="T4" s="372"/>
    </row>
    <row r="5" spans="1:26" ht="18" customHeight="1" thickBot="1" x14ac:dyDescent="0.3">
      <c r="A5" s="129" t="s">
        <v>20</v>
      </c>
      <c r="B5" s="129"/>
      <c r="C5" s="72"/>
      <c r="D5" s="72" t="s">
        <v>130</v>
      </c>
      <c r="E5" s="72"/>
      <c r="G5" s="72"/>
      <c r="H5" s="72"/>
      <c r="I5" s="72"/>
      <c r="J5" s="72"/>
      <c r="K5" s="72"/>
      <c r="L5" s="72"/>
      <c r="M5" s="72"/>
    </row>
    <row r="6" spans="1:26" ht="14.25" customHeight="1" thickBot="1" x14ac:dyDescent="0.3">
      <c r="A6" s="129" t="s">
        <v>24</v>
      </c>
      <c r="B6" s="849" t="s">
        <v>276</v>
      </c>
      <c r="C6" s="850"/>
      <c r="D6" s="850"/>
      <c r="E6" s="850"/>
      <c r="F6" s="850"/>
      <c r="G6" s="850"/>
      <c r="H6" s="851"/>
      <c r="I6" s="72"/>
      <c r="J6" s="72"/>
      <c r="K6" s="72"/>
      <c r="L6" s="72"/>
    </row>
    <row r="7" spans="1:26" ht="14.25" customHeight="1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6" customFormat="1" ht="13.5" thickBot="1" x14ac:dyDescent="0.25">
      <c r="A8" s="405" t="s">
        <v>31</v>
      </c>
      <c r="B8" s="406">
        <v>2016</v>
      </c>
      <c r="C8" s="408"/>
      <c r="D8" s="407"/>
      <c r="E8" s="368"/>
      <c r="F8" s="369"/>
      <c r="G8" s="411"/>
      <c r="H8" s="412"/>
      <c r="I8" s="367"/>
      <c r="J8" s="334"/>
      <c r="K8" s="404"/>
      <c r="L8" s="828" t="s">
        <v>0</v>
      </c>
      <c r="M8" s="829"/>
      <c r="N8" s="829"/>
      <c r="O8" s="830"/>
      <c r="P8" s="828" t="s">
        <v>1</v>
      </c>
      <c r="Q8" s="829"/>
      <c r="R8" s="829"/>
      <c r="S8" s="830"/>
      <c r="T8" s="373"/>
      <c r="U8" s="9"/>
      <c r="V8" s="9"/>
      <c r="W8" s="9"/>
      <c r="X8" s="9"/>
      <c r="Y8" s="9"/>
      <c r="Z8" s="9"/>
    </row>
    <row r="9" spans="1:26" s="410" customFormat="1" ht="16.5" customHeight="1" thickBot="1" x14ac:dyDescent="0.25">
      <c r="A9" s="845">
        <v>2016</v>
      </c>
      <c r="B9" s="843"/>
      <c r="C9" s="847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8" t="s">
        <v>13</v>
      </c>
      <c r="S9" s="833" t="s">
        <v>14</v>
      </c>
      <c r="T9" s="374"/>
      <c r="U9" s="409"/>
      <c r="V9" s="409"/>
      <c r="W9" s="409"/>
      <c r="X9" s="409"/>
      <c r="Y9" s="409"/>
      <c r="Z9" s="409"/>
    </row>
    <row r="10" spans="1:26" s="410" customFormat="1" ht="24.75" customHeight="1" thickBot="1" x14ac:dyDescent="0.25">
      <c r="A10" s="846"/>
      <c r="B10" s="844"/>
      <c r="C10" s="848"/>
      <c r="D10" s="834"/>
      <c r="E10" s="688" t="s">
        <v>269</v>
      </c>
      <c r="F10" s="688" t="s">
        <v>270</v>
      </c>
      <c r="G10" s="834"/>
      <c r="H10" s="834"/>
      <c r="I10" s="834"/>
      <c r="J10" s="841"/>
      <c r="K10" s="834"/>
      <c r="L10" s="834"/>
      <c r="M10" s="834"/>
      <c r="N10" s="834"/>
      <c r="O10" s="834"/>
      <c r="P10" s="834"/>
      <c r="Q10" s="834"/>
      <c r="R10" s="839"/>
      <c r="S10" s="834"/>
      <c r="T10" s="374"/>
      <c r="U10" s="409"/>
      <c r="V10" s="409"/>
      <c r="W10" s="409"/>
      <c r="X10" s="409"/>
      <c r="Y10" s="409"/>
      <c r="Z10" s="409"/>
    </row>
    <row r="11" spans="1:26" customFormat="1" ht="6.75" customHeight="1" x14ac:dyDescent="0.25">
      <c r="A11" s="337"/>
      <c r="B11" s="338"/>
      <c r="C11" s="339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9"/>
      <c r="P11" s="400"/>
      <c r="Q11" s="400"/>
      <c r="R11" s="401"/>
      <c r="S11" s="402"/>
      <c r="T11" s="148"/>
      <c r="U11" s="9"/>
      <c r="V11" s="9"/>
      <c r="W11" s="9"/>
      <c r="X11" s="9"/>
      <c r="Y11" s="9"/>
      <c r="Z11" s="9"/>
    </row>
    <row r="12" spans="1:26" customFormat="1" ht="6.75" customHeight="1" thickBot="1" x14ac:dyDescent="0.3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79"/>
      <c r="P12" s="378"/>
      <c r="Q12" s="378"/>
      <c r="R12" s="377"/>
      <c r="S12" s="376"/>
      <c r="T12" s="148"/>
      <c r="U12" s="9"/>
      <c r="V12" s="9"/>
      <c r="W12" s="9"/>
      <c r="X12" s="9"/>
      <c r="Y12" s="9"/>
      <c r="Z12" s="9"/>
    </row>
    <row r="13" spans="1:26" customFormat="1" x14ac:dyDescent="0.25">
      <c r="A13" s="567">
        <v>42373</v>
      </c>
      <c r="B13" s="437">
        <v>42379</v>
      </c>
      <c r="C13" s="568" t="s">
        <v>77</v>
      </c>
      <c r="D13" s="522">
        <v>40</v>
      </c>
      <c r="E13" s="711">
        <v>0</v>
      </c>
      <c r="F13" s="711">
        <v>3</v>
      </c>
      <c r="G13" s="712">
        <v>24</v>
      </c>
      <c r="H13" s="712">
        <v>17</v>
      </c>
      <c r="I13" s="712">
        <v>6</v>
      </c>
      <c r="J13" s="712">
        <v>18</v>
      </c>
      <c r="K13" s="712">
        <v>19</v>
      </c>
      <c r="L13" s="712">
        <v>25</v>
      </c>
      <c r="M13" s="712">
        <v>1</v>
      </c>
      <c r="N13" s="712">
        <v>0</v>
      </c>
      <c r="O13" s="712">
        <v>0</v>
      </c>
      <c r="P13" s="713">
        <v>97</v>
      </c>
      <c r="Q13" s="713">
        <v>43</v>
      </c>
      <c r="R13" s="711">
        <v>25</v>
      </c>
      <c r="S13" s="539">
        <v>102</v>
      </c>
      <c r="T13" s="148"/>
      <c r="U13" s="9"/>
      <c r="V13" s="9"/>
      <c r="W13" s="9"/>
      <c r="X13" s="9"/>
      <c r="Y13" s="9"/>
      <c r="Z13" s="9"/>
    </row>
    <row r="14" spans="1:26" customFormat="1" x14ac:dyDescent="0.25">
      <c r="A14" s="433">
        <v>42380</v>
      </c>
      <c r="B14" s="438">
        <v>42386</v>
      </c>
      <c r="C14" s="435" t="s">
        <v>78</v>
      </c>
      <c r="D14" s="525">
        <v>39</v>
      </c>
      <c r="E14" s="450">
        <v>3</v>
      </c>
      <c r="F14" s="450">
        <v>5</v>
      </c>
      <c r="G14" s="431">
        <v>28</v>
      </c>
      <c r="H14" s="431">
        <v>17</v>
      </c>
      <c r="I14" s="431">
        <v>9</v>
      </c>
      <c r="J14" s="431">
        <v>22</v>
      </c>
      <c r="K14" s="431">
        <v>16</v>
      </c>
      <c r="L14" s="431">
        <v>34</v>
      </c>
      <c r="M14" s="431">
        <v>1</v>
      </c>
      <c r="N14" s="431">
        <v>3</v>
      </c>
      <c r="O14" s="431">
        <v>0</v>
      </c>
      <c r="P14" s="449">
        <v>102</v>
      </c>
      <c r="Q14" s="449">
        <v>47</v>
      </c>
      <c r="R14" s="450">
        <v>37</v>
      </c>
      <c r="S14" s="540">
        <v>111</v>
      </c>
      <c r="T14" s="148"/>
      <c r="U14" s="9"/>
      <c r="V14" s="9"/>
      <c r="W14" s="9"/>
      <c r="X14" s="9"/>
      <c r="Y14" s="9"/>
      <c r="Z14" s="9"/>
    </row>
    <row r="15" spans="1:26" customFormat="1" x14ac:dyDescent="0.25">
      <c r="A15" s="433">
        <v>42387</v>
      </c>
      <c r="B15" s="438">
        <v>42393</v>
      </c>
      <c r="C15" s="435" t="s">
        <v>79</v>
      </c>
      <c r="D15" s="525">
        <v>42</v>
      </c>
      <c r="E15" s="450">
        <v>1</v>
      </c>
      <c r="F15" s="450">
        <v>2</v>
      </c>
      <c r="G15" s="431">
        <v>30</v>
      </c>
      <c r="H15" s="431">
        <v>15</v>
      </c>
      <c r="I15" s="431">
        <v>11</v>
      </c>
      <c r="J15" s="431">
        <v>21</v>
      </c>
      <c r="K15" s="431">
        <v>12</v>
      </c>
      <c r="L15" s="431">
        <v>32</v>
      </c>
      <c r="M15" s="431">
        <v>0</v>
      </c>
      <c r="N15" s="431">
        <v>0</v>
      </c>
      <c r="O15" s="431">
        <v>0</v>
      </c>
      <c r="P15" s="449">
        <v>112</v>
      </c>
      <c r="Q15" s="449">
        <v>45</v>
      </c>
      <c r="R15" s="450">
        <v>28</v>
      </c>
      <c r="S15" s="540">
        <v>127</v>
      </c>
      <c r="T15" s="148"/>
      <c r="U15" s="9"/>
      <c r="V15" s="9"/>
      <c r="W15" s="9"/>
      <c r="X15" s="9"/>
      <c r="Y15" s="9"/>
      <c r="Z15" s="9"/>
    </row>
    <row r="16" spans="1:26" customFormat="1" x14ac:dyDescent="0.25">
      <c r="A16" s="433">
        <v>42394</v>
      </c>
      <c r="B16" s="438">
        <v>42400</v>
      </c>
      <c r="C16" s="435" t="s">
        <v>80</v>
      </c>
      <c r="D16" s="525">
        <v>37</v>
      </c>
      <c r="E16" s="450">
        <v>1</v>
      </c>
      <c r="F16" s="450">
        <v>4</v>
      </c>
      <c r="G16" s="431">
        <v>27</v>
      </c>
      <c r="H16" s="431">
        <v>15</v>
      </c>
      <c r="I16" s="431">
        <v>6</v>
      </c>
      <c r="J16" s="431">
        <v>20</v>
      </c>
      <c r="K16" s="431">
        <v>16</v>
      </c>
      <c r="L16" s="431">
        <v>33</v>
      </c>
      <c r="M16" s="431">
        <v>2</v>
      </c>
      <c r="N16" s="431">
        <v>5</v>
      </c>
      <c r="O16" s="431">
        <v>0</v>
      </c>
      <c r="P16" s="449">
        <v>121</v>
      </c>
      <c r="Q16" s="449">
        <v>42</v>
      </c>
      <c r="R16" s="450">
        <v>37</v>
      </c>
      <c r="S16" s="540">
        <v>124</v>
      </c>
      <c r="T16" s="148"/>
      <c r="U16" s="9"/>
      <c r="V16" s="9"/>
      <c r="W16" s="9"/>
      <c r="X16" s="9"/>
      <c r="Y16" s="9"/>
      <c r="Z16" s="9"/>
    </row>
    <row r="17" spans="1:26" customFormat="1" x14ac:dyDescent="0.25">
      <c r="A17" s="979" t="s">
        <v>76</v>
      </c>
      <c r="B17" s="980"/>
      <c r="C17" s="981"/>
      <c r="D17" s="714">
        <f t="shared" ref="D17:S17" si="0">SUM(D13:D16)</f>
        <v>158</v>
      </c>
      <c r="E17" s="706">
        <f t="shared" si="0"/>
        <v>5</v>
      </c>
      <c r="F17" s="706">
        <f t="shared" si="0"/>
        <v>14</v>
      </c>
      <c r="G17" s="705">
        <f t="shared" si="0"/>
        <v>109</v>
      </c>
      <c r="H17" s="705">
        <f t="shared" si="0"/>
        <v>64</v>
      </c>
      <c r="I17" s="705">
        <f t="shared" si="0"/>
        <v>32</v>
      </c>
      <c r="J17" s="705">
        <f t="shared" si="0"/>
        <v>81</v>
      </c>
      <c r="K17" s="705">
        <f t="shared" si="0"/>
        <v>63</v>
      </c>
      <c r="L17" s="705">
        <f t="shared" si="0"/>
        <v>124</v>
      </c>
      <c r="M17" s="705">
        <f t="shared" si="0"/>
        <v>4</v>
      </c>
      <c r="N17" s="705">
        <f t="shared" si="0"/>
        <v>8</v>
      </c>
      <c r="O17" s="705">
        <f t="shared" si="0"/>
        <v>0</v>
      </c>
      <c r="P17" s="707">
        <f t="shared" si="0"/>
        <v>432</v>
      </c>
      <c r="Q17" s="707">
        <f t="shared" si="0"/>
        <v>177</v>
      </c>
      <c r="R17" s="706">
        <f t="shared" si="0"/>
        <v>127</v>
      </c>
      <c r="S17" s="715">
        <f t="shared" si="0"/>
        <v>464</v>
      </c>
      <c r="T17" s="148"/>
      <c r="U17" s="9"/>
      <c r="V17" s="9"/>
      <c r="W17" s="9"/>
      <c r="X17" s="9"/>
      <c r="Y17" s="9"/>
      <c r="Z17" s="9"/>
    </row>
    <row r="18" spans="1:26" customFormat="1" x14ac:dyDescent="0.25">
      <c r="A18" s="433">
        <v>42401</v>
      </c>
      <c r="B18" s="438">
        <v>42407</v>
      </c>
      <c r="C18" s="435" t="s">
        <v>81</v>
      </c>
      <c r="D18" s="525">
        <v>35</v>
      </c>
      <c r="E18" s="450">
        <v>0</v>
      </c>
      <c r="F18" s="450">
        <v>0</v>
      </c>
      <c r="G18" s="431">
        <v>18</v>
      </c>
      <c r="H18" s="431">
        <v>20</v>
      </c>
      <c r="I18" s="431">
        <v>8</v>
      </c>
      <c r="J18" s="431">
        <v>14</v>
      </c>
      <c r="K18" s="431">
        <v>13</v>
      </c>
      <c r="L18" s="431">
        <v>40</v>
      </c>
      <c r="M18" s="431">
        <v>0</v>
      </c>
      <c r="N18" s="431">
        <v>1</v>
      </c>
      <c r="O18" s="431">
        <v>1</v>
      </c>
      <c r="P18" s="449">
        <v>117</v>
      </c>
      <c r="Q18" s="449">
        <v>35</v>
      </c>
      <c r="R18" s="450">
        <v>41</v>
      </c>
      <c r="S18" s="540">
        <v>119</v>
      </c>
      <c r="T18" s="148"/>
      <c r="U18" s="9"/>
      <c r="V18" s="9"/>
      <c r="W18" s="9"/>
      <c r="X18" s="9"/>
      <c r="Y18" s="9"/>
      <c r="Z18" s="9"/>
    </row>
    <row r="19" spans="1:26" customFormat="1" x14ac:dyDescent="0.25">
      <c r="A19" s="433">
        <v>42408</v>
      </c>
      <c r="B19" s="438">
        <v>42414</v>
      </c>
      <c r="C19" s="435" t="s">
        <v>82</v>
      </c>
      <c r="D19" s="525">
        <v>33</v>
      </c>
      <c r="E19" s="450">
        <v>1</v>
      </c>
      <c r="F19" s="450">
        <v>4</v>
      </c>
      <c r="G19" s="431">
        <v>22</v>
      </c>
      <c r="H19" s="431">
        <v>15</v>
      </c>
      <c r="I19" s="431">
        <v>11</v>
      </c>
      <c r="J19" s="431">
        <v>12</v>
      </c>
      <c r="K19" s="431">
        <v>14</v>
      </c>
      <c r="L19" s="431">
        <v>34</v>
      </c>
      <c r="M19" s="431">
        <v>1</v>
      </c>
      <c r="N19" s="431">
        <v>1</v>
      </c>
      <c r="O19" s="431">
        <v>0</v>
      </c>
      <c r="P19" s="449">
        <v>109</v>
      </c>
      <c r="Q19" s="449">
        <v>38</v>
      </c>
      <c r="R19" s="450">
        <v>35</v>
      </c>
      <c r="S19" s="540">
        <v>123</v>
      </c>
      <c r="T19" s="148"/>
      <c r="U19" s="9"/>
      <c r="V19" s="9"/>
      <c r="W19" s="9"/>
      <c r="X19" s="9"/>
      <c r="Y19" s="9"/>
      <c r="Z19" s="9"/>
    </row>
    <row r="20" spans="1:26" customFormat="1" x14ac:dyDescent="0.25">
      <c r="A20" s="433">
        <v>42415</v>
      </c>
      <c r="B20" s="438">
        <v>42421</v>
      </c>
      <c r="C20" s="435" t="s">
        <v>83</v>
      </c>
      <c r="D20" s="525">
        <v>42</v>
      </c>
      <c r="E20" s="450">
        <v>0</v>
      </c>
      <c r="F20" s="450">
        <v>9</v>
      </c>
      <c r="G20" s="431">
        <v>28</v>
      </c>
      <c r="H20" s="431">
        <v>18</v>
      </c>
      <c r="I20" s="431">
        <v>9</v>
      </c>
      <c r="J20" s="431">
        <v>16</v>
      </c>
      <c r="K20" s="431">
        <v>23</v>
      </c>
      <c r="L20" s="431">
        <v>24</v>
      </c>
      <c r="M20" s="431">
        <v>5</v>
      </c>
      <c r="N20" s="431">
        <v>1</v>
      </c>
      <c r="O20" s="431">
        <v>3</v>
      </c>
      <c r="P20" s="449">
        <v>112</v>
      </c>
      <c r="Q20" s="449">
        <v>51</v>
      </c>
      <c r="R20" s="450">
        <v>31</v>
      </c>
      <c r="S20" s="540">
        <v>141</v>
      </c>
      <c r="T20" s="148"/>
      <c r="U20" s="9"/>
      <c r="V20" s="9"/>
      <c r="W20" s="9"/>
      <c r="X20" s="9"/>
      <c r="Y20" s="9"/>
      <c r="Z20" s="9"/>
    </row>
    <row r="21" spans="1:26" customFormat="1" x14ac:dyDescent="0.25">
      <c r="A21" s="433">
        <v>42422</v>
      </c>
      <c r="B21" s="438">
        <v>42428</v>
      </c>
      <c r="C21" s="435" t="s">
        <v>84</v>
      </c>
      <c r="D21" s="525">
        <v>35</v>
      </c>
      <c r="E21" s="450">
        <v>2</v>
      </c>
      <c r="F21" s="450">
        <v>2</v>
      </c>
      <c r="G21" s="431">
        <v>27</v>
      </c>
      <c r="H21" s="431">
        <v>12</v>
      </c>
      <c r="I21" s="431">
        <v>6</v>
      </c>
      <c r="J21" s="431">
        <v>13</v>
      </c>
      <c r="K21" s="431">
        <v>20</v>
      </c>
      <c r="L21" s="431">
        <v>33</v>
      </c>
      <c r="M21" s="431">
        <v>2</v>
      </c>
      <c r="N21" s="431">
        <v>4</v>
      </c>
      <c r="O21" s="431">
        <v>1</v>
      </c>
      <c r="P21" s="449">
        <v>131</v>
      </c>
      <c r="Q21" s="449">
        <v>39</v>
      </c>
      <c r="R21" s="450">
        <v>44</v>
      </c>
      <c r="S21" s="540">
        <v>140</v>
      </c>
      <c r="T21" s="148"/>
      <c r="U21" s="9"/>
      <c r="V21" s="9"/>
      <c r="W21" s="9"/>
      <c r="X21" s="482" t="s">
        <v>287</v>
      </c>
      <c r="Y21" s="9"/>
      <c r="Z21" s="9"/>
    </row>
    <row r="22" spans="1:26" customFormat="1" x14ac:dyDescent="0.25">
      <c r="A22" s="433">
        <v>42429</v>
      </c>
      <c r="B22" s="438">
        <v>42435</v>
      </c>
      <c r="C22" s="435" t="s">
        <v>85</v>
      </c>
      <c r="D22" s="525">
        <v>22</v>
      </c>
      <c r="E22" s="450">
        <v>0</v>
      </c>
      <c r="F22" s="450">
        <v>2</v>
      </c>
      <c r="G22" s="431">
        <v>11</v>
      </c>
      <c r="H22" s="431">
        <v>12</v>
      </c>
      <c r="I22" s="431">
        <v>3</v>
      </c>
      <c r="J22" s="431">
        <v>7</v>
      </c>
      <c r="K22" s="431">
        <v>14</v>
      </c>
      <c r="L22" s="431">
        <v>24</v>
      </c>
      <c r="M22" s="431">
        <v>3</v>
      </c>
      <c r="N22" s="431">
        <v>0</v>
      </c>
      <c r="O22" s="431">
        <v>0</v>
      </c>
      <c r="P22" s="449">
        <v>128</v>
      </c>
      <c r="Q22" s="449">
        <v>24</v>
      </c>
      <c r="R22" s="450">
        <v>27</v>
      </c>
      <c r="S22" s="540">
        <v>147</v>
      </c>
      <c r="T22" s="148"/>
      <c r="U22" s="9"/>
      <c r="V22" s="9"/>
      <c r="W22" s="9"/>
      <c r="X22" s="9"/>
      <c r="Y22" s="9"/>
      <c r="Z22" s="9"/>
    </row>
    <row r="23" spans="1:26" customFormat="1" x14ac:dyDescent="0.25">
      <c r="A23" s="979" t="s">
        <v>76</v>
      </c>
      <c r="B23" s="980"/>
      <c r="C23" s="981"/>
      <c r="D23" s="714">
        <f t="shared" ref="D23:S23" si="1">SUM(D18:D22)</f>
        <v>167</v>
      </c>
      <c r="E23" s="706">
        <f t="shared" si="1"/>
        <v>3</v>
      </c>
      <c r="F23" s="706">
        <f t="shared" si="1"/>
        <v>17</v>
      </c>
      <c r="G23" s="705">
        <f t="shared" si="1"/>
        <v>106</v>
      </c>
      <c r="H23" s="705">
        <f t="shared" si="1"/>
        <v>77</v>
      </c>
      <c r="I23" s="705">
        <f t="shared" si="1"/>
        <v>37</v>
      </c>
      <c r="J23" s="705">
        <f t="shared" si="1"/>
        <v>62</v>
      </c>
      <c r="K23" s="705">
        <f t="shared" si="1"/>
        <v>84</v>
      </c>
      <c r="L23" s="705">
        <f t="shared" si="1"/>
        <v>155</v>
      </c>
      <c r="M23" s="705">
        <f t="shared" si="1"/>
        <v>11</v>
      </c>
      <c r="N23" s="705">
        <f t="shared" si="1"/>
        <v>7</v>
      </c>
      <c r="O23" s="705">
        <f t="shared" si="1"/>
        <v>5</v>
      </c>
      <c r="P23" s="707">
        <f t="shared" si="1"/>
        <v>597</v>
      </c>
      <c r="Q23" s="707">
        <f t="shared" si="1"/>
        <v>187</v>
      </c>
      <c r="R23" s="706">
        <f t="shared" si="1"/>
        <v>178</v>
      </c>
      <c r="S23" s="715">
        <f t="shared" si="1"/>
        <v>670</v>
      </c>
      <c r="T23" s="148"/>
      <c r="U23" s="9"/>
      <c r="V23" s="9"/>
      <c r="W23" s="9"/>
      <c r="X23" s="9"/>
      <c r="Y23" s="9"/>
      <c r="Z23" s="9"/>
    </row>
    <row r="24" spans="1:26" customFormat="1" x14ac:dyDescent="0.25">
      <c r="A24" s="433">
        <v>42436</v>
      </c>
      <c r="B24" s="438">
        <v>42442</v>
      </c>
      <c r="C24" s="435" t="s">
        <v>86</v>
      </c>
      <c r="D24" s="525">
        <v>36</v>
      </c>
      <c r="E24" s="450">
        <v>1</v>
      </c>
      <c r="F24" s="450">
        <v>4</v>
      </c>
      <c r="G24" s="431">
        <v>24</v>
      </c>
      <c r="H24" s="431">
        <v>17</v>
      </c>
      <c r="I24" s="431">
        <v>3</v>
      </c>
      <c r="J24" s="431">
        <v>15</v>
      </c>
      <c r="K24" s="431">
        <v>22</v>
      </c>
      <c r="L24" s="431">
        <v>28</v>
      </c>
      <c r="M24" s="431">
        <v>1</v>
      </c>
      <c r="N24" s="431">
        <v>2</v>
      </c>
      <c r="O24" s="431">
        <v>0</v>
      </c>
      <c r="P24" s="449">
        <v>123</v>
      </c>
      <c r="Q24" s="449">
        <v>41</v>
      </c>
      <c r="R24" s="450">
        <v>35</v>
      </c>
      <c r="S24" s="540">
        <v>148</v>
      </c>
      <c r="T24" s="148"/>
      <c r="U24" s="9"/>
      <c r="V24" s="9"/>
      <c r="W24" s="9"/>
      <c r="X24" s="9"/>
      <c r="Y24" s="9"/>
      <c r="Z24" s="9"/>
    </row>
    <row r="25" spans="1:26" customFormat="1" x14ac:dyDescent="0.25">
      <c r="A25" s="433">
        <v>42443</v>
      </c>
      <c r="B25" s="438">
        <v>42449</v>
      </c>
      <c r="C25" s="435" t="s">
        <v>87</v>
      </c>
      <c r="D25" s="525">
        <v>31</v>
      </c>
      <c r="E25" s="450">
        <v>0</v>
      </c>
      <c r="F25" s="450">
        <v>4</v>
      </c>
      <c r="G25" s="431">
        <v>23</v>
      </c>
      <c r="H25" s="431">
        <v>12</v>
      </c>
      <c r="I25" s="431">
        <v>4</v>
      </c>
      <c r="J25" s="431">
        <v>14</v>
      </c>
      <c r="K25" s="431">
        <v>17</v>
      </c>
      <c r="L25" s="431">
        <v>26</v>
      </c>
      <c r="M25" s="431">
        <v>3</v>
      </c>
      <c r="N25" s="431">
        <v>0</v>
      </c>
      <c r="O25" s="431">
        <v>2</v>
      </c>
      <c r="P25" s="449">
        <v>131</v>
      </c>
      <c r="Q25" s="449">
        <v>35</v>
      </c>
      <c r="R25" s="450">
        <v>31</v>
      </c>
      <c r="S25" s="540">
        <v>152</v>
      </c>
      <c r="T25" s="148"/>
      <c r="U25" s="9"/>
      <c r="V25" s="9"/>
      <c r="W25" s="9"/>
      <c r="X25" s="9"/>
      <c r="Y25" s="9"/>
      <c r="Z25" s="9"/>
    </row>
    <row r="26" spans="1:26" customFormat="1" x14ac:dyDescent="0.25">
      <c r="A26" s="433">
        <v>42450</v>
      </c>
      <c r="B26" s="438">
        <v>42456</v>
      </c>
      <c r="C26" s="435" t="s">
        <v>88</v>
      </c>
      <c r="D26" s="525">
        <v>25</v>
      </c>
      <c r="E26" s="450">
        <v>0</v>
      </c>
      <c r="F26" s="450">
        <v>10</v>
      </c>
      <c r="G26" s="431">
        <v>20</v>
      </c>
      <c r="H26" s="431">
        <v>15</v>
      </c>
      <c r="I26" s="431">
        <v>2</v>
      </c>
      <c r="J26" s="431">
        <v>17</v>
      </c>
      <c r="K26" s="431">
        <v>16</v>
      </c>
      <c r="L26" s="431">
        <v>25</v>
      </c>
      <c r="M26" s="431">
        <v>6</v>
      </c>
      <c r="N26" s="431">
        <v>1</v>
      </c>
      <c r="O26" s="431">
        <v>0</v>
      </c>
      <c r="P26" s="449">
        <v>134</v>
      </c>
      <c r="Q26" s="449">
        <v>35</v>
      </c>
      <c r="R26" s="450">
        <v>31</v>
      </c>
      <c r="S26" s="540">
        <v>158</v>
      </c>
      <c r="T26" s="148"/>
      <c r="U26" s="9"/>
      <c r="V26" s="9"/>
      <c r="W26" s="9"/>
      <c r="X26" s="9"/>
      <c r="Y26" s="9"/>
      <c r="Z26" s="9"/>
    </row>
    <row r="27" spans="1:26" customFormat="1" x14ac:dyDescent="0.25">
      <c r="A27" s="433">
        <v>42457</v>
      </c>
      <c r="B27" s="438">
        <v>42463</v>
      </c>
      <c r="C27" s="435" t="s">
        <v>89</v>
      </c>
      <c r="D27" s="525">
        <v>26</v>
      </c>
      <c r="E27" s="450">
        <v>1</v>
      </c>
      <c r="F27" s="450">
        <v>1</v>
      </c>
      <c r="G27" s="431">
        <v>19</v>
      </c>
      <c r="H27" s="431">
        <v>9</v>
      </c>
      <c r="I27" s="431">
        <v>4</v>
      </c>
      <c r="J27" s="431">
        <v>12</v>
      </c>
      <c r="K27" s="431">
        <v>12</v>
      </c>
      <c r="L27" s="431">
        <v>19</v>
      </c>
      <c r="M27" s="431">
        <v>1</v>
      </c>
      <c r="N27" s="431">
        <v>6</v>
      </c>
      <c r="O27" s="431">
        <v>1</v>
      </c>
      <c r="P27" s="449">
        <v>139</v>
      </c>
      <c r="Q27" s="449">
        <v>28</v>
      </c>
      <c r="R27" s="450">
        <v>28</v>
      </c>
      <c r="S27" s="540">
        <v>160</v>
      </c>
      <c r="T27" s="148"/>
      <c r="U27" s="9"/>
      <c r="V27" s="9"/>
      <c r="W27" s="9"/>
      <c r="X27" s="9"/>
      <c r="Y27" s="9"/>
      <c r="Z27" s="9"/>
    </row>
    <row r="28" spans="1:26" customFormat="1" ht="16.5" thickBot="1" x14ac:dyDescent="0.3">
      <c r="A28" s="982" t="s">
        <v>76</v>
      </c>
      <c r="B28" s="983"/>
      <c r="C28" s="984"/>
      <c r="D28" s="351">
        <f t="shared" ref="D28:S28" si="2">SUM(D24:D27)</f>
        <v>118</v>
      </c>
      <c r="E28" s="716">
        <f t="shared" si="2"/>
        <v>2</v>
      </c>
      <c r="F28" s="716">
        <f t="shared" si="2"/>
        <v>19</v>
      </c>
      <c r="G28" s="717">
        <f t="shared" si="2"/>
        <v>86</v>
      </c>
      <c r="H28" s="717">
        <f t="shared" si="2"/>
        <v>53</v>
      </c>
      <c r="I28" s="717">
        <f t="shared" si="2"/>
        <v>13</v>
      </c>
      <c r="J28" s="717">
        <f t="shared" si="2"/>
        <v>58</v>
      </c>
      <c r="K28" s="717">
        <f t="shared" si="2"/>
        <v>67</v>
      </c>
      <c r="L28" s="717">
        <f t="shared" si="2"/>
        <v>98</v>
      </c>
      <c r="M28" s="717">
        <f t="shared" si="2"/>
        <v>11</v>
      </c>
      <c r="N28" s="717">
        <f t="shared" si="2"/>
        <v>9</v>
      </c>
      <c r="O28" s="718">
        <f t="shared" si="2"/>
        <v>3</v>
      </c>
      <c r="P28" s="719">
        <f t="shared" si="2"/>
        <v>527</v>
      </c>
      <c r="Q28" s="719">
        <f t="shared" si="2"/>
        <v>139</v>
      </c>
      <c r="R28" s="720">
        <f t="shared" si="2"/>
        <v>125</v>
      </c>
      <c r="S28" s="721">
        <f t="shared" si="2"/>
        <v>618</v>
      </c>
      <c r="T28" s="148"/>
      <c r="U28" s="9"/>
      <c r="V28" s="9"/>
      <c r="W28" s="9"/>
      <c r="X28" s="9"/>
      <c r="Y28" s="9"/>
      <c r="Z28" s="9"/>
    </row>
    <row r="29" spans="1:26" customFormat="1" ht="16.5" thickBot="1" x14ac:dyDescent="0.3">
      <c r="A29" s="835" t="s">
        <v>48</v>
      </c>
      <c r="B29" s="836"/>
      <c r="C29" s="837"/>
      <c r="D29" s="432">
        <f>D28+D23+D17</f>
        <v>443</v>
      </c>
      <c r="E29" s="432">
        <f t="shared" ref="E29:S29" si="3">E28+E23+E17</f>
        <v>10</v>
      </c>
      <c r="F29" s="432">
        <f t="shared" si="3"/>
        <v>50</v>
      </c>
      <c r="G29" s="432">
        <f t="shared" si="3"/>
        <v>301</v>
      </c>
      <c r="H29" s="432">
        <f t="shared" si="3"/>
        <v>194</v>
      </c>
      <c r="I29" s="432">
        <f t="shared" si="3"/>
        <v>82</v>
      </c>
      <c r="J29" s="432">
        <f t="shared" si="3"/>
        <v>201</v>
      </c>
      <c r="K29" s="432">
        <f t="shared" si="3"/>
        <v>214</v>
      </c>
      <c r="L29" s="432">
        <f t="shared" si="3"/>
        <v>377</v>
      </c>
      <c r="M29" s="432">
        <f t="shared" si="3"/>
        <v>26</v>
      </c>
      <c r="N29" s="432">
        <f t="shared" si="3"/>
        <v>24</v>
      </c>
      <c r="O29" s="432">
        <f t="shared" si="3"/>
        <v>8</v>
      </c>
      <c r="P29" s="432">
        <f t="shared" si="3"/>
        <v>1556</v>
      </c>
      <c r="Q29" s="432">
        <f t="shared" si="3"/>
        <v>503</v>
      </c>
      <c r="R29" s="432">
        <f t="shared" si="3"/>
        <v>430</v>
      </c>
      <c r="S29" s="432">
        <f t="shared" si="3"/>
        <v>1752</v>
      </c>
      <c r="T29" s="375"/>
      <c r="U29" s="9"/>
      <c r="V29" s="9"/>
      <c r="W29" s="9"/>
      <c r="X29" s="9"/>
      <c r="Y29" s="9"/>
      <c r="Z29" s="9"/>
    </row>
    <row r="30" spans="1:26" ht="18" customHeight="1" x14ac:dyDescent="0.25">
      <c r="D30" s="569">
        <f>D29/Q29*100</f>
        <v>88.071570576540765</v>
      </c>
      <c r="E30" s="569">
        <f>E29/Q29*100</f>
        <v>1.9880715705765408</v>
      </c>
      <c r="F30" s="569">
        <f>F29/Q29*100</f>
        <v>9.9403578528827037</v>
      </c>
      <c r="G30" s="569">
        <f>G29/Q29*100</f>
        <v>59.840954274353876</v>
      </c>
      <c r="H30" s="569">
        <f>H29/Q29*100</f>
        <v>38.568588469184888</v>
      </c>
      <c r="I30" s="569">
        <f>I29/Q29*100</f>
        <v>16.302186878727635</v>
      </c>
      <c r="J30" s="569">
        <f>J29/Q29*100</f>
        <v>39.960238568588466</v>
      </c>
      <c r="K30" s="569">
        <f>K29/Q29*100</f>
        <v>42.544731610337969</v>
      </c>
      <c r="L30" s="569"/>
      <c r="M30" s="569">
        <f>M29/Q29*100</f>
        <v>5.1689860834990062</v>
      </c>
      <c r="N30" s="569">
        <f>N29/Q29*100</f>
        <v>4.7713717693836974</v>
      </c>
      <c r="O30" s="569"/>
      <c r="P30" s="569"/>
      <c r="Q30" s="570"/>
      <c r="R30" s="570"/>
      <c r="S30" s="571"/>
    </row>
    <row r="31" spans="1:26" ht="18" customHeight="1" x14ac:dyDescent="0.25">
      <c r="P31" s="177"/>
    </row>
    <row r="32" spans="1:26" ht="14.25" customHeight="1" x14ac:dyDescent="0.25">
      <c r="D32" s="73">
        <f>D29</f>
        <v>443</v>
      </c>
      <c r="E32" s="73">
        <f>E29</f>
        <v>10</v>
      </c>
      <c r="F32" s="177">
        <f>F29</f>
        <v>50</v>
      </c>
      <c r="G32" s="177">
        <f>SUM(D32:F32)</f>
        <v>503</v>
      </c>
      <c r="H32" s="177"/>
    </row>
    <row r="33" spans="4:18" ht="14.25" customHeight="1" x14ac:dyDescent="0.25"/>
    <row r="34" spans="4:18" ht="18" customHeight="1" x14ac:dyDescent="0.25"/>
    <row r="35" spans="4:18" ht="18" customHeight="1" x14ac:dyDescent="0.25"/>
    <row r="36" spans="4:18" ht="18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197"/>
      <c r="O36" s="86"/>
      <c r="P36" s="86"/>
      <c r="Q36" s="86"/>
      <c r="R36" s="86"/>
    </row>
  </sheetData>
  <mergeCells count="26">
    <mergeCell ref="O9:O10"/>
    <mergeCell ref="A1:G1"/>
    <mergeCell ref="B6:H6"/>
    <mergeCell ref="L8:O8"/>
    <mergeCell ref="M9:M10"/>
    <mergeCell ref="I9:I10"/>
    <mergeCell ref="J9:J10"/>
    <mergeCell ref="K9:K10"/>
    <mergeCell ref="L9:L10"/>
    <mergeCell ref="N9:N10"/>
    <mergeCell ref="A29:C29"/>
    <mergeCell ref="A23:C23"/>
    <mergeCell ref="A17:C17"/>
    <mergeCell ref="A28:C28"/>
    <mergeCell ref="P8:S8"/>
    <mergeCell ref="A9:A10"/>
    <mergeCell ref="B9:B10"/>
    <mergeCell ref="C9:C10"/>
    <mergeCell ref="D9:D10"/>
    <mergeCell ref="E9:F9"/>
    <mergeCell ref="G9:G10"/>
    <mergeCell ref="P9:P10"/>
    <mergeCell ref="Q9:Q10"/>
    <mergeCell ref="R9:R10"/>
    <mergeCell ref="S9:S10"/>
    <mergeCell ref="H9:H10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D1" workbookViewId="0">
      <selection activeCell="M6" sqref="M6"/>
    </sheetView>
  </sheetViews>
  <sheetFormatPr defaultRowHeight="12.75" x14ac:dyDescent="0.2"/>
  <cols>
    <col min="1" max="1" width="68" customWidth="1"/>
    <col min="2" max="2" width="13" customWidth="1"/>
    <col min="3" max="3" width="122.140625" style="792" customWidth="1"/>
    <col min="4" max="4" width="19.85546875" customWidth="1"/>
    <col min="6" max="6" width="21.42578125" customWidth="1"/>
    <col min="7" max="7" width="15.5703125" customWidth="1"/>
  </cols>
  <sheetData>
    <row r="1" spans="1:8" ht="36.75" customHeight="1" x14ac:dyDescent="0.2">
      <c r="A1" s="767"/>
      <c r="B1" s="768"/>
      <c r="C1" s="769" t="s">
        <v>386</v>
      </c>
      <c r="D1" s="768" t="s">
        <v>386</v>
      </c>
      <c r="E1" s="768"/>
      <c r="F1" s="768"/>
      <c r="G1" s="768"/>
      <c r="H1" s="770"/>
    </row>
    <row r="2" spans="1:8" ht="36.75" customHeight="1" x14ac:dyDescent="0.25">
      <c r="A2" s="771" t="s">
        <v>387</v>
      </c>
      <c r="B2" s="6" t="s">
        <v>388</v>
      </c>
      <c r="C2" s="772" t="s">
        <v>389</v>
      </c>
      <c r="D2" s="6"/>
      <c r="E2" s="773" t="s">
        <v>390</v>
      </c>
      <c r="F2" s="774" t="s">
        <v>391</v>
      </c>
      <c r="G2" s="774" t="s">
        <v>392</v>
      </c>
      <c r="H2" s="775"/>
    </row>
    <row r="3" spans="1:8" ht="36.75" customHeight="1" x14ac:dyDescent="0.2">
      <c r="A3" s="776" t="s">
        <v>393</v>
      </c>
      <c r="B3" s="6">
        <v>0</v>
      </c>
      <c r="C3" s="772"/>
      <c r="D3" s="6"/>
      <c r="E3" s="777">
        <v>0</v>
      </c>
      <c r="F3" s="6">
        <v>0</v>
      </c>
      <c r="G3" s="6">
        <v>0</v>
      </c>
      <c r="H3" s="775"/>
    </row>
    <row r="4" spans="1:8" ht="36.75" customHeight="1" x14ac:dyDescent="0.2">
      <c r="A4" s="776"/>
      <c r="B4" s="6"/>
      <c r="C4" s="772"/>
      <c r="D4" s="6"/>
      <c r="E4" s="777"/>
      <c r="F4" s="6"/>
      <c r="G4" s="6"/>
      <c r="H4" s="775"/>
    </row>
    <row r="5" spans="1:8" ht="27" customHeight="1" x14ac:dyDescent="0.25">
      <c r="A5" s="778" t="s">
        <v>470</v>
      </c>
      <c r="B5" s="6"/>
      <c r="C5" s="779"/>
      <c r="D5" s="780"/>
      <c r="E5" s="777"/>
      <c r="F5" s="6"/>
      <c r="G5" s="6"/>
      <c r="H5" s="775"/>
    </row>
    <row r="6" spans="1:8" ht="27" customHeight="1" x14ac:dyDescent="0.25">
      <c r="A6" s="778" t="s">
        <v>466</v>
      </c>
      <c r="B6" s="6"/>
      <c r="C6" s="779"/>
      <c r="D6" s="780"/>
      <c r="E6" s="777"/>
      <c r="F6" s="6"/>
      <c r="G6" s="6"/>
      <c r="H6" s="775"/>
    </row>
    <row r="7" spans="1:8" ht="27" customHeight="1" x14ac:dyDescent="0.25">
      <c r="A7" s="778" t="s">
        <v>467</v>
      </c>
      <c r="B7" s="6">
        <v>0</v>
      </c>
      <c r="C7" s="779" t="s">
        <v>394</v>
      </c>
      <c r="D7" s="780"/>
      <c r="E7" s="777">
        <v>0</v>
      </c>
      <c r="F7" s="6">
        <v>0</v>
      </c>
      <c r="G7" s="6">
        <v>0</v>
      </c>
      <c r="H7" s="775"/>
    </row>
    <row r="8" spans="1:8" ht="21.75" customHeight="1" x14ac:dyDescent="0.2">
      <c r="A8" s="778" t="s">
        <v>395</v>
      </c>
      <c r="B8" s="6">
        <v>40000</v>
      </c>
      <c r="C8" s="772" t="s">
        <v>396</v>
      </c>
      <c r="D8" s="6" t="s">
        <v>397</v>
      </c>
      <c r="E8" s="777">
        <v>25000</v>
      </c>
      <c r="F8" s="6">
        <v>0</v>
      </c>
      <c r="G8" s="6">
        <v>15000</v>
      </c>
      <c r="H8" s="775"/>
    </row>
    <row r="9" spans="1:8" ht="21" customHeight="1" x14ac:dyDescent="0.2">
      <c r="A9" s="778" t="s">
        <v>468</v>
      </c>
      <c r="B9" s="6"/>
      <c r="C9" s="772" t="s">
        <v>396</v>
      </c>
      <c r="D9" s="6"/>
      <c r="E9" s="777"/>
      <c r="F9" s="6"/>
      <c r="G9" s="6"/>
      <c r="H9" s="775"/>
    </row>
    <row r="10" spans="1:8" ht="21.75" customHeight="1" x14ac:dyDescent="0.2">
      <c r="A10" s="778" t="s">
        <v>469</v>
      </c>
      <c r="B10" s="6"/>
      <c r="C10" s="772"/>
      <c r="D10" s="6"/>
      <c r="E10" s="777"/>
      <c r="F10" s="6"/>
      <c r="G10" s="6"/>
      <c r="H10" s="775"/>
    </row>
    <row r="11" spans="1:8" ht="36.75" customHeight="1" x14ac:dyDescent="0.2">
      <c r="A11" s="781" t="s">
        <v>398</v>
      </c>
      <c r="B11" s="6">
        <v>2000</v>
      </c>
      <c r="C11" s="772"/>
      <c r="D11" s="6"/>
      <c r="E11" s="777">
        <v>2000</v>
      </c>
      <c r="F11" s="6">
        <v>0</v>
      </c>
      <c r="G11" s="6">
        <v>0</v>
      </c>
      <c r="H11" s="775"/>
    </row>
    <row r="12" spans="1:8" ht="36.75" customHeight="1" x14ac:dyDescent="0.2">
      <c r="A12" s="782" t="s">
        <v>399</v>
      </c>
      <c r="B12" s="6">
        <v>2000</v>
      </c>
      <c r="C12" s="772"/>
      <c r="D12" s="6"/>
      <c r="E12" s="777">
        <v>2000</v>
      </c>
      <c r="F12" s="6">
        <v>0</v>
      </c>
      <c r="G12" s="6">
        <v>0</v>
      </c>
      <c r="H12" s="775"/>
    </row>
    <row r="13" spans="1:8" ht="36.75" customHeight="1" x14ac:dyDescent="0.2">
      <c r="A13" s="778" t="s">
        <v>400</v>
      </c>
      <c r="B13" s="6">
        <v>4000</v>
      </c>
      <c r="C13" s="772"/>
      <c r="D13" s="6"/>
      <c r="E13" s="777">
        <v>4000</v>
      </c>
      <c r="F13" s="6">
        <v>0</v>
      </c>
      <c r="G13" s="6">
        <v>0</v>
      </c>
      <c r="H13" s="775"/>
    </row>
    <row r="14" spans="1:8" ht="48.75" customHeight="1" x14ac:dyDescent="0.2">
      <c r="A14" s="781" t="s">
        <v>401</v>
      </c>
      <c r="B14" s="6">
        <v>15000</v>
      </c>
      <c r="C14" s="772" t="s">
        <v>402</v>
      </c>
      <c r="D14" s="783"/>
      <c r="E14" s="777">
        <v>0</v>
      </c>
      <c r="F14" s="6">
        <v>0</v>
      </c>
      <c r="G14" s="6">
        <v>15000</v>
      </c>
      <c r="H14" s="775"/>
    </row>
    <row r="15" spans="1:8" ht="66.75" customHeight="1" x14ac:dyDescent="0.2">
      <c r="A15" s="781" t="s">
        <v>403</v>
      </c>
      <c r="B15" s="6">
        <v>306000</v>
      </c>
      <c r="C15" s="772" t="s">
        <v>404</v>
      </c>
      <c r="D15" s="783"/>
      <c r="E15" s="777">
        <v>0</v>
      </c>
      <c r="F15" s="6">
        <v>306000</v>
      </c>
      <c r="G15" s="6">
        <v>0</v>
      </c>
      <c r="H15" s="775"/>
    </row>
    <row r="16" spans="1:8" ht="57" customHeight="1" x14ac:dyDescent="0.2">
      <c r="A16" s="778" t="s">
        <v>405</v>
      </c>
      <c r="B16" s="6">
        <v>45000</v>
      </c>
      <c r="C16" s="772" t="s">
        <v>406</v>
      </c>
      <c r="D16" s="783" t="s">
        <v>407</v>
      </c>
      <c r="E16" s="777">
        <v>15000</v>
      </c>
      <c r="F16" s="6">
        <v>0</v>
      </c>
      <c r="G16" s="6">
        <v>30000</v>
      </c>
      <c r="H16" s="775"/>
    </row>
    <row r="17" spans="1:8" ht="36.75" customHeight="1" x14ac:dyDescent="0.2">
      <c r="A17" s="778" t="s">
        <v>408</v>
      </c>
      <c r="B17" s="6"/>
      <c r="C17" s="772"/>
      <c r="D17" s="6"/>
      <c r="E17" s="777"/>
      <c r="F17" s="6"/>
      <c r="G17" s="6"/>
      <c r="H17" s="775"/>
    </row>
    <row r="18" spans="1:8" ht="36.75" customHeight="1" x14ac:dyDescent="0.25">
      <c r="A18" s="784" t="s">
        <v>409</v>
      </c>
      <c r="B18" s="6">
        <v>0</v>
      </c>
      <c r="C18" s="772"/>
      <c r="D18" s="6"/>
      <c r="E18" s="777">
        <v>0</v>
      </c>
      <c r="F18" s="6">
        <v>0</v>
      </c>
      <c r="G18" s="6">
        <v>0</v>
      </c>
      <c r="H18" s="775"/>
    </row>
    <row r="19" spans="1:8" ht="36.75" customHeight="1" x14ac:dyDescent="0.2">
      <c r="A19" s="785" t="s">
        <v>410</v>
      </c>
      <c r="B19" s="6">
        <v>0</v>
      </c>
      <c r="C19" s="772"/>
      <c r="D19" s="6"/>
      <c r="E19" s="777">
        <v>0</v>
      </c>
      <c r="F19" s="6">
        <v>0</v>
      </c>
      <c r="G19" s="6">
        <v>0</v>
      </c>
      <c r="H19" s="775"/>
    </row>
    <row r="20" spans="1:8" ht="36.75" customHeight="1" x14ac:dyDescent="0.2">
      <c r="A20" s="778" t="s">
        <v>411</v>
      </c>
      <c r="B20" s="6">
        <v>0</v>
      </c>
      <c r="C20" s="772"/>
      <c r="D20" s="6"/>
      <c r="E20" s="777">
        <v>0</v>
      </c>
      <c r="F20" s="6">
        <v>0</v>
      </c>
      <c r="G20" s="6">
        <v>0</v>
      </c>
      <c r="H20" s="775"/>
    </row>
    <row r="21" spans="1:8" ht="36.75" customHeight="1" thickBot="1" x14ac:dyDescent="0.3">
      <c r="A21" s="786" t="s">
        <v>412</v>
      </c>
      <c r="B21" s="787">
        <f>SUM(B3:B20)</f>
        <v>414000</v>
      </c>
      <c r="C21" s="788"/>
      <c r="D21" s="789"/>
      <c r="E21" s="790">
        <f>SUM(E3:E20)</f>
        <v>48000</v>
      </c>
      <c r="F21" s="787">
        <f>SUM(F3:F20)</f>
        <v>306000</v>
      </c>
      <c r="G21" s="787">
        <f>SUM(G3:G20)</f>
        <v>60000</v>
      </c>
      <c r="H21" s="791">
        <f>SUM(E21:G21)</f>
        <v>414000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workbookViewId="0">
      <selection activeCell="M6" sqref="M6"/>
    </sheetView>
  </sheetViews>
  <sheetFormatPr defaultRowHeight="15.75" x14ac:dyDescent="0.25"/>
  <cols>
    <col min="1" max="1" width="11.7109375" style="73" customWidth="1"/>
    <col min="2" max="2" width="11.85546875" style="73" customWidth="1"/>
    <col min="3" max="3" width="15.85546875" style="73" customWidth="1"/>
    <col min="4" max="4" width="9.140625" style="73"/>
    <col min="5" max="5" width="10" style="73" bestFit="1" customWidth="1"/>
    <col min="6" max="16384" width="9.140625" style="73"/>
  </cols>
  <sheetData>
    <row r="1" spans="1:21" ht="12.75" customHeight="1" x14ac:dyDescent="0.25">
      <c r="C1" s="842" t="s">
        <v>132</v>
      </c>
      <c r="D1" s="842"/>
      <c r="E1" s="842"/>
      <c r="F1" s="842"/>
      <c r="G1" s="842"/>
      <c r="H1" s="842"/>
    </row>
    <row r="2" spans="1:21" x14ac:dyDescent="0.25">
      <c r="D2" s="74" t="s">
        <v>15</v>
      </c>
    </row>
    <row r="3" spans="1:21" x14ac:dyDescent="0.25">
      <c r="A3" s="129" t="s">
        <v>16</v>
      </c>
      <c r="B3" s="120"/>
      <c r="K3" s="74" t="s">
        <v>17</v>
      </c>
    </row>
    <row r="4" spans="1:21" x14ac:dyDescent="0.25">
      <c r="A4" s="129" t="s">
        <v>19</v>
      </c>
      <c r="B4" s="129" t="s">
        <v>293</v>
      </c>
      <c r="C4" s="72"/>
      <c r="N4" s="73" t="s">
        <v>18</v>
      </c>
      <c r="O4" s="73" t="s">
        <v>18</v>
      </c>
    </row>
    <row r="5" spans="1:21" x14ac:dyDescent="0.25">
      <c r="A5" s="129" t="s">
        <v>20</v>
      </c>
      <c r="B5" s="129"/>
      <c r="C5" s="72"/>
      <c r="D5" s="72" t="s">
        <v>21</v>
      </c>
      <c r="E5" s="72"/>
      <c r="F5" s="72"/>
      <c r="G5" s="72"/>
      <c r="H5" s="72"/>
      <c r="I5" s="72"/>
      <c r="J5" s="72" t="s">
        <v>22</v>
      </c>
      <c r="K5" s="72"/>
      <c r="L5" s="72" t="s">
        <v>23</v>
      </c>
    </row>
    <row r="6" spans="1:21" x14ac:dyDescent="0.25">
      <c r="A6" s="129" t="s">
        <v>24</v>
      </c>
      <c r="B6" s="135" t="s">
        <v>53</v>
      </c>
      <c r="C6" s="72"/>
      <c r="D6" s="72" t="s">
        <v>25</v>
      </c>
      <c r="E6" s="72" t="s">
        <v>32</v>
      </c>
      <c r="F6" s="72"/>
      <c r="G6" s="72" t="s">
        <v>27</v>
      </c>
      <c r="H6" s="72" t="s">
        <v>28</v>
      </c>
      <c r="I6" s="72"/>
      <c r="J6" s="72" t="s">
        <v>29</v>
      </c>
      <c r="K6" s="72" t="s">
        <v>30</v>
      </c>
    </row>
    <row r="7" spans="1:21" ht="16.5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  <c r="M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8" spans="1:21" x14ac:dyDescent="0.25">
      <c r="A68" s="82"/>
      <c r="B68" s="136"/>
      <c r="C68" s="136"/>
      <c r="D68" s="82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1:21" x14ac:dyDescent="0.25">
      <c r="A69" s="82"/>
      <c r="B69" s="136"/>
      <c r="C69" s="136"/>
      <c r="D69" s="82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1:21" x14ac:dyDescent="0.25">
      <c r="A70" s="82"/>
      <c r="B70" s="136"/>
      <c r="C70" s="136"/>
      <c r="D70" s="82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21" x14ac:dyDescent="0.25">
      <c r="A71" s="82"/>
      <c r="B71" s="136"/>
      <c r="C71" s="136"/>
      <c r="D71" s="82"/>
      <c r="E71" s="57"/>
      <c r="F71" s="57"/>
      <c r="G71" s="57" t="s">
        <v>18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21" x14ac:dyDescent="0.25">
      <c r="A72" s="82"/>
      <c r="B72" s="136"/>
      <c r="C72" s="136"/>
      <c r="D72" s="82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21" x14ac:dyDescent="0.25">
      <c r="A73" s="82"/>
      <c r="B73" s="136"/>
      <c r="C73" s="136"/>
      <c r="D73" s="82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21" x14ac:dyDescent="0.25">
      <c r="A74" s="82"/>
      <c r="B74" s="136"/>
      <c r="C74" s="136"/>
      <c r="D74" s="82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21" x14ac:dyDescent="0.25">
      <c r="A75" s="82"/>
      <c r="B75" s="136"/>
      <c r="C75" s="136"/>
      <c r="D75" s="82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21" x14ac:dyDescent="0.25">
      <c r="A76" s="82"/>
      <c r="B76" s="136"/>
      <c r="C76" s="136"/>
      <c r="D76" s="82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21" x14ac:dyDescent="0.25">
      <c r="A77" s="82"/>
      <c r="B77" s="136"/>
      <c r="C77" s="136"/>
      <c r="D77" s="82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21" x14ac:dyDescent="0.25">
      <c r="A78" s="82"/>
      <c r="B78" s="136"/>
      <c r="C78" s="136"/>
      <c r="D78" s="82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21" x14ac:dyDescent="0.25">
      <c r="A79" s="82"/>
      <c r="B79" s="136"/>
      <c r="C79" s="136"/>
      <c r="D79" s="82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21" x14ac:dyDescent="0.25">
      <c r="A80" s="82"/>
      <c r="B80" s="136"/>
      <c r="C80" s="136"/>
      <c r="D80" s="82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1:18" x14ac:dyDescent="0.25">
      <c r="A81" s="82"/>
      <c r="B81" s="136"/>
      <c r="C81" s="136"/>
      <c r="D81" s="82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1:18" x14ac:dyDescent="0.25">
      <c r="A82" s="82"/>
      <c r="B82" s="136"/>
      <c r="C82" s="136"/>
      <c r="D82" s="82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1:18" x14ac:dyDescent="0.25">
      <c r="A83" s="82"/>
      <c r="B83" s="136"/>
      <c r="C83" s="136"/>
      <c r="D83" s="82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1:18" x14ac:dyDescent="0.25">
      <c r="A84" s="82"/>
      <c r="B84" s="136"/>
      <c r="C84" s="136"/>
      <c r="D84" s="82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1:18" x14ac:dyDescent="0.25">
      <c r="A85" s="82"/>
      <c r="B85" s="136"/>
      <c r="C85" s="136"/>
      <c r="D85" s="82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1:18" x14ac:dyDescent="0.25">
      <c r="A86" s="82"/>
      <c r="B86" s="136"/>
      <c r="C86" s="136"/>
      <c r="D86" s="82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1:18" x14ac:dyDescent="0.25">
      <c r="A87" s="82"/>
      <c r="B87" s="136"/>
      <c r="C87" s="136"/>
      <c r="D87" s="82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1:18" x14ac:dyDescent="0.25">
      <c r="A88" s="82"/>
      <c r="B88" s="136"/>
      <c r="C88" s="136"/>
      <c r="D88" s="82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1:18" x14ac:dyDescent="0.25">
      <c r="A89" s="82"/>
      <c r="B89" s="136"/>
      <c r="C89" s="136"/>
      <c r="D89" s="82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1:18" x14ac:dyDescent="0.25">
      <c r="A90" s="82"/>
      <c r="B90" s="136"/>
      <c r="C90" s="136"/>
      <c r="D90" s="82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1:18" x14ac:dyDescent="0.25">
      <c r="A91" s="82"/>
      <c r="B91" s="136"/>
      <c r="C91" s="136"/>
      <c r="D91" s="82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1:18" x14ac:dyDescent="0.25">
      <c r="A92" s="82"/>
      <c r="B92" s="136"/>
      <c r="C92" s="136"/>
      <c r="D92" s="82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1:18" x14ac:dyDescent="0.25">
      <c r="A93" s="82"/>
      <c r="B93" s="136"/>
      <c r="C93" s="136"/>
      <c r="D93" s="82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1:18" x14ac:dyDescent="0.25">
      <c r="A94" s="82"/>
      <c r="B94" s="136"/>
      <c r="C94" s="136"/>
      <c r="D94" s="82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1:18" x14ac:dyDescent="0.25">
      <c r="A95" s="82"/>
      <c r="B95" s="136"/>
      <c r="C95" s="136"/>
      <c r="D95" s="82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x14ac:dyDescent="0.25">
      <c r="A96" s="82"/>
      <c r="B96" s="136"/>
      <c r="C96" s="136"/>
      <c r="D96" s="82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1:18" x14ac:dyDescent="0.25">
      <c r="A97" s="82"/>
      <c r="B97" s="136"/>
      <c r="C97" s="136"/>
      <c r="D97" s="82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1:18" x14ac:dyDescent="0.25">
      <c r="A98" s="82"/>
      <c r="B98" s="136"/>
      <c r="C98" s="136"/>
      <c r="D98" s="82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</row>
    <row r="99" spans="1:18" x14ac:dyDescent="0.25">
      <c r="A99" s="82"/>
      <c r="B99" s="136"/>
      <c r="C99" s="136"/>
      <c r="D99" s="82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</row>
    <row r="100" spans="1:18" x14ac:dyDescent="0.25">
      <c r="A100" s="82"/>
      <c r="B100" s="136"/>
      <c r="C100" s="136"/>
      <c r="D100" s="82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x14ac:dyDescent="0.25">
      <c r="A101" s="82"/>
      <c r="B101" s="136"/>
      <c r="C101" s="136"/>
      <c r="D101" s="8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x14ac:dyDescent="0.25">
      <c r="A102" s="82"/>
      <c r="B102" s="136"/>
      <c r="C102" s="136"/>
      <c r="D102" s="82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</row>
    <row r="103" spans="1:18" x14ac:dyDescent="0.25">
      <c r="A103" s="82"/>
      <c r="B103" s="136"/>
      <c r="C103" s="136"/>
      <c r="D103" s="82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</row>
    <row r="104" spans="1:18" x14ac:dyDescent="0.25">
      <c r="A104" s="82"/>
      <c r="B104" s="136"/>
      <c r="C104" s="136"/>
      <c r="D104" s="82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x14ac:dyDescent="0.25">
      <c r="A105" s="82"/>
      <c r="B105" s="136"/>
      <c r="C105" s="136"/>
      <c r="D105" s="82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x14ac:dyDescent="0.25">
      <c r="A106" s="82"/>
      <c r="B106" s="136"/>
      <c r="C106" s="136"/>
      <c r="D106" s="82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</row>
    <row r="107" spans="1:18" x14ac:dyDescent="0.25">
      <c r="A107" s="82"/>
      <c r="B107" s="136"/>
      <c r="C107" s="136"/>
      <c r="D107" s="82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x14ac:dyDescent="0.25">
      <c r="A108" s="82"/>
      <c r="B108" s="136"/>
      <c r="C108" s="136"/>
      <c r="D108" s="82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</row>
    <row r="109" spans="1:18" x14ac:dyDescent="0.25">
      <c r="A109" s="82"/>
      <c r="B109" s="136"/>
      <c r="C109" s="136"/>
      <c r="D109" s="82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</row>
    <row r="110" spans="1:18" x14ac:dyDescent="0.25">
      <c r="A110" s="82"/>
      <c r="B110" s="136"/>
      <c r="C110" s="136"/>
      <c r="D110" s="82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x14ac:dyDescent="0.25">
      <c r="A111" s="82"/>
      <c r="B111" s="136"/>
      <c r="C111" s="136"/>
      <c r="D111" s="82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</row>
    <row r="112" spans="1:18" x14ac:dyDescent="0.25">
      <c r="A112" s="82"/>
      <c r="B112" s="136"/>
      <c r="C112" s="136"/>
      <c r="D112" s="82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x14ac:dyDescent="0.25">
      <c r="A113" s="82"/>
      <c r="B113" s="136"/>
      <c r="C113" s="136"/>
      <c r="D113" s="82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</row>
  </sheetData>
  <mergeCells count="22">
    <mergeCell ref="C1:H1"/>
    <mergeCell ref="J9:J10"/>
    <mergeCell ref="B9:B10"/>
    <mergeCell ref="L9:L10"/>
    <mergeCell ref="C9:C10"/>
    <mergeCell ref="L8:O8"/>
    <mergeCell ref="P8:S8"/>
    <mergeCell ref="E9:F9"/>
    <mergeCell ref="S9:S10"/>
    <mergeCell ref="Q9:Q10"/>
    <mergeCell ref="N9:N10"/>
    <mergeCell ref="K9:K10"/>
    <mergeCell ref="R9:R10"/>
    <mergeCell ref="A66:C66"/>
    <mergeCell ref="G9:G10"/>
    <mergeCell ref="D9:D10"/>
    <mergeCell ref="P9:P10"/>
    <mergeCell ref="A9:A10"/>
    <mergeCell ref="M9:M10"/>
    <mergeCell ref="I9:I10"/>
    <mergeCell ref="O9:O10"/>
    <mergeCell ref="H9:H1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M6" sqref="M6"/>
    </sheetView>
  </sheetViews>
  <sheetFormatPr defaultRowHeight="12.75" x14ac:dyDescent="0.2"/>
  <cols>
    <col min="1" max="1" width="30.140625" customWidth="1"/>
    <col min="2" max="2" width="55.7109375" customWidth="1"/>
    <col min="3" max="3" width="16.28515625" customWidth="1"/>
    <col min="4" max="4" width="23.42578125" customWidth="1"/>
    <col min="5" max="5" width="17.85546875" customWidth="1"/>
  </cols>
  <sheetData>
    <row r="1" spans="1:5" ht="15" x14ac:dyDescent="0.25">
      <c r="A1" s="793" t="s">
        <v>413</v>
      </c>
      <c r="B1" s="793"/>
      <c r="C1" s="793"/>
      <c r="D1" s="793"/>
      <c r="E1" s="793"/>
    </row>
    <row r="2" spans="1:5" ht="15" x14ac:dyDescent="0.25">
      <c r="A2" s="793" t="s">
        <v>414</v>
      </c>
      <c r="B2" s="793"/>
      <c r="C2" s="793"/>
      <c r="D2" s="793"/>
      <c r="E2" s="793"/>
    </row>
    <row r="3" spans="1:5" ht="15" x14ac:dyDescent="0.25">
      <c r="A3" s="793" t="s">
        <v>415</v>
      </c>
      <c r="B3" s="793"/>
      <c r="C3" s="793"/>
      <c r="D3" s="793"/>
      <c r="E3" s="793"/>
    </row>
    <row r="4" spans="1:5" ht="15.75" thickBot="1" x14ac:dyDescent="0.3">
      <c r="A4" s="801" t="s">
        <v>273</v>
      </c>
      <c r="B4" s="801" t="s">
        <v>416</v>
      </c>
      <c r="C4" s="801" t="s">
        <v>417</v>
      </c>
      <c r="D4" s="801" t="s">
        <v>418</v>
      </c>
      <c r="E4" s="801" t="s">
        <v>419</v>
      </c>
    </row>
    <row r="5" spans="1:5" ht="15" x14ac:dyDescent="0.25">
      <c r="A5" s="985" t="s">
        <v>420</v>
      </c>
      <c r="B5" s="986"/>
      <c r="C5" s="986"/>
      <c r="D5" s="986"/>
      <c r="E5" s="987"/>
    </row>
    <row r="6" spans="1:5" ht="15" x14ac:dyDescent="0.25">
      <c r="A6" s="771" t="s">
        <v>421</v>
      </c>
      <c r="B6" s="794" t="s">
        <v>422</v>
      </c>
      <c r="C6" s="795" t="s">
        <v>423</v>
      </c>
      <c r="D6" s="795" t="s">
        <v>424</v>
      </c>
      <c r="E6" s="775" t="s">
        <v>396</v>
      </c>
    </row>
    <row r="7" spans="1:5" ht="15" x14ac:dyDescent="0.25">
      <c r="A7" s="771" t="s">
        <v>425</v>
      </c>
      <c r="B7" s="796" t="s">
        <v>426</v>
      </c>
      <c r="C7" s="795" t="s">
        <v>423</v>
      </c>
      <c r="D7" s="795" t="s">
        <v>427</v>
      </c>
      <c r="E7" s="775"/>
    </row>
    <row r="8" spans="1:5" ht="15.75" thickBot="1" x14ac:dyDescent="0.3">
      <c r="A8" s="820" t="s">
        <v>308</v>
      </c>
      <c r="B8" s="9" t="s">
        <v>428</v>
      </c>
      <c r="C8" s="809"/>
      <c r="D8" s="821">
        <v>42887</v>
      </c>
      <c r="E8" s="810"/>
    </row>
    <row r="9" spans="1:5" ht="15.75" thickBot="1" x14ac:dyDescent="0.3">
      <c r="A9" s="988" t="s">
        <v>429</v>
      </c>
      <c r="B9" s="989"/>
      <c r="C9" s="989"/>
      <c r="D9" s="989"/>
      <c r="E9" s="990"/>
    </row>
    <row r="10" spans="1:5" ht="15" x14ac:dyDescent="0.25">
      <c r="A10" s="811" t="s">
        <v>430</v>
      </c>
      <c r="B10" s="822" t="s">
        <v>431</v>
      </c>
      <c r="C10" s="812" t="s">
        <v>432</v>
      </c>
      <c r="D10" s="812" t="s">
        <v>433</v>
      </c>
      <c r="E10" s="813"/>
    </row>
    <row r="11" spans="1:5" ht="15" x14ac:dyDescent="0.25">
      <c r="A11" s="823" t="s">
        <v>434</v>
      </c>
      <c r="B11" s="794" t="s">
        <v>435</v>
      </c>
      <c r="C11" s="795" t="s">
        <v>432</v>
      </c>
      <c r="D11" s="795" t="s">
        <v>436</v>
      </c>
      <c r="E11" s="775"/>
    </row>
    <row r="12" spans="1:5" ht="15.75" thickBot="1" x14ac:dyDescent="0.3">
      <c r="A12" s="814" t="s">
        <v>437</v>
      </c>
      <c r="B12" s="815" t="s">
        <v>435</v>
      </c>
      <c r="C12" s="816" t="s">
        <v>432</v>
      </c>
      <c r="D12" s="809" t="s">
        <v>438</v>
      </c>
      <c r="E12" s="810"/>
    </row>
    <row r="13" spans="1:5" ht="15.75" thickBot="1" x14ac:dyDescent="0.3">
      <c r="A13" s="988" t="s">
        <v>439</v>
      </c>
      <c r="B13" s="989"/>
      <c r="C13" s="989"/>
      <c r="D13" s="989"/>
      <c r="E13" s="990"/>
    </row>
    <row r="14" spans="1:5" ht="15" x14ac:dyDescent="0.25">
      <c r="A14" s="817" t="s">
        <v>440</v>
      </c>
      <c r="B14" s="818" t="s">
        <v>441</v>
      </c>
      <c r="C14" s="812" t="s">
        <v>442</v>
      </c>
      <c r="D14" s="819" t="s">
        <v>443</v>
      </c>
      <c r="E14" s="813" t="s">
        <v>396</v>
      </c>
    </row>
    <row r="15" spans="1:5" ht="15" x14ac:dyDescent="0.25">
      <c r="A15" s="771" t="s">
        <v>444</v>
      </c>
      <c r="B15" s="797" t="s">
        <v>445</v>
      </c>
      <c r="C15" s="795" t="s">
        <v>432</v>
      </c>
      <c r="D15" s="798" t="s">
        <v>446</v>
      </c>
      <c r="E15" s="775"/>
    </row>
    <row r="16" spans="1:5" ht="15" x14ac:dyDescent="0.25">
      <c r="A16" s="771" t="s">
        <v>447</v>
      </c>
      <c r="B16" s="6" t="s">
        <v>445</v>
      </c>
      <c r="C16" s="795" t="s">
        <v>432</v>
      </c>
      <c r="D16" s="795" t="s">
        <v>446</v>
      </c>
      <c r="E16" s="775"/>
    </row>
    <row r="17" spans="1:5" ht="15" x14ac:dyDescent="0.25">
      <c r="A17" s="771" t="s">
        <v>437</v>
      </c>
      <c r="B17" s="6" t="s">
        <v>445</v>
      </c>
      <c r="C17" s="795" t="s">
        <v>432</v>
      </c>
      <c r="D17" s="795" t="s">
        <v>448</v>
      </c>
      <c r="E17" s="775"/>
    </row>
    <row r="18" spans="1:5" ht="15" x14ac:dyDescent="0.25">
      <c r="A18" s="771" t="s">
        <v>449</v>
      </c>
      <c r="B18" s="6" t="s">
        <v>450</v>
      </c>
      <c r="C18" s="795" t="s">
        <v>432</v>
      </c>
      <c r="D18" s="795" t="s">
        <v>451</v>
      </c>
      <c r="E18" s="775"/>
    </row>
    <row r="19" spans="1:5" ht="15" x14ac:dyDescent="0.25">
      <c r="A19" s="802" t="s">
        <v>452</v>
      </c>
      <c r="B19" s="6" t="s">
        <v>453</v>
      </c>
      <c r="C19" s="795" t="s">
        <v>432</v>
      </c>
      <c r="D19" s="795" t="s">
        <v>454</v>
      </c>
      <c r="E19" s="775"/>
    </row>
    <row r="20" spans="1:5" ht="15.75" thickBot="1" x14ac:dyDescent="0.3">
      <c r="A20" s="807" t="s">
        <v>455</v>
      </c>
      <c r="B20" s="808" t="s">
        <v>456</v>
      </c>
      <c r="C20" s="809" t="s">
        <v>432</v>
      </c>
      <c r="D20" s="809" t="s">
        <v>457</v>
      </c>
      <c r="E20" s="810"/>
    </row>
    <row r="21" spans="1:5" ht="15.75" thickBot="1" x14ac:dyDescent="0.3">
      <c r="A21" s="988" t="s">
        <v>458</v>
      </c>
      <c r="B21" s="989"/>
      <c r="C21" s="989"/>
      <c r="D21" s="989"/>
      <c r="E21" s="990"/>
    </row>
    <row r="22" spans="1:5" ht="15" x14ac:dyDescent="0.25">
      <c r="A22" s="811" t="s">
        <v>459</v>
      </c>
      <c r="B22" s="14" t="s">
        <v>460</v>
      </c>
      <c r="C22" s="812" t="s">
        <v>432</v>
      </c>
      <c r="D22" s="812" t="s">
        <v>461</v>
      </c>
      <c r="E22" s="813"/>
    </row>
    <row r="23" spans="1:5" ht="15" x14ac:dyDescent="0.25">
      <c r="A23" s="803"/>
      <c r="B23" s="799" t="s">
        <v>462</v>
      </c>
      <c r="C23" s="795" t="s">
        <v>432</v>
      </c>
      <c r="D23" s="804">
        <v>42856</v>
      </c>
      <c r="E23" s="775"/>
    </row>
    <row r="24" spans="1:5" ht="15" x14ac:dyDescent="0.25">
      <c r="A24" s="771"/>
      <c r="B24" s="794" t="s">
        <v>463</v>
      </c>
      <c r="C24" s="795" t="s">
        <v>432</v>
      </c>
      <c r="D24" s="800">
        <v>42887</v>
      </c>
      <c r="E24" s="775"/>
    </row>
    <row r="25" spans="1:5" ht="15" x14ac:dyDescent="0.25">
      <c r="A25" s="771"/>
      <c r="B25" s="6" t="s">
        <v>464</v>
      </c>
      <c r="C25" s="795" t="s">
        <v>432</v>
      </c>
      <c r="D25" s="804">
        <v>42856</v>
      </c>
      <c r="E25" s="775"/>
    </row>
    <row r="26" spans="1:5" ht="13.5" thickBot="1" x14ac:dyDescent="0.25">
      <c r="A26" s="805"/>
      <c r="B26" s="789" t="s">
        <v>465</v>
      </c>
      <c r="C26" s="789" t="s">
        <v>298</v>
      </c>
      <c r="D26" s="789" t="s">
        <v>427</v>
      </c>
      <c r="E26" s="806"/>
    </row>
  </sheetData>
  <mergeCells count="4">
    <mergeCell ref="A5:E5"/>
    <mergeCell ref="A9:E9"/>
    <mergeCell ref="A13:E13"/>
    <mergeCell ref="A21:E2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3" sqref="S43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L6" sqref="L6"/>
    </sheetView>
  </sheetViews>
  <sheetFormatPr defaultRowHeight="15.75" x14ac:dyDescent="0.25"/>
  <cols>
    <col min="1" max="1" width="13.42578125" style="73" customWidth="1"/>
    <col min="2" max="2" width="11" style="73" customWidth="1"/>
    <col min="3" max="3" width="10" style="73" customWidth="1"/>
    <col min="4" max="4" width="9.140625" style="73"/>
    <col min="5" max="5" width="8.42578125" style="73" customWidth="1"/>
    <col min="6" max="6" width="8.28515625" style="73" customWidth="1"/>
    <col min="7" max="7" width="8.42578125" style="73" customWidth="1"/>
    <col min="8" max="8" width="8" style="73" customWidth="1"/>
    <col min="9" max="9" width="7.85546875" style="73" customWidth="1"/>
    <col min="10" max="11" width="8.140625" style="73" customWidth="1"/>
    <col min="12" max="12" width="9.140625" style="73"/>
    <col min="13" max="13" width="8.5703125" style="73" customWidth="1"/>
    <col min="14" max="15" width="9.140625" style="73"/>
    <col min="16" max="16" width="9.28515625" style="73" customWidth="1"/>
    <col min="17" max="18" width="9.140625" style="73"/>
    <col min="19" max="19" width="10.42578125" style="73" customWidth="1"/>
    <col min="20" max="16384" width="9.140625" style="73"/>
  </cols>
  <sheetData>
    <row r="1" spans="1:21" ht="12.75" customHeight="1" x14ac:dyDescent="0.25">
      <c r="B1" s="842" t="s">
        <v>132</v>
      </c>
      <c r="C1" s="842"/>
      <c r="D1" s="842"/>
      <c r="E1" s="842"/>
      <c r="F1" s="842"/>
      <c r="G1" s="842"/>
    </row>
    <row r="2" spans="1:21" x14ac:dyDescent="0.25">
      <c r="C2" s="74" t="s">
        <v>15</v>
      </c>
    </row>
    <row r="3" spans="1:21" x14ac:dyDescent="0.25">
      <c r="A3" s="129" t="s">
        <v>16</v>
      </c>
      <c r="B3" s="120"/>
      <c r="L3" s="74" t="s">
        <v>17</v>
      </c>
    </row>
    <row r="4" spans="1:21" x14ac:dyDescent="0.25">
      <c r="A4" s="129" t="s">
        <v>19</v>
      </c>
      <c r="B4" s="129" t="s">
        <v>293</v>
      </c>
      <c r="C4" s="72"/>
    </row>
    <row r="5" spans="1:21" x14ac:dyDescent="0.25">
      <c r="A5" s="129" t="s">
        <v>20</v>
      </c>
      <c r="B5" s="129"/>
      <c r="C5" s="72"/>
      <c r="D5" s="72" t="s">
        <v>21</v>
      </c>
      <c r="E5" s="72"/>
      <c r="G5" s="72"/>
      <c r="H5" s="72"/>
      <c r="I5" s="72"/>
      <c r="J5" s="72"/>
      <c r="K5" s="72" t="s">
        <v>22</v>
      </c>
      <c r="L5" s="72"/>
      <c r="M5" s="72" t="s">
        <v>23</v>
      </c>
      <c r="R5" s="73" t="s">
        <v>18</v>
      </c>
    </row>
    <row r="6" spans="1:21" x14ac:dyDescent="0.25">
      <c r="A6" s="129" t="s">
        <v>24</v>
      </c>
      <c r="B6" s="137" t="s">
        <v>54</v>
      </c>
      <c r="C6" s="131"/>
      <c r="D6" s="72" t="s">
        <v>25</v>
      </c>
      <c r="E6" s="72" t="s">
        <v>26</v>
      </c>
      <c r="G6" s="72" t="s">
        <v>27</v>
      </c>
      <c r="H6" s="72" t="s">
        <v>28</v>
      </c>
      <c r="I6" s="72"/>
      <c r="J6" s="72"/>
      <c r="K6" s="72" t="s">
        <v>29</v>
      </c>
      <c r="L6" s="72"/>
    </row>
    <row r="7" spans="1:21" ht="16.5" thickBot="1" x14ac:dyDescent="0.3">
      <c r="A7" s="75"/>
      <c r="B7" s="75"/>
      <c r="C7" s="75"/>
      <c r="D7" s="76"/>
      <c r="E7" s="72"/>
      <c r="F7" s="72"/>
      <c r="G7" s="72"/>
      <c r="H7" s="72"/>
      <c r="I7" s="72"/>
      <c r="J7" s="72"/>
      <c r="K7" s="72"/>
      <c r="L7" s="7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</sheetData>
  <mergeCells count="22">
    <mergeCell ref="A66:C66"/>
    <mergeCell ref="A9:A10"/>
    <mergeCell ref="B9:B10"/>
    <mergeCell ref="C9:C10"/>
    <mergeCell ref="G9:G10"/>
    <mergeCell ref="D9:D10"/>
    <mergeCell ref="B1:G1"/>
    <mergeCell ref="O9:O10"/>
    <mergeCell ref="Q9:Q10"/>
    <mergeCell ref="R9:R10"/>
    <mergeCell ref="N9:N10"/>
    <mergeCell ref="P9:P10"/>
    <mergeCell ref="M9:M10"/>
    <mergeCell ref="L8:O8"/>
    <mergeCell ref="P8:S8"/>
    <mergeCell ref="E9:F9"/>
    <mergeCell ref="S9:S10"/>
    <mergeCell ref="J9:J10"/>
    <mergeCell ref="I9:I10"/>
    <mergeCell ref="H9:H10"/>
    <mergeCell ref="K9:K10"/>
    <mergeCell ref="L9:L10"/>
  </mergeCells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4"/>
  <sheetViews>
    <sheetView workbookViewId="0">
      <selection activeCell="K34" sqref="K34"/>
    </sheetView>
  </sheetViews>
  <sheetFormatPr defaultRowHeight="12.75" x14ac:dyDescent="0.2"/>
  <cols>
    <col min="1" max="2" width="11.42578125" customWidth="1"/>
    <col min="3" max="3" width="15.140625" customWidth="1"/>
    <col min="5" max="5" width="11.85546875" customWidth="1"/>
    <col min="6" max="6" width="9.42578125" customWidth="1"/>
    <col min="7" max="7" width="9.5703125" customWidth="1"/>
    <col min="9" max="9" width="9" customWidth="1"/>
    <col min="10" max="11" width="9.28515625" customWidth="1"/>
    <col min="13" max="13" width="9.85546875" customWidth="1"/>
    <col min="16" max="16" width="9.5703125" customWidth="1"/>
    <col min="18" max="18" width="9.140625" style="11"/>
  </cols>
  <sheetData>
    <row r="1" spans="1:19" ht="12.75" customHeight="1" x14ac:dyDescent="0.25">
      <c r="B1" s="861" t="s">
        <v>132</v>
      </c>
      <c r="C1" s="861"/>
      <c r="D1" s="861"/>
      <c r="E1" s="861"/>
      <c r="F1" s="861"/>
      <c r="G1" s="861"/>
      <c r="L1" s="28"/>
      <c r="M1" s="29"/>
      <c r="Q1" s="30"/>
      <c r="R1" s="25"/>
    </row>
    <row r="2" spans="1:19" ht="15" x14ac:dyDescent="0.25">
      <c r="C2" s="1" t="s">
        <v>15</v>
      </c>
      <c r="L2" s="31"/>
      <c r="M2" s="9"/>
      <c r="Q2" s="27"/>
      <c r="R2" s="24"/>
    </row>
    <row r="3" spans="1:19" ht="15" x14ac:dyDescent="0.25">
      <c r="A3" s="105" t="s">
        <v>16</v>
      </c>
      <c r="B3" s="104"/>
      <c r="C3" s="96"/>
      <c r="L3" s="32" t="s">
        <v>17</v>
      </c>
      <c r="M3" s="9"/>
      <c r="Q3" s="27"/>
      <c r="R3" s="25"/>
    </row>
    <row r="4" spans="1:19" ht="15.75" x14ac:dyDescent="0.25">
      <c r="A4" s="105" t="s">
        <v>19</v>
      </c>
      <c r="B4" s="129" t="s">
        <v>293</v>
      </c>
      <c r="C4" s="106" t="s">
        <v>290</v>
      </c>
      <c r="L4" s="31"/>
      <c r="M4" s="9"/>
      <c r="Q4" s="27"/>
      <c r="R4" s="25"/>
    </row>
    <row r="5" spans="1:19" ht="15" x14ac:dyDescent="0.25">
      <c r="A5" s="105" t="s">
        <v>20</v>
      </c>
      <c r="B5" s="105"/>
      <c r="C5" s="106"/>
      <c r="D5" s="3"/>
      <c r="E5" s="3"/>
      <c r="G5" s="3"/>
      <c r="H5" s="3"/>
      <c r="I5" s="3"/>
      <c r="J5" s="3"/>
      <c r="K5" s="3" t="s">
        <v>22</v>
      </c>
      <c r="L5" s="33"/>
      <c r="M5" s="23" t="s">
        <v>23</v>
      </c>
      <c r="Q5" s="27"/>
      <c r="R5" s="26"/>
    </row>
    <row r="6" spans="1:19" ht="15" x14ac:dyDescent="0.25">
      <c r="A6" s="105" t="s">
        <v>24</v>
      </c>
      <c r="B6" s="107" t="s">
        <v>158</v>
      </c>
      <c r="C6" s="106"/>
      <c r="D6" s="3" t="s">
        <v>25</v>
      </c>
      <c r="E6" s="3"/>
      <c r="G6" s="3" t="s">
        <v>27</v>
      </c>
      <c r="H6" s="3"/>
      <c r="I6" s="3"/>
      <c r="J6" s="3"/>
      <c r="K6" s="3" t="s">
        <v>29</v>
      </c>
      <c r="L6" s="33" t="s">
        <v>43</v>
      </c>
      <c r="M6" s="9"/>
      <c r="Q6" s="27"/>
      <c r="R6" s="25"/>
    </row>
    <row r="7" spans="1:19" ht="14.25" customHeight="1" thickBot="1" x14ac:dyDescent="0.3">
      <c r="A7" s="108"/>
      <c r="B7" s="108"/>
      <c r="C7" s="108"/>
      <c r="D7" s="51"/>
      <c r="E7" s="51"/>
      <c r="F7" s="51"/>
      <c r="G7" s="23"/>
      <c r="H7" s="3"/>
      <c r="I7" s="3"/>
      <c r="J7" s="3"/>
      <c r="K7" s="3"/>
      <c r="L7" s="3"/>
      <c r="M7" s="3"/>
      <c r="N7" s="3"/>
      <c r="O7" s="33"/>
      <c r="P7" s="9"/>
      <c r="Q7" s="27"/>
      <c r="R7" s="22"/>
    </row>
    <row r="8" spans="1:19" ht="13.5" thickBot="1" x14ac:dyDescent="0.25">
      <c r="A8" s="330" t="s">
        <v>31</v>
      </c>
      <c r="B8" s="331">
        <v>2017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</row>
    <row r="9" spans="1:19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</row>
    <row r="10" spans="1:19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</row>
    <row r="11" spans="1:19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</row>
    <row r="12" spans="1:19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</row>
    <row r="13" spans="1:19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454"/>
      <c r="Q13" s="454"/>
      <c r="R13" s="455"/>
      <c r="S13" s="456"/>
    </row>
    <row r="14" spans="1:19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454"/>
      <c r="Q14" s="454"/>
      <c r="R14" s="455"/>
      <c r="S14" s="456"/>
    </row>
    <row r="15" spans="1:19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454"/>
      <c r="Q15" s="454"/>
      <c r="R15" s="455"/>
      <c r="S15" s="456"/>
    </row>
    <row r="16" spans="1:19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454"/>
      <c r="Q16" s="454"/>
      <c r="R16" s="455"/>
      <c r="S16" s="456"/>
    </row>
    <row r="17" spans="1:19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454"/>
      <c r="Q17" s="454"/>
      <c r="R17" s="455"/>
      <c r="S17" s="456"/>
    </row>
    <row r="18" spans="1:19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454"/>
      <c r="Q18" s="454"/>
      <c r="R18" s="455"/>
      <c r="S18" s="456"/>
    </row>
    <row r="19" spans="1:19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454"/>
      <c r="Q19" s="454"/>
      <c r="R19" s="455"/>
      <c r="S19" s="456"/>
    </row>
    <row r="20" spans="1:19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454"/>
      <c r="Q20" s="454"/>
      <c r="R20" s="455"/>
      <c r="S20" s="456"/>
    </row>
    <row r="21" spans="1:19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454"/>
      <c r="Q21" s="454"/>
      <c r="R21" s="455"/>
      <c r="S21" s="456"/>
    </row>
    <row r="22" spans="1:19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454"/>
      <c r="Q22" s="454"/>
      <c r="R22" s="455"/>
      <c r="S22" s="456"/>
    </row>
    <row r="23" spans="1:19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454"/>
      <c r="Q23" s="454"/>
      <c r="R23" s="455"/>
      <c r="S23" s="456"/>
    </row>
    <row r="24" spans="1:19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454"/>
      <c r="Q24" s="454"/>
      <c r="R24" s="455"/>
      <c r="S24" s="456"/>
    </row>
    <row r="25" spans="1:19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454"/>
      <c r="Q25" s="454"/>
      <c r="R25" s="455"/>
      <c r="S25" s="456"/>
    </row>
    <row r="26" spans="1:19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454"/>
      <c r="Q26" s="454"/>
      <c r="R26" s="455"/>
      <c r="S26" s="456"/>
    </row>
    <row r="27" spans="1:19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454"/>
      <c r="Q27" s="454"/>
      <c r="R27" s="455"/>
      <c r="S27" s="456"/>
    </row>
    <row r="28" spans="1:19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454"/>
      <c r="Q28" s="454"/>
      <c r="R28" s="455"/>
      <c r="S28" s="456"/>
    </row>
    <row r="29" spans="1:19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454"/>
      <c r="Q29" s="454"/>
      <c r="R29" s="455"/>
      <c r="S29" s="456"/>
    </row>
    <row r="30" spans="1:19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454"/>
      <c r="Q30" s="454"/>
      <c r="R30" s="455"/>
      <c r="S30" s="456"/>
    </row>
    <row r="31" spans="1:19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454"/>
      <c r="Q31" s="454"/>
      <c r="R31" s="455"/>
      <c r="S31" s="456"/>
    </row>
    <row r="32" spans="1:19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454"/>
      <c r="Q32" s="454"/>
      <c r="R32" s="455"/>
      <c r="S32" s="456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454"/>
      <c r="Q33" s="454"/>
      <c r="R33" s="455"/>
      <c r="S33" s="456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454"/>
      <c r="Q34" s="454"/>
      <c r="R34" s="455"/>
      <c r="S34" s="456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454"/>
      <c r="Q35" s="454"/>
      <c r="R35" s="455"/>
      <c r="S35" s="456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454"/>
      <c r="Q36" s="454"/>
      <c r="R36" s="455"/>
      <c r="S36" s="456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454"/>
      <c r="Q37" s="454"/>
      <c r="R37" s="455"/>
      <c r="S37" s="456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454"/>
      <c r="Q38" s="454"/>
      <c r="R38" s="455"/>
      <c r="S38" s="456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454"/>
      <c r="Q39" s="454"/>
      <c r="R39" s="455"/>
      <c r="S39" s="456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454"/>
      <c r="Q40" s="454"/>
      <c r="R40" s="455"/>
      <c r="S40" s="456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454"/>
      <c r="Q41" s="454"/>
      <c r="R41" s="455"/>
      <c r="S41" s="456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454"/>
      <c r="Q42" s="454"/>
      <c r="R42" s="455"/>
      <c r="S42" s="456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454"/>
      <c r="Q43" s="454"/>
      <c r="R43" s="455"/>
      <c r="S43" s="456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454"/>
      <c r="Q44" s="454"/>
      <c r="R44" s="455"/>
      <c r="S44" s="456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454"/>
      <c r="Q45" s="454"/>
      <c r="R45" s="455"/>
      <c r="S45" s="456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454"/>
      <c r="Q46" s="454"/>
      <c r="R46" s="455"/>
      <c r="S46" s="456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454"/>
      <c r="Q47" s="454"/>
      <c r="R47" s="455"/>
      <c r="S47" s="456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454"/>
      <c r="Q48" s="454"/>
      <c r="R48" s="455"/>
      <c r="S48" s="456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454"/>
      <c r="Q49" s="454"/>
      <c r="R49" s="455"/>
      <c r="S49" s="456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454"/>
      <c r="Q50" s="454"/>
      <c r="R50" s="455"/>
      <c r="S50" s="456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19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19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>SUM(E13:E65)</f>
        <v>0</v>
      </c>
      <c r="F66" s="364">
        <f t="shared" ref="F66:S66" si="0">SUM(F13:F65)</f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>SUM(Q13:Q65)</f>
        <v>0</v>
      </c>
      <c r="R66" s="364">
        <f t="shared" si="0"/>
        <v>0</v>
      </c>
      <c r="S66" s="365">
        <f t="shared" si="0"/>
        <v>0</v>
      </c>
    </row>
    <row r="67" spans="1:19" x14ac:dyDescent="0.2">
      <c r="R67"/>
    </row>
    <row r="68" spans="1:19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22"/>
    </row>
    <row r="69" spans="1:19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22"/>
    </row>
    <row r="70" spans="1:19" x14ac:dyDescent="0.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22"/>
    </row>
    <row r="71" spans="1:19" x14ac:dyDescent="0.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2"/>
    </row>
    <row r="72" spans="1:19" x14ac:dyDescent="0.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22"/>
    </row>
    <row r="73" spans="1:19" x14ac:dyDescent="0.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22"/>
    </row>
    <row r="74" spans="1:19" x14ac:dyDescent="0.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22"/>
    </row>
    <row r="75" spans="1:19" x14ac:dyDescent="0.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22"/>
    </row>
    <row r="76" spans="1:19" x14ac:dyDescent="0.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22"/>
    </row>
    <row r="77" spans="1:19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22"/>
    </row>
    <row r="78" spans="1:19" x14ac:dyDescent="0.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22"/>
    </row>
    <row r="79" spans="1:19" x14ac:dyDescent="0.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22"/>
    </row>
    <row r="80" spans="1:19" x14ac:dyDescent="0.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22"/>
    </row>
    <row r="81" spans="3:18" x14ac:dyDescent="0.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22"/>
    </row>
    <row r="82" spans="3:18" x14ac:dyDescent="0.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22"/>
    </row>
    <row r="83" spans="3:18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22"/>
    </row>
    <row r="84" spans="3:18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22"/>
    </row>
    <row r="85" spans="3:18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22"/>
    </row>
    <row r="86" spans="3:18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22"/>
    </row>
    <row r="87" spans="3:18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22"/>
    </row>
    <row r="88" spans="3:18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22"/>
    </row>
    <row r="89" spans="3:18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22"/>
    </row>
    <row r="90" spans="3:18" x14ac:dyDescent="0.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22"/>
    </row>
    <row r="91" spans="3:18" x14ac:dyDescent="0.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22"/>
    </row>
    <row r="92" spans="3:18" x14ac:dyDescent="0.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22"/>
    </row>
    <row r="93" spans="3:18" x14ac:dyDescent="0.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22"/>
    </row>
    <row r="94" spans="3:18" x14ac:dyDescent="0.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22"/>
    </row>
    <row r="95" spans="3:18" x14ac:dyDescent="0.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22"/>
    </row>
    <row r="96" spans="3:18" x14ac:dyDescent="0.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22"/>
    </row>
    <row r="97" spans="3:18" x14ac:dyDescent="0.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22"/>
    </row>
    <row r="98" spans="3:18" x14ac:dyDescent="0.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22"/>
    </row>
    <row r="99" spans="3:18" x14ac:dyDescent="0.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22"/>
    </row>
    <row r="100" spans="3:18" x14ac:dyDescent="0.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22"/>
    </row>
    <row r="101" spans="3:18" x14ac:dyDescent="0.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22"/>
    </row>
    <row r="102" spans="3:18" x14ac:dyDescent="0.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22"/>
    </row>
    <row r="103" spans="3:18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22"/>
    </row>
    <row r="104" spans="3:18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22"/>
    </row>
    <row r="105" spans="3:18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22"/>
    </row>
    <row r="106" spans="3:18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22"/>
    </row>
    <row r="107" spans="3:18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22"/>
    </row>
    <row r="108" spans="3:18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22"/>
    </row>
    <row r="109" spans="3:18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22"/>
    </row>
    <row r="110" spans="3:18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22"/>
    </row>
    <row r="111" spans="3:18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22"/>
    </row>
    <row r="112" spans="3:18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22"/>
    </row>
    <row r="113" spans="3:18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22"/>
    </row>
    <row r="114" spans="3:18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22"/>
    </row>
    <row r="115" spans="3:18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22"/>
    </row>
    <row r="116" spans="3:18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22"/>
    </row>
    <row r="117" spans="3:18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22"/>
    </row>
    <row r="118" spans="3:18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22"/>
    </row>
    <row r="119" spans="3:18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22"/>
    </row>
    <row r="120" spans="3:18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22"/>
    </row>
    <row r="121" spans="3:18" x14ac:dyDescent="0.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22"/>
    </row>
    <row r="122" spans="3:18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22"/>
    </row>
    <row r="123" spans="3:18" x14ac:dyDescent="0.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22"/>
    </row>
    <row r="124" spans="3:18" x14ac:dyDescent="0.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22"/>
    </row>
    <row r="125" spans="3:18" x14ac:dyDescent="0.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22"/>
    </row>
    <row r="126" spans="3:18" x14ac:dyDescent="0.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22"/>
    </row>
    <row r="127" spans="3:18" x14ac:dyDescent="0.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22"/>
    </row>
    <row r="128" spans="3:18" x14ac:dyDescent="0.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22"/>
    </row>
    <row r="129" spans="3:18" x14ac:dyDescent="0.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22"/>
    </row>
    <row r="130" spans="3:18" x14ac:dyDescent="0.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22"/>
    </row>
    <row r="131" spans="3:18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22"/>
    </row>
    <row r="132" spans="3:18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22"/>
    </row>
    <row r="133" spans="3:18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22"/>
    </row>
    <row r="134" spans="3:18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22"/>
    </row>
    <row r="135" spans="3:18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22"/>
    </row>
    <row r="136" spans="3:18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22"/>
    </row>
    <row r="137" spans="3:18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22"/>
    </row>
    <row r="138" spans="3:18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22"/>
    </row>
    <row r="139" spans="3:18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22"/>
    </row>
    <row r="140" spans="3:18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22"/>
    </row>
    <row r="141" spans="3:18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22"/>
    </row>
    <row r="142" spans="3:18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22"/>
    </row>
    <row r="143" spans="3:18" x14ac:dyDescent="0.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22"/>
    </row>
    <row r="144" spans="3:18" x14ac:dyDescent="0.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22"/>
    </row>
    <row r="145" spans="3:18" x14ac:dyDescent="0.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22"/>
    </row>
    <row r="146" spans="3:18" x14ac:dyDescent="0.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22"/>
    </row>
    <row r="147" spans="3:18" x14ac:dyDescent="0.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22"/>
    </row>
    <row r="148" spans="3:18" x14ac:dyDescent="0.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22"/>
    </row>
    <row r="149" spans="3:18" x14ac:dyDescent="0.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22"/>
    </row>
    <row r="150" spans="3:18" x14ac:dyDescent="0.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22"/>
    </row>
    <row r="151" spans="3:18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22"/>
    </row>
    <row r="152" spans="3:18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22"/>
    </row>
    <row r="153" spans="3:18" x14ac:dyDescent="0.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22"/>
    </row>
    <row r="154" spans="3:18" x14ac:dyDescent="0.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22"/>
    </row>
    <row r="155" spans="3:18" x14ac:dyDescent="0.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22"/>
    </row>
    <row r="156" spans="3:18" x14ac:dyDescent="0.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22"/>
    </row>
    <row r="157" spans="3:18" x14ac:dyDescent="0.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22"/>
    </row>
    <row r="158" spans="3:18" x14ac:dyDescent="0.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22"/>
    </row>
    <row r="159" spans="3:18" x14ac:dyDescent="0.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22"/>
    </row>
    <row r="160" spans="3:18" x14ac:dyDescent="0.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22"/>
    </row>
    <row r="161" spans="3:18" x14ac:dyDescent="0.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22"/>
    </row>
    <row r="162" spans="3:18" x14ac:dyDescent="0.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22"/>
    </row>
    <row r="163" spans="3:18" x14ac:dyDescent="0.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22"/>
    </row>
    <row r="164" spans="3:18" x14ac:dyDescent="0.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22"/>
    </row>
    <row r="165" spans="3:18" x14ac:dyDescent="0.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22"/>
    </row>
    <row r="166" spans="3:18" x14ac:dyDescent="0.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22"/>
    </row>
    <row r="167" spans="3:18" x14ac:dyDescent="0.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22"/>
    </row>
    <row r="168" spans="3:18" x14ac:dyDescent="0.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22"/>
    </row>
    <row r="169" spans="3:18" x14ac:dyDescent="0.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22"/>
    </row>
    <row r="170" spans="3:18" x14ac:dyDescent="0.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22"/>
    </row>
    <row r="171" spans="3:18" x14ac:dyDescent="0.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22"/>
    </row>
    <row r="172" spans="3:18" x14ac:dyDescent="0.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22"/>
    </row>
    <row r="173" spans="3:18" x14ac:dyDescent="0.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22"/>
    </row>
    <row r="174" spans="3:18" x14ac:dyDescent="0.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22"/>
    </row>
    <row r="175" spans="3:18" x14ac:dyDescent="0.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22"/>
    </row>
    <row r="176" spans="3:18" x14ac:dyDescent="0.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22"/>
    </row>
    <row r="177" spans="3:18" x14ac:dyDescent="0.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22"/>
    </row>
    <row r="178" spans="3:18" x14ac:dyDescent="0.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22"/>
    </row>
    <row r="179" spans="3:18" x14ac:dyDescent="0.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22"/>
    </row>
    <row r="180" spans="3:18" x14ac:dyDescent="0.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22"/>
    </row>
    <row r="181" spans="3:18" x14ac:dyDescent="0.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22"/>
    </row>
    <row r="182" spans="3:18" x14ac:dyDescent="0.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22"/>
    </row>
    <row r="183" spans="3:18" x14ac:dyDescent="0.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22"/>
    </row>
    <row r="184" spans="3:18" x14ac:dyDescent="0.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22"/>
    </row>
    <row r="185" spans="3:18" x14ac:dyDescent="0.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22"/>
    </row>
    <row r="186" spans="3:18" x14ac:dyDescent="0.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22"/>
    </row>
    <row r="187" spans="3:18" x14ac:dyDescent="0.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22"/>
    </row>
    <row r="188" spans="3:18" x14ac:dyDescent="0.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22"/>
    </row>
    <row r="189" spans="3:18" x14ac:dyDescent="0.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22"/>
    </row>
    <row r="190" spans="3:18" x14ac:dyDescent="0.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22"/>
    </row>
    <row r="191" spans="3:18" x14ac:dyDescent="0.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22"/>
    </row>
    <row r="192" spans="3:18" x14ac:dyDescent="0.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22"/>
    </row>
    <row r="193" spans="3:18" x14ac:dyDescent="0.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22"/>
    </row>
    <row r="194" spans="3:18" x14ac:dyDescent="0.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22"/>
    </row>
    <row r="195" spans="3:18" x14ac:dyDescent="0.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22"/>
    </row>
    <row r="196" spans="3:18" x14ac:dyDescent="0.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22"/>
    </row>
    <row r="197" spans="3:18" x14ac:dyDescent="0.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22"/>
    </row>
    <row r="198" spans="3:18" x14ac:dyDescent="0.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22"/>
    </row>
    <row r="199" spans="3:18" x14ac:dyDescent="0.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22"/>
    </row>
    <row r="200" spans="3:18" x14ac:dyDescent="0.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22"/>
    </row>
    <row r="201" spans="3:18" x14ac:dyDescent="0.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22"/>
    </row>
    <row r="202" spans="3:18" x14ac:dyDescent="0.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22"/>
    </row>
    <row r="203" spans="3:18" x14ac:dyDescent="0.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22"/>
    </row>
    <row r="204" spans="3:18" x14ac:dyDescent="0.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22"/>
    </row>
    <row r="205" spans="3:18" x14ac:dyDescent="0.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22"/>
    </row>
    <row r="206" spans="3:18" x14ac:dyDescent="0.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22"/>
    </row>
    <row r="207" spans="3:18" x14ac:dyDescent="0.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22"/>
    </row>
    <row r="208" spans="3:18" x14ac:dyDescent="0.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22"/>
    </row>
    <row r="209" spans="3:18" x14ac:dyDescent="0.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22"/>
    </row>
    <row r="210" spans="3:18" x14ac:dyDescent="0.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22"/>
    </row>
    <row r="211" spans="3:18" x14ac:dyDescent="0.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22"/>
    </row>
    <row r="212" spans="3:18" x14ac:dyDescent="0.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22"/>
    </row>
    <row r="213" spans="3:18" x14ac:dyDescent="0.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22"/>
    </row>
    <row r="214" spans="3:18" x14ac:dyDescent="0.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22"/>
    </row>
    <row r="215" spans="3:18" x14ac:dyDescent="0.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22"/>
    </row>
    <row r="216" spans="3:18" x14ac:dyDescent="0.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22"/>
    </row>
    <row r="217" spans="3:18" x14ac:dyDescent="0.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22"/>
    </row>
    <row r="218" spans="3:18" x14ac:dyDescent="0.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22"/>
    </row>
    <row r="219" spans="3:18" x14ac:dyDescent="0.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22"/>
    </row>
    <row r="220" spans="3:18" x14ac:dyDescent="0.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22"/>
    </row>
    <row r="221" spans="3:18" x14ac:dyDescent="0.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22"/>
    </row>
    <row r="222" spans="3:18" x14ac:dyDescent="0.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22"/>
    </row>
    <row r="223" spans="3:18" x14ac:dyDescent="0.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22"/>
    </row>
    <row r="224" spans="3:18" x14ac:dyDescent="0.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22"/>
    </row>
    <row r="225" spans="3:18" x14ac:dyDescent="0.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22"/>
    </row>
    <row r="226" spans="3:18" x14ac:dyDescent="0.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22"/>
    </row>
    <row r="227" spans="3:18" x14ac:dyDescent="0.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22"/>
    </row>
    <row r="228" spans="3:18" x14ac:dyDescent="0.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22"/>
    </row>
    <row r="229" spans="3:18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22"/>
    </row>
    <row r="230" spans="3:18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22"/>
    </row>
    <row r="231" spans="3:18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22"/>
    </row>
    <row r="232" spans="3:18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22"/>
    </row>
    <row r="233" spans="3:18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22"/>
    </row>
    <row r="234" spans="3:18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22"/>
    </row>
    <row r="235" spans="3:18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22"/>
    </row>
    <row r="236" spans="3:18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22"/>
    </row>
    <row r="237" spans="3:18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22"/>
    </row>
    <row r="238" spans="3:18" x14ac:dyDescent="0.2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21"/>
    </row>
    <row r="239" spans="3:18" x14ac:dyDescent="0.2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17"/>
    </row>
    <row r="240" spans="3:18" x14ac:dyDescent="0.2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17"/>
    </row>
    <row r="241" spans="4:18" x14ac:dyDescent="0.2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17"/>
    </row>
    <row r="242" spans="4:18" x14ac:dyDescent="0.2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17"/>
    </row>
    <row r="243" spans="4:18" x14ac:dyDescent="0.2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17"/>
    </row>
    <row r="244" spans="4:18" x14ac:dyDescent="0.2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17"/>
    </row>
    <row r="245" spans="4:18" x14ac:dyDescent="0.2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17"/>
    </row>
    <row r="246" spans="4:18" x14ac:dyDescent="0.2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17"/>
    </row>
    <row r="247" spans="4:18" x14ac:dyDescent="0.2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17"/>
    </row>
    <row r="248" spans="4:18" x14ac:dyDescent="0.2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17"/>
    </row>
    <row r="249" spans="4:18" x14ac:dyDescent="0.2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17"/>
    </row>
    <row r="250" spans="4:18" x14ac:dyDescent="0.2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17"/>
    </row>
    <row r="251" spans="4:18" x14ac:dyDescent="0.2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17"/>
    </row>
    <row r="252" spans="4:18" x14ac:dyDescent="0.2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17"/>
    </row>
    <row r="253" spans="4:18" x14ac:dyDescent="0.2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17"/>
    </row>
    <row r="254" spans="4:18" x14ac:dyDescent="0.2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17"/>
    </row>
    <row r="255" spans="4:18" x14ac:dyDescent="0.2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17"/>
    </row>
    <row r="256" spans="4:18" x14ac:dyDescent="0.2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17"/>
    </row>
    <row r="257" spans="4:18" x14ac:dyDescent="0.2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17"/>
    </row>
    <row r="258" spans="4:18" x14ac:dyDescent="0.2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17"/>
    </row>
    <row r="259" spans="4:18" x14ac:dyDescent="0.2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17"/>
    </row>
    <row r="260" spans="4:18" x14ac:dyDescent="0.2"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17"/>
    </row>
    <row r="261" spans="4:18" x14ac:dyDescent="0.2"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17"/>
    </row>
    <row r="262" spans="4:18" x14ac:dyDescent="0.2"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17"/>
    </row>
    <row r="263" spans="4:18" x14ac:dyDescent="0.2"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17"/>
    </row>
    <row r="264" spans="4:18" x14ac:dyDescent="0.2"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17"/>
    </row>
    <row r="265" spans="4:18" x14ac:dyDescent="0.2"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17"/>
    </row>
    <row r="266" spans="4:18" x14ac:dyDescent="0.2"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17"/>
    </row>
    <row r="267" spans="4:18" x14ac:dyDescent="0.2"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17"/>
    </row>
    <row r="268" spans="4:18" x14ac:dyDescent="0.2"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17"/>
    </row>
    <row r="269" spans="4:18" x14ac:dyDescent="0.2"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17"/>
    </row>
    <row r="270" spans="4:18" x14ac:dyDescent="0.2"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17"/>
    </row>
    <row r="271" spans="4:18" x14ac:dyDescent="0.2"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17"/>
    </row>
    <row r="272" spans="4:18" x14ac:dyDescent="0.2"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17"/>
    </row>
    <row r="273" spans="5:18" x14ac:dyDescent="0.2"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17"/>
    </row>
    <row r="274" spans="5:18" x14ac:dyDescent="0.2"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17"/>
    </row>
    <row r="275" spans="5:18" x14ac:dyDescent="0.2"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17"/>
    </row>
    <row r="276" spans="5:18" x14ac:dyDescent="0.2"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7"/>
    </row>
    <row r="277" spans="5:18" x14ac:dyDescent="0.2"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17"/>
    </row>
    <row r="278" spans="5:18" x14ac:dyDescent="0.2"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17"/>
    </row>
    <row r="279" spans="5:18" x14ac:dyDescent="0.2"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17"/>
    </row>
    <row r="280" spans="5:18" x14ac:dyDescent="0.2"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17"/>
    </row>
    <row r="281" spans="5:18" x14ac:dyDescent="0.2"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17"/>
    </row>
    <row r="282" spans="5:18" x14ac:dyDescent="0.2"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17"/>
    </row>
    <row r="283" spans="5:18" x14ac:dyDescent="0.2"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17"/>
    </row>
    <row r="284" spans="5:18" x14ac:dyDescent="0.2"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17"/>
    </row>
    <row r="285" spans="5:18" x14ac:dyDescent="0.2"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17"/>
    </row>
    <row r="286" spans="5:18" x14ac:dyDescent="0.2"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17"/>
    </row>
    <row r="287" spans="5:18" x14ac:dyDescent="0.2"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17"/>
    </row>
    <row r="288" spans="5:18" x14ac:dyDescent="0.2"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17"/>
    </row>
    <row r="289" spans="5:18" x14ac:dyDescent="0.2"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17"/>
    </row>
    <row r="290" spans="5:18" x14ac:dyDescent="0.2"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17"/>
    </row>
    <row r="291" spans="5:18" x14ac:dyDescent="0.2"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17"/>
    </row>
    <row r="292" spans="5:18" x14ac:dyDescent="0.2"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17"/>
    </row>
    <row r="293" spans="5:18" x14ac:dyDescent="0.2"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17"/>
    </row>
    <row r="294" spans="5:18" x14ac:dyDescent="0.2"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17"/>
    </row>
    <row r="295" spans="5:18" x14ac:dyDescent="0.2"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17"/>
    </row>
    <row r="296" spans="5:18" x14ac:dyDescent="0.2"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17"/>
    </row>
    <row r="297" spans="5:18" x14ac:dyDescent="0.2"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17"/>
    </row>
    <row r="298" spans="5:18" x14ac:dyDescent="0.2"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17"/>
    </row>
    <row r="299" spans="5:18" x14ac:dyDescent="0.2"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17"/>
    </row>
    <row r="300" spans="5:18" x14ac:dyDescent="0.2"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17"/>
    </row>
    <row r="301" spans="5:18" x14ac:dyDescent="0.2"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17"/>
    </row>
    <row r="302" spans="5:18" x14ac:dyDescent="0.2"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17"/>
    </row>
    <row r="303" spans="5:18" x14ac:dyDescent="0.2"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17"/>
    </row>
    <row r="304" spans="5:18" x14ac:dyDescent="0.2"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17"/>
    </row>
    <row r="305" spans="5:18" x14ac:dyDescent="0.2"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17"/>
    </row>
    <row r="306" spans="5:18" x14ac:dyDescent="0.2"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17"/>
    </row>
    <row r="307" spans="5:18" x14ac:dyDescent="0.2"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17"/>
    </row>
    <row r="308" spans="5:18" x14ac:dyDescent="0.2"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17"/>
    </row>
    <row r="309" spans="5:18" x14ac:dyDescent="0.2"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17"/>
    </row>
    <row r="310" spans="5:18" x14ac:dyDescent="0.2"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17"/>
    </row>
    <row r="311" spans="5:18" x14ac:dyDescent="0.2"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17"/>
    </row>
    <row r="312" spans="5:18" x14ac:dyDescent="0.2"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17"/>
    </row>
    <row r="313" spans="5:18" x14ac:dyDescent="0.2"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17"/>
    </row>
    <row r="314" spans="5:18" x14ac:dyDescent="0.2"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17"/>
    </row>
    <row r="315" spans="5:18" x14ac:dyDescent="0.2"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17"/>
    </row>
    <row r="316" spans="5:18" x14ac:dyDescent="0.2"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17"/>
    </row>
    <row r="317" spans="5:18" x14ac:dyDescent="0.2"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17"/>
    </row>
    <row r="318" spans="5:18" x14ac:dyDescent="0.2"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17"/>
    </row>
    <row r="319" spans="5:18" x14ac:dyDescent="0.2"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17"/>
    </row>
    <row r="320" spans="5:18" x14ac:dyDescent="0.2"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17"/>
    </row>
    <row r="321" spans="5:18" x14ac:dyDescent="0.2"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17"/>
    </row>
    <row r="322" spans="5:18" x14ac:dyDescent="0.2"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17"/>
    </row>
    <row r="323" spans="5:18" x14ac:dyDescent="0.2"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17"/>
    </row>
    <row r="324" spans="5:18" x14ac:dyDescent="0.2"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17"/>
    </row>
    <row r="325" spans="5:18" x14ac:dyDescent="0.2"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17"/>
    </row>
    <row r="326" spans="5:18" x14ac:dyDescent="0.2"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17"/>
    </row>
    <row r="327" spans="5:18" x14ac:dyDescent="0.2"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17"/>
    </row>
    <row r="328" spans="5:18" x14ac:dyDescent="0.2"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17"/>
    </row>
    <row r="329" spans="5:18" x14ac:dyDescent="0.2"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17"/>
    </row>
    <row r="330" spans="5:18" x14ac:dyDescent="0.2"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17"/>
    </row>
    <row r="331" spans="5:18" x14ac:dyDescent="0.2"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17"/>
    </row>
    <row r="332" spans="5:18" x14ac:dyDescent="0.2"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17"/>
    </row>
    <row r="333" spans="5:18" x14ac:dyDescent="0.2"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17"/>
    </row>
    <row r="334" spans="5:18" x14ac:dyDescent="0.2"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17"/>
    </row>
    <row r="335" spans="5:18" x14ac:dyDescent="0.2"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17"/>
    </row>
    <row r="336" spans="5:18" x14ac:dyDescent="0.2"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17"/>
    </row>
    <row r="337" spans="5:18" x14ac:dyDescent="0.2"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17"/>
    </row>
    <row r="338" spans="5:18" x14ac:dyDescent="0.2"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17"/>
    </row>
    <row r="339" spans="5:18" x14ac:dyDescent="0.2"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17"/>
    </row>
    <row r="340" spans="5:18" x14ac:dyDescent="0.2"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17"/>
    </row>
    <row r="341" spans="5:18" x14ac:dyDescent="0.2"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17"/>
    </row>
    <row r="342" spans="5:18" x14ac:dyDescent="0.2"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17"/>
    </row>
    <row r="343" spans="5:18" x14ac:dyDescent="0.2"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17"/>
    </row>
    <row r="344" spans="5:18" x14ac:dyDescent="0.2"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17"/>
    </row>
    <row r="345" spans="5:18" x14ac:dyDescent="0.2"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17"/>
    </row>
    <row r="346" spans="5:18" x14ac:dyDescent="0.2"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17"/>
    </row>
    <row r="347" spans="5:18" x14ac:dyDescent="0.2"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17"/>
    </row>
    <row r="348" spans="5:18" x14ac:dyDescent="0.2"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17"/>
    </row>
    <row r="349" spans="5:18" x14ac:dyDescent="0.2"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17"/>
    </row>
    <row r="350" spans="5:18" x14ac:dyDescent="0.2"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17"/>
    </row>
    <row r="351" spans="5:18" x14ac:dyDescent="0.2"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17"/>
    </row>
    <row r="352" spans="5:18" x14ac:dyDescent="0.2"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17"/>
    </row>
    <row r="353" spans="5:18" x14ac:dyDescent="0.2"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17"/>
    </row>
    <row r="354" spans="5:18" x14ac:dyDescent="0.2"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17"/>
    </row>
    <row r="355" spans="5:18" x14ac:dyDescent="0.2"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17"/>
    </row>
    <row r="356" spans="5:18" x14ac:dyDescent="0.2"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17"/>
    </row>
    <row r="357" spans="5:18" x14ac:dyDescent="0.2"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17"/>
    </row>
    <row r="358" spans="5:18" x14ac:dyDescent="0.2"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17"/>
    </row>
    <row r="359" spans="5:18" x14ac:dyDescent="0.2"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17"/>
    </row>
    <row r="360" spans="5:18" x14ac:dyDescent="0.2"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17"/>
    </row>
    <row r="361" spans="5:18" x14ac:dyDescent="0.2"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17"/>
    </row>
    <row r="362" spans="5:18" x14ac:dyDescent="0.2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17"/>
    </row>
    <row r="363" spans="5:18" x14ac:dyDescent="0.2"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17"/>
    </row>
    <row r="364" spans="5:18" x14ac:dyDescent="0.2"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17"/>
    </row>
    <row r="365" spans="5:18" x14ac:dyDescent="0.2"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17"/>
    </row>
    <row r="366" spans="5:18" x14ac:dyDescent="0.2"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17"/>
    </row>
    <row r="367" spans="5:18" x14ac:dyDescent="0.2"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17"/>
    </row>
    <row r="368" spans="5:18" x14ac:dyDescent="0.2"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17"/>
    </row>
    <row r="369" spans="5:18" x14ac:dyDescent="0.2"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17"/>
    </row>
    <row r="370" spans="5:18" x14ac:dyDescent="0.2"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17"/>
    </row>
    <row r="371" spans="5:18" x14ac:dyDescent="0.2"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17"/>
    </row>
    <row r="372" spans="5:18" x14ac:dyDescent="0.2"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17"/>
    </row>
    <row r="373" spans="5:18" x14ac:dyDescent="0.2"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17"/>
    </row>
    <row r="374" spans="5:18" x14ac:dyDescent="0.2"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17"/>
    </row>
    <row r="375" spans="5:18" x14ac:dyDescent="0.2"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17"/>
    </row>
    <row r="376" spans="5:18" x14ac:dyDescent="0.2"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17"/>
    </row>
    <row r="377" spans="5:18" x14ac:dyDescent="0.2"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17"/>
    </row>
    <row r="378" spans="5:18" x14ac:dyDescent="0.2"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17"/>
    </row>
    <row r="379" spans="5:18" x14ac:dyDescent="0.2"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17"/>
    </row>
    <row r="380" spans="5:18" x14ac:dyDescent="0.2"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17"/>
    </row>
    <row r="381" spans="5:18" x14ac:dyDescent="0.2"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17"/>
    </row>
    <row r="382" spans="5:18" x14ac:dyDescent="0.2"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17"/>
    </row>
    <row r="383" spans="5:18" x14ac:dyDescent="0.2"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17"/>
    </row>
    <row r="384" spans="5:18" x14ac:dyDescent="0.2"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17"/>
    </row>
    <row r="385" spans="5:18" x14ac:dyDescent="0.2"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17"/>
    </row>
    <row r="386" spans="5:18" x14ac:dyDescent="0.2"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17"/>
    </row>
    <row r="387" spans="5:18" x14ac:dyDescent="0.2"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17"/>
    </row>
    <row r="388" spans="5:18" x14ac:dyDescent="0.2"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17"/>
    </row>
    <row r="389" spans="5:18" x14ac:dyDescent="0.2"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17"/>
    </row>
    <row r="390" spans="5:18" x14ac:dyDescent="0.2"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17"/>
    </row>
    <row r="391" spans="5:18" x14ac:dyDescent="0.2"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17"/>
    </row>
    <row r="392" spans="5:18" x14ac:dyDescent="0.2"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17"/>
    </row>
    <row r="393" spans="5:18" x14ac:dyDescent="0.2"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17"/>
    </row>
    <row r="394" spans="5:18" x14ac:dyDescent="0.2"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17"/>
    </row>
    <row r="395" spans="5:18" x14ac:dyDescent="0.2"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17"/>
    </row>
    <row r="396" spans="5:18" x14ac:dyDescent="0.2"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17"/>
    </row>
    <row r="397" spans="5:18" x14ac:dyDescent="0.2"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17"/>
    </row>
    <row r="398" spans="5:18" x14ac:dyDescent="0.2"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17"/>
    </row>
    <row r="399" spans="5:18" x14ac:dyDescent="0.2"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17"/>
    </row>
    <row r="400" spans="5:18" x14ac:dyDescent="0.2"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17"/>
    </row>
    <row r="401" spans="5:18" x14ac:dyDescent="0.2"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17"/>
    </row>
    <row r="402" spans="5:18" x14ac:dyDescent="0.2"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17"/>
    </row>
    <row r="403" spans="5:18" x14ac:dyDescent="0.2"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17"/>
    </row>
    <row r="404" spans="5:18" x14ac:dyDescent="0.2"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17"/>
    </row>
    <row r="405" spans="5:18" x14ac:dyDescent="0.2"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17"/>
    </row>
    <row r="406" spans="5:18" x14ac:dyDescent="0.2"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17"/>
    </row>
    <row r="407" spans="5:18" x14ac:dyDescent="0.2"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17"/>
    </row>
    <row r="408" spans="5:18" x14ac:dyDescent="0.2"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17"/>
    </row>
    <row r="409" spans="5:18" x14ac:dyDescent="0.2"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17"/>
    </row>
    <row r="410" spans="5:18" x14ac:dyDescent="0.2"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17"/>
    </row>
    <row r="411" spans="5:18" x14ac:dyDescent="0.2"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17"/>
    </row>
    <row r="412" spans="5:18" x14ac:dyDescent="0.2"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17"/>
    </row>
    <row r="413" spans="5:18" x14ac:dyDescent="0.2"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17"/>
    </row>
    <row r="414" spans="5:18" x14ac:dyDescent="0.2"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17"/>
    </row>
    <row r="415" spans="5:18" x14ac:dyDescent="0.2"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17"/>
    </row>
    <row r="416" spans="5:18" x14ac:dyDescent="0.2"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17"/>
    </row>
    <row r="417" spans="5:18" x14ac:dyDescent="0.2"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17"/>
    </row>
    <row r="418" spans="5:18" x14ac:dyDescent="0.2"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17"/>
    </row>
    <row r="419" spans="5:18" x14ac:dyDescent="0.2"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17"/>
    </row>
    <row r="420" spans="5:18" x14ac:dyDescent="0.2"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17"/>
    </row>
    <row r="421" spans="5:18" x14ac:dyDescent="0.2"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17"/>
    </row>
    <row r="422" spans="5:18" x14ac:dyDescent="0.2"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17"/>
    </row>
    <row r="423" spans="5:18" x14ac:dyDescent="0.2"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17"/>
    </row>
    <row r="424" spans="5:18" x14ac:dyDescent="0.2"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17"/>
    </row>
    <row r="425" spans="5:18" x14ac:dyDescent="0.2"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12"/>
    </row>
    <row r="426" spans="5:18" x14ac:dyDescent="0.2"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12"/>
    </row>
    <row r="427" spans="5:18" x14ac:dyDescent="0.2"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12"/>
    </row>
    <row r="428" spans="5:18" x14ac:dyDescent="0.2"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12"/>
    </row>
    <row r="429" spans="5:18" x14ac:dyDescent="0.2"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12"/>
    </row>
    <row r="430" spans="5:18" x14ac:dyDescent="0.2"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12"/>
    </row>
    <row r="431" spans="5:18" x14ac:dyDescent="0.2"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12"/>
    </row>
    <row r="432" spans="5:18" x14ac:dyDescent="0.2"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12"/>
    </row>
    <row r="433" spans="5:18" x14ac:dyDescent="0.2"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12"/>
    </row>
    <row r="434" spans="5:18" x14ac:dyDescent="0.2"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12"/>
    </row>
    <row r="435" spans="5:18" x14ac:dyDescent="0.2"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12"/>
    </row>
    <row r="436" spans="5:18" x14ac:dyDescent="0.2"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12"/>
    </row>
    <row r="437" spans="5:18" x14ac:dyDescent="0.2"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12"/>
    </row>
    <row r="438" spans="5:18" x14ac:dyDescent="0.2"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12"/>
    </row>
    <row r="439" spans="5:18" x14ac:dyDescent="0.2"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12"/>
    </row>
    <row r="440" spans="5:18" x14ac:dyDescent="0.2"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12"/>
    </row>
    <row r="441" spans="5:18" x14ac:dyDescent="0.2"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12"/>
    </row>
    <row r="442" spans="5:18" x14ac:dyDescent="0.2"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12"/>
    </row>
    <row r="443" spans="5:18" x14ac:dyDescent="0.2"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12"/>
    </row>
    <row r="444" spans="5:18" x14ac:dyDescent="0.2"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12"/>
    </row>
    <row r="445" spans="5:18" x14ac:dyDescent="0.2"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12"/>
    </row>
    <row r="446" spans="5:18" x14ac:dyDescent="0.2"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12"/>
    </row>
    <row r="447" spans="5:18" x14ac:dyDescent="0.2"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12"/>
    </row>
    <row r="448" spans="5:18" x14ac:dyDescent="0.2"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12"/>
    </row>
    <row r="449" spans="5:18" x14ac:dyDescent="0.2"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12"/>
    </row>
    <row r="450" spans="5:18" x14ac:dyDescent="0.2"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12"/>
    </row>
    <row r="451" spans="5:18" x14ac:dyDescent="0.2"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12"/>
    </row>
    <row r="452" spans="5:18" x14ac:dyDescent="0.2"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12"/>
    </row>
    <row r="453" spans="5:18" x14ac:dyDescent="0.2"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12"/>
    </row>
    <row r="454" spans="5:18" x14ac:dyDescent="0.2"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12"/>
    </row>
    <row r="455" spans="5:18" x14ac:dyDescent="0.2"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12"/>
    </row>
    <row r="456" spans="5:18" x14ac:dyDescent="0.2"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12"/>
    </row>
    <row r="457" spans="5:18" x14ac:dyDescent="0.2"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12"/>
    </row>
    <row r="458" spans="5:18" x14ac:dyDescent="0.2"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12"/>
    </row>
    <row r="459" spans="5:18" x14ac:dyDescent="0.2"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12"/>
    </row>
    <row r="460" spans="5:18" x14ac:dyDescent="0.2"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12"/>
    </row>
    <row r="461" spans="5:18" x14ac:dyDescent="0.2"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12"/>
    </row>
    <row r="462" spans="5:18" x14ac:dyDescent="0.2"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12"/>
    </row>
    <row r="463" spans="5:18" x14ac:dyDescent="0.2"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12"/>
    </row>
    <row r="464" spans="5:18" x14ac:dyDescent="0.2"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12"/>
    </row>
    <row r="465" spans="5:18" x14ac:dyDescent="0.2"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12"/>
    </row>
    <row r="466" spans="5:18" x14ac:dyDescent="0.2"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12"/>
    </row>
    <row r="467" spans="5:18" x14ac:dyDescent="0.2"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12"/>
    </row>
    <row r="468" spans="5:18" x14ac:dyDescent="0.2"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12"/>
    </row>
    <row r="469" spans="5:18" x14ac:dyDescent="0.2"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12"/>
    </row>
    <row r="470" spans="5:18" x14ac:dyDescent="0.2"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12"/>
    </row>
    <row r="471" spans="5:18" x14ac:dyDescent="0.2"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12"/>
    </row>
    <row r="472" spans="5:18" x14ac:dyDescent="0.2"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12"/>
    </row>
    <row r="473" spans="5:18" x14ac:dyDescent="0.2"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12"/>
    </row>
    <row r="474" spans="5:18" x14ac:dyDescent="0.2"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12"/>
    </row>
    <row r="475" spans="5:18" x14ac:dyDescent="0.2"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12"/>
    </row>
    <row r="476" spans="5:18" x14ac:dyDescent="0.2"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12"/>
    </row>
    <row r="477" spans="5:18" x14ac:dyDescent="0.2"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12"/>
    </row>
    <row r="478" spans="5:18" x14ac:dyDescent="0.2"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12"/>
    </row>
    <row r="479" spans="5:18" x14ac:dyDescent="0.2"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12"/>
    </row>
    <row r="480" spans="5:18" x14ac:dyDescent="0.2"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12"/>
    </row>
    <row r="481" spans="5:18" x14ac:dyDescent="0.2"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12"/>
    </row>
    <row r="482" spans="5:18" x14ac:dyDescent="0.2"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12"/>
    </row>
    <row r="483" spans="5:18" x14ac:dyDescent="0.2"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12"/>
    </row>
    <row r="484" spans="5:18" x14ac:dyDescent="0.2"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12"/>
    </row>
  </sheetData>
  <mergeCells count="22">
    <mergeCell ref="I9:I10"/>
    <mergeCell ref="A66:C66"/>
    <mergeCell ref="A9:A10"/>
    <mergeCell ref="B9:B10"/>
    <mergeCell ref="C9:C10"/>
    <mergeCell ref="D9:D10"/>
    <mergeCell ref="P9:P10"/>
    <mergeCell ref="B1:G1"/>
    <mergeCell ref="M9:M10"/>
    <mergeCell ref="R9:R10"/>
    <mergeCell ref="G9:G10"/>
    <mergeCell ref="L9:L10"/>
    <mergeCell ref="H9:H10"/>
    <mergeCell ref="K9:K10"/>
    <mergeCell ref="L8:O8"/>
    <mergeCell ref="P8:S8"/>
    <mergeCell ref="E9:F9"/>
    <mergeCell ref="S9:S10"/>
    <mergeCell ref="N9:N10"/>
    <mergeCell ref="Q9:Q10"/>
    <mergeCell ref="O9:O10"/>
    <mergeCell ref="J9:J10"/>
  </mergeCells>
  <phoneticPr fontId="5" type="noConversion"/>
  <conditionalFormatting sqref="F47:G49">
    <cfRule type="expression" dxfId="507" priority="3">
      <formula>SUM(C47+D47)&lt;SUM(E47+F47)</formula>
    </cfRule>
    <cfRule type="expression" dxfId="506" priority="4">
      <formula>SUM(C47+D47)&gt;SUM(E47+F47)</formula>
    </cfRule>
  </conditionalFormatting>
  <conditionalFormatting sqref="H47:H49">
    <cfRule type="expression" dxfId="505" priority="1">
      <formula>SUM(D47+E47)&lt;SUM(H47:J47)</formula>
    </cfRule>
    <cfRule type="expression" dxfId="504" priority="2">
      <formula>SUM(D47+E47)&gt;SUM(H47:J47)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M6" sqref="M6"/>
    </sheetView>
  </sheetViews>
  <sheetFormatPr defaultColWidth="11.140625" defaultRowHeight="15.75" x14ac:dyDescent="0.25"/>
  <cols>
    <col min="1" max="2" width="11.140625" style="73"/>
    <col min="3" max="3" width="13.28515625" style="73" customWidth="1"/>
    <col min="4" max="5" width="8.85546875" style="73" customWidth="1"/>
    <col min="6" max="6" width="8" style="73" customWidth="1"/>
    <col min="7" max="7" width="11.5703125" style="73" customWidth="1"/>
    <col min="8" max="8" width="9.5703125" style="73" customWidth="1"/>
    <col min="9" max="14" width="11.140625" style="73"/>
    <col min="15" max="15" width="9.28515625" style="73" customWidth="1"/>
    <col min="16" max="16" width="10.7109375" style="73" customWidth="1"/>
    <col min="17" max="17" width="7.7109375" style="73" customWidth="1"/>
    <col min="18" max="16384" width="11.140625" style="73"/>
  </cols>
  <sheetData>
    <row r="1" spans="1:21" ht="12.75" customHeight="1" x14ac:dyDescent="0.25">
      <c r="A1" s="122"/>
      <c r="B1" s="122"/>
      <c r="C1" s="863" t="s">
        <v>132</v>
      </c>
      <c r="D1" s="863"/>
      <c r="E1" s="863"/>
      <c r="F1" s="863"/>
      <c r="G1" s="863"/>
      <c r="H1" s="863"/>
      <c r="I1" s="122"/>
      <c r="J1" s="122"/>
      <c r="K1" s="122"/>
      <c r="L1" s="122"/>
      <c r="M1" s="122"/>
      <c r="N1" s="122"/>
      <c r="Q1" s="122"/>
      <c r="R1" s="122"/>
    </row>
    <row r="2" spans="1:21" x14ac:dyDescent="0.25">
      <c r="A2" s="122"/>
      <c r="B2" s="122"/>
      <c r="C2" s="122"/>
      <c r="D2" s="123" t="s">
        <v>15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Q2" s="122"/>
      <c r="R2" s="122"/>
    </row>
    <row r="3" spans="1:21" x14ac:dyDescent="0.25">
      <c r="A3" s="105" t="s">
        <v>16</v>
      </c>
      <c r="B3" s="104"/>
      <c r="C3" s="96"/>
      <c r="D3" s="122"/>
      <c r="E3" s="122"/>
      <c r="F3" s="122"/>
      <c r="G3" s="122"/>
      <c r="H3" s="122"/>
      <c r="I3" s="122"/>
      <c r="J3" s="122"/>
      <c r="K3" s="122"/>
      <c r="L3" s="122"/>
      <c r="M3" s="123" t="s">
        <v>17</v>
      </c>
      <c r="N3" s="122"/>
      <c r="Q3" s="122"/>
      <c r="R3" s="122"/>
    </row>
    <row r="4" spans="1:21" x14ac:dyDescent="0.25">
      <c r="A4" s="105" t="s">
        <v>19</v>
      </c>
      <c r="B4" s="129" t="s">
        <v>293</v>
      </c>
      <c r="C4" s="106"/>
      <c r="D4" s="124"/>
      <c r="E4" s="122"/>
      <c r="F4" s="122"/>
      <c r="G4" s="122"/>
      <c r="H4" s="122"/>
      <c r="I4" s="122"/>
      <c r="J4" s="122"/>
      <c r="K4" s="122"/>
      <c r="L4" s="122"/>
      <c r="M4" s="122"/>
      <c r="N4" s="122"/>
      <c r="Q4" s="122"/>
      <c r="R4" s="122"/>
    </row>
    <row r="5" spans="1:21" x14ac:dyDescent="0.25">
      <c r="A5" s="105" t="s">
        <v>20</v>
      </c>
      <c r="B5" s="105"/>
      <c r="C5" s="106"/>
      <c r="D5" s="124"/>
      <c r="E5" s="124" t="s">
        <v>38</v>
      </c>
      <c r="F5" s="124"/>
      <c r="G5" s="122"/>
      <c r="H5" s="124"/>
      <c r="I5" s="124"/>
      <c r="J5" s="124"/>
      <c r="K5" s="124"/>
      <c r="L5" s="124" t="s">
        <v>22</v>
      </c>
      <c r="M5" s="124"/>
      <c r="N5" s="124" t="s">
        <v>23</v>
      </c>
      <c r="Q5" s="122"/>
      <c r="R5" s="122"/>
    </row>
    <row r="6" spans="1:21" x14ac:dyDescent="0.25">
      <c r="A6" s="105" t="s">
        <v>24</v>
      </c>
      <c r="B6" s="107" t="s">
        <v>65</v>
      </c>
      <c r="C6" s="106"/>
      <c r="D6" s="124"/>
      <c r="E6" s="124" t="s">
        <v>25</v>
      </c>
      <c r="F6" s="124" t="s">
        <v>65</v>
      </c>
      <c r="G6" s="122"/>
      <c r="H6" s="124" t="s">
        <v>27</v>
      </c>
      <c r="I6" s="124" t="s">
        <v>65</v>
      </c>
      <c r="J6" s="124"/>
      <c r="K6" s="124"/>
      <c r="L6" s="124" t="s">
        <v>29</v>
      </c>
      <c r="M6" s="124"/>
      <c r="N6" s="122"/>
      <c r="Q6" s="122"/>
      <c r="R6" s="122"/>
    </row>
    <row r="7" spans="1:21" ht="2.25" customHeight="1" thickBot="1" x14ac:dyDescent="0.3">
      <c r="A7" s="108"/>
      <c r="B7" s="108"/>
      <c r="C7" s="108"/>
      <c r="D7" s="864"/>
      <c r="E7" s="864"/>
      <c r="F7" s="864"/>
      <c r="G7" s="125"/>
      <c r="H7" s="124"/>
      <c r="I7" s="124"/>
      <c r="J7" s="124"/>
      <c r="K7" s="124"/>
      <c r="L7" s="124"/>
      <c r="M7" s="124"/>
      <c r="N7" s="124"/>
      <c r="O7" s="124"/>
      <c r="P7" s="122"/>
      <c r="Q7" s="122"/>
      <c r="R7" s="122"/>
    </row>
    <row r="8" spans="1:21" customFormat="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customFormat="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customFormat="1" ht="12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customFormat="1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customFormat="1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customFormat="1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customFormat="1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customFormat="1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customFormat="1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customFormat="1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customFormat="1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customFormat="1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customFormat="1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customFormat="1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customFormat="1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customFormat="1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customFormat="1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customFormat="1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customFormat="1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customFormat="1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customFormat="1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customFormat="1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customFormat="1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customFormat="1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customFormat="1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customFormat="1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customFormat="1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customFormat="1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customFormat="1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customFormat="1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customFormat="1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customFormat="1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customFormat="1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customFormat="1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customFormat="1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customFormat="1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customFormat="1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customFormat="1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customFormat="1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customFormat="1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customFormat="1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customFormat="1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customFormat="1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customFormat="1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customFormat="1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customFormat="1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customFormat="1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customFormat="1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customFormat="1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customFormat="1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customFormat="1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customFormat="1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customFormat="1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customFormat="1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customFormat="1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customFormat="1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customFormat="1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customFormat="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</sheetData>
  <mergeCells count="23">
    <mergeCell ref="A66:C66"/>
    <mergeCell ref="C1:H1"/>
    <mergeCell ref="C9:C10"/>
    <mergeCell ref="D9:D10"/>
    <mergeCell ref="G9:G10"/>
    <mergeCell ref="A9:A10"/>
    <mergeCell ref="B9:B10"/>
    <mergeCell ref="D7:F7"/>
    <mergeCell ref="N9:N10"/>
    <mergeCell ref="O9:O10"/>
    <mergeCell ref="P9:P10"/>
    <mergeCell ref="P8:S8"/>
    <mergeCell ref="E9:F9"/>
    <mergeCell ref="S9:S10"/>
    <mergeCell ref="R9:R10"/>
    <mergeCell ref="Q9:Q10"/>
    <mergeCell ref="L8:O8"/>
    <mergeCell ref="L9:L10"/>
    <mergeCell ref="M9:M10"/>
    <mergeCell ref="H9:H10"/>
    <mergeCell ref="K9:K10"/>
    <mergeCell ref="I9:I10"/>
    <mergeCell ref="J9:J10"/>
  </mergeCells>
  <phoneticPr fontId="5" type="noConversion"/>
  <conditionalFormatting sqref="G13:H15">
    <cfRule type="expression" dxfId="503" priority="11">
      <formula>SUM(D13+E13)&lt;SUM(F13+G13)</formula>
    </cfRule>
    <cfRule type="expression" dxfId="502" priority="12">
      <formula>SUM(D13+E13)&gt;SUM(F13+G13)</formula>
    </cfRule>
  </conditionalFormatting>
  <conditionalFormatting sqref="I13:I15">
    <cfRule type="expression" dxfId="501" priority="9">
      <formula>SUM(E13+F13)&lt;SUM(I13:K13)</formula>
    </cfRule>
    <cfRule type="expression" dxfId="500" priority="10">
      <formula>SUM(E13+F13)&gt;SUM(I13:K13)</formula>
    </cfRule>
  </conditionalFormatting>
  <conditionalFormatting sqref="G16:H16">
    <cfRule type="expression" dxfId="499" priority="7">
      <formula>SUM(D16+E16)&lt;SUM(F16+G16)</formula>
    </cfRule>
    <cfRule type="expression" dxfId="498" priority="8">
      <formula>SUM(D16+E16)&gt;SUM(F16+G16)</formula>
    </cfRule>
  </conditionalFormatting>
  <conditionalFormatting sqref="I16">
    <cfRule type="expression" dxfId="497" priority="5">
      <formula>SUM(E16+F16)&lt;SUM(I16:K16)</formula>
    </cfRule>
    <cfRule type="expression" dxfId="496" priority="6">
      <formula>SUM(E16+F16)&gt;SUM(I16:K16)</formula>
    </cfRule>
  </conditionalFormatting>
  <conditionalFormatting sqref="G18:H18">
    <cfRule type="expression" dxfId="495" priority="3">
      <formula>SUM(D18+E18)&lt;SUM(F18+G18)</formula>
    </cfRule>
    <cfRule type="expression" dxfId="494" priority="4">
      <formula>SUM(D18+E18)&gt;SUM(F18+G18)</formula>
    </cfRule>
  </conditionalFormatting>
  <conditionalFormatting sqref="I18">
    <cfRule type="expression" dxfId="493" priority="1">
      <formula>SUM(E18+F18)&lt;SUM(I18:K18)</formula>
    </cfRule>
    <cfRule type="expression" dxfId="492" priority="2">
      <formula>SUM(E18+F18)&gt;SUM(I18:K18)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B4" sqref="B4"/>
    </sheetView>
  </sheetViews>
  <sheetFormatPr defaultColWidth="11.42578125" defaultRowHeight="12.75" x14ac:dyDescent="0.2"/>
  <cols>
    <col min="1" max="3" width="11.42578125" customWidth="1"/>
    <col min="4" max="4" width="6.85546875" customWidth="1"/>
    <col min="5" max="5" width="7.5703125" customWidth="1"/>
    <col min="6" max="6" width="6.140625" customWidth="1"/>
    <col min="7" max="7" width="7.5703125" customWidth="1"/>
    <col min="8" max="8" width="6.28515625" customWidth="1"/>
    <col min="9" max="9" width="8.140625" customWidth="1"/>
    <col min="10" max="10" width="7.7109375" customWidth="1"/>
    <col min="11" max="11" width="6.5703125" customWidth="1"/>
    <col min="12" max="12" width="9" customWidth="1"/>
    <col min="13" max="13" width="7.85546875" customWidth="1"/>
    <col min="14" max="14" width="9.7109375" customWidth="1"/>
    <col min="15" max="15" width="10.140625" customWidth="1"/>
    <col min="16" max="16" width="10.28515625" customWidth="1"/>
    <col min="17" max="17" width="7.7109375" customWidth="1"/>
    <col min="18" max="18" width="10.85546875" customWidth="1"/>
  </cols>
  <sheetData>
    <row r="1" spans="1:21" ht="12.75" customHeight="1" x14ac:dyDescent="0.25">
      <c r="A1" s="52"/>
      <c r="B1" s="865" t="s">
        <v>132</v>
      </c>
      <c r="C1" s="865"/>
      <c r="D1" s="865"/>
      <c r="E1" s="865"/>
      <c r="F1" s="865"/>
      <c r="G1" s="865"/>
      <c r="H1" s="52"/>
      <c r="I1" s="52"/>
      <c r="J1" s="52"/>
      <c r="K1" s="52"/>
      <c r="L1" s="52"/>
      <c r="M1" s="52"/>
      <c r="Q1" s="52"/>
      <c r="R1" s="52"/>
    </row>
    <row r="2" spans="1:21" ht="15" x14ac:dyDescent="0.25">
      <c r="A2" s="52"/>
      <c r="B2" s="52"/>
      <c r="C2" s="53" t="s">
        <v>15</v>
      </c>
      <c r="D2" s="52"/>
      <c r="E2" s="52"/>
      <c r="F2" s="52"/>
      <c r="G2" s="52"/>
      <c r="H2" s="52"/>
      <c r="I2" s="52"/>
      <c r="J2" s="52"/>
      <c r="K2" s="52"/>
      <c r="L2" s="52"/>
      <c r="M2" s="52"/>
      <c r="Q2" s="52"/>
      <c r="R2" s="52"/>
    </row>
    <row r="3" spans="1:21" ht="15" x14ac:dyDescent="0.25">
      <c r="A3" s="105" t="s">
        <v>16</v>
      </c>
      <c r="B3" s="104"/>
      <c r="C3" s="96"/>
      <c r="D3" s="52"/>
      <c r="E3" s="52"/>
      <c r="F3" s="52"/>
      <c r="G3" s="52"/>
      <c r="H3" s="52"/>
      <c r="I3" s="52"/>
      <c r="J3" s="52"/>
      <c r="K3" s="52"/>
      <c r="L3" s="53" t="s">
        <v>17</v>
      </c>
      <c r="M3" s="52"/>
      <c r="Q3" s="52"/>
      <c r="R3" s="52"/>
    </row>
    <row r="4" spans="1:21" ht="15.75" x14ac:dyDescent="0.25">
      <c r="A4" s="105" t="s">
        <v>19</v>
      </c>
      <c r="B4" s="129" t="s">
        <v>293</v>
      </c>
      <c r="C4" s="106"/>
      <c r="D4" s="52"/>
      <c r="E4" s="52"/>
      <c r="F4" s="52"/>
      <c r="G4" s="52"/>
      <c r="H4" s="52"/>
      <c r="I4" s="52"/>
      <c r="J4" s="52"/>
      <c r="K4" s="52"/>
      <c r="L4" s="52"/>
      <c r="M4" s="52"/>
      <c r="Q4" s="52"/>
      <c r="R4" s="52"/>
    </row>
    <row r="5" spans="1:21" ht="15" x14ac:dyDescent="0.25">
      <c r="A5" s="105" t="s">
        <v>20</v>
      </c>
      <c r="B5" s="105"/>
      <c r="C5" s="106"/>
      <c r="D5" s="54" t="s">
        <v>38</v>
      </c>
      <c r="E5" s="54"/>
      <c r="F5" s="52"/>
      <c r="G5" s="54"/>
      <c r="H5" s="54"/>
      <c r="I5" s="54"/>
      <c r="J5" s="54"/>
      <c r="K5" s="54" t="s">
        <v>145</v>
      </c>
      <c r="L5" s="54"/>
      <c r="M5" s="54" t="s">
        <v>23</v>
      </c>
      <c r="Q5" s="52"/>
      <c r="R5" s="52"/>
    </row>
    <row r="6" spans="1:21" ht="15" x14ac:dyDescent="0.25">
      <c r="A6" s="105" t="s">
        <v>24</v>
      </c>
      <c r="B6" s="107" t="s">
        <v>60</v>
      </c>
      <c r="C6" s="106"/>
      <c r="D6" s="54" t="s">
        <v>25</v>
      </c>
      <c r="E6" s="54"/>
      <c r="F6" s="52"/>
      <c r="G6" s="54" t="s">
        <v>27</v>
      </c>
      <c r="H6" s="54" t="s">
        <v>149</v>
      </c>
      <c r="I6" s="54"/>
      <c r="J6" s="54"/>
      <c r="K6" s="54" t="s">
        <v>29</v>
      </c>
      <c r="L6" s="54" t="s">
        <v>144</v>
      </c>
      <c r="M6" s="52"/>
      <c r="Q6" s="52"/>
      <c r="R6" s="52"/>
    </row>
    <row r="7" spans="1:21" ht="15.75" thickBot="1" x14ac:dyDescent="0.3">
      <c r="A7" s="108"/>
      <c r="B7" s="108"/>
      <c r="C7" s="108"/>
      <c r="D7" s="55"/>
      <c r="E7" s="55"/>
      <c r="F7" s="55"/>
      <c r="G7" s="56"/>
      <c r="H7" s="54"/>
      <c r="I7" s="54"/>
      <c r="J7" s="54"/>
      <c r="K7" s="54"/>
      <c r="L7" s="54"/>
      <c r="M7" s="54"/>
      <c r="N7" s="54"/>
      <c r="O7" s="54"/>
      <c r="P7" s="52"/>
      <c r="Q7" s="52"/>
      <c r="R7" s="52"/>
    </row>
    <row r="8" spans="1:21" ht="13.5" thickBot="1" x14ac:dyDescent="0.25">
      <c r="A8" s="330" t="s">
        <v>31</v>
      </c>
      <c r="B8" s="331">
        <v>2016</v>
      </c>
      <c r="C8" s="332"/>
      <c r="D8" s="333"/>
      <c r="E8" s="368"/>
      <c r="F8" s="369"/>
      <c r="G8" s="367"/>
      <c r="H8" s="334"/>
      <c r="I8" s="334"/>
      <c r="J8" s="334"/>
      <c r="K8" s="334"/>
      <c r="L8" s="829" t="s">
        <v>0</v>
      </c>
      <c r="M8" s="829"/>
      <c r="N8" s="829"/>
      <c r="O8" s="829"/>
      <c r="P8" s="829" t="s">
        <v>1</v>
      </c>
      <c r="Q8" s="829"/>
      <c r="R8" s="829"/>
      <c r="S8" s="830"/>
      <c r="T8" s="335"/>
      <c r="U8" s="335"/>
    </row>
    <row r="9" spans="1:21" ht="13.5" thickBot="1" x14ac:dyDescent="0.25">
      <c r="A9" s="855">
        <v>2016</v>
      </c>
      <c r="B9" s="859"/>
      <c r="C9" s="853" t="s">
        <v>2</v>
      </c>
      <c r="D9" s="833" t="s">
        <v>3</v>
      </c>
      <c r="E9" s="831" t="s">
        <v>267</v>
      </c>
      <c r="F9" s="832"/>
      <c r="G9" s="833" t="s">
        <v>169</v>
      </c>
      <c r="H9" s="833" t="s">
        <v>170</v>
      </c>
      <c r="I9" s="833" t="s">
        <v>268</v>
      </c>
      <c r="J9" s="840" t="s">
        <v>187</v>
      </c>
      <c r="K9" s="833" t="s">
        <v>191</v>
      </c>
      <c r="L9" s="833" t="s">
        <v>7</v>
      </c>
      <c r="M9" s="833" t="s">
        <v>8</v>
      </c>
      <c r="N9" s="833" t="s">
        <v>9</v>
      </c>
      <c r="O9" s="833" t="s">
        <v>10</v>
      </c>
      <c r="P9" s="833" t="s">
        <v>11</v>
      </c>
      <c r="Q9" s="833" t="s">
        <v>12</v>
      </c>
      <c r="R9" s="833" t="s">
        <v>13</v>
      </c>
      <c r="S9" s="833" t="s">
        <v>14</v>
      </c>
      <c r="T9" s="336"/>
      <c r="U9" s="336"/>
    </row>
    <row r="10" spans="1:21" ht="21.75" x14ac:dyDescent="0.2">
      <c r="A10" s="856"/>
      <c r="B10" s="860"/>
      <c r="C10" s="854"/>
      <c r="D10" s="852"/>
      <c r="E10" s="352" t="s">
        <v>269</v>
      </c>
      <c r="F10" s="353" t="s">
        <v>270</v>
      </c>
      <c r="G10" s="852"/>
      <c r="H10" s="852"/>
      <c r="I10" s="852"/>
      <c r="J10" s="858"/>
      <c r="K10" s="852"/>
      <c r="L10" s="852"/>
      <c r="M10" s="852"/>
      <c r="N10" s="852"/>
      <c r="O10" s="852"/>
      <c r="P10" s="852"/>
      <c r="Q10" s="852"/>
      <c r="R10" s="852"/>
      <c r="S10" s="852"/>
      <c r="T10" s="336"/>
      <c r="U10" s="336"/>
    </row>
    <row r="11" spans="1:21" ht="15.75" x14ac:dyDescent="0.25">
      <c r="A11" s="337"/>
      <c r="B11" s="338"/>
      <c r="C11" s="339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1"/>
      <c r="P11" s="342"/>
      <c r="Q11" s="342"/>
      <c r="R11" s="342"/>
      <c r="S11" s="343"/>
      <c r="T11" s="138"/>
      <c r="U11" s="138"/>
    </row>
    <row r="12" spans="1:21" ht="15.75" x14ac:dyDescent="0.25">
      <c r="A12" s="354"/>
      <c r="B12" s="355"/>
      <c r="C12" s="356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57"/>
      <c r="P12" s="344"/>
      <c r="Q12" s="344"/>
      <c r="R12" s="344"/>
      <c r="S12" s="358"/>
      <c r="T12" s="138"/>
      <c r="U12" s="138"/>
    </row>
    <row r="13" spans="1:21" ht="15.75" x14ac:dyDescent="0.25">
      <c r="A13" s="345">
        <v>42737</v>
      </c>
      <c r="B13" s="345">
        <v>42743</v>
      </c>
      <c r="C13" s="346" t="s">
        <v>77</v>
      </c>
      <c r="D13" s="150"/>
      <c r="E13" s="178"/>
      <c r="F13" s="178"/>
      <c r="G13" s="150"/>
      <c r="H13" s="150"/>
      <c r="I13" s="150"/>
      <c r="J13" s="150"/>
      <c r="K13" s="150"/>
      <c r="L13" s="150"/>
      <c r="M13" s="150"/>
      <c r="N13" s="150"/>
      <c r="O13" s="150"/>
      <c r="P13" s="151"/>
      <c r="Q13" s="151"/>
      <c r="R13" s="347"/>
      <c r="S13" s="152"/>
      <c r="T13" s="138"/>
      <c r="U13" s="138"/>
    </row>
    <row r="14" spans="1:21" ht="15.75" x14ac:dyDescent="0.25">
      <c r="A14" s="345">
        <v>42744</v>
      </c>
      <c r="B14" s="345">
        <v>42750</v>
      </c>
      <c r="C14" s="346" t="s">
        <v>78</v>
      </c>
      <c r="D14" s="150"/>
      <c r="E14" s="178"/>
      <c r="F14" s="178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1"/>
      <c r="R14" s="347"/>
      <c r="S14" s="152"/>
      <c r="T14" s="138"/>
      <c r="U14" s="138"/>
    </row>
    <row r="15" spans="1:21" ht="15.75" x14ac:dyDescent="0.25">
      <c r="A15" s="345">
        <v>42751</v>
      </c>
      <c r="B15" s="345">
        <v>42757</v>
      </c>
      <c r="C15" s="346" t="s">
        <v>79</v>
      </c>
      <c r="D15" s="150"/>
      <c r="E15" s="178"/>
      <c r="F15" s="178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1"/>
      <c r="R15" s="347"/>
      <c r="S15" s="152"/>
      <c r="T15" s="138"/>
      <c r="U15" s="138"/>
    </row>
    <row r="16" spans="1:21" ht="15.75" x14ac:dyDescent="0.25">
      <c r="A16" s="345">
        <v>42758</v>
      </c>
      <c r="B16" s="345">
        <v>42764</v>
      </c>
      <c r="C16" s="346" t="s">
        <v>80</v>
      </c>
      <c r="D16" s="150"/>
      <c r="E16" s="178"/>
      <c r="F16" s="178"/>
      <c r="G16" s="150"/>
      <c r="H16" s="150"/>
      <c r="I16" s="150"/>
      <c r="J16" s="150"/>
      <c r="K16" s="150"/>
      <c r="L16" s="150"/>
      <c r="M16" s="150"/>
      <c r="N16" s="150"/>
      <c r="O16" s="150"/>
      <c r="P16" s="151"/>
      <c r="Q16" s="151"/>
      <c r="R16" s="347"/>
      <c r="S16" s="152"/>
      <c r="T16" s="138"/>
      <c r="U16" s="348" t="s">
        <v>18</v>
      </c>
    </row>
    <row r="17" spans="1:21" ht="15.75" x14ac:dyDescent="0.25">
      <c r="A17" s="345">
        <v>42765</v>
      </c>
      <c r="B17" s="345">
        <v>42771</v>
      </c>
      <c r="C17" s="346" t="s">
        <v>81</v>
      </c>
      <c r="D17" s="150"/>
      <c r="E17" s="178"/>
      <c r="F17" s="178"/>
      <c r="G17" s="150"/>
      <c r="H17" s="150"/>
      <c r="I17" s="150"/>
      <c r="J17" s="150"/>
      <c r="K17" s="150"/>
      <c r="L17" s="150"/>
      <c r="M17" s="150"/>
      <c r="N17" s="150"/>
      <c r="O17" s="150"/>
      <c r="P17" s="151"/>
      <c r="Q17" s="151"/>
      <c r="R17" s="347"/>
      <c r="S17" s="152"/>
      <c r="T17" s="138"/>
      <c r="U17" s="348" t="s">
        <v>18</v>
      </c>
    </row>
    <row r="18" spans="1:21" ht="15.75" x14ac:dyDescent="0.25">
      <c r="A18" s="345">
        <v>42772</v>
      </c>
      <c r="B18" s="345">
        <v>42778</v>
      </c>
      <c r="C18" s="346" t="s">
        <v>82</v>
      </c>
      <c r="D18" s="150"/>
      <c r="E18" s="178"/>
      <c r="F18" s="178"/>
      <c r="G18" s="150"/>
      <c r="H18" s="150"/>
      <c r="I18" s="150"/>
      <c r="J18" s="150"/>
      <c r="K18" s="150"/>
      <c r="L18" s="150"/>
      <c r="M18" s="150"/>
      <c r="N18" s="150"/>
      <c r="O18" s="150"/>
      <c r="P18" s="151"/>
      <c r="Q18" s="151"/>
      <c r="R18" s="347"/>
      <c r="S18" s="152"/>
      <c r="T18" s="138"/>
      <c r="U18" s="348" t="s">
        <v>18</v>
      </c>
    </row>
    <row r="19" spans="1:21" ht="15.75" x14ac:dyDescent="0.25">
      <c r="A19" s="345">
        <v>42779</v>
      </c>
      <c r="B19" s="345">
        <v>42785</v>
      </c>
      <c r="C19" s="346" t="s">
        <v>83</v>
      </c>
      <c r="D19" s="150"/>
      <c r="E19" s="178"/>
      <c r="F19" s="178"/>
      <c r="G19" s="150"/>
      <c r="H19" s="150"/>
      <c r="I19" s="150"/>
      <c r="J19" s="150"/>
      <c r="K19" s="150"/>
      <c r="L19" s="150"/>
      <c r="M19" s="150"/>
      <c r="N19" s="150"/>
      <c r="O19" s="150"/>
      <c r="P19" s="151"/>
      <c r="Q19" s="151"/>
      <c r="R19" s="347"/>
      <c r="S19" s="152"/>
      <c r="T19" s="138"/>
      <c r="U19" s="348" t="s">
        <v>18</v>
      </c>
    </row>
    <row r="20" spans="1:21" ht="15.75" x14ac:dyDescent="0.25">
      <c r="A20" s="345">
        <v>42786</v>
      </c>
      <c r="B20" s="345">
        <v>42792</v>
      </c>
      <c r="C20" s="346" t="s">
        <v>84</v>
      </c>
      <c r="D20" s="150"/>
      <c r="E20" s="178"/>
      <c r="F20" s="178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51"/>
      <c r="R20" s="347"/>
      <c r="S20" s="152"/>
      <c r="T20" s="138"/>
      <c r="U20" s="138"/>
    </row>
    <row r="21" spans="1:21" ht="15.75" x14ac:dyDescent="0.25">
      <c r="A21" s="345">
        <v>42793</v>
      </c>
      <c r="B21" s="345">
        <v>42799</v>
      </c>
      <c r="C21" s="346" t="s">
        <v>85</v>
      </c>
      <c r="D21" s="150"/>
      <c r="E21" s="178"/>
      <c r="F21" s="178"/>
      <c r="G21" s="150"/>
      <c r="H21" s="150"/>
      <c r="I21" s="150"/>
      <c r="J21" s="150"/>
      <c r="K21" s="150"/>
      <c r="L21" s="150"/>
      <c r="M21" s="150"/>
      <c r="N21" s="150"/>
      <c r="O21" s="150"/>
      <c r="P21" s="151"/>
      <c r="Q21" s="151"/>
      <c r="R21" s="347"/>
      <c r="S21" s="152"/>
      <c r="T21" s="138"/>
      <c r="U21" s="138"/>
    </row>
    <row r="22" spans="1:21" ht="15.75" x14ac:dyDescent="0.25">
      <c r="A22" s="345">
        <v>42800</v>
      </c>
      <c r="B22" s="345">
        <v>42806</v>
      </c>
      <c r="C22" s="346" t="s">
        <v>86</v>
      </c>
      <c r="D22" s="150"/>
      <c r="E22" s="178"/>
      <c r="F22" s="178"/>
      <c r="G22" s="150"/>
      <c r="H22" s="150"/>
      <c r="I22" s="150"/>
      <c r="J22" s="150"/>
      <c r="K22" s="150"/>
      <c r="L22" s="150"/>
      <c r="M22" s="150"/>
      <c r="N22" s="150"/>
      <c r="O22" s="150"/>
      <c r="P22" s="151"/>
      <c r="Q22" s="151"/>
      <c r="R22" s="347"/>
      <c r="S22" s="152"/>
      <c r="T22" s="138"/>
      <c r="U22" s="138"/>
    </row>
    <row r="23" spans="1:21" ht="15.75" x14ac:dyDescent="0.25">
      <c r="A23" s="345">
        <v>42807</v>
      </c>
      <c r="B23" s="345">
        <v>42813</v>
      </c>
      <c r="C23" s="346" t="s">
        <v>87</v>
      </c>
      <c r="D23" s="150"/>
      <c r="E23" s="178"/>
      <c r="F23" s="178"/>
      <c r="G23" s="150"/>
      <c r="H23" s="150"/>
      <c r="I23" s="150"/>
      <c r="J23" s="150"/>
      <c r="K23" s="150"/>
      <c r="L23" s="150"/>
      <c r="M23" s="150"/>
      <c r="N23" s="150"/>
      <c r="O23" s="150"/>
      <c r="P23" s="151"/>
      <c r="Q23" s="151"/>
      <c r="R23" s="347"/>
      <c r="S23" s="152"/>
      <c r="T23" s="138"/>
      <c r="U23" s="138"/>
    </row>
    <row r="24" spans="1:21" ht="15.75" x14ac:dyDescent="0.25">
      <c r="A24" s="345">
        <v>42814</v>
      </c>
      <c r="B24" s="345">
        <v>42820</v>
      </c>
      <c r="C24" s="346" t="s">
        <v>88</v>
      </c>
      <c r="D24" s="150"/>
      <c r="E24" s="178"/>
      <c r="F24" s="178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1"/>
      <c r="R24" s="347"/>
      <c r="S24" s="152"/>
      <c r="T24" s="138"/>
      <c r="U24" s="138"/>
    </row>
    <row r="25" spans="1:21" ht="15.75" x14ac:dyDescent="0.25">
      <c r="A25" s="345">
        <v>42821</v>
      </c>
      <c r="B25" s="345">
        <v>42827</v>
      </c>
      <c r="C25" s="346" t="s">
        <v>89</v>
      </c>
      <c r="D25" s="150"/>
      <c r="E25" s="178"/>
      <c r="F25" s="178"/>
      <c r="G25" s="150"/>
      <c r="H25" s="150"/>
      <c r="I25" s="150"/>
      <c r="J25" s="150"/>
      <c r="K25" s="150"/>
      <c r="L25" s="150"/>
      <c r="M25" s="150"/>
      <c r="N25" s="150"/>
      <c r="O25" s="150"/>
      <c r="P25" s="151"/>
      <c r="Q25" s="151"/>
      <c r="R25" s="347"/>
      <c r="S25" s="152"/>
      <c r="T25" s="138"/>
      <c r="U25" s="138"/>
    </row>
    <row r="26" spans="1:21" ht="15.75" x14ac:dyDescent="0.25">
      <c r="A26" s="345">
        <v>42828</v>
      </c>
      <c r="B26" s="345">
        <v>42834</v>
      </c>
      <c r="C26" s="346" t="s">
        <v>90</v>
      </c>
      <c r="D26" s="150"/>
      <c r="E26" s="178"/>
      <c r="F26" s="178"/>
      <c r="G26" s="150"/>
      <c r="H26" s="150"/>
      <c r="I26" s="150"/>
      <c r="J26" s="150"/>
      <c r="K26" s="150"/>
      <c r="L26" s="150"/>
      <c r="M26" s="150"/>
      <c r="N26" s="150"/>
      <c r="O26" s="150"/>
      <c r="P26" s="151"/>
      <c r="Q26" s="151"/>
      <c r="R26" s="347"/>
      <c r="S26" s="152"/>
      <c r="T26" s="138"/>
      <c r="U26" s="138"/>
    </row>
    <row r="27" spans="1:21" ht="15.75" x14ac:dyDescent="0.25">
      <c r="A27" s="345">
        <v>42835</v>
      </c>
      <c r="B27" s="345">
        <v>42841</v>
      </c>
      <c r="C27" s="346" t="s">
        <v>91</v>
      </c>
      <c r="D27" s="150"/>
      <c r="E27" s="178"/>
      <c r="F27" s="178"/>
      <c r="G27" s="150"/>
      <c r="H27" s="150"/>
      <c r="I27" s="150"/>
      <c r="J27" s="150"/>
      <c r="K27" s="150"/>
      <c r="L27" s="150"/>
      <c r="M27" s="150"/>
      <c r="N27" s="150"/>
      <c r="O27" s="150"/>
      <c r="P27" s="151"/>
      <c r="Q27" s="151"/>
      <c r="R27" s="347"/>
      <c r="S27" s="152"/>
      <c r="T27" s="138"/>
      <c r="U27" s="138"/>
    </row>
    <row r="28" spans="1:21" ht="15.75" x14ac:dyDescent="0.25">
      <c r="A28" s="345">
        <v>42842</v>
      </c>
      <c r="B28" s="345">
        <v>42848</v>
      </c>
      <c r="C28" s="346" t="s">
        <v>92</v>
      </c>
      <c r="D28" s="150"/>
      <c r="E28" s="178"/>
      <c r="F28" s="178"/>
      <c r="G28" s="150"/>
      <c r="H28" s="150"/>
      <c r="I28" s="150"/>
      <c r="J28" s="150"/>
      <c r="K28" s="150"/>
      <c r="L28" s="150"/>
      <c r="M28" s="150"/>
      <c r="N28" s="150"/>
      <c r="O28" s="150"/>
      <c r="P28" s="151"/>
      <c r="Q28" s="151"/>
      <c r="R28" s="347"/>
      <c r="S28" s="152"/>
      <c r="T28" s="138"/>
      <c r="U28" s="138"/>
    </row>
    <row r="29" spans="1:21" ht="15.75" x14ac:dyDescent="0.25">
      <c r="A29" s="345">
        <v>42849</v>
      </c>
      <c r="B29" s="345">
        <v>42855</v>
      </c>
      <c r="C29" s="346" t="s">
        <v>93</v>
      </c>
      <c r="D29" s="150"/>
      <c r="E29" s="178"/>
      <c r="F29" s="178"/>
      <c r="G29" s="150"/>
      <c r="H29" s="150"/>
      <c r="I29" s="150"/>
      <c r="J29" s="150"/>
      <c r="K29" s="150"/>
      <c r="L29" s="150"/>
      <c r="M29" s="150"/>
      <c r="N29" s="150"/>
      <c r="O29" s="150"/>
      <c r="P29" s="151"/>
      <c r="Q29" s="151"/>
      <c r="R29" s="347"/>
      <c r="S29" s="152"/>
      <c r="T29" s="138"/>
      <c r="U29" s="138"/>
    </row>
    <row r="30" spans="1:21" ht="15.75" x14ac:dyDescent="0.25">
      <c r="A30" s="345">
        <v>42856</v>
      </c>
      <c r="B30" s="345">
        <v>42862</v>
      </c>
      <c r="C30" s="346" t="s">
        <v>94</v>
      </c>
      <c r="D30" s="150"/>
      <c r="E30" s="178"/>
      <c r="F30" s="178"/>
      <c r="G30" s="150"/>
      <c r="H30" s="150"/>
      <c r="I30" s="150"/>
      <c r="J30" s="150"/>
      <c r="K30" s="150"/>
      <c r="L30" s="150"/>
      <c r="M30" s="150"/>
      <c r="N30" s="150"/>
      <c r="O30" s="150"/>
      <c r="P30" s="151"/>
      <c r="Q30" s="151"/>
      <c r="R30" s="347"/>
      <c r="S30" s="152"/>
      <c r="T30" s="138"/>
      <c r="U30" s="138"/>
    </row>
    <row r="31" spans="1:21" ht="15.75" x14ac:dyDescent="0.25">
      <c r="A31" s="345">
        <v>42863</v>
      </c>
      <c r="B31" s="345">
        <v>42869</v>
      </c>
      <c r="C31" s="346" t="s">
        <v>95</v>
      </c>
      <c r="D31" s="150"/>
      <c r="E31" s="178"/>
      <c r="F31" s="178"/>
      <c r="G31" s="150"/>
      <c r="H31" s="150"/>
      <c r="I31" s="150"/>
      <c r="J31" s="150"/>
      <c r="K31" s="150"/>
      <c r="L31" s="150"/>
      <c r="M31" s="150"/>
      <c r="N31" s="150"/>
      <c r="O31" s="150"/>
      <c r="P31" s="151"/>
      <c r="Q31" s="151"/>
      <c r="R31" s="347"/>
      <c r="S31" s="152"/>
      <c r="T31" s="138"/>
      <c r="U31" s="138"/>
    </row>
    <row r="32" spans="1:21" ht="15.75" x14ac:dyDescent="0.25">
      <c r="A32" s="345">
        <v>42870</v>
      </c>
      <c r="B32" s="345">
        <v>42876</v>
      </c>
      <c r="C32" s="346" t="s">
        <v>96</v>
      </c>
      <c r="D32" s="150"/>
      <c r="E32" s="178"/>
      <c r="F32" s="178"/>
      <c r="G32" s="150"/>
      <c r="H32" s="150"/>
      <c r="I32" s="150"/>
      <c r="J32" s="150"/>
      <c r="K32" s="150"/>
      <c r="L32" s="150"/>
      <c r="M32" s="150"/>
      <c r="N32" s="150"/>
      <c r="O32" s="150"/>
      <c r="P32" s="151"/>
      <c r="Q32" s="151"/>
      <c r="R32" s="347"/>
      <c r="S32" s="152"/>
      <c r="T32" s="138"/>
      <c r="U32" s="138"/>
    </row>
    <row r="33" spans="1:19" ht="15.75" x14ac:dyDescent="0.25">
      <c r="A33" s="345">
        <v>42877</v>
      </c>
      <c r="B33" s="345">
        <v>42883</v>
      </c>
      <c r="C33" s="346" t="s">
        <v>97</v>
      </c>
      <c r="D33" s="150"/>
      <c r="E33" s="178"/>
      <c r="F33" s="178"/>
      <c r="G33" s="150"/>
      <c r="H33" s="150"/>
      <c r="I33" s="150"/>
      <c r="J33" s="150"/>
      <c r="K33" s="150"/>
      <c r="L33" s="150"/>
      <c r="M33" s="150"/>
      <c r="N33" s="150"/>
      <c r="O33" s="150"/>
      <c r="P33" s="151"/>
      <c r="Q33" s="151"/>
      <c r="R33" s="347"/>
      <c r="S33" s="152"/>
    </row>
    <row r="34" spans="1:19" ht="15.75" x14ac:dyDescent="0.25">
      <c r="A34" s="345">
        <v>42884</v>
      </c>
      <c r="B34" s="345">
        <v>42890</v>
      </c>
      <c r="C34" s="346" t="s">
        <v>98</v>
      </c>
      <c r="D34" s="150"/>
      <c r="E34" s="178"/>
      <c r="F34" s="178"/>
      <c r="G34" s="150"/>
      <c r="H34" s="150"/>
      <c r="I34" s="150"/>
      <c r="J34" s="150"/>
      <c r="K34" s="150"/>
      <c r="L34" s="150"/>
      <c r="M34" s="150"/>
      <c r="N34" s="150"/>
      <c r="O34" s="150"/>
      <c r="P34" s="151"/>
      <c r="Q34" s="151"/>
      <c r="R34" s="347"/>
      <c r="S34" s="152"/>
    </row>
    <row r="35" spans="1:19" ht="15.75" x14ac:dyDescent="0.25">
      <c r="A35" s="345">
        <v>42891</v>
      </c>
      <c r="B35" s="345">
        <v>42897</v>
      </c>
      <c r="C35" s="346" t="s">
        <v>99</v>
      </c>
      <c r="D35" s="150"/>
      <c r="E35" s="178"/>
      <c r="F35" s="178"/>
      <c r="G35" s="150"/>
      <c r="H35" s="150"/>
      <c r="I35" s="150"/>
      <c r="J35" s="150"/>
      <c r="K35" s="150"/>
      <c r="L35" s="150"/>
      <c r="M35" s="150"/>
      <c r="N35" s="150"/>
      <c r="O35" s="150"/>
      <c r="P35" s="151"/>
      <c r="Q35" s="151"/>
      <c r="R35" s="347"/>
      <c r="S35" s="152"/>
    </row>
    <row r="36" spans="1:19" ht="15.75" x14ac:dyDescent="0.25">
      <c r="A36" s="345">
        <v>42898</v>
      </c>
      <c r="B36" s="345">
        <v>42904</v>
      </c>
      <c r="C36" s="346" t="s">
        <v>100</v>
      </c>
      <c r="D36" s="150"/>
      <c r="E36" s="178"/>
      <c r="F36" s="178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1"/>
      <c r="R36" s="347"/>
      <c r="S36" s="152"/>
    </row>
    <row r="37" spans="1:19" ht="15.75" x14ac:dyDescent="0.25">
      <c r="A37" s="345">
        <v>42905</v>
      </c>
      <c r="B37" s="345">
        <v>42911</v>
      </c>
      <c r="C37" s="346" t="s">
        <v>101</v>
      </c>
      <c r="D37" s="150"/>
      <c r="E37" s="178"/>
      <c r="F37" s="178"/>
      <c r="G37" s="150"/>
      <c r="H37" s="150"/>
      <c r="I37" s="150"/>
      <c r="J37" s="150"/>
      <c r="K37" s="150"/>
      <c r="L37" s="150"/>
      <c r="M37" s="150"/>
      <c r="N37" s="150"/>
      <c r="O37" s="150"/>
      <c r="P37" s="151"/>
      <c r="Q37" s="151"/>
      <c r="R37" s="347"/>
      <c r="S37" s="152"/>
    </row>
    <row r="38" spans="1:19" ht="15.75" x14ac:dyDescent="0.25">
      <c r="A38" s="345">
        <v>42912</v>
      </c>
      <c r="B38" s="345">
        <v>42918</v>
      </c>
      <c r="C38" s="346" t="s">
        <v>102</v>
      </c>
      <c r="D38" s="150"/>
      <c r="E38" s="178"/>
      <c r="F38" s="178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151"/>
      <c r="R38" s="347"/>
      <c r="S38" s="152"/>
    </row>
    <row r="39" spans="1:19" ht="15.75" x14ac:dyDescent="0.25">
      <c r="A39" s="345">
        <v>42919</v>
      </c>
      <c r="B39" s="345">
        <v>42925</v>
      </c>
      <c r="C39" s="346" t="s">
        <v>103</v>
      </c>
      <c r="D39" s="150"/>
      <c r="E39" s="178"/>
      <c r="F39" s="178"/>
      <c r="G39" s="150"/>
      <c r="H39" s="150"/>
      <c r="I39" s="150"/>
      <c r="J39" s="150"/>
      <c r="K39" s="150"/>
      <c r="L39" s="150"/>
      <c r="M39" s="150"/>
      <c r="N39" s="150"/>
      <c r="O39" s="150"/>
      <c r="P39" s="151"/>
      <c r="Q39" s="151"/>
      <c r="R39" s="347"/>
      <c r="S39" s="152"/>
    </row>
    <row r="40" spans="1:19" ht="15.75" x14ac:dyDescent="0.25">
      <c r="A40" s="345">
        <v>42926</v>
      </c>
      <c r="B40" s="345">
        <v>42932</v>
      </c>
      <c r="C40" s="346" t="s">
        <v>104</v>
      </c>
      <c r="D40" s="150"/>
      <c r="E40" s="178"/>
      <c r="F40" s="178"/>
      <c r="G40" s="150"/>
      <c r="H40" s="150"/>
      <c r="I40" s="150"/>
      <c r="J40" s="150"/>
      <c r="K40" s="150"/>
      <c r="L40" s="150"/>
      <c r="M40" s="150"/>
      <c r="N40" s="150"/>
      <c r="O40" s="150"/>
      <c r="P40" s="151"/>
      <c r="Q40" s="151"/>
      <c r="R40" s="347"/>
      <c r="S40" s="152"/>
    </row>
    <row r="41" spans="1:19" ht="15.75" x14ac:dyDescent="0.25">
      <c r="A41" s="345">
        <v>42933</v>
      </c>
      <c r="B41" s="345">
        <v>42939</v>
      </c>
      <c r="C41" s="346" t="s">
        <v>105</v>
      </c>
      <c r="D41" s="150"/>
      <c r="E41" s="178"/>
      <c r="F41" s="178"/>
      <c r="G41" s="150"/>
      <c r="H41" s="150"/>
      <c r="I41" s="150"/>
      <c r="J41" s="150"/>
      <c r="K41" s="150"/>
      <c r="L41" s="150"/>
      <c r="M41" s="150"/>
      <c r="N41" s="150"/>
      <c r="O41" s="150"/>
      <c r="P41" s="151"/>
      <c r="Q41" s="151"/>
      <c r="R41" s="347"/>
      <c r="S41" s="152"/>
    </row>
    <row r="42" spans="1:19" ht="15.75" x14ac:dyDescent="0.25">
      <c r="A42" s="345">
        <v>42940</v>
      </c>
      <c r="B42" s="345">
        <v>42946</v>
      </c>
      <c r="C42" s="346" t="s">
        <v>106</v>
      </c>
      <c r="D42" s="150"/>
      <c r="E42" s="178"/>
      <c r="F42" s="178"/>
      <c r="G42" s="150"/>
      <c r="H42" s="150"/>
      <c r="I42" s="150"/>
      <c r="J42" s="150"/>
      <c r="K42" s="150"/>
      <c r="L42" s="150"/>
      <c r="M42" s="150"/>
      <c r="N42" s="150"/>
      <c r="O42" s="150"/>
      <c r="P42" s="151"/>
      <c r="Q42" s="151"/>
      <c r="R42" s="347"/>
      <c r="S42" s="152"/>
    </row>
    <row r="43" spans="1:19" ht="15.75" x14ac:dyDescent="0.25">
      <c r="A43" s="345">
        <v>42947</v>
      </c>
      <c r="B43" s="345">
        <v>42953</v>
      </c>
      <c r="C43" s="346" t="s">
        <v>107</v>
      </c>
      <c r="D43" s="150"/>
      <c r="E43" s="178"/>
      <c r="F43" s="178"/>
      <c r="G43" s="150"/>
      <c r="H43" s="150"/>
      <c r="I43" s="150"/>
      <c r="J43" s="150"/>
      <c r="K43" s="150"/>
      <c r="L43" s="150"/>
      <c r="M43" s="150"/>
      <c r="N43" s="150"/>
      <c r="O43" s="150"/>
      <c r="P43" s="151"/>
      <c r="Q43" s="151"/>
      <c r="R43" s="347"/>
      <c r="S43" s="152"/>
    </row>
    <row r="44" spans="1:19" ht="15.75" x14ac:dyDescent="0.25">
      <c r="A44" s="345">
        <v>42954</v>
      </c>
      <c r="B44" s="345">
        <v>42960</v>
      </c>
      <c r="C44" s="346" t="s">
        <v>108</v>
      </c>
      <c r="D44" s="150"/>
      <c r="E44" s="178"/>
      <c r="F44" s="178"/>
      <c r="G44" s="150"/>
      <c r="H44" s="150"/>
      <c r="I44" s="150"/>
      <c r="J44" s="150"/>
      <c r="K44" s="150"/>
      <c r="L44" s="150"/>
      <c r="M44" s="150"/>
      <c r="N44" s="150"/>
      <c r="O44" s="150"/>
      <c r="P44" s="151"/>
      <c r="Q44" s="151"/>
      <c r="R44" s="347"/>
      <c r="S44" s="152"/>
    </row>
    <row r="45" spans="1:19" ht="15.75" x14ac:dyDescent="0.25">
      <c r="A45" s="345">
        <v>42961</v>
      </c>
      <c r="B45" s="345">
        <v>42967</v>
      </c>
      <c r="C45" s="346" t="s">
        <v>109</v>
      </c>
      <c r="D45" s="150"/>
      <c r="E45" s="178"/>
      <c r="F45" s="178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1"/>
      <c r="R45" s="347"/>
      <c r="S45" s="152"/>
    </row>
    <row r="46" spans="1:19" ht="15.75" x14ac:dyDescent="0.25">
      <c r="A46" s="345">
        <v>42968</v>
      </c>
      <c r="B46" s="345">
        <v>42974</v>
      </c>
      <c r="C46" s="346" t="s">
        <v>110</v>
      </c>
      <c r="D46" s="150"/>
      <c r="E46" s="178"/>
      <c r="F46" s="178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1"/>
      <c r="R46" s="347"/>
      <c r="S46" s="152"/>
    </row>
    <row r="47" spans="1:19" ht="15.75" x14ac:dyDescent="0.25">
      <c r="A47" s="345">
        <v>42975</v>
      </c>
      <c r="B47" s="345">
        <v>42981</v>
      </c>
      <c r="C47" s="346" t="s">
        <v>111</v>
      </c>
      <c r="D47" s="150"/>
      <c r="E47" s="178"/>
      <c r="F47" s="178"/>
      <c r="G47" s="150"/>
      <c r="H47" s="150"/>
      <c r="I47" s="150"/>
      <c r="J47" s="150"/>
      <c r="K47" s="150"/>
      <c r="L47" s="150"/>
      <c r="M47" s="150"/>
      <c r="N47" s="150"/>
      <c r="O47" s="150"/>
      <c r="P47" s="151"/>
      <c r="Q47" s="151"/>
      <c r="R47" s="347"/>
      <c r="S47" s="152"/>
    </row>
    <row r="48" spans="1:19" ht="15.75" x14ac:dyDescent="0.25">
      <c r="A48" s="345">
        <v>42982</v>
      </c>
      <c r="B48" s="345">
        <v>42988</v>
      </c>
      <c r="C48" s="346" t="s">
        <v>112</v>
      </c>
      <c r="D48" s="150"/>
      <c r="E48" s="178"/>
      <c r="F48" s="178"/>
      <c r="G48" s="150"/>
      <c r="H48" s="150"/>
      <c r="I48" s="150"/>
      <c r="J48" s="150"/>
      <c r="K48" s="150"/>
      <c r="L48" s="150"/>
      <c r="M48" s="150"/>
      <c r="N48" s="150"/>
      <c r="O48" s="150"/>
      <c r="P48" s="151"/>
      <c r="Q48" s="151"/>
      <c r="R48" s="347"/>
      <c r="S48" s="152"/>
    </row>
    <row r="49" spans="1:19" ht="15.75" x14ac:dyDescent="0.25">
      <c r="A49" s="345">
        <v>42989</v>
      </c>
      <c r="B49" s="345">
        <v>42995</v>
      </c>
      <c r="C49" s="346" t="s">
        <v>113</v>
      </c>
      <c r="D49" s="150"/>
      <c r="E49" s="178"/>
      <c r="F49" s="178"/>
      <c r="G49" s="150"/>
      <c r="H49" s="150"/>
      <c r="I49" s="150"/>
      <c r="J49" s="150"/>
      <c r="K49" s="150"/>
      <c r="L49" s="150"/>
      <c r="M49" s="150"/>
      <c r="N49" s="150"/>
      <c r="O49" s="150"/>
      <c r="P49" s="151"/>
      <c r="Q49" s="151"/>
      <c r="R49" s="347"/>
      <c r="S49" s="152"/>
    </row>
    <row r="50" spans="1:19" ht="15.75" x14ac:dyDescent="0.25">
      <c r="A50" s="345">
        <v>42996</v>
      </c>
      <c r="B50" s="345">
        <v>43002</v>
      </c>
      <c r="C50" s="346" t="s">
        <v>114</v>
      </c>
      <c r="D50" s="150"/>
      <c r="E50" s="178"/>
      <c r="F50" s="178"/>
      <c r="G50" s="150"/>
      <c r="H50" s="150"/>
      <c r="I50" s="150"/>
      <c r="J50" s="150"/>
      <c r="K50" s="150"/>
      <c r="L50" s="150"/>
      <c r="M50" s="150"/>
      <c r="N50" s="150"/>
      <c r="O50" s="150"/>
      <c r="P50" s="151"/>
      <c r="Q50" s="151"/>
      <c r="R50" s="347"/>
      <c r="S50" s="152"/>
    </row>
    <row r="51" spans="1:19" ht="15.75" x14ac:dyDescent="0.25">
      <c r="A51" s="345">
        <v>43003</v>
      </c>
      <c r="B51" s="345">
        <v>43009</v>
      </c>
      <c r="C51" s="346" t="s">
        <v>115</v>
      </c>
      <c r="D51" s="150"/>
      <c r="E51" s="178"/>
      <c r="F51" s="178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1"/>
      <c r="R51" s="347"/>
      <c r="S51" s="152"/>
    </row>
    <row r="52" spans="1:19" ht="15.75" x14ac:dyDescent="0.25">
      <c r="A52" s="345">
        <v>43010</v>
      </c>
      <c r="B52" s="345">
        <v>43016</v>
      </c>
      <c r="C52" s="346" t="s">
        <v>116</v>
      </c>
      <c r="D52" s="150"/>
      <c r="E52" s="178"/>
      <c r="F52" s="178"/>
      <c r="G52" s="150"/>
      <c r="H52" s="150"/>
      <c r="I52" s="150"/>
      <c r="J52" s="150"/>
      <c r="K52" s="150"/>
      <c r="L52" s="150"/>
      <c r="M52" s="150"/>
      <c r="N52" s="150"/>
      <c r="O52" s="150"/>
      <c r="P52" s="151"/>
      <c r="Q52" s="151"/>
      <c r="R52" s="347"/>
      <c r="S52" s="152"/>
    </row>
    <row r="53" spans="1:19" ht="15.75" x14ac:dyDescent="0.25">
      <c r="A53" s="345">
        <v>43017</v>
      </c>
      <c r="B53" s="345">
        <v>43023</v>
      </c>
      <c r="C53" s="346" t="s">
        <v>117</v>
      </c>
      <c r="D53" s="150"/>
      <c r="E53" s="178"/>
      <c r="F53" s="178"/>
      <c r="G53" s="150"/>
      <c r="H53" s="150"/>
      <c r="I53" s="150"/>
      <c r="J53" s="150"/>
      <c r="K53" s="150"/>
      <c r="L53" s="150"/>
      <c r="M53" s="150"/>
      <c r="N53" s="150"/>
      <c r="O53" s="150"/>
      <c r="P53" s="151"/>
      <c r="Q53" s="151"/>
      <c r="R53" s="347"/>
      <c r="S53" s="152"/>
    </row>
    <row r="54" spans="1:19" ht="15.75" x14ac:dyDescent="0.25">
      <c r="A54" s="345">
        <v>43024</v>
      </c>
      <c r="B54" s="345">
        <v>43030</v>
      </c>
      <c r="C54" s="346" t="s">
        <v>118</v>
      </c>
      <c r="D54" s="150"/>
      <c r="E54" s="178"/>
      <c r="F54" s="178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347"/>
      <c r="S54" s="152"/>
    </row>
    <row r="55" spans="1:19" ht="15.75" x14ac:dyDescent="0.25">
      <c r="A55" s="345">
        <v>43031</v>
      </c>
      <c r="B55" s="345">
        <v>43037</v>
      </c>
      <c r="C55" s="346" t="s">
        <v>119</v>
      </c>
      <c r="D55" s="150"/>
      <c r="E55" s="178"/>
      <c r="F55" s="178"/>
      <c r="G55" s="150"/>
      <c r="H55" s="150"/>
      <c r="I55" s="150"/>
      <c r="J55" s="150"/>
      <c r="K55" s="150"/>
      <c r="L55" s="150"/>
      <c r="M55" s="150"/>
      <c r="N55" s="150"/>
      <c r="O55" s="150"/>
      <c r="P55" s="151"/>
      <c r="Q55" s="151"/>
      <c r="R55" s="347"/>
      <c r="S55" s="152"/>
    </row>
    <row r="56" spans="1:19" ht="15.75" x14ac:dyDescent="0.25">
      <c r="A56" s="345">
        <v>43038</v>
      </c>
      <c r="B56" s="345">
        <v>43044</v>
      </c>
      <c r="C56" s="346" t="s">
        <v>120</v>
      </c>
      <c r="D56" s="150"/>
      <c r="E56" s="178"/>
      <c r="F56" s="178"/>
      <c r="G56" s="150"/>
      <c r="H56" s="150"/>
      <c r="I56" s="150"/>
      <c r="J56" s="150"/>
      <c r="K56" s="150"/>
      <c r="L56" s="150"/>
      <c r="M56" s="150"/>
      <c r="N56" s="150"/>
      <c r="O56" s="150"/>
      <c r="P56" s="151"/>
      <c r="Q56" s="151"/>
      <c r="R56" s="347"/>
      <c r="S56" s="152"/>
    </row>
    <row r="57" spans="1:19" ht="15.75" x14ac:dyDescent="0.25">
      <c r="A57" s="345">
        <v>43045</v>
      </c>
      <c r="B57" s="345">
        <v>43051</v>
      </c>
      <c r="C57" s="346" t="s">
        <v>121</v>
      </c>
      <c r="D57" s="150"/>
      <c r="E57" s="178"/>
      <c r="F57" s="178"/>
      <c r="G57" s="150"/>
      <c r="H57" s="150"/>
      <c r="I57" s="150"/>
      <c r="J57" s="150"/>
      <c r="K57" s="150"/>
      <c r="L57" s="150"/>
      <c r="M57" s="150"/>
      <c r="N57" s="150"/>
      <c r="O57" s="150"/>
      <c r="P57" s="151"/>
      <c r="Q57" s="151"/>
      <c r="R57" s="347"/>
      <c r="S57" s="152"/>
    </row>
    <row r="58" spans="1:19" ht="15.75" x14ac:dyDescent="0.25">
      <c r="A58" s="345">
        <v>43052</v>
      </c>
      <c r="B58" s="345">
        <v>43058</v>
      </c>
      <c r="C58" s="346" t="s">
        <v>122</v>
      </c>
      <c r="D58" s="150"/>
      <c r="E58" s="178"/>
      <c r="F58" s="178"/>
      <c r="G58" s="150"/>
      <c r="H58" s="150"/>
      <c r="I58" s="150"/>
      <c r="J58" s="150"/>
      <c r="K58" s="150"/>
      <c r="L58" s="150"/>
      <c r="M58" s="150"/>
      <c r="N58" s="150"/>
      <c r="O58" s="150"/>
      <c r="P58" s="151"/>
      <c r="Q58" s="151"/>
      <c r="R58" s="347"/>
      <c r="S58" s="152"/>
    </row>
    <row r="59" spans="1:19" ht="15.75" x14ac:dyDescent="0.25">
      <c r="A59" s="345">
        <v>43059</v>
      </c>
      <c r="B59" s="345">
        <v>43065</v>
      </c>
      <c r="C59" s="346" t="s">
        <v>123</v>
      </c>
      <c r="D59" s="150"/>
      <c r="E59" s="178"/>
      <c r="F59" s="178"/>
      <c r="G59" s="150"/>
      <c r="H59" s="150"/>
      <c r="I59" s="150"/>
      <c r="J59" s="150"/>
      <c r="K59" s="150"/>
      <c r="L59" s="150"/>
      <c r="M59" s="150"/>
      <c r="N59" s="150"/>
      <c r="O59" s="150"/>
      <c r="P59" s="151"/>
      <c r="Q59" s="151"/>
      <c r="R59" s="347"/>
      <c r="S59" s="152"/>
    </row>
    <row r="60" spans="1:19" ht="15.75" x14ac:dyDescent="0.25">
      <c r="A60" s="345">
        <v>43066</v>
      </c>
      <c r="B60" s="345">
        <v>43072</v>
      </c>
      <c r="C60" s="346" t="s">
        <v>124</v>
      </c>
      <c r="D60" s="150"/>
      <c r="E60" s="178"/>
      <c r="F60" s="178"/>
      <c r="G60" s="150"/>
      <c r="H60" s="150"/>
      <c r="I60" s="150"/>
      <c r="J60" s="150"/>
      <c r="K60" s="150"/>
      <c r="L60" s="150"/>
      <c r="M60" s="150"/>
      <c r="N60" s="150"/>
      <c r="O60" s="150"/>
      <c r="P60" s="151"/>
      <c r="Q60" s="151"/>
      <c r="R60" s="347"/>
      <c r="S60" s="152"/>
    </row>
    <row r="61" spans="1:19" ht="15.75" x14ac:dyDescent="0.25">
      <c r="A61" s="345">
        <v>43073</v>
      </c>
      <c r="B61" s="345">
        <v>43079</v>
      </c>
      <c r="C61" s="346" t="s">
        <v>125</v>
      </c>
      <c r="D61" s="150"/>
      <c r="E61" s="178"/>
      <c r="F61" s="178"/>
      <c r="G61" s="150"/>
      <c r="H61" s="150"/>
      <c r="I61" s="150"/>
      <c r="J61" s="150"/>
      <c r="K61" s="150"/>
      <c r="L61" s="150"/>
      <c r="M61" s="150"/>
      <c r="N61" s="150"/>
      <c r="O61" s="150"/>
      <c r="P61" s="151"/>
      <c r="Q61" s="151"/>
      <c r="R61" s="347"/>
      <c r="S61" s="152"/>
    </row>
    <row r="62" spans="1:19" ht="15.75" x14ac:dyDescent="0.25">
      <c r="A62" s="345">
        <v>43080</v>
      </c>
      <c r="B62" s="345">
        <v>43086</v>
      </c>
      <c r="C62" s="346" t="s">
        <v>126</v>
      </c>
      <c r="D62" s="150"/>
      <c r="E62" s="178"/>
      <c r="F62" s="178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347"/>
      <c r="S62" s="152"/>
    </row>
    <row r="63" spans="1:19" ht="15.75" x14ac:dyDescent="0.25">
      <c r="A63" s="345">
        <v>43087</v>
      </c>
      <c r="B63" s="345">
        <v>43093</v>
      </c>
      <c r="C63" s="346" t="s">
        <v>127</v>
      </c>
      <c r="D63" s="150"/>
      <c r="E63" s="178"/>
      <c r="F63" s="178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347"/>
      <c r="S63" s="152"/>
    </row>
    <row r="64" spans="1:19" ht="15.75" x14ac:dyDescent="0.25">
      <c r="A64" s="345">
        <v>43094</v>
      </c>
      <c r="B64" s="345">
        <v>43100</v>
      </c>
      <c r="C64" s="346" t="s">
        <v>128</v>
      </c>
      <c r="D64" s="150"/>
      <c r="E64" s="178"/>
      <c r="F64" s="178"/>
      <c r="G64" s="150"/>
      <c r="H64" s="150"/>
      <c r="I64" s="150"/>
      <c r="J64" s="150"/>
      <c r="K64" s="150"/>
      <c r="L64" s="150"/>
      <c r="M64" s="150"/>
      <c r="N64" s="150"/>
      <c r="O64" s="150"/>
      <c r="P64" s="151"/>
      <c r="Q64" s="151"/>
      <c r="R64" s="347"/>
      <c r="S64" s="152"/>
    </row>
    <row r="65" spans="1:21" s="73" customFormat="1" ht="18" customHeight="1" thickBot="1" x14ac:dyDescent="0.3">
      <c r="A65" s="359">
        <v>42366</v>
      </c>
      <c r="B65" s="359">
        <v>42372</v>
      </c>
      <c r="C65" s="360" t="s">
        <v>260</v>
      </c>
      <c r="D65" s="126"/>
      <c r="E65" s="361"/>
      <c r="F65" s="361"/>
      <c r="G65" s="126"/>
      <c r="H65" s="126"/>
      <c r="I65" s="126"/>
      <c r="J65" s="126"/>
      <c r="K65" s="126"/>
      <c r="L65" s="126"/>
      <c r="M65" s="126"/>
      <c r="N65" s="126"/>
      <c r="O65" s="126"/>
      <c r="P65" s="267"/>
      <c r="Q65" s="267"/>
      <c r="R65" s="362"/>
      <c r="S65" s="363"/>
    </row>
    <row r="66" spans="1:21" ht="16.5" thickBot="1" x14ac:dyDescent="0.3">
      <c r="A66" s="835" t="s">
        <v>48</v>
      </c>
      <c r="B66" s="836"/>
      <c r="C66" s="836"/>
      <c r="D66" s="364">
        <f>SUM(D13:D65)</f>
        <v>0</v>
      </c>
      <c r="E66" s="364">
        <f t="shared" ref="E66:S66" si="0">SUM(E13:E65)</f>
        <v>0</v>
      </c>
      <c r="F66" s="364">
        <f t="shared" si="0"/>
        <v>0</v>
      </c>
      <c r="G66" s="364">
        <f t="shared" si="0"/>
        <v>0</v>
      </c>
      <c r="H66" s="364">
        <f t="shared" si="0"/>
        <v>0</v>
      </c>
      <c r="I66" s="364">
        <f t="shared" si="0"/>
        <v>0</v>
      </c>
      <c r="J66" s="364">
        <f t="shared" si="0"/>
        <v>0</v>
      </c>
      <c r="K66" s="364">
        <f t="shared" si="0"/>
        <v>0</v>
      </c>
      <c r="L66" s="364">
        <f t="shared" si="0"/>
        <v>0</v>
      </c>
      <c r="M66" s="364">
        <f t="shared" si="0"/>
        <v>0</v>
      </c>
      <c r="N66" s="364">
        <f t="shared" si="0"/>
        <v>0</v>
      </c>
      <c r="O66" s="364">
        <f t="shared" si="0"/>
        <v>0</v>
      </c>
      <c r="P66" s="364">
        <f t="shared" si="0"/>
        <v>0</v>
      </c>
      <c r="Q66" s="364">
        <f t="shared" si="0"/>
        <v>0</v>
      </c>
      <c r="R66" s="364">
        <f t="shared" si="0"/>
        <v>0</v>
      </c>
      <c r="S66" s="365">
        <f t="shared" si="0"/>
        <v>0</v>
      </c>
      <c r="T66" s="351"/>
      <c r="U66" s="351"/>
    </row>
    <row r="67" spans="1:21" ht="15.75" customHeight="1" x14ac:dyDescent="0.3">
      <c r="B67" s="80"/>
    </row>
  </sheetData>
  <mergeCells count="22">
    <mergeCell ref="A66:C66"/>
    <mergeCell ref="B1:G1"/>
    <mergeCell ref="A9:A10"/>
    <mergeCell ref="B9:B10"/>
    <mergeCell ref="C9:C10"/>
    <mergeCell ref="D9:D10"/>
    <mergeCell ref="G9:G10"/>
    <mergeCell ref="P8:S8"/>
    <mergeCell ref="E9:F9"/>
    <mergeCell ref="S9:S10"/>
    <mergeCell ref="M9:M10"/>
    <mergeCell ref="N9:N10"/>
    <mergeCell ref="O9:O10"/>
    <mergeCell ref="P9:P10"/>
    <mergeCell ref="Q9:Q10"/>
    <mergeCell ref="R9:R10"/>
    <mergeCell ref="L9:L10"/>
    <mergeCell ref="H9:H10"/>
    <mergeCell ref="L8:O8"/>
    <mergeCell ref="I9:I10"/>
    <mergeCell ref="J9:J10"/>
    <mergeCell ref="K9:K10"/>
  </mergeCells>
  <phoneticPr fontId="5" type="noConversion"/>
  <conditionalFormatting sqref="G23:H32">
    <cfRule type="expression" dxfId="491" priority="15">
      <formula>SUM(D23+E23)&lt;SUM(F23+G23)</formula>
    </cfRule>
    <cfRule type="expression" dxfId="490" priority="16">
      <formula>SUM(D23+E23)&gt;SUM(F23+G23)</formula>
    </cfRule>
  </conditionalFormatting>
  <conditionalFormatting sqref="I23:I32">
    <cfRule type="expression" dxfId="489" priority="13">
      <formula>SUM(E23+F23)&lt;SUM(I23:K23)</formula>
    </cfRule>
    <cfRule type="expression" dxfId="488" priority="14">
      <formula>SUM(E23+F23)&gt;SUM(I23:K23)</formula>
    </cfRule>
  </conditionalFormatting>
  <conditionalFormatting sqref="J23">
    <cfRule type="expression" dxfId="487" priority="11">
      <formula>SUM(G23+H23)&lt;SUM(I23+J23)</formula>
    </cfRule>
    <cfRule type="expression" dxfId="486" priority="12">
      <formula>SUM(G23+H23)&gt;SUM(I23+J23)</formula>
    </cfRule>
  </conditionalFormatting>
  <conditionalFormatting sqref="K23">
    <cfRule type="expression" dxfId="485" priority="9">
      <formula>SUM(G23+H23)&lt;SUM(K23:M23)</formula>
    </cfRule>
    <cfRule type="expression" dxfId="484" priority="10">
      <formula>SUM(G23+H23)&gt;SUM(K23:M23)</formula>
    </cfRule>
  </conditionalFormatting>
  <conditionalFormatting sqref="J24:J32">
    <cfRule type="expression" dxfId="483" priority="7">
      <formula>SUM(G24+H24)&lt;SUM(I24+J24)</formula>
    </cfRule>
    <cfRule type="expression" dxfId="482" priority="8">
      <formula>SUM(G24+H24)&gt;SUM(I24+J24)</formula>
    </cfRule>
  </conditionalFormatting>
  <conditionalFormatting sqref="K24:K32">
    <cfRule type="expression" dxfId="481" priority="5">
      <formula>SUM(G24+H24)&lt;SUM(K24:M24)</formula>
    </cfRule>
    <cfRule type="expression" dxfId="480" priority="6">
      <formula>SUM(G24+H24)&gt;SUM(K24:M24)</formula>
    </cfRule>
  </conditionalFormatting>
  <conditionalFormatting sqref="J25">
    <cfRule type="expression" dxfId="479" priority="3">
      <formula>SUM(G25+H25)&lt;SUM(I25+J25)</formula>
    </cfRule>
    <cfRule type="expression" dxfId="478" priority="4">
      <formula>SUM(G25+H25)&gt;SUM(I25+J25)</formula>
    </cfRule>
  </conditionalFormatting>
  <conditionalFormatting sqref="K25">
    <cfRule type="expression" dxfId="477" priority="1">
      <formula>SUM(G25+H25)&lt;SUM(K25:M25)</formula>
    </cfRule>
    <cfRule type="expression" dxfId="476" priority="2">
      <formula>SUM(G25+H25)&gt;SUM(K25:M25)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</vt:i4>
      </vt:variant>
    </vt:vector>
  </HeadingPairs>
  <TitlesOfParts>
    <vt:vector size="52" baseType="lpstr">
      <vt:lpstr>SUMMARY OF WKLY REPORT</vt:lpstr>
      <vt:lpstr>NARUS</vt:lpstr>
      <vt:lpstr>MALAKAL</vt:lpstr>
      <vt:lpstr>Malakal IDP</vt:lpstr>
      <vt:lpstr>JUAIBOR</vt:lpstr>
      <vt:lpstr>KEEW</vt:lpstr>
      <vt:lpstr>MELUTpoc </vt:lpstr>
      <vt:lpstr>NASIR</vt:lpstr>
      <vt:lpstr>LEER</vt:lpstr>
      <vt:lpstr>OLD FANGAK</vt:lpstr>
      <vt:lpstr>WALGAK</vt:lpstr>
      <vt:lpstr>PAGIL</vt:lpstr>
      <vt:lpstr>YUAI</vt:lpstr>
      <vt:lpstr>Narus CDOT</vt:lpstr>
      <vt:lpstr>JIECH</vt:lpstr>
      <vt:lpstr>ADONG</vt:lpstr>
      <vt:lpstr>Renk</vt:lpstr>
      <vt:lpstr>Gangyiel</vt:lpstr>
      <vt:lpstr>Bunj</vt:lpstr>
      <vt:lpstr>JMH</vt:lpstr>
      <vt:lpstr>AYOD</vt:lpstr>
      <vt:lpstr>Akoka</vt:lpstr>
      <vt:lpstr>Kurwai</vt:lpstr>
      <vt:lpstr>LANKIEN</vt:lpstr>
      <vt:lpstr>BENTIU</vt:lpstr>
      <vt:lpstr>ROM</vt:lpstr>
      <vt:lpstr>Pagak</vt:lpstr>
      <vt:lpstr>KOCH</vt:lpstr>
      <vt:lpstr>JTH</vt:lpstr>
      <vt:lpstr>Akobo</vt:lpstr>
      <vt:lpstr>Ulang</vt:lpstr>
      <vt:lpstr>Kodok</vt:lpstr>
      <vt:lpstr>Chuil</vt:lpstr>
      <vt:lpstr>Doma</vt:lpstr>
      <vt:lpstr>KMH</vt:lpstr>
      <vt:lpstr>KCH</vt:lpstr>
      <vt:lpstr>Wau shilluk</vt:lpstr>
      <vt:lpstr>Koradar idp</vt:lpstr>
      <vt:lpstr>reporting centers</vt:lpstr>
      <vt:lpstr>Completeness</vt:lpstr>
      <vt:lpstr>Graphs</vt:lpstr>
      <vt:lpstr>2012 -2015</vt:lpstr>
      <vt:lpstr>treatment centers</vt:lpstr>
      <vt:lpstr>2016</vt:lpstr>
      <vt:lpstr>2009 2017 data</vt:lpstr>
      <vt:lpstr>Oct 2016 to March 2017</vt:lpstr>
      <vt:lpstr>Jan -March 2017</vt:lpstr>
      <vt:lpstr>Jan- March 2016</vt:lpstr>
      <vt:lpstr>WHO</vt:lpstr>
      <vt:lpstr>IMA</vt:lpstr>
      <vt:lpstr>IMA WHO</vt:lpstr>
      <vt:lpstr>Gangyiel!_GoBack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PITA</dc:creator>
  <cp:lastModifiedBy>GROUT, Lise</cp:lastModifiedBy>
  <cp:lastPrinted>2012-05-03T11:09:47Z</cp:lastPrinted>
  <dcterms:created xsi:type="dcterms:W3CDTF">2011-03-16T10:51:41Z</dcterms:created>
  <dcterms:modified xsi:type="dcterms:W3CDTF">2017-05-23T09:45:25Z</dcterms:modified>
</cp:coreProperties>
</file>