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comments2.xml" ContentType="application/vnd.openxmlformats-officedocument.spreadsheetml.comments+xml"/>
  <Override PartName="/xl/comments3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TEI Instances" sheetId="1" r:id="rId1"/>
    <sheet name="(1) HIV Consultation" sheetId="2" r:id="rId5"/>
    <sheet name="(2) Closure" sheetId="3" r:id="rId6"/>
    <sheet name="Rel (1) HIV - Mother to child" sheetId="4" r:id="rId7"/>
    <sheet name="Legend" sheetId="5" r:id="rId8"/>
    <sheet name="Validation" sheetId="6" r:id="rId9"/>
    <sheet name="Metadata" sheetId="7" r:id="rId10"/>
  </sheets>
  <definedNames>
    <definedName name="_fLRNVn65Ui5">'Metadata'!$C$3</definedName>
    <definedName name="_jN7kzBncU0R">'Metadata'!$C$4</definedName>
    <definedName name="_rbEyxEhnPMG">'Metadata'!$C$5</definedName>
    <definedName name="_VBZULpS9vvG">'Metadata'!$C$6</definedName>
    <definedName name="_kiQsvMyKz2h">'Metadata'!$C$7</definedName>
    <definedName name="_khCzHwE7cSi">'Metadata'!$C$8</definedName>
    <definedName name="_L68fyKatUsg">'Metadata'!$C$9</definedName>
    <definedName name="_upxc8EZec02">'Metadata'!$C$10</definedName>
    <definedName name="_kKTKJY0WhDM">'Metadata'!$C$11</definedName>
    <definedName name="_jiSqeQvV62g">'Metadata'!$C$12</definedName>
    <definedName name="_FCB1EiJlc6B">'Metadata'!$C$13</definedName>
    <definedName name="_XyKwaTUMQV3">'Metadata'!$C$14</definedName>
    <definedName name="_kTpD0syeH4w">'Metadata'!$C$15</definedName>
    <definedName name="_RXFUulmuVOT">'Metadata'!$C$16</definedName>
    <definedName name="_ugDXxNADRFo">'Metadata'!$C$17</definedName>
    <definedName name="_TlmEaZ7ojqj">'Metadata'!$C$18</definedName>
    <definedName name="_CqMlt0jvxNG">'Metadata'!$C$19</definedName>
    <definedName name="_TiOX5d8DbGg">'Metadata'!$C$20</definedName>
    <definedName name="_Wf1S2WDHa29">'Metadata'!$C$21</definedName>
    <definedName name="_duJXGizG2aN">'Metadata'!$C$22</definedName>
    <definedName name="_ufIUUGhkU6J">'Metadata'!$C$23</definedName>
    <definedName name="_V7Z2J4TM1rS">'Metadata'!$C$24</definedName>
    <definedName name="_BsAlF0PYOIK">'Metadata'!$C$25</definedName>
    <definedName name="_GWHM0MbtCCZ">'Metadata'!$C$26</definedName>
    <definedName name="_AjvipLjpwZS">'Metadata'!$C$27</definedName>
    <definedName name="_xNMu4hatEET">'Metadata'!$C$28</definedName>
    <definedName name="_Nvgg9WVNG0R">'Metadata'!$C$29</definedName>
    <definedName name="_mx7hlFFLqv4">'Metadata'!$C$30</definedName>
    <definedName name="_YBJEKgHA4ru">'Metadata'!$C$31</definedName>
    <definedName name="_aBASg2uFP6d">'Metadata'!$C$32</definedName>
    <definedName name="_mWEYs6mUDRc">'Metadata'!$C$33</definedName>
    <definedName name="_tsc4e7td7sN">'Metadata'!$C$34</definedName>
    <definedName name="_J50p3fFm1rn">'Metadata'!$C$35</definedName>
    <definedName name="_P3AhjXvq2jS">'Metadata'!$C$36</definedName>
    <definedName name="_t0nl3Ivqa5N">'Metadata'!$C$37</definedName>
    <definedName name="_kAddyZ7U0WI">'Metadata'!$C$38</definedName>
    <definedName name="_Qe78IOB2QLU">'Metadata'!$C$39</definedName>
    <definedName name="_pjRSYU5G82Z">'Metadata'!$C$40</definedName>
    <definedName name="_g4zcj42WGq4">'Metadata'!$C$41</definedName>
    <definedName name="_pRbvX7Xhndr">'Metadata'!$C$42</definedName>
    <definedName name="_rHJoUP7nifk">'Metadata'!$C$43</definedName>
    <definedName name="_koLVI8Zkq9P">'Metadata'!$C$44</definedName>
    <definedName name="_s6IXgIdKSVr">'Metadata'!$C$45</definedName>
    <definedName name="_ATBgkwXqKkb">'Metadata'!$C$46</definedName>
    <definedName name="_U2Sc0ae0V70">'Metadata'!$C$47</definedName>
    <definedName name="_tpHqHXHoOXF">'Metadata'!$C$48</definedName>
    <definedName name="_DNgb4sJogGd">'Metadata'!$C$49</definedName>
    <definedName name="_qc76H5gbguN">'Metadata'!$C$50</definedName>
    <definedName name="_Hy5tlIaAAtz">'Metadata'!$C$51</definedName>
    <definedName name="_R50uqmgRDPO">'Metadata'!$C$52</definedName>
    <definedName name="_n1gPfI7jUm8">'Metadata'!$C$53</definedName>
    <definedName name="_dScfWTwIBhp">'Metadata'!$C$54</definedName>
    <definedName name="_yJD7Mz1GbjZ">'Metadata'!$C$55</definedName>
    <definedName name="_Gm5fqaadlcH">'Metadata'!$C$56</definedName>
    <definedName name="_qdyiABpP52f">'Metadata'!$C$99</definedName>
    <definedName name="_eZnNpHeh4SW">'Metadata'!$C$100</definedName>
    <definedName name="_l4pf2OCMehg">'Metadata'!$C$101</definedName>
    <definedName name="_XkdFM5k4UeB">'Metadata'!$C$102</definedName>
    <definedName name="_ETVAslfmhLg">'Metadata'!$C$103</definedName>
    <definedName name="_kDIA731sp3a">'Metadata'!$C$104</definedName>
    <definedName name="_WwR5OLTV3LE">'Metadata'!$C$105</definedName>
    <definedName name="_Jv07zot8aZX">'Metadata'!$C$106</definedName>
    <definedName name="_Dom0eVWAdHw">'Metadata'!$C$107</definedName>
    <definedName name="_Cv7nsu0ZQ6R">'Metadata'!$C$108</definedName>
    <definedName name="_DSeHiYrziyo">'Metadata'!$C$109</definedName>
    <definedName name="_Cr8hTlGaAay">'Metadata'!$C$110</definedName>
    <definedName name="_rHGSHuG4Ts5">'Metadata'!$C$111</definedName>
    <definedName name="_aSvZaRcMteH">'Metadata'!$C$112</definedName>
    <definedName name="_P8ltvo7OnD9">'Metadata'!$C$113</definedName>
    <definedName name="_j1ijSARfojf">'Metadata'!$C$114</definedName>
    <definedName name="_uKWPG9zti5u">'Metadata'!$C$115</definedName>
    <definedName name="_rzlRdfMyF8c">'Metadata'!$C$116</definedName>
    <definedName name="_MQRe0PmaGud">'Metadata'!$C$117</definedName>
    <definedName name="_sN0KOzI764n">'Metadata'!$C$118</definedName>
    <definedName name="_QliJ54R5PM1">'Metadata'!$C$119</definedName>
    <definedName name="_w8bp5GJ6SvV">'Metadata'!$C$120</definedName>
    <definedName name="_fnhSnQBNtVw">'Metadata'!$C$121</definedName>
    <definedName name="_pBhGp0mi2gk">'Metadata'!$C$122</definedName>
    <definedName name="_CKjZi5mjXI5">'Metadata'!$C$123</definedName>
    <definedName name="_KayPL5VO6B7">'Metadata'!$C$124</definedName>
    <definedName name="_MsJrRHnc8IA">'Metadata'!$C$125</definedName>
    <definedName name="_Vgau2gPUmq6">'Metadata'!$C$126</definedName>
    <definedName name="_wMmIYENQL8P">'Metadata'!$C$127</definedName>
    <definedName name="_PHOKVOYBCwu">'Metadata'!$C$128</definedName>
    <definedName name="_InvMg1UFffh">'Metadata'!$C$129</definedName>
    <definedName name="_GHjFkvbiUFT">'Metadata'!$C$130</definedName>
    <definedName name="_nThdu69mkMR">'Metadata'!$C$131</definedName>
    <definedName name="_dhyBhp5AMnw">'Metadata'!$C$132</definedName>
    <definedName name="_jCQvk85nyra">'Metadata'!$C$133</definedName>
    <definedName name="_DKe17iRr1LL">'Metadata'!$C$134</definedName>
    <definedName name="_BpZjWM70sQZ">'Metadata'!$C$135</definedName>
    <definedName name="_f1qrqmArg8c">'Metadata'!$C$136</definedName>
    <definedName name="_ZlHUZ7YaCeD">'Metadata'!$C$137</definedName>
    <definedName name="_u1TjJllyiM3">'Metadata'!$C$138</definedName>
    <definedName name="_IajvuMB4ir8">'Metadata'!$C$139</definedName>
    <definedName name="_juereO4m7CT">'Metadata'!$C$140</definedName>
    <definedName name="_ZzAH6jf5jnB">'Metadata'!$C$141</definedName>
    <definedName name="_Pqv2RvWbSto">'Metadata'!$C$142</definedName>
    <definedName name="_bieV8uY908g">'Metadata'!$C$143</definedName>
    <definedName name="_kituLdQF7ls">'Metadata'!$C$144</definedName>
    <definedName name="_Yu5EoIx6QVA">'Metadata'!$C$145</definedName>
    <definedName name="_dvPDdW7qyCD">'Metadata'!$C$146</definedName>
    <definedName name="_qmw3qzQKeYg">'Metadata'!$C$147</definedName>
    <definedName name="_tOLzFCwJDab">'Metadata'!$C$148</definedName>
    <definedName name="_AHq7CWWPy0x">'Metadata'!$C$149</definedName>
    <definedName name="_RCg4HteEbPe">'Metadata'!$C$150</definedName>
    <definedName name="_TmXGN5XCJSd">'Metadata'!$C$151</definedName>
    <definedName name="_z9mCcn2BPPd">'Metadata'!$C$152</definedName>
    <definedName name="_a16MaMcSfIs">'Metadata'!$C$153</definedName>
    <definedName name="_nT6U61pEdMi">'Metadata'!$C$154</definedName>
    <definedName name="_pEwlSgAUBGd">'Metadata'!$C$155</definedName>
    <definedName name="_niiq2CISED8">'Metadata'!$C$156</definedName>
    <definedName name="_Z9G9uUi3fCd">'Metadata'!$C$157</definedName>
    <definedName name="_yoi4d3Z93u9">'Metadata'!$C$158</definedName>
    <definedName name="_VvJbWEkNQ68">'Metadata'!$C$159</definedName>
    <definedName name="_vmYiQlkCyQP">'Metadata'!$C$160</definedName>
    <definedName name="_jByQWw9fvz3">'Metadata'!$C$161</definedName>
    <definedName name="_lfMpsoSqtN3">'Metadata'!$C$162</definedName>
    <definedName name="_YIeBLjRBPzi">'Metadata'!$C$163</definedName>
    <definedName name="_Sh1YfVCLTjf">'Metadata'!$C$164</definedName>
    <definedName name="_eMyM2zl26hG">'Metadata'!$C$165</definedName>
    <definedName name="_fTD67XLYuBe">'Metadata'!$C$166</definedName>
    <definedName name="_yIx0ZNnxUmY">'Metadata'!$C$167</definedName>
    <definedName name="_ZckB7n8xgQy">'Metadata'!$C$168</definedName>
    <definedName name="_Kuo7Sf4M3w4">'Metadata'!$C$169</definedName>
    <definedName name="_x78ExZVANvE">'Metadata'!$C$170</definedName>
    <definedName name="_z8m1p5B18mr">'Metadata'!$C$171</definedName>
    <definedName name="_diPTGLV5cyN">'Metadata'!$C$172</definedName>
    <definedName name="_joUvsdk8MfN">'Metadata'!$C$173</definedName>
    <definedName name="_haNYswkQfZL">'Metadata'!$C$174</definedName>
    <definedName name="_sR2kT26Iz7s">'Metadata'!$C$175</definedName>
    <definedName name="_jZviGYjqy8L">'Metadata'!$C$176</definedName>
    <definedName name="_vlzk9rhdWfI">'Metadata'!$C$177</definedName>
    <definedName name="_OJ4OwOR4pwt">'Metadata'!$C$192</definedName>
    <definedName name="_AOPzxwWACxk">'Metadata'!$C$193</definedName>
    <definedName name="_qpzlE3iiVJ8">'Metadata'!$C$194</definedName>
    <definedName name="_yxuoQOnKhgc">'Metadata'!$C$195</definedName>
    <definedName name="_nTjec5ufX7t">'Metadata'!$C$196</definedName>
    <definedName name="_JjbK0KsqIsP">'Metadata'!$C$197</definedName>
    <definedName name="_I0LHF6Ilguk">'Metadata'!$C$198</definedName>
    <definedName name="_bzlJyVsyWfs">'Metadata'!$C$199</definedName>
    <definedName name="_biTIDN7Zg9J">'Metadata'!$C$200</definedName>
    <definedName name="_Xgb1qTlfc3O">'Metadata'!$C$201</definedName>
    <definedName name="_IabFCHMJl0U">'Metadata'!$C$202</definedName>
    <definedName name="_l6j117wmM6W">'Metadata'!$C$203</definedName>
    <definedName name="_gNMJf2Bv9CZ">'Metadata'!$C$204</definedName>
    <definedName name="_yZnnPoi16vz">'Metadata'!$C$205</definedName>
    <definedName name="_rBTqpM8lL3A">'Metadata'!$C$206</definedName>
    <definedName name="_iVIZUrluN8k">'Metadata'!$C$207</definedName>
    <definedName name="_vu2hdPmn5mU">'Metadata'!$C$208</definedName>
    <definedName name="_cb1vhBE7Y5j">'Metadata'!$C$209</definedName>
    <definedName name="_l1kQIFQMZxL">'Metadata'!$C$210</definedName>
    <definedName name="_gDsEQKugWMF">'Metadata'!$C$211</definedName>
    <definedName name="_Fyo0sFbZpDD">'Metadata'!$C$212</definedName>
    <definedName name="_aK3KLJgMYqm">'Metadata'!$C$213</definedName>
    <definedName name="_W1cSnHUKUeI">'Metadata'!$C$214</definedName>
    <definedName name="_ktzdcUYFIwj">'Metadata'!$C$215</definedName>
    <definedName name="_wRkWcj95CLg">'Metadata'!$C$216</definedName>
    <definedName name="_g2ODSmLO3lP">'Metadata'!$C$217</definedName>
    <definedName name="_sANik6TKbo3">'Metadata'!$C$218</definedName>
    <definedName name="_tOrJyrSXG75">'Metadata'!$C$219</definedName>
    <definedName name="_eMiybo7q0gj">'Metadata'!$C$220</definedName>
    <definedName name="_a4fyPELoWce">'Metadata'!$C$221</definedName>
    <definedName name="_uGHxYrWmzGn">'Metadata'!$C$222</definedName>
    <definedName name="_AJ7kLPGFuuE">'Metadata'!$C$223</definedName>
    <definedName name="_FxVCX7XWoct">'Metadata'!$C$224</definedName>
    <definedName name="_fltqn6aq1xR">'Metadata'!$C$225</definedName>
    <definedName name="_ea5c9HMkHo8">'Metadata'!$C$226</definedName>
    <definedName name="_tdwRfW4opBb">'Metadata'!$C$227</definedName>
    <definedName name="_kO4lk0j0DGR">'Metadata'!$C$228</definedName>
    <definedName name="_uERq1bzFGYq">'Metadata'!$C$229</definedName>
    <definedName name="_Dfiy8CYJIhH">'Metadata'!$C$230</definedName>
    <definedName name="_pBqNA0PyL96">'Metadata'!$C$231</definedName>
    <definedName name="_hGw4G2lIJpT">'Metadata'!$C$232</definedName>
    <definedName name="_HsbXR8tSaA7">'Metadata'!$C$233</definedName>
    <definedName name="_T3BOsXQO9bB">'Metadata'!$C$234</definedName>
    <definedName name="_MY4ZyNQj5xm">'Metadata'!$C$235</definedName>
    <definedName name="_dY3JQn1wLfd">'Metadata'!$C$236</definedName>
    <definedName name="_D3oUJLZ3UIi">'Metadata'!$C$237</definedName>
    <definedName name="_dTpdTGrTwl3">'Metadata'!$C$238</definedName>
    <definedName name="_de9qzSg5sPJ">'Metadata'!$C$239</definedName>
    <definedName name="_dd1XULYiF1x">'Metadata'!$C$240</definedName>
    <definedName name="_yxuVspvY3LW">'Metadata'!$C$241</definedName>
    <definedName name="_iDdPp0NkWXK">'Metadata'!$C$242</definedName>
    <definedName name="_OJBrWQ1FNQK">'Metadata'!$C$243</definedName>
    <definedName name="_aA7V9QwYN6v">'Metadata'!$C$244</definedName>
    <definedName name="_huG3qoKuxnz">'Metadata'!$C$245</definedName>
    <definedName name="_BJYSZkuXFcl">'Metadata'!$C$246</definedName>
    <definedName name="_ficG7gHWIKO">'Metadata'!$C$247</definedName>
    <definedName name="_yMxC26j0FhV">'Metadata'!$C$248</definedName>
    <definedName name="_v8ga2uo0nDV">'Metadata'!$C$249</definedName>
    <definedName name="_BxbLxeH1k2h">'Metadata'!$C$250</definedName>
    <definedName name="_EfgyXFTK8n6">'Metadata'!$C$251</definedName>
    <definedName name="_eXuhhBj1R97">'Metadata'!$C$252</definedName>
    <definedName name="_PYW0gw8gpXG">'Metadata'!$C$253</definedName>
    <definedName name="_ty1BS9FHPIp">'Metadata'!$C$254</definedName>
    <definedName name="_SX8Tk2LjoM6">'Metadata'!$C$255</definedName>
    <definedName name="_gGMkpU4KV8s">'Metadata'!$C$256</definedName>
    <definedName name="_D8M887Ii3Fj">'Metadata'!$C$257</definedName>
    <definedName name="_emz8sBolgVz">'Metadata'!$C$258</definedName>
    <definedName name="_EUkT574DUEQ">'Metadata'!$C$259</definedName>
    <definedName name="_GVYTpgstkf7">'Metadata'!$C$260</definedName>
    <definedName name="_qxogWozxnt3">'Metadata'!$C$261</definedName>
    <definedName name="_mSBTPyxYK6r">'Metadata'!$C$262</definedName>
    <definedName name="_E7WQB8SejFR">'Metadata'!$C$263</definedName>
    <definedName name="_qHcKdKC3I3n">'Metadata'!$C$264</definedName>
    <definedName name="_EKpXswFtzui">'Metadata'!$C$265</definedName>
    <definedName name="_jgQmIG0Spwp">'Metadata'!$C$266</definedName>
    <definedName name="_DkhPxqYrz1s">'Metadata'!$C$267</definedName>
    <definedName name="_N1LPD9dBA9L">'Metadata'!$C$268</definedName>
    <definedName name="_qI09vmmELTs">'Metadata'!$C$269</definedName>
    <definedName name="_MM5ZCUc2SC6">'Metadata'!$C$270</definedName>
    <definedName name="_fnKxxEaYNUN">'Metadata'!$C$271</definedName>
    <definedName name="_ZTAa2qDNYeE">'Metadata'!$C$272</definedName>
    <definedName name="_jMS6QFMvW0Q">'Metadata'!$C$273</definedName>
    <definedName name="_UgYlzlquiFg">'Metadata'!$C$274</definedName>
    <definedName name="_D28am938KLx">'Metadata'!$C$275</definedName>
    <definedName name="_EkjZX6sVfCY">'Metadata'!$C$276</definedName>
    <definedName name="_ty0KWYLxQPT">'Metadata'!$C$277</definedName>
    <definedName name="_Z3KOBtqakZj">'Metadata'!$C$278</definedName>
    <definedName name="_PLPbRcn6oqg">'Metadata'!$C$279</definedName>
    <definedName name="_DUlOgT1mlxY">'Metadata'!$C$280</definedName>
    <definedName name="_OXNUAKD40bP">'Metadata'!$C$281</definedName>
    <definedName name="_AVMFWk7wNx0">'Metadata'!$C$282</definedName>
    <definedName name="_ZqXbo8Da4PP">'Metadata'!$C$283</definedName>
    <definedName name="_TvVVcjwgOhc">'Metadata'!$C$284</definedName>
    <definedName name="_zTD8J01zDXW">'Metadata'!$C$285</definedName>
    <definedName name="_CveNuRojGQw">'Metadata'!$C$286</definedName>
    <definedName name="_dQVvgGLrkpp">'Metadata'!$C$287</definedName>
    <definedName name="_rPMhGhzqB9c">'Metadata'!$C$288</definedName>
    <definedName name="_gd4280rYkWO">'Metadata'!$C$289</definedName>
    <definedName name="_uBliXuo46XY">'Metadata'!$C$290</definedName>
    <definedName name="_PlEO6GVVVad">'Metadata'!$C$291</definedName>
    <definedName name="_FzGCaHqrOuJ">'Metadata'!$C$292</definedName>
    <definedName name="_wE4Q2KiBPDC">'Metadata'!$C$293</definedName>
    <definedName name="_n4OjomXqVVr">'Metadata'!$C$294</definedName>
    <definedName name="_C1X8mk28JRJ">'Metadata'!$C$295</definedName>
    <definedName name="_qS59gekEkGo">'Metadata'!$C$296</definedName>
    <definedName name="_kHBkX6aPZsz">'Metadata'!$C$297</definedName>
    <definedName name="_WQUgYe6cAhP">'Metadata'!$C$298</definedName>
    <definedName name="_AkqjAlZTv9R">'Metadata'!$C$299</definedName>
    <definedName name="_aXxqW5G2j5o">'Metadata'!$C$300</definedName>
    <definedName name="_sAJW3h8UqGE">'Metadata'!$C$301</definedName>
    <definedName name="_tnTWHyFn88U">'Metadata'!$C$302</definedName>
    <definedName name="_EtxL24hA7xh">'Metadata'!$C$303</definedName>
    <definedName name="_xiu4wWAUpzX">'Metadata'!$C$304</definedName>
    <definedName name="_QXa56nDbRyr">'Metadata'!$C$305</definedName>
    <definedName name="_KiGOmtPIItR">'Metadata'!$C$306</definedName>
    <definedName name="_tAs5bFsljxZ">'Metadata'!$C$307</definedName>
    <definedName name="_DjLr5dCcNn6">'Metadata'!$C$308</definedName>
    <definedName name="_pFiFDMI6tjf">'Metadata'!$C$309</definedName>
    <definedName name="_oIDp0Anc9zt">'Metadata'!$C$310</definedName>
    <definedName name="_hs8Vx0sA8NR">'Metadata'!$C$311</definedName>
    <definedName name="_qmYwRAlTVOv">'Metadata'!$C$312</definedName>
    <definedName name="_pxHSDepxtWi">'Metadata'!$C$313</definedName>
    <definedName name="_O0mVqVOpTJf">'Metadata'!$C$314</definedName>
    <definedName name="_cCNh1aOa2EA">'Metadata'!$C$315</definedName>
    <definedName name="_D6HIuv3Y2Xa">'Metadata'!$C$316</definedName>
    <definedName name="_fcAFn3wJ2tD">'Metadata'!$C$317</definedName>
    <definedName name="_jZtllm2WmYq">'Metadata'!$C$318</definedName>
    <definedName name="_zpqqG6rErpt">'Metadata'!$C$319</definedName>
    <definedName name="_pw5j2aLCri8">'Metadata'!$C$320</definedName>
    <definedName name="_c9qm83nUs20">'Metadata'!$C$321</definedName>
    <definedName name="_FVmH7H8Dtv3">'Metadata'!$C$322</definedName>
    <definedName name="_pfCK8VUJbtU">'Metadata'!$C$323</definedName>
    <definedName name="_XtIx49xjSml">'Metadata'!$C$324</definedName>
    <definedName name="_veRbfh7jDRW">'Metadata'!$C$325</definedName>
    <definedName name="_fYs01SySD4v">'Metadata'!$C$326</definedName>
    <definedName name="_kNorZFAS3sf">'Metadata'!$C$327</definedName>
    <definedName name="_G3DYbk5KeOE">'Metadata'!$C$328</definedName>
    <definedName name="_ZzhBo8XqxHt">'Metadata'!$C$329</definedName>
    <definedName name="_GxTcF1x89rz">'Metadata'!$C$330</definedName>
    <definedName name="_vdjmbmlsBUi">'Metadata'!$C$331</definedName>
    <definedName name="_wJLv59p0qsq">'Metadata'!$C$332</definedName>
    <definedName name="_S9ezVJuy257">'Metadata'!$C$333</definedName>
    <definedName name="_d2F1PGhS6cw">'Metadata'!$C$334</definedName>
    <definedName name="_Urvo7Cjt7mQ">'Metadata'!$C$335</definedName>
    <definedName name="_UlY34NSJFCs">'Metadata'!$C$336</definedName>
    <definedName name="_aF9eLrQHHNo">'Metadata'!$C$337</definedName>
    <definedName name="_SEIraiNNHDu">'Metadata'!$C$338</definedName>
    <definedName name="_s1MeRKwCm7P">'Metadata'!$C$339</definedName>
    <definedName name="_G3GJOYEluMH">'Metadata'!$C$340</definedName>
    <definedName name="_C4pAX2GTpwZ">'Metadata'!$C$341</definedName>
    <definedName name="_GwFBdU5tqVG">'Metadata'!$C$342</definedName>
    <definedName name="_UVjguSMrGtY">'Metadata'!$C$343</definedName>
    <definedName name="_n3wKMU4idmV">'Metadata'!$C$344</definedName>
    <definedName name="_Z0bLFX8Nw0b">'Metadata'!$C$345</definedName>
    <definedName name="_J1EuQxbTaJR">'Metadata'!$C$398</definedName>
    <definedName name="_qAM1FrHY1KP">'Metadata'!$C$399</definedName>
    <definedName name="_hGqan2xWIvL">'Metadata'!$C$400</definedName>
    <definedName name="_vRx3NliXHhz">'Metadata'!$C$401</definedName>
    <definedName name="_true">'Metadata'!$C$402</definedName>
    <definedName name="_false">'Metadata'!$C$403</definedName>
    <definedName name="Version_TRACKER_PROGRAM_GENERATED_v3">Metadata!A1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2.xml><?xml version="1.0" encoding="utf-8"?>
<comments xmlns="http://schemas.openxmlformats.org/spreadsheetml/2006/main">
  <authors>
    <author>xlsx-populate</author>
  </authors>
  <commentList>
    <comment ref="E2" authorId="0">
      <text>
        <t>Date in which the patient was scheduled to come for the next follow-up visit.</t>
      </text>
    </comment>
    <comment ref="F2" authorId="0">
      <text>
        <t>Age of the patient in a specific consultation.</t>
      </text>
    </comment>
    <comment ref="G2" authorId="0">
      <text>
        <t>Reason why the patient come to the service.</t>
      </text>
    </comment>
    <comment ref="H2" authorId="0">
      <text>
        <t>WHO system for adults sorts patients into one of four hierarchical clinical stages ranging from stage 1 (asymptomatic) to stage 4 (AIDS).</t>
      </text>
    </comment>
    <comment ref="I2" authorId="0">
      <text>
        <t>If the patient come for a differentiated model of care, which model is provided.</t>
      </text>
    </comment>
    <comment ref="J2" authorId="0">
      <text>
        <t/>
      </text>
    </comment>
    <comment ref="K2" authorId="0">
      <text>
        <t/>
      </text>
    </comment>
    <comment ref="L2" authorId="0">
      <text>
        <t/>
      </text>
    </comment>
    <comment ref="M2" authorId="0">
      <text>
        <t/>
      </text>
    </comment>
    <comment ref="N2" authorId="0">
      <text>
        <t/>
      </text>
    </comment>
    <comment ref="O2" authorId="0">
      <text>
        <t/>
      </text>
    </comment>
    <comment ref="P2" authorId="0">
      <text>
        <t/>
      </text>
    </comment>
    <comment ref="Q2" authorId="0">
      <text>
        <t/>
      </text>
    </comment>
    <comment ref="R2" authorId="0">
      <text>
        <t/>
      </text>
    </comment>
    <comment ref="S2" authorId="0">
      <text>
        <t/>
      </text>
    </comment>
    <comment ref="T2" authorId="0">
      <text>
        <t/>
      </text>
    </comment>
    <comment ref="U2" authorId="0">
      <text>
        <t/>
      </text>
    </comment>
    <comment ref="V2" authorId="0">
      <text>
        <t/>
      </text>
    </comment>
    <comment ref="W2" authorId="0">
      <text>
        <t/>
      </text>
    </comment>
    <comment ref="X2" authorId="0">
      <text>
        <t/>
      </text>
    </comment>
    <comment ref="Y2" authorId="0">
      <text>
        <t/>
      </text>
    </comment>
    <comment ref="Z2" authorId="0">
      <text>
        <t/>
      </text>
    </comment>
    <comment ref="AA2" authorId="0">
      <text>
        <t/>
      </text>
    </comment>
    <comment ref="AB2" authorId="0">
      <text>
        <t/>
      </text>
    </comment>
    <comment ref="AC2" authorId="0">
      <text>
        <t/>
      </text>
    </comment>
    <comment ref="AD2" authorId="0">
      <text>
        <t/>
      </text>
    </comment>
    <comment ref="AE2" authorId="0">
      <text>
        <t/>
      </text>
    </comment>
    <comment ref="AF2" authorId="0">
      <text>
        <t/>
      </text>
    </comment>
    <comment ref="AG2" authorId="0">
      <text>
        <t/>
      </text>
    </comment>
    <comment ref="AH2" authorId="0">
      <text>
        <t/>
      </text>
    </comment>
    <comment ref="AI2" authorId="0">
      <text>
        <t/>
      </text>
    </comment>
    <comment ref="AJ2" authorId="0">
      <text>
        <t/>
      </text>
    </comment>
    <comment ref="AK2" authorId="0">
      <text>
        <t/>
      </text>
    </comment>
    <comment ref="AL2" authorId="0">
      <text>
        <t/>
      </text>
    </comment>
    <comment ref="AM2" authorId="0">
      <text>
        <t/>
      </text>
    </comment>
    <comment ref="AN2" authorId="0">
      <text>
        <t/>
      </text>
    </comment>
    <comment ref="AO2" authorId="0">
      <text>
        <t/>
      </text>
    </comment>
    <comment ref="AP2" authorId="0">
      <text>
        <t/>
      </text>
    </comment>
    <comment ref="AQ2" authorId="0">
      <text>
        <t/>
      </text>
    </comment>
    <comment ref="AR2" authorId="0">
      <text>
        <t/>
      </text>
    </comment>
    <comment ref="AS2" authorId="0">
      <text>
        <t/>
      </text>
    </comment>
    <comment ref="AT2" authorId="0">
      <text>
        <t/>
      </text>
    </comment>
    <comment ref="AU2" authorId="0">
      <text>
        <t/>
      </text>
    </comment>
    <comment ref="AV2" authorId="0">
      <text>
        <t/>
      </text>
    </comment>
    <comment ref="AW2" authorId="0">
      <text>
        <t/>
      </text>
    </comment>
    <comment ref="AX2" authorId="0">
      <text>
        <t/>
      </text>
    </comment>
    <comment ref="AY2" authorId="0">
      <text>
        <t/>
      </text>
    </comment>
    <comment ref="AZ2" authorId="0">
      <text>
        <t/>
      </text>
    </comment>
    <comment ref="BA2" authorId="0">
      <text>
        <t/>
      </text>
    </comment>
  </commentList>
</comments>
</file>

<file path=xl/comments3.xml><?xml version="1.0" encoding="utf-8"?>
<comments xmlns="http://schemas.openxmlformats.org/spreadsheetml/2006/main">
  <authors>
    <author>xlsx-populate</author>
  </authors>
  <commentList>
    <comment ref="E2" authorId="0">
      <text>
        <t>Age of the patient in a specific consultation.</t>
      </text>
    </comment>
    <comment ref="F2" authorId="0">
      <text>
        <t/>
      </text>
    </comment>
    <comment ref="G2" authorId="0">
      <text>
        <t/>
      </text>
    </comment>
  </commentList>
</comments>
</file>

<file path=xl/sharedStrings.xml><?xml version="1.0" encoding="utf-8"?>
<sst xmlns="http://schemas.openxmlformats.org/spreadsheetml/2006/main">
  <si>
    <t xml:space="preserve">TEI id</t>
  </si>
  <si>
    <t xml:space="preserve">Org Unit *</t>
  </si>
  <si>
    <t xml:space="preserve">No geometry</t>
  </si>
  <si>
    <t xml:space="preserve">Date of enrollment *
(YYYY-MM-DD)</t>
  </si>
  <si>
    <t xml:space="preserve">Incident Date
(YYYY-MM-DD)</t>
  </si>
  <si>
    <t xml:space="preserve">Event id</t>
  </si>
  <si>
    <t xml:space="preserve">TEI Id</t>
  </si>
  <si>
    <t xml:space="preserve">Consultation date *
(YYYY-MM-DD)</t>
  </si>
  <si>
    <t xml:space="preserve">Closure date *
(YYYY-MM-DD)</t>
  </si>
  <si>
    <t xml:space="preserve">From TEI (HIV Patient)</t>
  </si>
  <si>
    <t xml:space="preserve">To TEI (HIV Child)</t>
  </si>
  <si>
    <t xml:space="preserve">Name</t>
  </si>
  <si>
    <t xml:space="preserve">Description</t>
  </si>
  <si>
    <t xml:space="preserve">Value Type</t>
  </si>
  <si>
    <t xml:space="preserve">Option Set</t>
  </si>
  <si>
    <t xml:space="preserve">Possible Values</t>
  </si>
  <si>
    <t xml:space="preserve">Remarks (to be introduced in the database)</t>
  </si>
  <si>
    <t xml:space="preserve"/>
  </si>
  <si>
    <t xml:space="preserve">LONG_TEXT</t>
  </si>
  <si>
    <t xml:space="preserve">Reason of closure</t>
  </si>
  <si>
    <t xml:space="preserve">TEXT</t>
  </si>
  <si>
    <t xml:space="preserve">HIV CLO - Closure reason</t>
  </si>
  <si>
    <t xml:space="preserve">Lost to follow-up, Transferred OUT, Dead</t>
  </si>
  <si>
    <t xml:space="preserve">Closure date</t>
  </si>
  <si>
    <t xml:space="preserve">DATE</t>
  </si>
  <si>
    <t xml:space="preserve">Confirmed HIV failure</t>
  </si>
  <si>
    <t xml:space="preserve">BOOLEAN</t>
  </si>
  <si>
    <t xml:space="preserve">Suspected HIV failure</t>
  </si>
  <si>
    <t xml:space="preserve">ARV line</t>
  </si>
  <si>
    <t xml:space="preserve">INTEGER_POSITIVE</t>
  </si>
  <si>
    <t xml:space="preserve">HIV FUP_ARV - ARV line</t>
  </si>
  <si>
    <t xml:space="preserve">1, 2, 3</t>
  </si>
  <si>
    <t xml:space="preserve">ARV regimen: first 2 drugs</t>
  </si>
  <si>
    <t xml:space="preserve">ARV History - ARV regimen first 2 drugs</t>
  </si>
  <si>
    <t xml:space="preserve">ABC/3TC, AZT/3TC, ETV/DRV/r, TDF/3TC, d4T/3TC</t>
  </si>
  <si>
    <t xml:space="preserve">ARV regimen: third drug</t>
  </si>
  <si>
    <t xml:space="preserve">ARV History - ARV regimen third drug</t>
  </si>
  <si>
    <t xml:space="preserve">EFV, NVP, LPV/r, ATV/r, DTG, RAL</t>
  </si>
  <si>
    <t xml:space="preserve">Date Cotrimoxazole prophylaxis</t>
  </si>
  <si>
    <t xml:space="preserve">Date start ARV</t>
  </si>
  <si>
    <t xml:space="preserve">If substitution</t>
  </si>
  <si>
    <t xml:space="preserve">Reason for substitution</t>
  </si>
  <si>
    <t xml:space="preserve">HIV FUP_ARV - Reason for substitution</t>
  </si>
  <si>
    <t xml:space="preserve">Toxicity/side effects, Pregnancy, New TB, Updated recommendations, Virological failure, Immunological failure, Clinical failure, Others, Rupture</t>
  </si>
  <si>
    <t xml:space="preserve">Advanced HIV (AHD)</t>
  </si>
  <si>
    <t xml:space="preserve">Cryptococcal meningitis</t>
  </si>
  <si>
    <t xml:space="preserve">HIV FUP_Advanced_HIV - Cryptococcal meningitis</t>
  </si>
  <si>
    <t xml:space="preserve">No, Yes, not on treatment, Yes, on Cotrimoxazole</t>
  </si>
  <si>
    <t xml:space="preserve">Kala Azar</t>
  </si>
  <si>
    <t xml:space="preserve">HIV FUP_Advanced_HIV - Kala Azar</t>
  </si>
  <si>
    <t xml:space="preserve">No, Yes, not on treatment, Yes, on Amphotericin, Yes, on Amphotericin + Miltefosine</t>
  </si>
  <si>
    <t xml:space="preserve">Kaposi sarcoma</t>
  </si>
  <si>
    <t xml:space="preserve">HIV FUP_Advanced_HIV - Kaposi sarcoma</t>
  </si>
  <si>
    <t xml:space="preserve">No, Yes, not on treatment, Yes, on chemotherapy</t>
  </si>
  <si>
    <t xml:space="preserve">Neurotoxoplasmosis</t>
  </si>
  <si>
    <t xml:space="preserve">HIV FUP_Advanced_HIV - Neurotoxoplasmosis</t>
  </si>
  <si>
    <t xml:space="preserve">No, Yes, not on treatment, Yes, on Amphotericin + Flucytosine, Yes, on Amphotericin + Fluconazole, Yes, on Flucytosine + Fluconazole, Yes, on Fluconazole</t>
  </si>
  <si>
    <t xml:space="preserve">Other:</t>
  </si>
  <si>
    <t xml:space="preserve">HIV FUP_Advanced_HIV - Other</t>
  </si>
  <si>
    <t xml:space="preserve">CMV, MAC, PML, TB, Others</t>
  </si>
  <si>
    <t xml:space="preserve">Pneumocystis Jirovecii</t>
  </si>
  <si>
    <t xml:space="preserve">ARV1 start date</t>
  </si>
  <si>
    <t xml:space="preserve">ARV2 start date</t>
  </si>
  <si>
    <t xml:space="preserve">ARV3 start date</t>
  </si>
  <si>
    <t xml:space="preserve">Consultation date</t>
  </si>
  <si>
    <t xml:space="preserve">pVL date</t>
  </si>
  <si>
    <t xml:space="preserve">Children tested</t>
  </si>
  <si>
    <t xml:space="preserve">Current age</t>
  </si>
  <si>
    <t xml:space="preserve">Age of the patient in a specific consultation.</t>
  </si>
  <si>
    <t xml:space="preserve">Current WHO stage</t>
  </si>
  <si>
    <t xml:space="preserve">WHO system for adults sorts patients into one of four hierarchical clinical stages ranging from stage 1 (asymptomatic) to stage 4 (AIDS).</t>
  </si>
  <si>
    <t xml:space="preserve">HIV FUP_Gen - Current WHO stage</t>
  </si>
  <si>
    <t xml:space="preserve">1, 2, 3, 4</t>
  </si>
  <si>
    <t xml:space="preserve">Date enrollment PMTCT</t>
  </si>
  <si>
    <t xml:space="preserve">Date of next appointment</t>
  </si>
  <si>
    <t xml:space="preserve">Date in which the patient was scheduled to come for the next follow-up visit.</t>
  </si>
  <si>
    <t xml:space="preserve">Differentiated Model of Care</t>
  </si>
  <si>
    <t xml:space="preserve">If the patient come for a differentiated model of care, which model is provided.</t>
  </si>
  <si>
    <t xml:space="preserve">HIV FUP_Gen - Differentiated Model of Care</t>
  </si>
  <si>
    <t xml:space="preserve">GAG, PODIs, Adherence Club, Return to regular consultation, Others</t>
  </si>
  <si>
    <t xml:space="preserve">Lactating in current visit</t>
  </si>
  <si>
    <t xml:space="preserve">Number of children</t>
  </si>
  <si>
    <t xml:space="preserve">Partner tested</t>
  </si>
  <si>
    <t xml:space="preserve">Pregnant in current visit</t>
  </si>
  <si>
    <t xml:space="preserve">Type of visit</t>
  </si>
  <si>
    <t xml:space="preserve">Reason why the patient come to the service.</t>
  </si>
  <si>
    <t xml:space="preserve">HIV FUP_Gen - Type of visit</t>
  </si>
  <si>
    <t xml:space="preserve">Visit – Starts ART, Visit – Continue ART, Visit – stop ART, Visit – restart ART, No scheduled visit, Lost to follow-up, Transferred OUT, Dead, Other (eg. Hospitalized), Differentiated models of care, Transferred IN</t>
  </si>
  <si>
    <t xml:space="preserve">CD4</t>
  </si>
  <si>
    <t xml:space="preserve">NUMBER</t>
  </si>
  <si>
    <t xml:space="preserve">CrAg</t>
  </si>
  <si>
    <t xml:space="preserve">HIV FUP_Negative_Positive</t>
  </si>
  <si>
    <t xml:space="preserve">Negative, Positive</t>
  </si>
  <si>
    <t xml:space="preserve">Creatinine</t>
  </si>
  <si>
    <t xml:space="preserve">Glomerular clearance</t>
  </si>
  <si>
    <t xml:space="preserve">HBV</t>
  </si>
  <si>
    <t xml:space="preserve">HCV</t>
  </si>
  <si>
    <t xml:space="preserve">Others:</t>
  </si>
  <si>
    <t xml:space="preserve">TB LAM</t>
  </si>
  <si>
    <t xml:space="preserve">Viral load</t>
  </si>
  <si>
    <t xml:space="preserve">PSEC session</t>
  </si>
  <si>
    <t xml:space="preserve">HIV FUP_PSEC - PSEC session</t>
  </si>
  <si>
    <t xml:space="preserve">Pre-ART session, Adherence session, Enhanced adherence session, No session</t>
  </si>
  <si>
    <t xml:space="preserve">Date of start TB treatment</t>
  </si>
  <si>
    <t xml:space="preserve">Date of start TPT</t>
  </si>
  <si>
    <t xml:space="preserve">TB status (anytime since last review)</t>
  </si>
  <si>
    <t xml:space="preserve">HIV FUP_TB - TB status (anytime since last review)</t>
  </si>
  <si>
    <t xml:space="preserve">Active TB, not on treatment, Screened, not TB and on TPT, Screened, not TB not on TPT, Yes, on DSTB treatment, Yes, on DRTB treatment</t>
  </si>
  <si>
    <t xml:space="preserve">Type of TB preventive treatment (TPT)</t>
  </si>
  <si>
    <t xml:space="preserve">HIV FUP_TB - Type of TB preventive treatment (TPT)</t>
  </si>
  <si>
    <t xml:space="preserve">INH 6-9 months, INH 36 months, INH-RP 3 months, INH-RP 1 month, Others</t>
  </si>
  <si>
    <t xml:space="preserve">Organisation Units</t>
  </si>
  <si>
    <t xml:space="preserve">Relationship Types</t>
  </si>
  <si>
    <t xml:space="preserve">Relationship Type HIV - Mother to child (from)</t>
  </si>
  <si>
    <t xml:space="preserve">Relationship Type HIV - Mother to child (to)</t>
  </si>
  <si>
    <t xml:space="preserve">Options</t>
  </si>
  <si>
    <t xml:space="preserve">Boolean</t>
  </si>
  <si>
    <t xml:space="preserve">True only</t>
  </si>
  <si>
    <t xml:space="preserve">a0WAIF7HDPA</t>
  </si>
  <si>
    <t xml:space="preserve">AC659Jsytp8</t>
  </si>
  <si>
    <t xml:space="preserve">a2AlNr4ZUM7</t>
  </si>
  <si>
    <t xml:space="preserve">gcy7rrF6xZ6</t>
  </si>
  <si>
    <t xml:space="preserve">a4CUGoD8qSw</t>
  </si>
  <si>
    <t xml:space="preserve">hbBpolqzGs3</t>
  </si>
  <si>
    <t xml:space="preserve">a4uueE3DPrU</t>
  </si>
  <si>
    <t xml:space="preserve">HfNk7t9XfgD</t>
  </si>
  <si>
    <t xml:space="preserve">a6cX8AwRBQQ</t>
  </si>
  <si>
    <t xml:space="preserve">iD3qHINjf6i</t>
  </si>
  <si>
    <t xml:space="preserve">a6Gkh1mUbTE</t>
  </si>
  <si>
    <t xml:space="preserve">IuoDnyzcc5C</t>
  </si>
  <si>
    <t xml:space="preserve">a84e6bL4YYI</t>
  </si>
  <si>
    <t xml:space="preserve">MBq5J97frp2</t>
  </si>
  <si>
    <t xml:space="preserve">a8DBGBDM2Rf</t>
  </si>
  <si>
    <t xml:space="preserve">mp9Mo40kxhr</t>
  </si>
  <si>
    <t xml:space="preserve">aaeEwS8wBIh</t>
  </si>
  <si>
    <t xml:space="preserve">njhXerqyrKM</t>
  </si>
  <si>
    <t xml:space="preserve">aAIcGyFvSwU</t>
  </si>
  <si>
    <t xml:space="preserve">oQGANjJsikT</t>
  </si>
  <si>
    <t xml:space="preserve">aaK602zfBmn</t>
  </si>
  <si>
    <t xml:space="preserve">T2HakwvAI5c</t>
  </si>
  <si>
    <t xml:space="preserve">aAOiMyEzc1r</t>
  </si>
  <si>
    <t xml:space="preserve">tN4h1Klk3Jd</t>
  </si>
  <si>
    <t xml:space="preserve">aAqKaZ27GV1</t>
  </si>
  <si>
    <t xml:space="preserve">XqMkOOKfwyq</t>
  </si>
  <si>
    <t xml:space="preserve">aCAmhCHQr77</t>
  </si>
  <si>
    <t xml:space="preserve">Y3TC5DlDipl</t>
  </si>
  <si>
    <t xml:space="preserve">acgyd6RxxFf</t>
  </si>
  <si>
    <t xml:space="preserve">aciGUmQn44v</t>
  </si>
  <si>
    <t xml:space="preserve">ack1yUTaAMc</t>
  </si>
  <si>
    <t xml:space="preserve">aCu0hdwW1Pp</t>
  </si>
  <si>
    <t xml:space="preserve">acWG4YqHUVY</t>
  </si>
  <si>
    <t xml:space="preserve">aE8doKQ2LAw</t>
  </si>
  <si>
    <t xml:space="preserve">aeEOl7WjD2U</t>
  </si>
  <si>
    <t xml:space="preserve">aEEXpzE9LwS</t>
  </si>
  <si>
    <t xml:space="preserve">aEg9DOL1no5</t>
  </si>
  <si>
    <t xml:space="preserve">aeiANImtslg</t>
  </si>
  <si>
    <t xml:space="preserve">aEu45BcxeEP</t>
  </si>
  <si>
    <t xml:space="preserve">aeYPzukCruA</t>
  </si>
  <si>
    <t xml:space="preserve">aGgTZJ1n76o</t>
  </si>
  <si>
    <t xml:space="preserve">aGWoDlUg3VI</t>
  </si>
  <si>
    <t xml:space="preserve">aI4YrjIwmNZ</t>
  </si>
  <si>
    <t xml:space="preserve">aiewcoVlS8R</t>
  </si>
  <si>
    <t xml:space="preserve">aiKGI31mMph</t>
  </si>
  <si>
    <t xml:space="preserve">aikjaHPu35D</t>
  </si>
  <si>
    <t xml:space="preserve">aIOGirvr2qp</t>
  </si>
  <si>
    <t xml:space="preserve">aIqamMsIHeC</t>
  </si>
  <si>
    <t xml:space="preserve">ak8Q5HiRZhA</t>
  </si>
  <si>
    <t xml:space="preserve">akeIQiKA0Ow</t>
  </si>
  <si>
    <t xml:space="preserve">akIBBcyLfpw</t>
  </si>
  <si>
    <t xml:space="preserve">akKokX4OQZc</t>
  </si>
  <si>
    <t xml:space="preserve">akpl9RhHQHu</t>
  </si>
  <si>
    <t xml:space="preserve">aKY9gSq7KCi</t>
  </si>
  <si>
    <t xml:space="preserve">am4ghMBqG1U</t>
  </si>
  <si>
    <t xml:space="preserve">amGE1abGitN</t>
  </si>
  <si>
    <t xml:space="preserve">amMZ4XrTqBQ</t>
  </si>
  <si>
    <t xml:space="preserve">aMqgE9u9PjM</t>
  </si>
  <si>
    <t xml:space="preserve">amUtWeq1wF1</t>
  </si>
  <si>
    <t xml:space="preserve">ao4ekc8rem3</t>
  </si>
  <si>
    <t xml:space="preserve">aO6x6cjtj1i</t>
  </si>
  <si>
    <t xml:space="preserve">aOAj0LGZwjN</t>
  </si>
  <si>
    <t xml:space="preserve">aoFkd6irlud</t>
  </si>
  <si>
    <t xml:space="preserve">aOi0mF6Pvkz</t>
  </si>
  <si>
    <t xml:space="preserve">aoM3icKrppD</t>
  </si>
  <si>
    <t xml:space="preserve">aOojxMl2RN5</t>
  </si>
  <si>
    <t xml:space="preserve">aoQx3gSwelo</t>
  </si>
  <si>
    <t xml:space="preserve">aqIFvBlareF</t>
  </si>
  <si>
    <t xml:space="preserve">aQKQcU1Cqy8</t>
  </si>
  <si>
    <t xml:space="preserve">aqKQQ33lFaP</t>
  </si>
  <si>
    <t xml:space="preserve">aQMjNsTWsIP</t>
  </si>
  <si>
    <t xml:space="preserve">aqMJyoILE1e</t>
  </si>
  <si>
    <t xml:space="preserve">aQspAbeRb3I</t>
  </si>
  <si>
    <t xml:space="preserve">aqWeWiKFGka</t>
  </si>
  <si>
    <t xml:space="preserve">aS29zbUBIN9</t>
  </si>
  <si>
    <t xml:space="preserve">as8heZaEP1I</t>
  </si>
  <si>
    <t xml:space="preserve">asa2pFXKZtx</t>
  </si>
  <si>
    <t xml:space="preserve">aSagHEjCfxS</t>
  </si>
  <si>
    <t xml:space="preserve">asaq6Skb108</t>
  </si>
  <si>
    <t xml:space="preserve">asoXp2TpBOi</t>
  </si>
  <si>
    <t xml:space="preserve">assnyp1KjWw</t>
  </si>
  <si>
    <t xml:space="preserve">au0Z3ArPP3D</t>
  </si>
  <si>
    <t xml:space="preserve">aU8Y48KXwiO</t>
  </si>
  <si>
    <t xml:space="preserve">aUg76WkTvke</t>
  </si>
  <si>
    <t xml:space="preserve">aUiKWPigYLc</t>
  </si>
  <si>
    <t xml:space="preserve">auINrWNcFuQ</t>
  </si>
  <si>
    <t xml:space="preserve">aUqWsyuKC8U</t>
  </si>
  <si>
    <t xml:space="preserve">aus19uD0l28</t>
  </si>
  <si>
    <t xml:space="preserve">auUlfc9rTFO</t>
  </si>
  <si>
    <t xml:space="preserve">auwjTetssu0</t>
  </si>
  <si>
    <t xml:space="preserve">aWayGHtRsNW</t>
  </si>
  <si>
    <t xml:space="preserve">awyi2XFxeSx</t>
  </si>
  <si>
    <t xml:space="preserve">aYj8YYZ8Lie</t>
  </si>
  <si>
    <t xml:space="preserve">aykB38aQVHp</t>
  </si>
  <si>
    <t xml:space="preserve">ayQhmc7Rj8X</t>
  </si>
  <si>
    <t xml:space="preserve">aySqLmHSxUN</t>
  </si>
  <si>
    <t xml:space="preserve">BIuh09yWphN</t>
  </si>
  <si>
    <t xml:space="preserve">bKFCrFUngfM</t>
  </si>
  <si>
    <t xml:space="preserve">C0l2JKnmBxF</t>
  </si>
  <si>
    <t xml:space="preserve">C2ElE0mPf4z</t>
  </si>
  <si>
    <t xml:space="preserve">C44EtbOzGpY</t>
  </si>
  <si>
    <t xml:space="preserve">C4G8cO7wbWL</t>
  </si>
  <si>
    <t xml:space="preserve">C4GgyZQNQnu</t>
  </si>
  <si>
    <t xml:space="preserve">C6ozFvNB9Nd</t>
  </si>
  <si>
    <t xml:space="preserve">C6qQ2puFvoK</t>
  </si>
  <si>
    <t xml:space="preserve">CA6tZKt2lGL</t>
  </si>
  <si>
    <t xml:space="preserve">CAE3GQ1KJJp</t>
  </si>
  <si>
    <t xml:space="preserve">CaKQuqcIJIM</t>
  </si>
  <si>
    <t xml:space="preserve">CAUBAWrSwWZ</t>
  </si>
  <si>
    <t xml:space="preserve">CCgcXfVgPEt</t>
  </si>
  <si>
    <t xml:space="preserve">CcYXEPYwwGy</t>
  </si>
  <si>
    <t xml:space="preserve">CeesUndrUU8</t>
  </si>
  <si>
    <t xml:space="preserve">CeoDInraMC1</t>
  </si>
  <si>
    <t xml:space="preserve">Ceq0Kt8N9FA</t>
  </si>
  <si>
    <t xml:space="preserve">CeuZlHLzb8H</t>
  </si>
  <si>
    <t xml:space="preserve">CeYnkYjUcCh</t>
  </si>
  <si>
    <t xml:space="preserve">CgaukEdnTTJ</t>
  </si>
  <si>
    <t xml:space="preserve">CgCwUB16Ytt</t>
  </si>
  <si>
    <t xml:space="preserve">CGGQxjDjSaC</t>
  </si>
  <si>
    <t xml:space="preserve">CGm6sCfobB5</t>
  </si>
  <si>
    <t xml:space="preserve">CGqCyruntm4</t>
  </si>
  <si>
    <t xml:space="preserve">CgtmweiBRdi</t>
  </si>
  <si>
    <t xml:space="preserve">CIaKUaMTs9u</t>
  </si>
  <si>
    <t xml:space="preserve">CiIhcJ2v8NG</t>
  </si>
  <si>
    <t xml:space="preserve">CIKu79TrA43</t>
  </si>
  <si>
    <t xml:space="preserve">CK2FIowLrpN</t>
  </si>
  <si>
    <t xml:space="preserve">Ck4mevuFnls</t>
  </si>
  <si>
    <t xml:space="preserve">CKaWQD9t81I</t>
  </si>
  <si>
    <t xml:space="preserve">CKGCynVID3M</t>
  </si>
  <si>
    <t xml:space="preserve">CKgYYjcAShm</t>
  </si>
  <si>
    <t xml:space="preserve">CMEBd0UApVC</t>
  </si>
  <si>
    <t xml:space="preserve">CMmIbPRk4pn</t>
  </si>
  <si>
    <t xml:space="preserve">CMOuWUQUhv0</t>
  </si>
  <si>
    <t xml:space="preserve">Cmq5EkdMYLt</t>
  </si>
  <si>
    <t xml:space="preserve">COcdzVNGGbd</t>
  </si>
  <si>
    <t xml:space="preserve">Cq25XyJHBod</t>
  </si>
  <si>
    <t xml:space="preserve">CQ4IpNKaIqU</t>
  </si>
  <si>
    <t xml:space="preserve">CQ8pKvTZ1zZ</t>
  </si>
  <si>
    <t xml:space="preserve">CQiMdwMORyp</t>
  </si>
  <si>
    <t xml:space="preserve">CqoN0A9sKIu</t>
  </si>
  <si>
    <t xml:space="preserve">CqsTMH3AAns</t>
  </si>
  <si>
    <t xml:space="preserve">CS0izXVvaJJ</t>
  </si>
  <si>
    <t xml:space="preserve">CS21dV1zklA</t>
  </si>
  <si>
    <t xml:space="preserve">Cu81dWN2ZxI</t>
  </si>
  <si>
    <t xml:space="preserve">CUU5rbMFFg1</t>
  </si>
  <si>
    <t xml:space="preserve">CuwHDqqyLmN</t>
  </si>
  <si>
    <t xml:space="preserve">CuwLv26sjwK</t>
  </si>
  <si>
    <t xml:space="preserve">CwgR2jbLAZP</t>
  </si>
  <si>
    <t xml:space="preserve">CWSetP3gZeL</t>
  </si>
  <si>
    <t xml:space="preserve">Cy4sTvjhDhR</t>
  </si>
  <si>
    <t xml:space="preserve">Cy6Jlyvblzf</t>
  </si>
  <si>
    <t xml:space="preserve">CyA1hYP43Zf</t>
  </si>
  <si>
    <t xml:space="preserve">CyclsPafgBH</t>
  </si>
  <si>
    <t xml:space="preserve">CykxAHLGbn5</t>
  </si>
  <si>
    <t xml:space="preserve">CyOeq0l78z0</t>
  </si>
  <si>
    <t xml:space="preserve">CYqgbMAQwMl</t>
  </si>
  <si>
    <t xml:space="preserve">CYugQJsSGn6</t>
  </si>
  <si>
    <t xml:space="preserve">d37sdYsZaGP</t>
  </si>
  <si>
    <t xml:space="preserve">e0KIhSOESSN</t>
  </si>
  <si>
    <t xml:space="preserve">e0mOFcnT2Dd</t>
  </si>
  <si>
    <t xml:space="preserve">e0Y9pDrkpaD</t>
  </si>
  <si>
    <t xml:space="preserve">e4ewdbYLZT3</t>
  </si>
  <si>
    <t xml:space="preserve">e4MVH2sxGrI</t>
  </si>
  <si>
    <t xml:space="preserve">e4qcQtKwSGp</t>
  </si>
  <si>
    <t xml:space="preserve">e4sBxBiWmgw</t>
  </si>
  <si>
    <t xml:space="preserve">e6CuzjD7dn7</t>
  </si>
  <si>
    <t xml:space="preserve">e6yMFzYT5eu</t>
  </si>
  <si>
    <t xml:space="preserve">e8ekIDF9gQF</t>
  </si>
  <si>
    <t xml:space="preserve">e8ILqRaJJh4</t>
  </si>
  <si>
    <t xml:space="preserve">e8kjw8rnPlA</t>
  </si>
  <si>
    <t xml:space="preserve">ea6BLNM8utp</t>
  </si>
  <si>
    <t xml:space="preserve">eA8H3FLUpH1</t>
  </si>
  <si>
    <t xml:space="preserve">ea8uZoTBcgE</t>
  </si>
  <si>
    <t xml:space="preserve">eAbOzLmNXWK</t>
  </si>
  <si>
    <t xml:space="preserve">eAeUZNXjeTC</t>
  </si>
  <si>
    <t xml:space="preserve">eAItXalOciq</t>
  </si>
  <si>
    <t xml:space="preserve">eAw7jVuLONb</t>
  </si>
  <si>
    <t xml:space="preserve">ec4MJLZ3oz1</t>
  </si>
  <si>
    <t xml:space="preserve">eCa2NUFZwH1</t>
  </si>
  <si>
    <t xml:space="preserve">eCK4QXeqtHW</t>
  </si>
  <si>
    <t xml:space="preserve">ecoBeNF8p3s</t>
  </si>
  <si>
    <t xml:space="preserve">eCwJQ92zrwS</t>
  </si>
  <si>
    <t xml:space="preserve">eCy4MkcUOr9</t>
  </si>
  <si>
    <t xml:space="preserve">eE0KLS3JjVR</t>
  </si>
  <si>
    <t xml:space="preserve">eE6XIaBrVZF</t>
  </si>
  <si>
    <t xml:space="preserve">eEaGwj0hhz3</t>
  </si>
  <si>
    <t xml:space="preserve">eEEtYcEPj1D</t>
  </si>
  <si>
    <t xml:space="preserve">eEMD98jtkYK</t>
  </si>
  <si>
    <t xml:space="preserve">eeuYD2JBCEV</t>
  </si>
  <si>
    <t xml:space="preserve">eGQVLqXP4NK</t>
  </si>
  <si>
    <t xml:space="preserve">eGuafrPVnp1</t>
  </si>
  <si>
    <t xml:space="preserve">eieucaSDSyz</t>
  </si>
  <si>
    <t xml:space="preserve">ekC9LoGZS7f</t>
  </si>
  <si>
    <t xml:space="preserve">eKIRKjMdojN</t>
  </si>
  <si>
    <t xml:space="preserve">ekodVgBjrWv</t>
  </si>
  <si>
    <t xml:space="preserve">ekOwQIZT0PL</t>
  </si>
  <si>
    <t xml:space="preserve">ekWCWyvZDPH</t>
  </si>
  <si>
    <t xml:space="preserve">eMk7FK8u6OQ</t>
  </si>
  <si>
    <t xml:space="preserve">eMstBZlyNXx</t>
  </si>
  <si>
    <t xml:space="preserve">eMyiWp2wucU</t>
  </si>
  <si>
    <t xml:space="preserve">eO48tB6E0kk</t>
  </si>
  <si>
    <t xml:space="preserve">eOaYf9bcG77</t>
  </si>
  <si>
    <t xml:space="preserve">eOcjlTihUew</t>
  </si>
  <si>
    <t xml:space="preserve">eOV7xWWteUB</t>
  </si>
  <si>
    <t xml:space="preserve">eOwdis3IigO</t>
  </si>
  <si>
    <t xml:space="preserve">eq2BeDckJfi</t>
  </si>
  <si>
    <t xml:space="preserve">eQ8LJ4HP8mm</t>
  </si>
  <si>
    <t xml:space="preserve">eQcZpqk0Kt9</t>
  </si>
  <si>
    <t xml:space="preserve">eQeGKucbsEN</t>
  </si>
  <si>
    <t xml:space="preserve">es0AsMH2bDw</t>
  </si>
  <si>
    <t xml:space="preserve">eS0EkIktO8w</t>
  </si>
  <si>
    <t xml:space="preserve">es6v4Dsqf12</t>
  </si>
  <si>
    <t xml:space="preserve">eSArGthQIiG</t>
  </si>
  <si>
    <t xml:space="preserve">eSiBCEDguYC</t>
  </si>
  <si>
    <t xml:space="preserve">eUCS9ER4iIG</t>
  </si>
  <si>
    <t xml:space="preserve">eUeEMBhctQo</t>
  </si>
  <si>
    <t xml:space="preserve">eUG0gRcN149</t>
  </si>
  <si>
    <t xml:space="preserve">eukDOAr7NUE</t>
  </si>
  <si>
    <t xml:space="preserve">euKmlEu0pNS</t>
  </si>
  <si>
    <t xml:space="preserve">eUO0EugItxK</t>
  </si>
  <si>
    <t xml:space="preserve">eUsnGEvb6Ij</t>
  </si>
  <si>
    <t xml:space="preserve">eUSup1wYX9u</t>
  </si>
  <si>
    <t xml:space="preserve">eUYVljmOD9E</t>
  </si>
  <si>
    <t xml:space="preserve">eW8iPpU3Nrh</t>
  </si>
  <si>
    <t xml:space="preserve">eWAzizG1XUk</t>
  </si>
  <si>
    <t xml:space="preserve">eWI9W6If3Lq</t>
  </si>
  <si>
    <t xml:space="preserve">eWk4UXtaOyc</t>
  </si>
  <si>
    <t xml:space="preserve">ewPZcYth0fn</t>
  </si>
  <si>
    <t xml:space="preserve">ewSgr9Vo97g</t>
  </si>
  <si>
    <t xml:space="preserve">eWUfVdBbMOH</t>
  </si>
  <si>
    <t xml:space="preserve">ewwn8iCA2KP</t>
  </si>
  <si>
    <t xml:space="preserve">eWy8eZsr2Xg</t>
  </si>
  <si>
    <t xml:space="preserve">eWYHuGIoz2E</t>
  </si>
  <si>
    <t xml:space="preserve">eYEjJSwJTHq</t>
  </si>
  <si>
    <t xml:space="preserve">eyELdgcsHF4</t>
  </si>
  <si>
    <t xml:space="preserve">eYEr7suZhNu</t>
  </si>
  <si>
    <t xml:space="preserve">eyiEmaZfEPy</t>
  </si>
  <si>
    <t xml:space="preserve">G0gtIQMnV2l</t>
  </si>
  <si>
    <t xml:space="preserve">G0uE2zzj4Nz</t>
  </si>
  <si>
    <t xml:space="preserve">G2QPo0pVX9Y</t>
  </si>
  <si>
    <t xml:space="preserve">G40GfnuAwfK</t>
  </si>
  <si>
    <t xml:space="preserve">G4GeWjbQB9L</t>
  </si>
  <si>
    <t xml:space="preserve">G4grOb20Epo</t>
  </si>
  <si>
    <t xml:space="preserve">G6BVfElXNoc</t>
  </si>
  <si>
    <t xml:space="preserve">G6gdIfYy4hU</t>
  </si>
  <si>
    <t xml:space="preserve">G6GqYpHPIy0</t>
  </si>
  <si>
    <t xml:space="preserve">G6uaXVGvGW6</t>
  </si>
  <si>
    <t xml:space="preserve">G80EWReoWVC</t>
  </si>
  <si>
    <t xml:space="preserve">G8a8UEH2L6D</t>
  </si>
  <si>
    <t xml:space="preserve">G8NYf7OaSXm</t>
  </si>
  <si>
    <t xml:space="preserve">Ga4fisob0XG</t>
  </si>
  <si>
    <t xml:space="preserve">GAD4Izdpwlk</t>
  </si>
  <si>
    <t xml:space="preserve">GaG6P8l5ed0</t>
  </si>
  <si>
    <t xml:space="preserve">GaOQdKw5u5q</t>
  </si>
  <si>
    <t xml:space="preserve">GASc4BeKJlo</t>
  </si>
  <si>
    <t xml:space="preserve">GCiWgiFl9bo</t>
  </si>
  <si>
    <t xml:space="preserve">GCKK9UThijq</t>
  </si>
  <si>
    <t xml:space="preserve">GCmksAyTCia</t>
  </si>
  <si>
    <t xml:space="preserve">GcU97SoocOr</t>
  </si>
  <si>
    <t xml:space="preserve">GCyN5gf8Ry2</t>
  </si>
  <si>
    <t xml:space="preserve">GCyWi3Vy3iy</t>
  </si>
  <si>
    <t xml:space="preserve">GEHfhUk5meb</t>
  </si>
  <si>
    <t xml:space="preserve">GEWqC89m0i7</t>
  </si>
  <si>
    <t xml:space="preserve">GEycPddrzNX</t>
  </si>
  <si>
    <t xml:space="preserve">GgCSZSXTnfm</t>
  </si>
  <si>
    <t xml:space="preserve">GGMDR3NcBek</t>
  </si>
  <si>
    <t xml:space="preserve">Ggov3SM127C</t>
  </si>
  <si>
    <t xml:space="preserve">GGw7gJPzv2n</t>
  </si>
  <si>
    <t xml:space="preserve">GIgKH0NONjC</t>
  </si>
  <si>
    <t xml:space="preserve">GIm81dQiDiM</t>
  </si>
  <si>
    <t xml:space="preserve">GiwZ8vfsbZp</t>
  </si>
  <si>
    <t xml:space="preserve">GkkpzYaRell</t>
  </si>
  <si>
    <t xml:space="preserve">GkMO6JYhzj3</t>
  </si>
  <si>
    <t xml:space="preserve">Gkq6dMnb237</t>
  </si>
  <si>
    <t xml:space="preserve">GkQh2AcrzXK</t>
  </si>
  <si>
    <t xml:space="preserve">GkqqW3LJl2M</t>
  </si>
  <si>
    <t xml:space="preserve">GKy0yqumkzO</t>
  </si>
  <si>
    <t xml:space="preserve">GKYftABuNn5</t>
  </si>
  <si>
    <t xml:space="preserve">Gkyq8MhAxM8</t>
  </si>
  <si>
    <t xml:space="preserve">GkYxna9t16P</t>
  </si>
  <si>
    <t xml:space="preserve">Gm0QGXdCF0t</t>
  </si>
  <si>
    <t xml:space="preserve">GMQNxfe5SH2</t>
  </si>
  <si>
    <t xml:space="preserve">GO2d50GVxbV</t>
  </si>
  <si>
    <t xml:space="preserve">Go4hjoGQZIc</t>
  </si>
  <si>
    <t xml:space="preserve">Gooft18eP3Y</t>
  </si>
  <si>
    <t xml:space="preserve">GOuWDWPPSDc</t>
  </si>
  <si>
    <t xml:space="preserve">Govlgwn2H5q</t>
  </si>
  <si>
    <t xml:space="preserve">GOXsQ2qLNQu</t>
  </si>
  <si>
    <t xml:space="preserve">GozFPPnuX7x</t>
  </si>
  <si>
    <t xml:space="preserve">GoZyf0tvkBD</t>
  </si>
  <si>
    <t xml:space="preserve">GqA5a40Ot8L</t>
  </si>
  <si>
    <t xml:space="preserve">GQQQpIfvPY4</t>
  </si>
  <si>
    <t xml:space="preserve">GQyWzzkgUu1</t>
  </si>
  <si>
    <t xml:space="preserve">Gs2didTVT2b</t>
  </si>
  <si>
    <t xml:space="preserve">GSiUhUQxxdd</t>
  </si>
  <si>
    <t xml:space="preserve">GsoscRPGWL6</t>
  </si>
  <si>
    <t xml:space="preserve">GsURKM1pfLS</t>
  </si>
  <si>
    <t xml:space="preserve">GsyoBKQAAnV</t>
  </si>
  <si>
    <t xml:space="preserve">GSysjHULSkR</t>
  </si>
  <si>
    <t xml:space="preserve">GU6VdQmvkk9</t>
  </si>
  <si>
    <t xml:space="preserve">GuauYq7AbfG</t>
  </si>
  <si>
    <t xml:space="preserve">GucgTu2uwJz</t>
  </si>
  <si>
    <t xml:space="preserve">GUCguNPezw1</t>
  </si>
  <si>
    <t xml:space="preserve">GUE3CNzdzaD</t>
  </si>
  <si>
    <t xml:space="preserve">GUi6NUPliFC</t>
  </si>
  <si>
    <t xml:space="preserve">GUmUOZCegSC</t>
  </si>
  <si>
    <t xml:space="preserve">GUSafYQpk2J</t>
  </si>
  <si>
    <t xml:space="preserve">GuWqi6jjiPG</t>
  </si>
  <si>
    <t xml:space="preserve">GUZuGIgyT9a</t>
  </si>
  <si>
    <t xml:space="preserve">GWiwrvQYTBd</t>
  </si>
  <si>
    <t xml:space="preserve">GwsvA39gKZ9</t>
  </si>
  <si>
    <t xml:space="preserve">GwsVYgQAamN</t>
  </si>
  <si>
    <t xml:space="preserve">GwUFKcyKd7B</t>
  </si>
  <si>
    <t xml:space="preserve">GwWoZEacrmf</t>
  </si>
  <si>
    <t xml:space="preserve">GY0KxswH9Uv</t>
  </si>
  <si>
    <t xml:space="preserve">GYagVTfXtF4</t>
  </si>
  <si>
    <t xml:space="preserve">GYIaAAQ3Hfh</t>
  </si>
  <si>
    <t xml:space="preserve">GyIHrBqSSzx</t>
  </si>
  <si>
    <t xml:space="preserve">GYUZug3lQ0D</t>
  </si>
  <si>
    <t xml:space="preserve">HkZOD9fS9cE</t>
  </si>
  <si>
    <t xml:space="preserve">i085EPiJbOO</t>
  </si>
  <si>
    <t xml:space="preserve">i0iUZn1iYIU</t>
  </si>
  <si>
    <t xml:space="preserve">i0MLrFX3tsa</t>
  </si>
  <si>
    <t xml:space="preserve">i0qGaxeoLN4</t>
  </si>
  <si>
    <t xml:space="preserve">i241SIPyQif</t>
  </si>
  <si>
    <t xml:space="preserve">i2e8dh054AO</t>
  </si>
  <si>
    <t xml:space="preserve">i4CW5iYdsYv</t>
  </si>
  <si>
    <t xml:space="preserve">i4cx7snN78C</t>
  </si>
  <si>
    <t xml:space="preserve">i4KiwGHHx5q</t>
  </si>
  <si>
    <t xml:space="preserve">i4OWmDX420G</t>
  </si>
  <si>
    <t xml:space="preserve">i4Yh6yNrtJ9</t>
  </si>
  <si>
    <t xml:space="preserve">i6ITuJGo3pK</t>
  </si>
  <si>
    <t xml:space="preserve">i6UTffMvWeW</t>
  </si>
  <si>
    <t xml:space="preserve">i8K8nIdBDyW</t>
  </si>
  <si>
    <t xml:space="preserve">i8Q5w4FhFXJ</t>
  </si>
  <si>
    <t xml:space="preserve">ia2TzmG7XeJ</t>
  </si>
  <si>
    <t xml:space="preserve">iA337qWCiug</t>
  </si>
  <si>
    <t xml:space="preserve">iAmcyjfEqJ6</t>
  </si>
  <si>
    <t xml:space="preserve">ic00nIflPko</t>
  </si>
  <si>
    <t xml:space="preserve">iCERs2N6Yo1</t>
  </si>
  <si>
    <t xml:space="preserve">iCMgV5m6elD</t>
  </si>
  <si>
    <t xml:space="preserve">iCO2bAUSMtO</t>
  </si>
  <si>
    <t xml:space="preserve">icuoihYb348</t>
  </si>
  <si>
    <t xml:space="preserve">iesjEHH6RmT</t>
  </si>
  <si>
    <t xml:space="preserve">iEW0CZlf5QB</t>
  </si>
  <si>
    <t xml:space="preserve">iG6fYrwQLut</t>
  </si>
  <si>
    <t xml:space="preserve">iGGG6P94X3l</t>
  </si>
  <si>
    <t xml:space="preserve">igIXqkbzq1N</t>
  </si>
  <si>
    <t xml:space="preserve">iGK8jGSINMz</t>
  </si>
  <si>
    <t xml:space="preserve">igKY3l4tSJK</t>
  </si>
  <si>
    <t xml:space="preserve">igQnnkJ8kkd</t>
  </si>
  <si>
    <t xml:space="preserve">iGshx6uQb73</t>
  </si>
  <si>
    <t xml:space="preserve">iI6RpulGf8Q</t>
  </si>
  <si>
    <t xml:space="preserve">iiO2VSrdlZ2</t>
  </si>
  <si>
    <t xml:space="preserve">ik6g2facDnl</t>
  </si>
  <si>
    <t xml:space="preserve">ik6YG8npQ8h</t>
  </si>
  <si>
    <t xml:space="preserve">iKaCYUFq3Xi</t>
  </si>
  <si>
    <t xml:space="preserve">iKSAvtGLTdG</t>
  </si>
  <si>
    <t xml:space="preserve">ikYHsWdi43d</t>
  </si>
  <si>
    <t xml:space="preserve">iM4Q5nxN0af</t>
  </si>
  <si>
    <t xml:space="preserve">iMmm2F0BUqs</t>
  </si>
  <si>
    <t xml:space="preserve">iMqERulTc1d</t>
  </si>
  <si>
    <t xml:space="preserve">imuweAG19Z8</t>
  </si>
  <si>
    <t xml:space="preserve">iMYdxjBWrz2</t>
  </si>
  <si>
    <t xml:space="preserve">in0unCT4rUZ</t>
  </si>
  <si>
    <t xml:space="preserve">iOCS5zxOptb</t>
  </si>
  <si>
    <t xml:space="preserve">ioCYawwCAwR</t>
  </si>
  <si>
    <t xml:space="preserve">ioisf0nu9rB</t>
  </si>
  <si>
    <t xml:space="preserve">iOo1V18vGxc</t>
  </si>
  <si>
    <t xml:space="preserve">iOyWtMW49FQ</t>
  </si>
  <si>
    <t xml:space="preserve">iQ62YOMIStX</t>
  </si>
  <si>
    <t xml:space="preserve">iq8kuaHq2RN</t>
  </si>
  <si>
    <t xml:space="preserve">iqIpnbiJWIS</t>
  </si>
  <si>
    <t xml:space="preserve">iqKka58MHa9</t>
  </si>
  <si>
    <t xml:space="preserve">iqqCoQJbFEg</t>
  </si>
  <si>
    <t xml:space="preserve">iqWOsmqu3Mb</t>
  </si>
  <si>
    <t xml:space="preserve">iS70tXQRjlE</t>
  </si>
  <si>
    <t xml:space="preserve">iSMLVTM4wv8</t>
  </si>
  <si>
    <t xml:space="preserve">isuY0XtwxTu</t>
  </si>
  <si>
    <t xml:space="preserve">isWCUWAfQXU</t>
  </si>
  <si>
    <t xml:space="preserve">iUgFGwuFT6P</t>
  </si>
  <si>
    <t xml:space="preserve">iugtL79951N</t>
  </si>
  <si>
    <t xml:space="preserve">iui6X5Yha65</t>
  </si>
  <si>
    <t xml:space="preserve">iUUNuRWNp1D</t>
  </si>
  <si>
    <t xml:space="preserve">iUYJTQ0nrqS</t>
  </si>
  <si>
    <t xml:space="preserve">iw0Gc2w2e3A</t>
  </si>
  <si>
    <t xml:space="preserve">iW6pHvsEqIo</t>
  </si>
  <si>
    <t xml:space="preserve">iW8LPuePK8Y</t>
  </si>
  <si>
    <t xml:space="preserve">iwcH67e1fXJ</t>
  </si>
  <si>
    <t xml:space="preserve">iwclBzkqIEn</t>
  </si>
  <si>
    <t xml:space="preserve">iWqYR6xLt5P</t>
  </si>
  <si>
    <t xml:space="preserve">iwysA6GzI2z</t>
  </si>
  <si>
    <t xml:space="preserve">iyeK90WqIeq</t>
  </si>
  <si>
    <t xml:space="preserve">iyI19MTuirN</t>
  </si>
  <si>
    <t xml:space="preserve">JeptRWX6EKJ</t>
  </si>
  <si>
    <t xml:space="preserve">jK0kZunAD1m</t>
  </si>
  <si>
    <t xml:space="preserve">K0CE6xP0iHb</t>
  </si>
  <si>
    <t xml:space="preserve">K0IIR0XHs42</t>
  </si>
  <si>
    <t xml:space="preserve">K2AlZdC6Y8n</t>
  </si>
  <si>
    <t xml:space="preserve">K2SMVgzmaiZ</t>
  </si>
  <si>
    <t xml:space="preserve">K2yMEfcEADv</t>
  </si>
  <si>
    <t xml:space="preserve">K6YPxsH64Na</t>
  </si>
  <si>
    <t xml:space="preserve">K8sN91R7BKx</t>
  </si>
  <si>
    <t xml:space="preserve">Ka0OvzHoVDF</t>
  </si>
  <si>
    <t xml:space="preserve">KA3fwJHLoDs</t>
  </si>
  <si>
    <t xml:space="preserve">KAc73hwxdN7</t>
  </si>
  <si>
    <t xml:space="preserve">KAG0wIbXrTG</t>
  </si>
  <si>
    <t xml:space="preserve">KaSkiNkh5QN</t>
  </si>
  <si>
    <t xml:space="preserve">KCc90tp5CPS</t>
  </si>
  <si>
    <t xml:space="preserve">KCGOa0ompuB</t>
  </si>
  <si>
    <t xml:space="preserve">KCmEoJUMPU9</t>
  </si>
  <si>
    <t xml:space="preserve">KCwH3iCJpA6</t>
  </si>
  <si>
    <t xml:space="preserve">Ke0Zhmjzioj</t>
  </si>
  <si>
    <t xml:space="preserve">KEKqLxHywrs</t>
  </si>
  <si>
    <t xml:space="preserve">Kem2fatnIte</t>
  </si>
  <si>
    <t xml:space="preserve">KEmIS7NPMCB</t>
  </si>
  <si>
    <t xml:space="preserve">KeQzYobZkBV</t>
  </si>
  <si>
    <t xml:space="preserve">KEUztJAFfQz</t>
  </si>
  <si>
    <t xml:space="preserve">KEv3SvclzmJ</t>
  </si>
  <si>
    <t xml:space="preserve">KewZknboF2m</t>
  </si>
  <si>
    <t xml:space="preserve">KEycdEiUWt8</t>
  </si>
  <si>
    <t xml:space="preserve">Kg0QorZb166</t>
  </si>
  <si>
    <t xml:space="preserve">KGegkw6iYGM</t>
  </si>
  <si>
    <t xml:space="preserve">KGsvcielRW2</t>
  </si>
  <si>
    <t xml:space="preserve">KiALKuQNB2w</t>
  </si>
  <si>
    <t xml:space="preserve">KIeJLeW8Ntt</t>
  </si>
  <si>
    <t xml:space="preserve">KIg1BFU4YSI</t>
  </si>
  <si>
    <t xml:space="preserve">KIK0lzvIctc</t>
  </si>
  <si>
    <t xml:space="preserve">KIruSZqvV3p</t>
  </si>
  <si>
    <t xml:space="preserve">KIWgnvUNsZO</t>
  </si>
  <si>
    <t xml:space="preserve">KIwtSw0WNPv</t>
  </si>
  <si>
    <t xml:space="preserve">Kk8Rs1yHvYP</t>
  </si>
  <si>
    <t xml:space="preserve">KKaKW5oWNW3</t>
  </si>
  <si>
    <t xml:space="preserve">KkKIIC47Ysj</t>
  </si>
  <si>
    <t xml:space="preserve">KklvBPoEBGB</t>
  </si>
  <si>
    <t xml:space="preserve">KkmiWDXSFSd</t>
  </si>
  <si>
    <t xml:space="preserve">KKmKloNtxEK</t>
  </si>
  <si>
    <t xml:space="preserve">KKmORJIDA2J</t>
  </si>
  <si>
    <t xml:space="preserve">KKorLKjFWMW</t>
  </si>
  <si>
    <t xml:space="preserve">KKOuyaTPxpV</t>
  </si>
  <si>
    <t xml:space="preserve">KkYxniZ64c1</t>
  </si>
  <si>
    <t xml:space="preserve">Km8dg8BXN9x</t>
  </si>
  <si>
    <t xml:space="preserve">KmCizLEheKm</t>
  </si>
  <si>
    <t xml:space="preserve">KMCqOddyDWH</t>
  </si>
  <si>
    <t xml:space="preserve">KMEvPVDUM3O</t>
  </si>
  <si>
    <t xml:space="preserve">KMIjMTtKBjt</t>
  </si>
  <si>
    <t xml:space="preserve">KMm4W1auvrT</t>
  </si>
  <si>
    <t xml:space="preserve">KmSES9fMqCE</t>
  </si>
  <si>
    <t xml:space="preserve">KO0kjIf86Iq</t>
  </si>
  <si>
    <t xml:space="preserve">KO0ob7XgGMQ</t>
  </si>
  <si>
    <t xml:space="preserve">KO827TWci3n</t>
  </si>
  <si>
    <t xml:space="preserve">KOaI9FavqWL</t>
  </si>
  <si>
    <t xml:space="preserve">KoEBgJaqzSc</t>
  </si>
  <si>
    <t xml:space="preserve">KOs1Pr9yni6</t>
  </si>
  <si>
    <t xml:space="preserve">KoSmJ1DPhAM</t>
  </si>
  <si>
    <t xml:space="preserve">KOwX1adNAu5</t>
  </si>
  <si>
    <t xml:space="preserve">KQAZbATw0yL</t>
  </si>
  <si>
    <t xml:space="preserve">KQGE2J7FxF3</t>
  </si>
  <si>
    <t xml:space="preserve">KQIi7VDD4HO</t>
  </si>
  <si>
    <t xml:space="preserve">KqsK5Y01BHa</t>
  </si>
  <si>
    <t xml:space="preserve">KQusIwp460g</t>
  </si>
  <si>
    <t xml:space="preserve">KsFFk2NL9nL</t>
  </si>
  <si>
    <t xml:space="preserve">KSrZJkte0Uz</t>
  </si>
  <si>
    <t xml:space="preserve">KUiy21zdnxS</t>
  </si>
  <si>
    <t xml:space="preserve">KUKUKTCw8rc</t>
  </si>
  <si>
    <t xml:space="preserve">KUO0CbPeDza</t>
  </si>
  <si>
    <t xml:space="preserve">KuszAg9dcyP</t>
  </si>
  <si>
    <t xml:space="preserve">KuYh3JQis5w</t>
  </si>
  <si>
    <t xml:space="preserve">KWABPSdugJ7</t>
  </si>
  <si>
    <t xml:space="preserve">Kwew0dciD0K</t>
  </si>
  <si>
    <t xml:space="preserve">KWGQrvjfzok</t>
  </si>
  <si>
    <t xml:space="preserve">Kwm4r1xUQGZ</t>
  </si>
  <si>
    <t xml:space="preserve">KWsBfbZi9y7</t>
  </si>
  <si>
    <t xml:space="preserve">KwsT9oTj5xf</t>
  </si>
  <si>
    <t xml:space="preserve">Kwu2IXauHbZ</t>
  </si>
  <si>
    <t xml:space="preserve">KYaSyIYnVSe</t>
  </si>
  <si>
    <t xml:space="preserve">KyCw610b5vj</t>
  </si>
  <si>
    <t xml:space="preserve">KYSIqXIoXJw</t>
  </si>
  <si>
    <t xml:space="preserve">KYWvrEcqYjS</t>
  </si>
  <si>
    <t xml:space="preserve">m0e0Zzgtv5w</t>
  </si>
  <si>
    <t xml:space="preserve">m0SYkaTzPKx</t>
  </si>
  <si>
    <t xml:space="preserve">m0WqWhwfq4d</t>
  </si>
  <si>
    <t xml:space="preserve">m0yuovS1lso</t>
  </si>
  <si>
    <t xml:space="preserve">m2A5WtrNxbf</t>
  </si>
  <si>
    <t xml:space="preserve">m2ArmWPIJ5A</t>
  </si>
  <si>
    <t xml:space="preserve">m2e20wyShHL</t>
  </si>
  <si>
    <t xml:space="preserve">m4MVevx0Vmr</t>
  </si>
  <si>
    <t xml:space="preserve">m6ap3G8RWeD</t>
  </si>
  <si>
    <t xml:space="preserve">m6uMW1UwlZ7</t>
  </si>
  <si>
    <t xml:space="preserve">m80zr18mIVo</t>
  </si>
  <si>
    <t xml:space="preserve">m86mtC3HjKj</t>
  </si>
  <si>
    <t xml:space="preserve">m8KCBjHulf5</t>
  </si>
  <si>
    <t xml:space="preserve">mABlMmB3kTs</t>
  </si>
  <si>
    <t xml:space="preserve">macRHYs0m0I</t>
  </si>
  <si>
    <t xml:space="preserve">maoDv5mrHpJ</t>
  </si>
  <si>
    <t xml:space="preserve">maS8JQjgjuB</t>
  </si>
  <si>
    <t xml:space="preserve">mAUx9PwN5ZF</t>
  </si>
  <si>
    <t xml:space="preserve">mCgpMaRzucU</t>
  </si>
  <si>
    <t xml:space="preserve">mCKutVMhqZs</t>
  </si>
  <si>
    <t xml:space="preserve">mE2xmxx0tw9</t>
  </si>
  <si>
    <t xml:space="preserve">mE6mPhCZXoe</t>
  </si>
  <si>
    <t xml:space="preserve">meErgytkViv</t>
  </si>
  <si>
    <t xml:space="preserve">mEQbyvl1eym</t>
  </si>
  <si>
    <t xml:space="preserve">mEWgFCjVoHi</t>
  </si>
  <si>
    <t xml:space="preserve">meyklQ2ySvr</t>
  </si>
  <si>
    <t xml:space="preserve">mGiWWPBKHfp</t>
  </si>
  <si>
    <t xml:space="preserve">mGKet5HVRfu</t>
  </si>
  <si>
    <t xml:space="preserve">mgkLiWeqkGU</t>
  </si>
  <si>
    <t xml:space="preserve">mgoFmycml4c</t>
  </si>
  <si>
    <t xml:space="preserve">mgofzdZfFH1</t>
  </si>
  <si>
    <t xml:space="preserve">mi6JzS7FMLX</t>
  </si>
  <si>
    <t xml:space="preserve">mi8VinRMi9J</t>
  </si>
  <si>
    <t xml:space="preserve">mIG6nAAAJ3I</t>
  </si>
  <si>
    <t xml:space="preserve">mIk9UfTExUK</t>
  </si>
  <si>
    <t xml:space="preserve">mIoXFLFkBX8</t>
  </si>
  <si>
    <t xml:space="preserve">mK7sTn7lDWx</t>
  </si>
  <si>
    <t xml:space="preserve">mkAdj4jBHME</t>
  </si>
  <si>
    <t xml:space="preserve">mKArXLgHhZW</t>
  </si>
  <si>
    <t xml:space="preserve">mkDoX7G5iid</t>
  </si>
  <si>
    <t xml:space="preserve">mkSms9Hf2Hu</t>
  </si>
  <si>
    <t xml:space="preserve">mKwhKtBDsYo</t>
  </si>
  <si>
    <t xml:space="preserve">mKwtsbQc461</t>
  </si>
  <si>
    <t xml:space="preserve">mkyQnaNKniS</t>
  </si>
  <si>
    <t xml:space="preserve">mM0kaUmCOGO</t>
  </si>
  <si>
    <t xml:space="preserve">mm6narJi1N8</t>
  </si>
  <si>
    <t xml:space="preserve">mMcNJgqJgXK</t>
  </si>
  <si>
    <t xml:space="preserve">mMgZvq4SEW4</t>
  </si>
  <si>
    <t xml:space="preserve">mMIFGgE6u2E</t>
  </si>
  <si>
    <t xml:space="preserve">mmK0DCvLdcV</t>
  </si>
  <si>
    <t xml:space="preserve">mMYdz8AxR9B</t>
  </si>
  <si>
    <t xml:space="preserve">mO2Dz98HJB8</t>
  </si>
  <si>
    <t xml:space="preserve">moEDRJ7i8lM</t>
  </si>
  <si>
    <t xml:space="preserve">mOiwLOo0en2</t>
  </si>
  <si>
    <t xml:space="preserve">mOo3QHb6dcK</t>
  </si>
  <si>
    <t xml:space="preserve">mouufx4Lz5g</t>
  </si>
  <si>
    <t xml:space="preserve">mQ6ZB5mWfPe</t>
  </si>
  <si>
    <t xml:space="preserve">mQIBPG0VeGF</t>
  </si>
  <si>
    <t xml:space="preserve">mqIvKop8rWi</t>
  </si>
  <si>
    <t xml:space="preserve">mQkZxr4Yvuo</t>
  </si>
  <si>
    <t xml:space="preserve">mqoH9ZA00V5</t>
  </si>
  <si>
    <t xml:space="preserve">mQwfexTwQ3q</t>
  </si>
  <si>
    <t xml:space="preserve">msawn2FlpOK</t>
  </si>
  <si>
    <t xml:space="preserve">mSkgWnOCbeT</t>
  </si>
  <si>
    <t xml:space="preserve">mSM3mwUMX7L</t>
  </si>
  <si>
    <t xml:space="preserve">msU5XyNsSWT</t>
  </si>
  <si>
    <t xml:space="preserve">mswrVzuok4J</t>
  </si>
  <si>
    <t xml:space="preserve">msywJFN28LU</t>
  </si>
  <si>
    <t xml:space="preserve">mU0o2QBz3X0</t>
  </si>
  <si>
    <t xml:space="preserve">mu6i7yP1Pek</t>
  </si>
  <si>
    <t xml:space="preserve">mu8J1I3iqDx</t>
  </si>
  <si>
    <t xml:space="preserve">mUaCEUwSzYw</t>
  </si>
  <si>
    <t xml:space="preserve">muGK2fO4BTT</t>
  </si>
  <si>
    <t xml:space="preserve">mUGOUen0Ly3</t>
  </si>
  <si>
    <t xml:space="preserve">mUrfOzYXmUi</t>
  </si>
  <si>
    <t xml:space="preserve">mw4LGGcvWVH</t>
  </si>
  <si>
    <t xml:space="preserve">mWqYfV12Uf5</t>
  </si>
  <si>
    <t xml:space="preserve">mY8CppbXQ8y</t>
  </si>
  <si>
    <t xml:space="preserve">myS07IpcVZj</t>
  </si>
  <si>
    <t xml:space="preserve">mYUg6CBacIl</t>
  </si>
  <si>
    <t xml:space="preserve">mYY94KaULCh</t>
  </si>
  <si>
    <t xml:space="preserve">NKbu2RGi4Og</t>
  </si>
  <si>
    <t xml:space="preserve">O06Yz06hZLi</t>
  </si>
  <si>
    <t xml:space="preserve">O0URjcvRtkW</t>
  </si>
  <si>
    <t xml:space="preserve">O2cj8IFGy5k</t>
  </si>
  <si>
    <t xml:space="preserve">O2UBbwf1XDB</t>
  </si>
  <si>
    <t xml:space="preserve">O4wprkzpzO5</t>
  </si>
  <si>
    <t xml:space="preserve">O6icefr437U</t>
  </si>
  <si>
    <t xml:space="preserve">O6iFTY1EttX</t>
  </si>
  <si>
    <t xml:space="preserve">O6MNChxM1IS</t>
  </si>
  <si>
    <t xml:space="preserve">O6SywnF31RG</t>
  </si>
  <si>
    <t xml:space="preserve">O8i0EHJXjF0</t>
  </si>
  <si>
    <t xml:space="preserve">O8IRX4Twd53</t>
  </si>
  <si>
    <t xml:space="preserve">O8meZ2oLIwN</t>
  </si>
  <si>
    <t xml:space="preserve">O8Qb2qKP6TS</t>
  </si>
  <si>
    <t xml:space="preserve">Oa29PAfnsYe</t>
  </si>
  <si>
    <t xml:space="preserve">Oa4yMSWIrxT</t>
  </si>
  <si>
    <t xml:space="preserve">OcsJp7tUnZw</t>
  </si>
  <si>
    <t xml:space="preserve">Oe08L8n6h9F</t>
  </si>
  <si>
    <t xml:space="preserve">Oe6ZK6lup03</t>
  </si>
  <si>
    <t xml:space="preserve">OE89VAuE3Am</t>
  </si>
  <si>
    <t xml:space="preserve">OEEjL0z3Gu7</t>
  </si>
  <si>
    <t xml:space="preserve">OeEnJ8NB7tH</t>
  </si>
  <si>
    <t xml:space="preserve">OEGGA1LieC4</t>
  </si>
  <si>
    <t xml:space="preserve">OeIqkhtucSs</t>
  </si>
  <si>
    <t xml:space="preserve">OekRVEWWghC</t>
  </si>
  <si>
    <t xml:space="preserve">OeOcHT2T5pa</t>
  </si>
  <si>
    <t xml:space="preserve">OeOSPsYQA4G</t>
  </si>
  <si>
    <t xml:space="preserve">OG64Brg4fqU</t>
  </si>
  <si>
    <t xml:space="preserve">OG7llW8DP4u</t>
  </si>
  <si>
    <t xml:space="preserve">OGKiztttnkn</t>
  </si>
  <si>
    <t xml:space="preserve">OgLpPVhRtbI</t>
  </si>
  <si>
    <t xml:space="preserve">OgOqUo9K9vM</t>
  </si>
  <si>
    <t xml:space="preserve">OgXF630fJwz</t>
  </si>
  <si>
    <t xml:space="preserve">OGysndObITq</t>
  </si>
  <si>
    <t xml:space="preserve">OGyUVRvpoHh</t>
  </si>
  <si>
    <t xml:space="preserve">Oi0kud324gj</t>
  </si>
  <si>
    <t xml:space="preserve">Oi0OIvw9sLG</t>
  </si>
  <si>
    <t xml:space="preserve">OiA9nOzaqUN</t>
  </si>
  <si>
    <t xml:space="preserve">OiGAqbqQwVs</t>
  </si>
  <si>
    <t xml:space="preserve">OK0MpA2v7mD</t>
  </si>
  <si>
    <t xml:space="preserve">OKcLMOK8jCZ</t>
  </si>
  <si>
    <t xml:space="preserve">OkELVJRgu6Q</t>
  </si>
  <si>
    <t xml:space="preserve">OKIPH4krIry</t>
  </si>
  <si>
    <t xml:space="preserve">OM0KEUMDVem</t>
  </si>
  <si>
    <t xml:space="preserve">Om0YswIsyyp</t>
  </si>
  <si>
    <t xml:space="preserve">OmGWYfgiIxP</t>
  </si>
  <si>
    <t xml:space="preserve">OMHRGP7nSXp</t>
  </si>
  <si>
    <t xml:space="preserve">OmmwkH0Y1gc</t>
  </si>
  <si>
    <t xml:space="preserve">OokP4oYjw0J</t>
  </si>
  <si>
    <t xml:space="preserve">OOmQhKERT5o</t>
  </si>
  <si>
    <t xml:space="preserve">OoQBxv40RD7</t>
  </si>
  <si>
    <t xml:space="preserve">OoQFrZNX58k</t>
  </si>
  <si>
    <t xml:space="preserve">OosRLl1xPDg</t>
  </si>
  <si>
    <t xml:space="preserve">OoUxowwSrrc</t>
  </si>
  <si>
    <t xml:space="preserve">Oq2hO6BN6cC</t>
  </si>
  <si>
    <t xml:space="preserve">OQUTz5QBPLE</t>
  </si>
  <si>
    <t xml:space="preserve">OQUx2qUsOCY</t>
  </si>
  <si>
    <t xml:space="preserve">OSAt5hpWa11</t>
  </si>
  <si>
    <t xml:space="preserve">OsaTBLaKTUR</t>
  </si>
  <si>
    <t xml:space="preserve">Osgbxzj8Nb5</t>
  </si>
  <si>
    <t xml:space="preserve">OSu2qpyFvuW</t>
  </si>
  <si>
    <t xml:space="preserve">OswFSBANgbJ</t>
  </si>
  <si>
    <t xml:space="preserve">OswTlGEfXd4</t>
  </si>
  <si>
    <t xml:space="preserve">OsyhkRzqH12</t>
  </si>
  <si>
    <t xml:space="preserve">OuA00dgjiXG</t>
  </si>
  <si>
    <t xml:space="preserve">OuAZ1GQNNlK</t>
  </si>
  <si>
    <t xml:space="preserve">OuSOXf7jf4V</t>
  </si>
  <si>
    <t xml:space="preserve">OUucIL4Q3e0</t>
  </si>
  <si>
    <t xml:space="preserve">OW2Nax3EOp3</t>
  </si>
  <si>
    <t xml:space="preserve">Ow6o2NpigoT</t>
  </si>
  <si>
    <t xml:space="preserve">OWc3l1chZQY</t>
  </si>
  <si>
    <t xml:space="preserve">OwInM3kVudk</t>
  </si>
  <si>
    <t xml:space="preserve">OWSqXViwMdg</t>
  </si>
  <si>
    <t xml:space="preserve">OwWu31T3pzE</t>
  </si>
  <si>
    <t xml:space="preserve">OYenqWngQ7a</t>
  </si>
  <si>
    <t xml:space="preserve">OYkbyXuhjHf</t>
  </si>
  <si>
    <t xml:space="preserve">OYKg8cU5FSv</t>
  </si>
  <si>
    <t xml:space="preserve">OYOS6gx6MsD</t>
  </si>
  <si>
    <t xml:space="preserve">OySkw4GbGzr</t>
  </si>
  <si>
    <t xml:space="preserve">Phjhh3fSb4k</t>
  </si>
  <si>
    <t xml:space="preserve">PSqNHuDLJch</t>
  </si>
  <si>
    <t xml:space="preserve">q0GvJlBGrRd</t>
  </si>
  <si>
    <t xml:space="preserve">q0maBC6VIR8</t>
  </si>
  <si>
    <t xml:space="preserve">q0miX1klMxl</t>
  </si>
  <si>
    <t xml:space="preserve">q0y0e1S40Rk</t>
  </si>
  <si>
    <t xml:space="preserve">q2EPmUEzm5s</t>
  </si>
  <si>
    <t xml:space="preserve">q4bEm593OHI</t>
  </si>
  <si>
    <t xml:space="preserve">q6AprgnJKhd</t>
  </si>
  <si>
    <t xml:space="preserve">q6OWyrmh1oj</t>
  </si>
  <si>
    <t xml:space="preserve">q6QOZF5aOg7</t>
  </si>
  <si>
    <t xml:space="preserve">q6yEFdW0mx4</t>
  </si>
  <si>
    <t xml:space="preserve">q8EPbSrp04e</t>
  </si>
  <si>
    <t xml:space="preserve">q8I9gGq9gVu</t>
  </si>
  <si>
    <t xml:space="preserve">q8qMRQamBj3</t>
  </si>
  <si>
    <t xml:space="preserve">q8svq9aBHvJ</t>
  </si>
  <si>
    <t xml:space="preserve">qAIN7A00x38</t>
  </si>
  <si>
    <t xml:space="preserve">qAMdEBRi47I</t>
  </si>
  <si>
    <t xml:space="preserve">QAQiGe0QiXs</t>
  </si>
  <si>
    <t xml:space="preserve">qaU1B8PVVk2</t>
  </si>
  <si>
    <t xml:space="preserve">qays5jzpLKO</t>
  </si>
  <si>
    <t xml:space="preserve">qC2ts3LpGIa</t>
  </si>
  <si>
    <t xml:space="preserve">qCaeOHsHB74</t>
  </si>
  <si>
    <t xml:space="preserve">qCg9fmBjF0M</t>
  </si>
  <si>
    <t xml:space="preserve">qCMNQKBQD8T</t>
  </si>
  <si>
    <t xml:space="preserve">qCw5X7isXsL</t>
  </si>
  <si>
    <t xml:space="preserve">qE7HKbph9La</t>
  </si>
  <si>
    <t xml:space="preserve">qEe0VFJBp6a</t>
  </si>
  <si>
    <t xml:space="preserve">qeiUHmduHWE</t>
  </si>
  <si>
    <t xml:space="preserve">qeqMedgvRyb</t>
  </si>
  <si>
    <t xml:space="preserve">qEYl7brhG2h</t>
  </si>
  <si>
    <t xml:space="preserve">qg8L5xwzK4S</t>
  </si>
  <si>
    <t xml:space="preserve">qga40INL9ui</t>
  </si>
  <si>
    <t xml:space="preserve">qGItrCtUmLz</t>
  </si>
  <si>
    <t xml:space="preserve">qgOGEe8NJdE</t>
  </si>
  <si>
    <t xml:space="preserve">qgsxR8vhevi</t>
  </si>
  <si>
    <t xml:space="preserve">qGWm0DTsoo3</t>
  </si>
  <si>
    <t xml:space="preserve">qI4IxQ9TUMV</t>
  </si>
  <si>
    <t xml:space="preserve">qign0tg0dQu</t>
  </si>
  <si>
    <t xml:space="preserve">QkcxaRUiBcm</t>
  </si>
  <si>
    <t xml:space="preserve">qKMRWIncG1c</t>
  </si>
  <si>
    <t xml:space="preserve">qM2pPjyA0fp</t>
  </si>
  <si>
    <t xml:space="preserve">qM8Ja75YSHx</t>
  </si>
  <si>
    <t xml:space="preserve">qMcPuE0dn0H</t>
  </si>
  <si>
    <t xml:space="preserve">qmGE5x30hFi</t>
  </si>
  <si>
    <t xml:space="preserve">qmGqcxlYABz</t>
  </si>
  <si>
    <t xml:space="preserve">qMMXtUPOk3Y</t>
  </si>
  <si>
    <t xml:space="preserve">qmMZmqVHX7P</t>
  </si>
  <si>
    <t xml:space="preserve">qMOgHI8XdSY</t>
  </si>
  <si>
    <t xml:space="preserve">qmQ7RbxWNNm</t>
  </si>
  <si>
    <t xml:space="preserve">qO46KKkokwM</t>
  </si>
  <si>
    <t xml:space="preserve">qOcR4hkH4Zv</t>
  </si>
  <si>
    <t xml:space="preserve">qqKs0D0zquy</t>
  </si>
  <si>
    <t xml:space="preserve">qqMPbyR6Tlp</t>
  </si>
  <si>
    <t xml:space="preserve">qqWATaYGlMW</t>
  </si>
  <si>
    <t xml:space="preserve">qQwtixaTnG4</t>
  </si>
  <si>
    <t xml:space="preserve">qSeirWWbZHU</t>
  </si>
  <si>
    <t xml:space="preserve">qss9sTlMiZK</t>
  </si>
  <si>
    <t xml:space="preserve">qswzlp35Cn0</t>
  </si>
  <si>
    <t xml:space="preserve">qUAlFFN2mPq</t>
  </si>
  <si>
    <t xml:space="preserve">quAYLy6vlqc</t>
  </si>
  <si>
    <t xml:space="preserve">quOKoRD43SS</t>
  </si>
  <si>
    <t xml:space="preserve">QvnpKFjmb1G</t>
  </si>
  <si>
    <t xml:space="preserve">qW2lKr7gzLS</t>
  </si>
  <si>
    <t xml:space="preserve">qwAlufof1dj</t>
  </si>
  <si>
    <t xml:space="preserve">qwiG5eiVrJA</t>
  </si>
  <si>
    <t xml:space="preserve">qWSgONN1hWR</t>
  </si>
  <si>
    <t xml:space="preserve">qwtiEiv9krN</t>
  </si>
  <si>
    <t xml:space="preserve">qY0gkVmF03l</t>
  </si>
  <si>
    <t xml:space="preserve">qyCil507JBg</t>
  </si>
  <si>
    <t xml:space="preserve">qyeuVbGoJiL</t>
  </si>
  <si>
    <t xml:space="preserve">qYgvDWBAJef</t>
  </si>
  <si>
    <t xml:space="preserve">qYIxdvo8BC2</t>
  </si>
  <si>
    <t xml:space="preserve">qymCAkOH91t</t>
  </si>
  <si>
    <t xml:space="preserve">qyuqHlVeM5A</t>
  </si>
  <si>
    <t xml:space="preserve">RCfnwOaWdec</t>
  </si>
  <si>
    <t xml:space="preserve">S0cXPXGnG6K</t>
  </si>
  <si>
    <t xml:space="preserve">S283KBJG33e</t>
  </si>
  <si>
    <t xml:space="preserve">S2EldbDPKE9</t>
  </si>
  <si>
    <t xml:space="preserve">S2kFDZX0k4z</t>
  </si>
  <si>
    <t xml:space="preserve">S4Gu0buX3Sd</t>
  </si>
  <si>
    <t xml:space="preserve">S4otyrcApbx</t>
  </si>
  <si>
    <t xml:space="preserve">S6QeRYmcxrz</t>
  </si>
  <si>
    <t xml:space="preserve">S8ol64WOsJ0</t>
  </si>
  <si>
    <t xml:space="preserve">S8UvhozXEoB</t>
  </si>
  <si>
    <t xml:space="preserve">SAk7HpPan11</t>
  </si>
  <si>
    <t xml:space="preserve">SAsdxrL8Lmr</t>
  </si>
  <si>
    <t xml:space="preserve">SaU9hcawZWL</t>
  </si>
  <si>
    <t xml:space="preserve">SaUjVVUaImi</t>
  </si>
  <si>
    <t xml:space="preserve">Sc1CfC3W1ht</t>
  </si>
  <si>
    <t xml:space="preserve">SCiMzGdsJJk</t>
  </si>
  <si>
    <t xml:space="preserve">ScUft4v5mKt</t>
  </si>
  <si>
    <t xml:space="preserve">Scw322TkCoJ</t>
  </si>
  <si>
    <t xml:space="preserve">Se4yXNBgTfk</t>
  </si>
  <si>
    <t xml:space="preserve">SE8853CsWNH</t>
  </si>
  <si>
    <t xml:space="preserve">SEa8kmWrV07</t>
  </si>
  <si>
    <t xml:space="preserve">SEi0y039Bsu</t>
  </si>
  <si>
    <t xml:space="preserve">SG406LAPV1s</t>
  </si>
  <si>
    <t xml:space="preserve">SG48u8MuWwB</t>
  </si>
  <si>
    <t xml:space="preserve">SG6kKtRqS8H</t>
  </si>
  <si>
    <t xml:space="preserve">SgkFOp91Q2m</t>
  </si>
  <si>
    <t xml:space="preserve">Si21CxiogRR</t>
  </si>
  <si>
    <t xml:space="preserve">Si8yIe18jwc</t>
  </si>
  <si>
    <t xml:space="preserve">SiAlFjPkryX</t>
  </si>
  <si>
    <t xml:space="preserve">SKGoxUebNED</t>
  </si>
  <si>
    <t xml:space="preserve">SKKs0Oii3ev</t>
  </si>
  <si>
    <t xml:space="preserve">SkKuByOe4MD</t>
  </si>
  <si>
    <t xml:space="preserve">SKnBnBCpxCM</t>
  </si>
  <si>
    <t xml:space="preserve">Skqw5JtShyI</t>
  </si>
  <si>
    <t xml:space="preserve">SMBYHid6xei</t>
  </si>
  <si>
    <t xml:space="preserve">SMEpUtnIWgM</t>
  </si>
  <si>
    <t xml:space="preserve">SmEVAfgjXDv</t>
  </si>
  <si>
    <t xml:space="preserve">SMmCbD8q3Ea</t>
  </si>
  <si>
    <t xml:space="preserve">SmS1Zjgrz5k</t>
  </si>
  <si>
    <t xml:space="preserve">Smu6sWOH8BJ</t>
  </si>
  <si>
    <t xml:space="preserve">So4It3qTSFY</t>
  </si>
  <si>
    <t xml:space="preserve">SOKwGOw06nm</t>
  </si>
  <si>
    <t xml:space="preserve">SOm0751wRdg</t>
  </si>
  <si>
    <t xml:space="preserve">SOoBC2UnsDl</t>
  </si>
  <si>
    <t xml:space="preserve">SowtyKbvo0E</t>
  </si>
  <si>
    <t xml:space="preserve">SOYNNSLrIMz</t>
  </si>
  <si>
    <t xml:space="preserve">SQeyxrxloPn</t>
  </si>
  <si>
    <t xml:space="preserve">SQqAvyKmUp1</t>
  </si>
  <si>
    <t xml:space="preserve">SqYx9GN3tSt</t>
  </si>
  <si>
    <t xml:space="preserve">Ss8o14KQtv7</t>
  </si>
  <si>
    <t xml:space="preserve">SsaGaBuEBQn</t>
  </si>
  <si>
    <t xml:space="preserve">Ssd7fJGBkkn</t>
  </si>
  <si>
    <t xml:space="preserve">SseONVvk7vz</t>
  </si>
  <si>
    <t xml:space="preserve">SSIXy3XZCdM</t>
  </si>
  <si>
    <t xml:space="preserve">SSJM8KTbhVA</t>
  </si>
  <si>
    <t xml:space="preserve">SsO48U97IiC</t>
  </si>
  <si>
    <t xml:space="preserve">SSqgXVuEyfX</t>
  </si>
  <si>
    <t xml:space="preserve">Ssqrrv05ip6</t>
  </si>
  <si>
    <t xml:space="preserve">SSsxb4DHJ5Z</t>
  </si>
  <si>
    <t xml:space="preserve">Ssu8L6N92fP</t>
  </si>
  <si>
    <t xml:space="preserve">SSYDgNYzZQ1</t>
  </si>
  <si>
    <t xml:space="preserve">SsyViCn52nj</t>
  </si>
  <si>
    <t xml:space="preserve">Su48y3MOcUr</t>
  </si>
  <si>
    <t xml:space="preserve">SU4GMV0TdNP</t>
  </si>
  <si>
    <t xml:space="preserve">SU8s69QumFY</t>
  </si>
  <si>
    <t xml:space="preserve">SucHpa9KvfP</t>
  </si>
  <si>
    <t xml:space="preserve">SUK2k8XXAMP</t>
  </si>
  <si>
    <t xml:space="preserve">SumrodMV1zW</t>
  </si>
  <si>
    <t xml:space="preserve">Suw7epZduZ3</t>
  </si>
  <si>
    <t xml:space="preserve">Sw4ud8JoVCE</t>
  </si>
  <si>
    <t xml:space="preserve">SWH8ymDVHBt</t>
  </si>
  <si>
    <t xml:space="preserve">SWqiQy9Leiu</t>
  </si>
  <si>
    <t xml:space="preserve">Sy4UDMnpQh1</t>
  </si>
  <si>
    <t xml:space="preserve">Sy6lZ4k6bYP</t>
  </si>
  <si>
    <t xml:space="preserve">Sy8ai0xf7l2</t>
  </si>
  <si>
    <t xml:space="preserve">SyaIyGJQ6PE</t>
  </si>
  <si>
    <t xml:space="preserve">SymeAaAwfqx</t>
  </si>
  <si>
    <t xml:space="preserve">SyQn2JUFCRw</t>
  </si>
  <si>
    <t xml:space="preserve">SYU9LxBq3wQ</t>
  </si>
  <si>
    <t xml:space="preserve">SYuqpNGAWVy</t>
  </si>
  <si>
    <t xml:space="preserve">TniMhrsDNun</t>
  </si>
  <si>
    <t xml:space="preserve">u0bJqagjNBA</t>
  </si>
  <si>
    <t xml:space="preserve">u0IZJEK27wU</t>
  </si>
  <si>
    <t xml:space="preserve">u0KqJaH09U8</t>
  </si>
  <si>
    <t xml:space="preserve">u0onHrX55Yj</t>
  </si>
  <si>
    <t xml:space="preserve">u2sXoXih3nC</t>
  </si>
  <si>
    <t xml:space="preserve">u4kP4HZTLQe</t>
  </si>
  <si>
    <t xml:space="preserve">u652Rkzdxhb</t>
  </si>
  <si>
    <t xml:space="preserve">u66GldH7Vno</t>
  </si>
  <si>
    <t xml:space="preserve">u6gjv5qAHEb</t>
  </si>
  <si>
    <t xml:space="preserve">u6Yp1Nt9j5w</t>
  </si>
  <si>
    <t xml:space="preserve">u8kH284b2Qw</t>
  </si>
  <si>
    <t xml:space="preserve">u8kHe72kgug</t>
  </si>
  <si>
    <t xml:space="preserve">u8OOg2ixYDH</t>
  </si>
  <si>
    <t xml:space="preserve">u8uYO8puKr1</t>
  </si>
  <si>
    <t xml:space="preserve">u8YHcRSaV3a</t>
  </si>
  <si>
    <t xml:space="preserve">uA2jhwOVbm3</t>
  </si>
  <si>
    <t xml:space="preserve">uA6vikJdFgt</t>
  </si>
  <si>
    <t xml:space="preserve">uacnOhBepBR</t>
  </si>
  <si>
    <t xml:space="preserve">uam8RcJHLXY</t>
  </si>
  <si>
    <t xml:space="preserve">uaWIjWxaK1O</t>
  </si>
  <si>
    <t xml:space="preserve">uAyOMCdmuBD</t>
  </si>
  <si>
    <t xml:space="preserve">uayW6yOheHh</t>
  </si>
  <si>
    <t xml:space="preserve">uc6UmQKxTjg</t>
  </si>
  <si>
    <t xml:space="preserve">uCc1ACrRrLT</t>
  </si>
  <si>
    <t xml:space="preserve">uci8GiZRa5r</t>
  </si>
  <si>
    <t xml:space="preserve">ucmgeUWamEu</t>
  </si>
  <si>
    <t xml:space="preserve">ucqmY0Els0s</t>
  </si>
  <si>
    <t xml:space="preserve">uCSVWg5sHCP</t>
  </si>
  <si>
    <t xml:space="preserve">ucYxLJizCng</t>
  </si>
  <si>
    <t xml:space="preserve">uE61Gu4uGKx</t>
  </si>
  <si>
    <t xml:space="preserve">ueIhVs6rPbX</t>
  </si>
  <si>
    <t xml:space="preserve">ueKuhHfdTS8</t>
  </si>
  <si>
    <t xml:space="preserve">uEOA9DbtpGV</t>
  </si>
  <si>
    <t xml:space="preserve">ueqw9Z2vpI5</t>
  </si>
  <si>
    <t xml:space="preserve">ueYOUr9nsnq</t>
  </si>
  <si>
    <t xml:space="preserve">uGigNXANtO5</t>
  </si>
  <si>
    <t xml:space="preserve">ugThSKg27Rb</t>
  </si>
  <si>
    <t xml:space="preserve">uguUy3Q71U2</t>
  </si>
  <si>
    <t xml:space="preserve">uGvGFcDL4FI</t>
  </si>
  <si>
    <t xml:space="preserve">uIIVZOAOcsB</t>
  </si>
  <si>
    <t xml:space="preserve">uISEGohqpzu</t>
  </si>
  <si>
    <t xml:space="preserve">uk88aK0osiG</t>
  </si>
  <si>
    <t xml:space="preserve">uK8B0ZLWjST</t>
  </si>
  <si>
    <t xml:space="preserve">uK8DGIgOreT</t>
  </si>
  <si>
    <t xml:space="preserve">uKGzJfGgSTb</t>
  </si>
  <si>
    <t xml:space="preserve">uLTNjMPh9pa</t>
  </si>
  <si>
    <t xml:space="preserve">um0t8npAZkc</t>
  </si>
  <si>
    <t xml:space="preserve">uMgHCsvAara</t>
  </si>
  <si>
    <t xml:space="preserve">uMKurGti6R3</t>
  </si>
  <si>
    <t xml:space="preserve">uMuIl3FGlcx</t>
  </si>
  <si>
    <t xml:space="preserve">uO02w0ncUHZ</t>
  </si>
  <si>
    <t xml:space="preserve">uOiGF8jH5R1</t>
  </si>
  <si>
    <t xml:space="preserve">uoMzByiQrpA</t>
  </si>
  <si>
    <t xml:space="preserve">uOQvQEwg4Oo</t>
  </si>
  <si>
    <t xml:space="preserve">uosxJVPJeIv</t>
  </si>
  <si>
    <t xml:space="preserve">uq0mtMhXONW</t>
  </si>
  <si>
    <t xml:space="preserve">uQ23CaGCNXY</t>
  </si>
  <si>
    <t xml:space="preserve">uq291nQ00lp</t>
  </si>
  <si>
    <t xml:space="preserve">uQ8zbH5xEZa</t>
  </si>
  <si>
    <t xml:space="preserve">uQAFwukaPjY</t>
  </si>
  <si>
    <t xml:space="preserve">uqCs8D5mgQP</t>
  </si>
  <si>
    <t xml:space="preserve">uqGK2Vv7xMK</t>
  </si>
  <si>
    <t xml:space="preserve">uSCYsUmGGCV</t>
  </si>
  <si>
    <t xml:space="preserve">uSoQlwqrfUY</t>
  </si>
  <si>
    <t xml:space="preserve">uSqLIBu1Qwe</t>
  </si>
  <si>
    <t xml:space="preserve">ussZzk7me3e</t>
  </si>
  <si>
    <t xml:space="preserve">uu4cWPKPu2m</t>
  </si>
  <si>
    <t xml:space="preserve">uuArABmWtcP</t>
  </si>
  <si>
    <t xml:space="preserve">uUeKbroVJ27</t>
  </si>
  <si>
    <t xml:space="preserve">uUoXhVi1OpU</t>
  </si>
  <si>
    <t xml:space="preserve">uUSKBFwGldb</t>
  </si>
  <si>
    <t xml:space="preserve">uUw5tPfEOBE</t>
  </si>
  <si>
    <t xml:space="preserve">uW6JJdr9oS6</t>
  </si>
  <si>
    <t xml:space="preserve">uWaK44ItKpL</t>
  </si>
  <si>
    <t xml:space="preserve">uWjGWKt5w4J</t>
  </si>
  <si>
    <t xml:space="preserve">uwMRs0f1oEt</t>
  </si>
  <si>
    <t xml:space="preserve">uWsbUuNOx5J</t>
  </si>
  <si>
    <t xml:space="preserve">uwWwS5I3xSg</t>
  </si>
  <si>
    <t xml:space="preserve">uY4f91YTuWb</t>
  </si>
  <si>
    <t xml:space="preserve">uYCjgFTJzEv</t>
  </si>
  <si>
    <t xml:space="preserve">uYgJwHjPOYz</t>
  </si>
  <si>
    <t xml:space="preserve">uyMHLXcUWYN</t>
  </si>
  <si>
    <t xml:space="preserve">uYOaAahiRfb</t>
  </si>
  <si>
    <t xml:space="preserve">uYonb6fQNcU</t>
  </si>
  <si>
    <t xml:space="preserve">uyovgidfMdE</t>
  </si>
  <si>
    <t xml:space="preserve">uYox4J14gey</t>
  </si>
  <si>
    <t xml:space="preserve">uyYBC4s4SWY</t>
  </si>
  <si>
    <t xml:space="preserve">W06Mj53BExi</t>
  </si>
  <si>
    <t xml:space="preserve">W0GkXy7rz2D</t>
  </si>
  <si>
    <t xml:space="preserve">W0MDslUV7M7</t>
  </si>
  <si>
    <t xml:space="preserve">W0S4ULvYqTJ</t>
  </si>
  <si>
    <t xml:space="preserve">W20M0EnJnBP</t>
  </si>
  <si>
    <t xml:space="preserve">W22R4a4APdF</t>
  </si>
  <si>
    <t xml:space="preserve">W2e0D8bazCb</t>
  </si>
  <si>
    <t xml:space="preserve">W6q9Q2JGtx3</t>
  </si>
  <si>
    <t xml:space="preserve">W80YIH9uxCW</t>
  </si>
  <si>
    <t xml:space="preserve">W84WiVyjYoh</t>
  </si>
  <si>
    <t xml:space="preserve">W88ynWM0Bmm</t>
  </si>
  <si>
    <t xml:space="preserve">W8OS8CQXwEJ</t>
  </si>
  <si>
    <t xml:space="preserve">W8WIZpUoMhB</t>
  </si>
  <si>
    <t xml:space="preserve">WaeanJU8cRj</t>
  </si>
  <si>
    <t xml:space="preserve">WaKmbu9EMph</t>
  </si>
  <si>
    <t xml:space="preserve">WAKrjtKDNim</t>
  </si>
  <si>
    <t xml:space="preserve">WAOq83BUkgc</t>
  </si>
  <si>
    <t xml:space="preserve">WaQh3ZOTmst</t>
  </si>
  <si>
    <t xml:space="preserve">Wc2JqkuMoXc</t>
  </si>
  <si>
    <t xml:space="preserve">WC64ZZZv60k</t>
  </si>
  <si>
    <t xml:space="preserve">WeCc0bwMjex</t>
  </si>
  <si>
    <t xml:space="preserve">WELDzusqOrA</t>
  </si>
  <si>
    <t xml:space="preserve">WemV1a2oMph</t>
  </si>
  <si>
    <t xml:space="preserve">WeSnq2qbya2</t>
  </si>
  <si>
    <t xml:space="preserve">WESsJEioR8a</t>
  </si>
  <si>
    <t xml:space="preserve">WEYVXJfFjk8</t>
  </si>
  <si>
    <t xml:space="preserve">WG25TdLBG5A</t>
  </si>
  <si>
    <t xml:space="preserve">Wg8NgPEAq5W</t>
  </si>
  <si>
    <t xml:space="preserve">WGAfAVl1ncv</t>
  </si>
  <si>
    <t xml:space="preserve">WgLfihMB5rG</t>
  </si>
  <si>
    <t xml:space="preserve">Wgn3chrh9bd</t>
  </si>
  <si>
    <t xml:space="preserve">WgoNfMqo5At</t>
  </si>
  <si>
    <t xml:space="preserve">WGS8BMWnvRS</t>
  </si>
  <si>
    <t xml:space="preserve">WiEXfGVED6f</t>
  </si>
  <si>
    <t xml:space="preserve">WiiMgWp0r3W</t>
  </si>
  <si>
    <t xml:space="preserve">WiIZmxvUe1q</t>
  </si>
  <si>
    <t xml:space="preserve">WiMNm5yWCYI</t>
  </si>
  <si>
    <t xml:space="preserve">WIsfgYUKAnp</t>
  </si>
  <si>
    <t xml:space="preserve">WKeBLypUNbd</t>
  </si>
  <si>
    <t xml:space="preserve">WkkYIHUhEIk</t>
  </si>
  <si>
    <t xml:space="preserve">WKoXHQhyp4P</t>
  </si>
  <si>
    <t xml:space="preserve">WmGTeQUgAKB</t>
  </si>
  <si>
    <t xml:space="preserve">WMKQLuhIMCi</t>
  </si>
  <si>
    <t xml:space="preserve">WmMhw7bbEwu</t>
  </si>
  <si>
    <t xml:space="preserve">WMmKLVV933M</t>
  </si>
  <si>
    <t xml:space="preserve">WMqEtO7BtIo</t>
  </si>
  <si>
    <t xml:space="preserve">WO0osGL8Ovd</t>
  </si>
  <si>
    <t xml:space="preserve">WO6p9dePXLy</t>
  </si>
  <si>
    <t xml:space="preserve">WOOwOfal0pk</t>
  </si>
  <si>
    <t xml:space="preserve">WOqoLaL0DNR</t>
  </si>
  <si>
    <t xml:space="preserve">WOUVkk1pz7M</t>
  </si>
  <si>
    <t xml:space="preserve">WoyOYHQwWYS</t>
  </si>
  <si>
    <t xml:space="preserve">WOysJ9Az8Y4</t>
  </si>
  <si>
    <t xml:space="preserve">WqCgSBED2Lq</t>
  </si>
  <si>
    <t xml:space="preserve">WQg5blBMreo</t>
  </si>
  <si>
    <t xml:space="preserve">Wqsx9UYmXJh</t>
  </si>
  <si>
    <t xml:space="preserve">WQwZrsr6HiY</t>
  </si>
  <si>
    <t xml:space="preserve">WS0QWfiVxi7</t>
  </si>
  <si>
    <t xml:space="preserve">WS4J13ySDYD</t>
  </si>
  <si>
    <t xml:space="preserve">Wsi3imlTuvf</t>
  </si>
  <si>
    <t xml:space="preserve">WSiOIdz1LVc</t>
  </si>
  <si>
    <t xml:space="preserve">WsiSu5hk1fA</t>
  </si>
  <si>
    <t xml:space="preserve">WSoxA2aGmZ6</t>
  </si>
  <si>
    <t xml:space="preserve">WsQr6r8A6Le</t>
  </si>
  <si>
    <t xml:space="preserve">Wu46L0v0BfD</t>
  </si>
  <si>
    <t xml:space="preserve">WU8Cj4BZNOS</t>
  </si>
  <si>
    <t xml:space="preserve">WUk9GLtEC6D</t>
  </si>
  <si>
    <t xml:space="preserve">WUsHsy0JMET</t>
  </si>
  <si>
    <t xml:space="preserve">WW4CUC4OBjk</t>
  </si>
  <si>
    <t xml:space="preserve">WWBXyeOW6xC</t>
  </si>
  <si>
    <t xml:space="preserve">Wwk7vJoE3Wv</t>
  </si>
  <si>
    <t xml:space="preserve">WychDLljqy6</t>
  </si>
  <si>
    <t xml:space="preserve">WygxdnPG5gd</t>
  </si>
  <si>
    <t xml:space="preserve">Wyius1VDR6z</t>
  </si>
  <si>
    <t xml:space="preserve">WykDP3FXdFD</t>
  </si>
  <si>
    <t xml:space="preserve">wyO9xzN7U4v</t>
  </si>
  <si>
    <t xml:space="preserve">WYQhPdnYRJe</t>
  </si>
  <si>
    <t xml:space="preserve">WysBMtP2tum</t>
  </si>
  <si>
    <t xml:space="preserve">Xgr1cl9Lvud</t>
  </si>
  <si>
    <t xml:space="preserve">xisA5QpqnkG</t>
  </si>
  <si>
    <t xml:space="preserve">y0ctG4iqwJO</t>
  </si>
  <si>
    <t xml:space="preserve">y0ieQoEy3XO</t>
  </si>
  <si>
    <t xml:space="preserve">y0wL2J96Q4f</t>
  </si>
  <si>
    <t xml:space="preserve">y0wlvvhCGhg</t>
  </si>
  <si>
    <t xml:space="preserve">y243znZoXLp</t>
  </si>
  <si>
    <t xml:space="preserve">y2MxVNcxUmE</t>
  </si>
  <si>
    <t xml:space="preserve">y2Qf99VrEE0</t>
  </si>
  <si>
    <t xml:space="preserve">y2y2Z5vOURP</t>
  </si>
  <si>
    <t xml:space="preserve">y437zBEkdXu</t>
  </si>
  <si>
    <t xml:space="preserve">y4MTpvWYdNR</t>
  </si>
  <si>
    <t xml:space="preserve">y4ohlGFcQwD</t>
  </si>
  <si>
    <t xml:space="preserve">y4y4wmGgVKR</t>
  </si>
  <si>
    <t xml:space="preserve">ya0ka6r1ULa</t>
  </si>
  <si>
    <t xml:space="preserve">yAkHCrOAku7</t>
  </si>
  <si>
    <t xml:space="preserve">yAy8vrkB4LZ</t>
  </si>
  <si>
    <t xml:space="preserve">yaYNh4e4T5x</t>
  </si>
  <si>
    <t xml:space="preserve">yAz6QoWPvft</t>
  </si>
  <si>
    <t xml:space="preserve">yCgdQz51DpE</t>
  </si>
  <si>
    <t xml:space="preserve">yCSOXoS7vSk</t>
  </si>
  <si>
    <t xml:space="preserve">ycwfBdQ5Go0</t>
  </si>
  <si>
    <t xml:space="preserve">yE2x0LG0Emj</t>
  </si>
  <si>
    <t xml:space="preserve">yI6phjo7UNZ</t>
  </si>
  <si>
    <t xml:space="preserve">yi8jb9aKHx6</t>
  </si>
  <si>
    <t xml:space="preserve">yIALSwAWagL</t>
  </si>
  <si>
    <t xml:space="preserve">yIfLG9orVZG</t>
  </si>
  <si>
    <t xml:space="preserve">yiM3uSeBroc</t>
  </si>
  <si>
    <t xml:space="preserve">yIpxCs4INwp</t>
  </si>
  <si>
    <t xml:space="preserve">yIqUFEtsu9f</t>
  </si>
  <si>
    <t xml:space="preserve">yKDBFONmHZM</t>
  </si>
  <si>
    <t xml:space="preserve">yke6kvbsZPY</t>
  </si>
  <si>
    <t xml:space="preserve">yKq8uXjPgUU</t>
  </si>
  <si>
    <t xml:space="preserve">yKUb4Za3Ahs</t>
  </si>
  <si>
    <t xml:space="preserve">yM85p7CGqNi</t>
  </si>
  <si>
    <t xml:space="preserve">yMCQGxESOYe</t>
  </si>
  <si>
    <t xml:space="preserve">ymCuVzs2GBr</t>
  </si>
  <si>
    <t xml:space="preserve">ymes8lhnGgH</t>
  </si>
  <si>
    <t xml:space="preserve">yMiGnxvLkdE</t>
  </si>
  <si>
    <t xml:space="preserve">ymM9xbGeMnb</t>
  </si>
  <si>
    <t xml:space="preserve">yo8dgIwII1I</t>
  </si>
  <si>
    <t xml:space="preserve">yo8mz8uYv7K</t>
  </si>
  <si>
    <t xml:space="preserve">yoaAxBt1aVu</t>
  </si>
  <si>
    <t xml:space="preserve">yoisXErZeQ1</t>
  </si>
  <si>
    <t xml:space="preserve">yOqKN8XELEf</t>
  </si>
  <si>
    <t xml:space="preserve">yowDDH0RA08</t>
  </si>
  <si>
    <t xml:space="preserve">yQ0bjCWwwDv</t>
  </si>
  <si>
    <t xml:space="preserve">yQ0IcTUoi3H</t>
  </si>
  <si>
    <t xml:space="preserve">yQ8ZcSVEUiR</t>
  </si>
  <si>
    <t xml:space="preserve">yQaCxEyYnDE</t>
  </si>
  <si>
    <t xml:space="preserve">yQebDcTwvey</t>
  </si>
  <si>
    <t xml:space="preserve">yQKWTuYSv4j</t>
  </si>
  <si>
    <t xml:space="preserve">yqonjBd3rQc</t>
  </si>
  <si>
    <t xml:space="preserve">yqQDITKsLNG</t>
  </si>
  <si>
    <t xml:space="preserve">yqQzwnZmsys</t>
  </si>
  <si>
    <t xml:space="preserve">ys6XieVNmzZ</t>
  </si>
  <si>
    <t xml:space="preserve">ySes4vEFXyP</t>
  </si>
  <si>
    <t xml:space="preserve">ysiOG2ockaq</t>
  </si>
  <si>
    <t xml:space="preserve">yssTCaucNre</t>
  </si>
  <si>
    <t xml:space="preserve">yuaX9Pq0YO1</t>
  </si>
  <si>
    <t xml:space="preserve">yUi6pXHpM1D</t>
  </si>
  <si>
    <t xml:space="preserve">yUstDZTpEsq</t>
  </si>
  <si>
    <t xml:space="preserve">yuUP5WBt8dE</t>
  </si>
  <si>
    <t xml:space="preserve">yUYPAgmf5hq</t>
  </si>
  <si>
    <t xml:space="preserve">yw2tEzLBMBL</t>
  </si>
  <si>
    <t xml:space="preserve">ywGAPrIS1K1</t>
  </si>
  <si>
    <t xml:space="preserve">ywgbN1LLoGR</t>
  </si>
  <si>
    <t xml:space="preserve">yWGOc9XdGRv</t>
  </si>
  <si>
    <t xml:space="preserve">ywgZhsa8g2Q</t>
  </si>
  <si>
    <t xml:space="preserve">yWINFR6qF1A</t>
  </si>
  <si>
    <t xml:space="preserve">ywojLUVfnDA</t>
  </si>
  <si>
    <t xml:space="preserve">yWugQNAgGTt</t>
  </si>
  <si>
    <t xml:space="preserve">yY2diRqEPPe</t>
  </si>
  <si>
    <t xml:space="preserve">yyE1P37SyzG</t>
  </si>
  <si>
    <t xml:space="preserve">yYG4CAxIvxx</t>
  </si>
  <si>
    <t xml:space="preserve">yykRLVUBiGR</t>
  </si>
  <si>
    <t xml:space="preserve">yYm2O5QVK8Z</t>
  </si>
  <si>
    <t xml:space="preserve">yYSwqFFqwsZ</t>
  </si>
  <si>
    <t xml:space="preserve">yyWg5xG6o5E</t>
  </si>
  <si>
    <t xml:space="preserve">Identifier</t>
  </si>
  <si>
    <t xml:space="preserve">Type</t>
  </si>
  <si>
    <t xml:space="preserve">Metadata version</t>
  </si>
  <si>
    <t xml:space="preserve">fLRNVn65Ui5</t>
  </si>
  <si>
    <t xml:space="preserve">dataElements</t>
  </si>
  <si>
    <t xml:space="preserve">jN7kzBncU0R</t>
  </si>
  <si>
    <t xml:space="preserve">rbEyxEhnPMG</t>
  </si>
  <si>
    <t xml:space="preserve">Date of next appointment
(YYYY-MM-DD)</t>
  </si>
  <si>
    <t xml:space="preserve">VBZULpS9vvG</t>
  </si>
  <si>
    <t xml:space="preserve">kiQsvMyKz2h</t>
  </si>
  <si>
    <t xml:space="preserve">khCzHwE7cSi</t>
  </si>
  <si>
    <t xml:space="preserve">L68fyKatUsg</t>
  </si>
  <si>
    <t xml:space="preserve">upxc8EZec02</t>
  </si>
  <si>
    <t xml:space="preserve">Date of start TPT
(YYYY-MM-DD)</t>
  </si>
  <si>
    <t xml:space="preserve">kKTKJY0WhDM</t>
  </si>
  <si>
    <t xml:space="preserve">jiSqeQvV62g</t>
  </si>
  <si>
    <t xml:space="preserve">FCB1EiJlc6B</t>
  </si>
  <si>
    <t xml:space="preserve">XyKwaTUMQV3</t>
  </si>
  <si>
    <t xml:space="preserve">kTpD0syeH4w</t>
  </si>
  <si>
    <t xml:space="preserve">RXFUulmuVOT</t>
  </si>
  <si>
    <t xml:space="preserve">ugDXxNADRFo</t>
  </si>
  <si>
    <t xml:space="preserve">TlmEaZ7ojqj</t>
  </si>
  <si>
    <t xml:space="preserve">CqMlt0jvxNG</t>
  </si>
  <si>
    <t xml:space="preserve">TiOX5d8DbGg</t>
  </si>
  <si>
    <t xml:space="preserve">Current WHO stage *</t>
  </si>
  <si>
    <t xml:space="preserve">Wf1S2WDHa29</t>
  </si>
  <si>
    <t xml:space="preserve">duJXGizG2aN</t>
  </si>
  <si>
    <t xml:space="preserve">ARV1 start date
(YYYY-MM-DD)</t>
  </si>
  <si>
    <t xml:space="preserve">ufIUUGhkU6J</t>
  </si>
  <si>
    <t xml:space="preserve">V7Z2J4TM1rS</t>
  </si>
  <si>
    <t xml:space="preserve">BsAlF0PYOIK</t>
  </si>
  <si>
    <t xml:space="preserve">GWHM0MbtCCZ</t>
  </si>
  <si>
    <t xml:space="preserve">AjvipLjpwZS</t>
  </si>
  <si>
    <t xml:space="preserve">Consultation date
(YYYY-MM-DD)</t>
  </si>
  <si>
    <t xml:space="preserve">xNMu4hatEET</t>
  </si>
  <si>
    <t xml:space="preserve">Nvgg9WVNG0R</t>
  </si>
  <si>
    <t xml:space="preserve">mx7hlFFLqv4</t>
  </si>
  <si>
    <t xml:space="preserve">Closure date
(YYYY-MM-DD)</t>
  </si>
  <si>
    <t xml:space="preserve">YBJEKgHA4ru</t>
  </si>
  <si>
    <t xml:space="preserve">aBASg2uFP6d</t>
  </si>
  <si>
    <t xml:space="preserve">mWEYs6mUDRc</t>
  </si>
  <si>
    <t xml:space="preserve">tsc4e7td7sN</t>
  </si>
  <si>
    <t xml:space="preserve">J50p3fFm1rn</t>
  </si>
  <si>
    <t xml:space="preserve">Date Cotrimoxazole prophylaxis
(YYYY-MM-DD)</t>
  </si>
  <si>
    <t xml:space="preserve">P3AhjXvq2jS</t>
  </si>
  <si>
    <t xml:space="preserve">t0nl3Ivqa5N</t>
  </si>
  <si>
    <t xml:space="preserve">kAddyZ7U0WI</t>
  </si>
  <si>
    <t xml:space="preserve">Qe78IOB2QLU</t>
  </si>
  <si>
    <t xml:space="preserve">pjRSYU5G82Z</t>
  </si>
  <si>
    <t xml:space="preserve">Date enrollment PMTCT
(YYYY-MM-DD)</t>
  </si>
  <si>
    <t xml:space="preserve">g4zcj42WGq4</t>
  </si>
  <si>
    <t xml:space="preserve">ARV3 start date
(YYYY-MM-DD)</t>
  </si>
  <si>
    <t xml:space="preserve">pRbvX7Xhndr</t>
  </si>
  <si>
    <t xml:space="preserve">pVL date
(YYYY-MM-DD)</t>
  </si>
  <si>
    <t xml:space="preserve">rHJoUP7nifk</t>
  </si>
  <si>
    <t xml:space="preserve">Date of start TB treatment
(YYYY-MM-DD)</t>
  </si>
  <si>
    <t xml:space="preserve">koLVI8Zkq9P</t>
  </si>
  <si>
    <t xml:space="preserve">s6IXgIdKSVr</t>
  </si>
  <si>
    <t xml:space="preserve">ATBgkwXqKkb</t>
  </si>
  <si>
    <t xml:space="preserve">Date start ARV
(YYYY-MM-DD)</t>
  </si>
  <si>
    <t xml:space="preserve">U2Sc0ae0V70</t>
  </si>
  <si>
    <t xml:space="preserve">Advanced HIV (AHD) *</t>
  </si>
  <si>
    <t xml:space="preserve">tpHqHXHoOXF</t>
  </si>
  <si>
    <t xml:space="preserve">Reason of closure *</t>
  </si>
  <si>
    <t xml:space="preserve">DNgb4sJogGd</t>
  </si>
  <si>
    <t xml:space="preserve">qc76H5gbguN</t>
  </si>
  <si>
    <t xml:space="preserve">ARV2 start date
(YYYY-MM-DD)</t>
  </si>
  <si>
    <t xml:space="preserve">Hy5tlIaAAtz</t>
  </si>
  <si>
    <t xml:space="preserve">R50uqmgRDPO</t>
  </si>
  <si>
    <t xml:space="preserve">Type of visit *</t>
  </si>
  <si>
    <t xml:space="preserve">n1gPfI7jUm8</t>
  </si>
  <si>
    <t xml:space="preserve">dScfWTwIBhp</t>
  </si>
  <si>
    <t xml:space="preserve">programSections</t>
  </si>
  <si>
    <t xml:space="preserve">Baseline information</t>
  </si>
  <si>
    <t xml:space="preserve">yJD7Mz1GbjZ</t>
  </si>
  <si>
    <t xml:space="preserve">TB treatment history</t>
  </si>
  <si>
    <t xml:space="preserve">Gm5fqaadlcH</t>
  </si>
  <si>
    <t xml:space="preserve">ARV history (before this enrollment)</t>
  </si>
  <si>
    <t xml:space="preserve">fV5gpdzsmlb</t>
  </si>
  <si>
    <t xml:space="preserve">programRuleActions</t>
  </si>
  <si>
    <t xml:space="preserve">HKNbqYqWxKz</t>
  </si>
  <si>
    <t xml:space="preserve">Qv4MuYTGGgq</t>
  </si>
  <si>
    <t xml:space="preserve">AnRnR8mlYQ7</t>
  </si>
  <si>
    <t xml:space="preserve">HiSKscvJ6cD</t>
  </si>
  <si>
    <t xml:space="preserve">uRMQO2VDUNe</t>
  </si>
  <si>
    <t xml:space="preserve">qPDLkFSjRK9</t>
  </si>
  <si>
    <t xml:space="preserve">T7YKq6FR32Q</t>
  </si>
  <si>
    <t xml:space="preserve">sa9T5nUzRV9</t>
  </si>
  <si>
    <t xml:space="preserve">ZKAXig2ZGQQ</t>
  </si>
  <si>
    <t xml:space="preserve">gps13gMHq7K</t>
  </si>
  <si>
    <t xml:space="preserve">udKl5W3EN4i</t>
  </si>
  <si>
    <t xml:space="preserve">wzPhlVh0zfo</t>
  </si>
  <si>
    <t xml:space="preserve">VK2kNkBdNAb</t>
  </si>
  <si>
    <t xml:space="preserve">fXIYZVDEllL</t>
  </si>
  <si>
    <t xml:space="preserve">wosvOeBr87c</t>
  </si>
  <si>
    <t xml:space="preserve">hSZoRXBO0cr</t>
  </si>
  <si>
    <t xml:space="preserve">Qj1ycdzfOUO</t>
  </si>
  <si>
    <t xml:space="preserve">VbctJ7fsTC4</t>
  </si>
  <si>
    <t xml:space="preserve">rUnrBPs8jcy</t>
  </si>
  <si>
    <t xml:space="preserve">AKCe1CpaJCO</t>
  </si>
  <si>
    <t xml:space="preserve">woanSz4dC8r</t>
  </si>
  <si>
    <t xml:space="preserve">q7RgxcNEo7o</t>
  </si>
  <si>
    <t xml:space="preserve">rukXxdTfkBC</t>
  </si>
  <si>
    <t xml:space="preserve">DvH8DnYNQbh</t>
  </si>
  <si>
    <t xml:space="preserve">WhG6SdTp1gR</t>
  </si>
  <si>
    <t xml:space="preserve">RvQlZ2d2RA3</t>
  </si>
  <si>
    <t xml:space="preserve">WEMzllbXYLi</t>
  </si>
  <si>
    <t xml:space="preserve">FgNypROEqIG</t>
  </si>
  <si>
    <t xml:space="preserve">JmQxh2L4Tzf</t>
  </si>
  <si>
    <t xml:space="preserve">Bqsuj7btQbG</t>
  </si>
  <si>
    <t xml:space="preserve">cAFnXf8Ywvk</t>
  </si>
  <si>
    <t xml:space="preserve">GQPvk03prJe</t>
  </si>
  <si>
    <t xml:space="preserve">AruCa5vedRu</t>
  </si>
  <si>
    <t xml:space="preserve">LBddVGgtd73</t>
  </si>
  <si>
    <t xml:space="preserve">BXR1kGVjhug</t>
  </si>
  <si>
    <t xml:space="preserve">EXY2vjo0XwY</t>
  </si>
  <si>
    <t xml:space="preserve">xtkIQVlMEze</t>
  </si>
  <si>
    <t xml:space="preserve">L9jWdZ0yxOL</t>
  </si>
  <si>
    <t xml:space="preserve">TVsq9jITOpi</t>
  </si>
  <si>
    <t xml:space="preserve">wPSXAnZ6u9z</t>
  </si>
  <si>
    <t xml:space="preserve">rPhuRC5TBVV</t>
  </si>
  <si>
    <t xml:space="preserve">qdyiABpP52f</t>
  </si>
  <si>
    <t xml:space="preserve">programStageSections</t>
  </si>
  <si>
    <t xml:space="preserve">Patient support, education and counselling (PSEC)</t>
  </si>
  <si>
    <t xml:space="preserve">eZnNpHeh4SW</t>
  </si>
  <si>
    <t xml:space="preserve">Remarks</t>
  </si>
  <si>
    <t xml:space="preserve">l4pf2OCMehg</t>
  </si>
  <si>
    <t xml:space="preserve">TB (if new TB or change in TPT, fill only once)</t>
  </si>
  <si>
    <t xml:space="preserve">XkdFM5k4UeB</t>
  </si>
  <si>
    <t xml:space="preserve">Laboratory (fill only if test done)</t>
  </si>
  <si>
    <t xml:space="preserve">ETVAslfmhLg</t>
  </si>
  <si>
    <t xml:space="preserve">ART failure</t>
  </si>
  <si>
    <t xml:space="preserve">kDIA731sp3a</t>
  </si>
  <si>
    <t xml:space="preserve">ARV and prophylaxis (only fill if CHANGE)</t>
  </si>
  <si>
    <t xml:space="preserve">WwR5OLTV3LE</t>
  </si>
  <si>
    <t xml:space="preserve">Automatically Calculated (Closure)</t>
  </si>
  <si>
    <t xml:space="preserve">Jv07zot8aZX</t>
  </si>
  <si>
    <t xml:space="preserve">Automatically Calculated (HIV Consultation)</t>
  </si>
  <si>
    <t xml:space="preserve">Dom0eVWAdHw</t>
  </si>
  <si>
    <t xml:space="preserve">General Information</t>
  </si>
  <si>
    <t xml:space="preserve">Cv7nsu0ZQ6R</t>
  </si>
  <si>
    <t xml:space="preserve">Closure</t>
  </si>
  <si>
    <t xml:space="preserve">DSeHiYrziyo</t>
  </si>
  <si>
    <t xml:space="preserve">Advanced HIV (AHD) – tick TB again if AHD and new TB </t>
  </si>
  <si>
    <t xml:space="preserve">Cr8hTlGaAay</t>
  </si>
  <si>
    <t xml:space="preserve">programs</t>
  </si>
  <si>
    <t xml:space="preserve">HIV</t>
  </si>
  <si>
    <t xml:space="preserve">20</t>
  </si>
  <si>
    <t xml:space="preserve">rHGSHuG4Ts5</t>
  </si>
  <si>
    <t xml:space="preserve">categoryOptions</t>
  </si>
  <si>
    <t xml:space="preserve">default</t>
  </si>
  <si>
    <t xml:space="preserve">aSvZaRcMteH</t>
  </si>
  <si>
    <t xml:space="preserve">programRules</t>
  </si>
  <si>
    <t xml:space="preserve">HIV - Height at enrollment limits</t>
  </si>
  <si>
    <t xml:space="preserve">P8ltvo7OnD9</t>
  </si>
  <si>
    <t xml:space="preserve">HIV - Age at enrollment</t>
  </si>
  <si>
    <t xml:space="preserve">j1ijSARfojf</t>
  </si>
  <si>
    <t xml:space="preserve">HIV - Hide Differentiated Model of Care</t>
  </si>
  <si>
    <t xml:space="preserve">uKWPG9zti5u</t>
  </si>
  <si>
    <t xml:space="preserve">HIV - ARV3 Date</t>
  </si>
  <si>
    <t xml:space="preserve">rzlRdfMyF8c</t>
  </si>
  <si>
    <t xml:space="preserve">HIV - Advanced HIV &lt;5 years</t>
  </si>
  <si>
    <t xml:space="preserve">MQRe0PmaGud</t>
  </si>
  <si>
    <t xml:space="preserve">HIV - Date of start TPT only once</t>
  </si>
  <si>
    <t xml:space="preserve">sN0KOzI764n</t>
  </si>
  <si>
    <t xml:space="preserve">HIV - Show SS - Malakal Villages</t>
  </si>
  <si>
    <t xml:space="preserve">QliJ54R5PM1</t>
  </si>
  <si>
    <t xml:space="preserve">HIV - Viral Load not tested</t>
  </si>
  <si>
    <t xml:space="preserve">w8bp5GJ6SvV</t>
  </si>
  <si>
    <t xml:space="preserve">HIV - History ARV start date before enrollment date</t>
  </si>
  <si>
    <t xml:space="preserve">fnhSnQBNtVw</t>
  </si>
  <si>
    <t xml:space="preserve">HIV - ARV2 Date</t>
  </si>
  <si>
    <t xml:space="preserve">pBhGp0mi2gk</t>
  </si>
  <si>
    <t xml:space="preserve">HIV - Show viral load instructions</t>
  </si>
  <si>
    <t xml:space="preserve">CKjZi5mjXI5</t>
  </si>
  <si>
    <t xml:space="preserve">HIV - Date start ARV is after enrollment date</t>
  </si>
  <si>
    <t xml:space="preserve">KayPL5VO6B7</t>
  </si>
  <si>
    <t xml:space="preserve">HIV - Hide Advanced HIV Data Elements</t>
  </si>
  <si>
    <t xml:space="preserve">MsJrRHnc8IA</t>
  </si>
  <si>
    <t xml:space="preserve">HIV - Show SS - Ulang Villages</t>
  </si>
  <si>
    <t xml:space="preserve">Vgau2gPUmq6</t>
  </si>
  <si>
    <t xml:space="preserve">HIV - Weight at enrollment limits</t>
  </si>
  <si>
    <t xml:space="preserve">wMmIYENQL8P</t>
  </si>
  <si>
    <t xml:space="preserve">HIV - Hide automatically calculated sections</t>
  </si>
  <si>
    <t xml:space="preserve">PHOKVOYBCwu</t>
  </si>
  <si>
    <t xml:space="preserve">HIV - Avoid decreasing WHO Stage</t>
  </si>
  <si>
    <t xml:space="preserve">InvMg1UFffh</t>
  </si>
  <si>
    <t xml:space="preserve">HIV - Consultation Date</t>
  </si>
  <si>
    <t xml:space="preserve">GHjFkvbiUFT</t>
  </si>
  <si>
    <t xml:space="preserve">HIV - Current age</t>
  </si>
  <si>
    <t xml:space="preserve">nThdu69mkMR</t>
  </si>
  <si>
    <t xml:space="preserve">HIV - Advanced HIV WHO Stage</t>
  </si>
  <si>
    <t xml:space="preserve">dhyBhp5AMnw</t>
  </si>
  <si>
    <t xml:space="preserve">HIV - Date of start TB treatment only once</t>
  </si>
  <si>
    <t xml:space="preserve">jCQvk85nyra</t>
  </si>
  <si>
    <t xml:space="preserve">HIV - Hide ARV substitution Data Elements</t>
  </si>
  <si>
    <t xml:space="preserve">DKe17iRr1LL</t>
  </si>
  <si>
    <t xml:space="preserve">HIV - Closure Date</t>
  </si>
  <si>
    <t xml:space="preserve">BpZjWM70sQZ</t>
  </si>
  <si>
    <t xml:space="preserve">HIV - pVL Date</t>
  </si>
  <si>
    <t xml:space="preserve">f1qrqmArg8c</t>
  </si>
  <si>
    <t xml:space="preserve">HIV - Advanced HIV CD4</t>
  </si>
  <si>
    <t xml:space="preserve">ZlHUZ7YaCeD</t>
  </si>
  <si>
    <t xml:space="preserve">HIV - History TB start date before enrollment date</t>
  </si>
  <si>
    <t xml:space="preserve">u1TjJllyiM3</t>
  </si>
  <si>
    <t xml:space="preserve">HIV - Avoid decreasing ARV line</t>
  </si>
  <si>
    <t xml:space="preserve">IajvuMB4ir8</t>
  </si>
  <si>
    <t xml:space="preserve">HIV - Hide Female Data Elements</t>
  </si>
  <si>
    <t xml:space="preserve">juereO4m7CT</t>
  </si>
  <si>
    <t xml:space="preserve">HIV - ARV1 Date</t>
  </si>
  <si>
    <t xml:space="preserve">ZzAH6jf5jnB</t>
  </si>
  <si>
    <t xml:space="preserve">categoryCombos</t>
  </si>
  <si>
    <t xml:space="preserve">default *</t>
  </si>
  <si>
    <t xml:space="preserve">Pqv2RvWbSto</t>
  </si>
  <si>
    <t xml:space="preserve">programStages</t>
  </si>
  <si>
    <t xml:space="preserve">HIV Consultation</t>
  </si>
  <si>
    <t xml:space="preserve">bieV8uY908g</t>
  </si>
  <si>
    <t xml:space="preserve">kituLdQF7ls</t>
  </si>
  <si>
    <t xml:space="preserve">programRuleVariables</t>
  </si>
  <si>
    <t xml:space="preserve">HIV - lastViralLoad</t>
  </si>
  <si>
    <t xml:space="preserve">Yu5EoIx6QVA</t>
  </si>
  <si>
    <t xml:space="preserve">HIV - viralLoad</t>
  </si>
  <si>
    <t xml:space="preserve">dvPDdW7qyCD</t>
  </si>
  <si>
    <t xml:space="preserve">HIV - ARVSubstitution</t>
  </si>
  <si>
    <t xml:space="preserve">qmw3qzQKeYg</t>
  </si>
  <si>
    <t xml:space="preserve">HIV - ARVStartDate
(YYYY-MM-DD)</t>
  </si>
  <si>
    <t xml:space="preserve">tOLzFCwJDab</t>
  </si>
  <si>
    <t xml:space="preserve">HIV - historyARVStartDate
(YYYY-MM-DD)</t>
  </si>
  <si>
    <t xml:space="preserve">AHq7CWWPy0x</t>
  </si>
  <si>
    <t xml:space="preserve">HIV - enrollmentHeight</t>
  </si>
  <si>
    <t xml:space="preserve">RCg4HteEbPe</t>
  </si>
  <si>
    <t xml:space="preserve">HIV - sex</t>
  </si>
  <si>
    <t xml:space="preserve">TmXGN5XCJSd</t>
  </si>
  <si>
    <t xml:space="preserve">HIV - TBTreatmentStartDate
(YYYY-MM-DD)</t>
  </si>
  <si>
    <t xml:space="preserve">z9mCcn2BPPd</t>
  </si>
  <si>
    <t xml:space="preserve">HIV - currentWHOStage</t>
  </si>
  <si>
    <t xml:space="preserve">a16MaMcSfIs</t>
  </si>
  <si>
    <t xml:space="preserve">HIV - TPTStartDate
(YYYY-MM-DD)</t>
  </si>
  <si>
    <t xml:space="preserve">nT6U61pEdMi</t>
  </si>
  <si>
    <t xml:space="preserve">HIV - currentAge</t>
  </si>
  <si>
    <t xml:space="preserve">pEwlSgAUBGd</t>
  </si>
  <si>
    <t xml:space="preserve">HIV - enrollmentWeight</t>
  </si>
  <si>
    <t xml:space="preserve">niiq2CISED8</t>
  </si>
  <si>
    <t xml:space="preserve">HIV - previousARVLine</t>
  </si>
  <si>
    <t xml:space="preserve">Z9G9uUi3fCd</t>
  </si>
  <si>
    <t xml:space="preserve">HIV - currentARVLine</t>
  </si>
  <si>
    <t xml:space="preserve">yoi4d3Z93u9</t>
  </si>
  <si>
    <t xml:space="preserve">HIV - visitType</t>
  </si>
  <si>
    <t xml:space="preserve">VvJbWEkNQ68</t>
  </si>
  <si>
    <t xml:space="preserve">HIV - historyTBStartDate
(YYYY-MM-DD)</t>
  </si>
  <si>
    <t xml:space="preserve">vmYiQlkCyQP</t>
  </si>
  <si>
    <t xml:space="preserve">HIV - birthYear</t>
  </si>
  <si>
    <t xml:space="preserve">jByQWw9fvz3</t>
  </si>
  <si>
    <t xml:space="preserve">HIV - previousWHOStage</t>
  </si>
  <si>
    <t xml:space="preserve">lfMpsoSqtN3</t>
  </si>
  <si>
    <t xml:space="preserve">HIV - CD4</t>
  </si>
  <si>
    <t xml:space="preserve">YIeBLjRBPzi</t>
  </si>
  <si>
    <t xml:space="preserve">HIV - advancedHIV</t>
  </si>
  <si>
    <t xml:space="preserve">Sh1YfVCLTjf</t>
  </si>
  <si>
    <t xml:space="preserve">trackedEntityAttributes</t>
  </si>
  <si>
    <t xml:space="preserve">Sex *</t>
  </si>
  <si>
    <t xml:space="preserve">HIV_Sex</t>
  </si>
  <si>
    <t xml:space="preserve">Female, Male</t>
  </si>
  <si>
    <t xml:space="preserve">eMyM2zl26hG</t>
  </si>
  <si>
    <t xml:space="preserve">Transferred in</t>
  </si>
  <si>
    <t xml:space="preserve">fTD67XLYuBe</t>
  </si>
  <si>
    <t xml:space="preserve">TB - enter start date
(YYYY-MM-DD)</t>
  </si>
  <si>
    <t xml:space="preserve">yIx0ZNnxUmY</t>
  </si>
  <si>
    <t xml:space="preserve">Home visits are accepted</t>
  </si>
  <si>
    <t xml:space="preserve">ZckB7n8xgQy</t>
  </si>
  <si>
    <t xml:space="preserve">Weight at enrollment (kg)</t>
  </si>
  <si>
    <t xml:space="preserve">Kuo7Sf4M3w4</t>
  </si>
  <si>
    <t xml:space="preserve">Height at enrollment (m)</t>
  </si>
  <si>
    <t xml:space="preserve">x78ExZVANvE</t>
  </si>
  <si>
    <t xml:space="preserve">Birth year (yyyy) *</t>
  </si>
  <si>
    <t xml:space="preserve">z8m1p5B18mr</t>
  </si>
  <si>
    <t xml:space="preserve">Date ART started
(YYYY-MM-DD)</t>
  </si>
  <si>
    <t xml:space="preserve">diPTGLV5cyN</t>
  </si>
  <si>
    <t xml:space="preserve">joUvsdk8MfN</t>
  </si>
  <si>
    <t xml:space="preserve">Address</t>
  </si>
  <si>
    <t xml:space="preserve">HIV - Address (Villages)</t>
  </si>
  <si>
    <t xml:space="preserve">SOUTH SUDAN / MALAKAL / POAM, SOUTH SUDAN / MALAKAL / GELACHEL, SOUTH SUDAN / MALAKAL / CANAL, SOUTH SUDAN / MALAKAL / ULANG, SOUTH SUDAN / MALAKAL / KHORWAI, SOUTH SUDAN / MALAKAL / BALIET, SOUTH SUDAN / MALAKAL / MAAT, SOUTH SUDAN / MALAKAL / POC, SOUTH SUDAN / MALAKAL / MUDERIA, SOUTH SUDAN / MALAKAL / KOLIET, SOUTH SUDAN / ULANG / VILLAGE 1, SOUTH SUDAN / ULANG / VILLAGE 2, SOUTH SUDAN / ULANG / VILLAGE 3</t>
  </si>
  <si>
    <t xml:space="preserve">haNYswkQfZL</t>
  </si>
  <si>
    <t xml:space="preserve">Age at enrollment:</t>
  </si>
  <si>
    <t xml:space="preserve">sR2kT26Iz7s</t>
  </si>
  <si>
    <t xml:space="preserve">TB treatment registration number</t>
  </si>
  <si>
    <t xml:space="preserve">jZviGYjqy8L</t>
  </si>
  <si>
    <t xml:space="preserve">vlzk9rhdWfI</t>
  </si>
  <si>
    <t xml:space="preserve">Code *</t>
  </si>
  <si>
    <t xml:space="preserve">CMXuOybSw2Z</t>
  </si>
  <si>
    <t xml:space="preserve">programTrackedEntityAttributes</t>
  </si>
  <si>
    <t xml:space="preserve">rgaizmSchzC</t>
  </si>
  <si>
    <t xml:space="preserve">aejqKk4OfQU</t>
  </si>
  <si>
    <t xml:space="preserve">mZRjceHiEij</t>
  </si>
  <si>
    <t xml:space="preserve">aMDTJzgLLMm</t>
  </si>
  <si>
    <t xml:space="preserve">DavT1kO2Tat</t>
  </si>
  <si>
    <t xml:space="preserve">g2AChedxnDO</t>
  </si>
  <si>
    <t xml:space="preserve">aNqVqRAdvt7</t>
  </si>
  <si>
    <t xml:space="preserve">igEBIcix440</t>
  </si>
  <si>
    <t xml:space="preserve">yom2gj92RJA</t>
  </si>
  <si>
    <t xml:space="preserve">pvybwZT65w6</t>
  </si>
  <si>
    <t xml:space="preserve">yr65TteOUoU</t>
  </si>
  <si>
    <t xml:space="preserve">qu5pVybhMYG</t>
  </si>
  <si>
    <t xml:space="preserve">mFT1vAFGb9Z</t>
  </si>
  <si>
    <t xml:space="preserve">OJ4OwOR4pwt</t>
  </si>
  <si>
    <t xml:space="preserve">categories</t>
  </si>
  <si>
    <t xml:space="preserve">AOPzxwWACxk</t>
  </si>
  <si>
    <t xml:space="preserve">categoryOptionCombos</t>
  </si>
  <si>
    <t xml:space="preserve">qpzlE3iiVJ8</t>
  </si>
  <si>
    <t xml:space="preserve">trackedEntityTypes</t>
  </si>
  <si>
    <t xml:space="preserve">HIV Patient</t>
  </si>
  <si>
    <t xml:space="preserve">yxuoQOnKhgc</t>
  </si>
  <si>
    <t xml:space="preserve">programIndicators</t>
  </si>
  <si>
    <t xml:space="preserve">HIV - Patients with advance HIV EST</t>
  </si>
  <si>
    <t xml:space="preserve">nTjec5ufX7t</t>
  </si>
  <si>
    <t xml:space="preserve">HIV - Current VL</t>
  </si>
  <si>
    <t xml:space="preserve">JjbK0KsqIsP</t>
  </si>
  <si>
    <t xml:space="preserve">HIV - New ART patients 1st line [&lt;5]</t>
  </si>
  <si>
    <t xml:space="preserve">I0LHF6Ilguk</t>
  </si>
  <si>
    <t xml:space="preserve">HIV - Patients with pVL</t>
  </si>
  <si>
    <t xml:space="preserve">bzlJyVsyWfs</t>
  </si>
  <si>
    <t xml:space="preserve">HIV - Patients with advance HIV with Cryptococcal meningitis</t>
  </si>
  <si>
    <t xml:space="preserve">biTIDN7Zg9J</t>
  </si>
  <si>
    <t xml:space="preserve">HIV - Patients with advance HIV with Kaposi sarcoma</t>
  </si>
  <si>
    <t xml:space="preserve">Xgb1qTlfc3O</t>
  </si>
  <si>
    <t xml:space="preserve">HIV - Cohort attrition during the period</t>
  </si>
  <si>
    <t xml:space="preserve">IabFCHMJl0U</t>
  </si>
  <si>
    <t xml:space="preserve">HIV - Current CD4</t>
  </si>
  <si>
    <t xml:space="preserve">l6j117wmM6W</t>
  </si>
  <si>
    <t xml:space="preserve">HIV - Patients with advance HIV [&gt;15]</t>
  </si>
  <si>
    <t xml:space="preserve">gNMJf2Bv9CZ</t>
  </si>
  <si>
    <t xml:space="preserve">HIV - Patients with advance HIV [&lt;5]</t>
  </si>
  <si>
    <t xml:space="preserve">yZnnPoi16vz</t>
  </si>
  <si>
    <t xml:space="preserve">HIV - Active patients on ART at the end of the period [&lt;5]</t>
  </si>
  <si>
    <t xml:space="preserve">rBTqpM8lL3A</t>
  </si>
  <si>
    <t xml:space="preserve">HIV - Patients with advance HIV</t>
  </si>
  <si>
    <t xml:space="preserve">iVIZUrluN8k</t>
  </si>
  <si>
    <t xml:space="preserve">HIV - Patients with suppressed pVL (VL &lt; 20)</t>
  </si>
  <si>
    <t xml:space="preserve">vu2hdPmn5mU</t>
  </si>
  <si>
    <t xml:space="preserve">HIV - Patients with advance HIV [&gt;15] EST</t>
  </si>
  <si>
    <t xml:space="preserve">cb1vhBE7Y5j</t>
  </si>
  <si>
    <t xml:space="preserve">HIV - Active patients on ART at the end of the period [2nd line]</t>
  </si>
  <si>
    <t xml:space="preserve">l1kQIFQMZxL</t>
  </si>
  <si>
    <t xml:space="preserve">HIV - Active patients on ART at the end of the period [5-15]</t>
  </si>
  <si>
    <t xml:space="preserve">gDsEQKugWMF</t>
  </si>
  <si>
    <t xml:space="preserve">HIV - Active patients on ART at the end of the period [female]</t>
  </si>
  <si>
    <t xml:space="preserve">Fyo0sFbZpDD</t>
  </si>
  <si>
    <t xml:space="preserve">HIV - Active patients on ART at the end of the period [3rd line]</t>
  </si>
  <si>
    <t xml:space="preserve">aK3KLJgMYqm</t>
  </si>
  <si>
    <t xml:space="preserve">HIV - Current ARV line</t>
  </si>
  <si>
    <t xml:space="preserve">W1cSnHUKUeI</t>
  </si>
  <si>
    <t xml:space="preserve">HIV - Patients with advance HIV [5-15] EST</t>
  </si>
  <si>
    <t xml:space="preserve">ktzdcUYFIwj</t>
  </si>
  <si>
    <t xml:space="preserve">HIV - Active patients on ART at the end of the period</t>
  </si>
  <si>
    <t xml:space="preserve">wRkWcj95CLg</t>
  </si>
  <si>
    <t xml:space="preserve">HIV - New ART patients 1st line [5-15]</t>
  </si>
  <si>
    <t xml:space="preserve">g2ODSmLO3lP</t>
  </si>
  <si>
    <t xml:space="preserve">HIV - Cohort attrition during the period [&gt;15]</t>
  </si>
  <si>
    <t xml:space="preserve">sANik6TKbo3</t>
  </si>
  <si>
    <t xml:space="preserve">HIV - Active patients on ART at the end of the period [1st line]</t>
  </si>
  <si>
    <t xml:space="preserve">tOrJyrSXG75</t>
  </si>
  <si>
    <t xml:space="preserve">HIV - Active patients on ART at the end of the period [&gt;15]</t>
  </si>
  <si>
    <t xml:space="preserve">eMiybo7q0gj</t>
  </si>
  <si>
    <t xml:space="preserve">HIV - Cohort attrition during the period [&lt;5]</t>
  </si>
  <si>
    <t xml:space="preserve">a4fyPELoWce</t>
  </si>
  <si>
    <t xml:space="preserve">HIV - New ART patients 1st line [&gt;15]</t>
  </si>
  <si>
    <t xml:space="preserve">uGHxYrWmzGn</t>
  </si>
  <si>
    <t xml:space="preserve">HIV - Patients with advance HIV with TB</t>
  </si>
  <si>
    <t xml:space="preserve">AJ7kLPGFuuE</t>
  </si>
  <si>
    <t xml:space="preserve">HIV - Active patients on ART at the end of the period [male]</t>
  </si>
  <si>
    <t xml:space="preserve">FxVCX7XWoct</t>
  </si>
  <si>
    <t xml:space="preserve">HIV - Active patients on ART at the end of the period with pVL results during the reporting period</t>
  </si>
  <si>
    <t xml:space="preserve">fltqn6aq1xR</t>
  </si>
  <si>
    <t xml:space="preserve">HIV - Patients with advance HIV [&lt;5] EST</t>
  </si>
  <si>
    <t xml:space="preserve">ea5c9HMkHo8</t>
  </si>
  <si>
    <t xml:space="preserve">HIV - Patients with advance HIV [5-15]</t>
  </si>
  <si>
    <t xml:space="preserve">tdwRfW4opBb</t>
  </si>
  <si>
    <t xml:space="preserve">HIV - Cohort attrition during the period [5-15]</t>
  </si>
  <si>
    <t xml:space="preserve">kO4lk0j0DGR</t>
  </si>
  <si>
    <t xml:space="preserve">HIV - New ART patients 1st line</t>
  </si>
  <si>
    <t xml:space="preserve">uERq1bzFGYq</t>
  </si>
  <si>
    <t xml:space="preserve">optionSets</t>
  </si>
  <si>
    <t xml:space="preserve">5</t>
  </si>
  <si>
    <t xml:space="preserve">Dfiy8CYJIhH</t>
  </si>
  <si>
    <t xml:space="preserve">9</t>
  </si>
  <si>
    <t xml:space="preserve">pBqNA0PyL96</t>
  </si>
  <si>
    <t xml:space="preserve">7</t>
  </si>
  <si>
    <t xml:space="preserve">hGw4G2lIJpT</t>
  </si>
  <si>
    <t xml:space="preserve">6</t>
  </si>
  <si>
    <t xml:space="preserve">HsbXR8tSaA7</t>
  </si>
  <si>
    <t xml:space="preserve">T3BOsXQO9bB</t>
  </si>
  <si>
    <t xml:space="preserve">MY4ZyNQj5xm</t>
  </si>
  <si>
    <t xml:space="preserve">dY3JQn1wLfd</t>
  </si>
  <si>
    <t xml:space="preserve">D3oUJLZ3UIi</t>
  </si>
  <si>
    <t xml:space="preserve">12</t>
  </si>
  <si>
    <t xml:space="preserve">dTpdTGrTwl3</t>
  </si>
  <si>
    <t xml:space="preserve">de9qzSg5sPJ</t>
  </si>
  <si>
    <t xml:space="preserve">8</t>
  </si>
  <si>
    <t xml:space="preserve">dd1XULYiF1x</t>
  </si>
  <si>
    <t xml:space="preserve">yxuVspvY3LW</t>
  </si>
  <si>
    <t xml:space="preserve">iDdPp0NkWXK</t>
  </si>
  <si>
    <t xml:space="preserve">OJBrWQ1FNQK</t>
  </si>
  <si>
    <t xml:space="preserve">28</t>
  </si>
  <si>
    <t xml:space="preserve">aA7V9QwYN6v</t>
  </si>
  <si>
    <t xml:space="preserve">huG3qoKuxnz</t>
  </si>
  <si>
    <t xml:space="preserve">14</t>
  </si>
  <si>
    <t xml:space="preserve">BJYSZkuXFcl</t>
  </si>
  <si>
    <t xml:space="preserve">ficG7gHWIKO</t>
  </si>
  <si>
    <t xml:space="preserve">yMxC26j0FhV</t>
  </si>
  <si>
    <t xml:space="preserve">options</t>
  </si>
  <si>
    <t xml:space="preserve">2</t>
  </si>
  <si>
    <t xml:space="preserve">v8ga2uo0nDV</t>
  </si>
  <si>
    <t xml:space="preserve">SOUTH SUDAN / MALAKAL / CANAL</t>
  </si>
  <si>
    <t xml:space="preserve">BxbLxeH1k2h</t>
  </si>
  <si>
    <t xml:space="preserve">Dead</t>
  </si>
  <si>
    <t xml:space="preserve">EfgyXFTK8n6</t>
  </si>
  <si>
    <t xml:space="preserve">SOUTH SUDAN / MALAKAL / POC</t>
  </si>
  <si>
    <t xml:space="preserve">eXuhhBj1R97</t>
  </si>
  <si>
    <t xml:space="preserve">SOUTH SUDAN / MALAKAL / MUDERIA</t>
  </si>
  <si>
    <t xml:space="preserve">PYW0gw8gpXG</t>
  </si>
  <si>
    <t xml:space="preserve">Yes, not on treatment</t>
  </si>
  <si>
    <t xml:space="preserve">ty1BS9FHPIp</t>
  </si>
  <si>
    <t xml:space="preserve">NVP</t>
  </si>
  <si>
    <t xml:space="preserve">SX8Tk2LjoM6</t>
  </si>
  <si>
    <t xml:space="preserve">PODIs</t>
  </si>
  <si>
    <t xml:space="preserve">gGMkpU4KV8s</t>
  </si>
  <si>
    <t xml:space="preserve">CMV</t>
  </si>
  <si>
    <t xml:space="preserve">D8M887Ii3Fj</t>
  </si>
  <si>
    <t xml:space="preserve">No</t>
  </si>
  <si>
    <t xml:space="preserve">emz8sBolgVz</t>
  </si>
  <si>
    <t xml:space="preserve">Transferred IN</t>
  </si>
  <si>
    <t xml:space="preserve">EUkT574DUEQ</t>
  </si>
  <si>
    <t xml:space="preserve">New TB</t>
  </si>
  <si>
    <t xml:space="preserve">GVYTpgstkf7</t>
  </si>
  <si>
    <t xml:space="preserve">Virological failure</t>
  </si>
  <si>
    <t xml:space="preserve">qxogWozxnt3</t>
  </si>
  <si>
    <t xml:space="preserve">Pre-ART session</t>
  </si>
  <si>
    <t xml:space="preserve">mSBTPyxYK6r</t>
  </si>
  <si>
    <t xml:space="preserve">SOUTH SUDAN / ULANG / VILLAGE 2</t>
  </si>
  <si>
    <t xml:space="preserve">E7WQB8SejFR</t>
  </si>
  <si>
    <t xml:space="preserve">SOUTH SUDAN / MALAKAL / KHORWAI</t>
  </si>
  <si>
    <t xml:space="preserve">qHcKdKC3I3n</t>
  </si>
  <si>
    <t xml:space="preserve">Male</t>
  </si>
  <si>
    <t xml:space="preserve">EKpXswFtzui</t>
  </si>
  <si>
    <t xml:space="preserve">Lost to follow-up</t>
  </si>
  <si>
    <t xml:space="preserve">jgQmIG0Spwp</t>
  </si>
  <si>
    <t xml:space="preserve">Others</t>
  </si>
  <si>
    <t xml:space="preserve">DkhPxqYrz1s</t>
  </si>
  <si>
    <t xml:space="preserve">N1LPD9dBA9L</t>
  </si>
  <si>
    <t xml:space="preserve">SOUTH SUDAN / ULANG / VILLAGE 1</t>
  </si>
  <si>
    <t xml:space="preserve">qI09vmmELTs</t>
  </si>
  <si>
    <t xml:space="preserve">MM5ZCUc2SC6</t>
  </si>
  <si>
    <t xml:space="preserve">fnKxxEaYNUN</t>
  </si>
  <si>
    <t xml:space="preserve">Transferred OUT</t>
  </si>
  <si>
    <t xml:space="preserve">ZTAa2qDNYeE</t>
  </si>
  <si>
    <t xml:space="preserve">ETV/DRV/r</t>
  </si>
  <si>
    <t xml:space="preserve">jMS6QFMvW0Q</t>
  </si>
  <si>
    <t xml:space="preserve">UgYlzlquiFg</t>
  </si>
  <si>
    <t xml:space="preserve">TDF/3TC</t>
  </si>
  <si>
    <t xml:space="preserve">D28am938KLx</t>
  </si>
  <si>
    <t xml:space="preserve">No scheduled visit</t>
  </si>
  <si>
    <t xml:space="preserve">EkjZX6sVfCY</t>
  </si>
  <si>
    <t xml:space="preserve">Negative</t>
  </si>
  <si>
    <t xml:space="preserve">ty0KWYLxQPT</t>
  </si>
  <si>
    <t xml:space="preserve">RAL</t>
  </si>
  <si>
    <t xml:space="preserve">Z3KOBtqakZj</t>
  </si>
  <si>
    <t xml:space="preserve">PLPbRcn6oqg</t>
  </si>
  <si>
    <t xml:space="preserve">Immunological failure</t>
  </si>
  <si>
    <t xml:space="preserve">DUlOgT1mlxY</t>
  </si>
  <si>
    <t xml:space="preserve">Yes, on Flucytosine + Fluconazole</t>
  </si>
  <si>
    <t xml:space="preserve">OXNUAKD40bP</t>
  </si>
  <si>
    <t xml:space="preserve">EFV</t>
  </si>
  <si>
    <t xml:space="preserve">AVMFWk7wNx0</t>
  </si>
  <si>
    <t xml:space="preserve">Pregnancy</t>
  </si>
  <si>
    <t xml:space="preserve">ZqXbo8Da4PP</t>
  </si>
  <si>
    <t xml:space="preserve">Visit – Continue ART</t>
  </si>
  <si>
    <t xml:space="preserve">TvVVcjwgOhc</t>
  </si>
  <si>
    <t xml:space="preserve">zTD8J01zDXW</t>
  </si>
  <si>
    <t xml:space="preserve">CveNuRojGQw</t>
  </si>
  <si>
    <t xml:space="preserve">Other (eg. Hospitalized)</t>
  </si>
  <si>
    <t xml:space="preserve">dQVvgGLrkpp</t>
  </si>
  <si>
    <t xml:space="preserve">3</t>
  </si>
  <si>
    <t xml:space="preserve">rPMhGhzqB9c</t>
  </si>
  <si>
    <t xml:space="preserve">gd4280rYkWO</t>
  </si>
  <si>
    <t xml:space="preserve">Positive</t>
  </si>
  <si>
    <t xml:space="preserve">uBliXuo46XY</t>
  </si>
  <si>
    <t xml:space="preserve">Yes, on DSTB treatment</t>
  </si>
  <si>
    <t xml:space="preserve">PlEO6GVVVad</t>
  </si>
  <si>
    <t xml:space="preserve">Screened, not TB and on TPT</t>
  </si>
  <si>
    <t xml:space="preserve">FzGCaHqrOuJ</t>
  </si>
  <si>
    <t xml:space="preserve">Return to regular consultation</t>
  </si>
  <si>
    <t xml:space="preserve">wE4Q2KiBPDC</t>
  </si>
  <si>
    <t xml:space="preserve">Clinical failure</t>
  </si>
  <si>
    <t xml:space="preserve">n4OjomXqVVr</t>
  </si>
  <si>
    <t xml:space="preserve">d4T/3TC</t>
  </si>
  <si>
    <t xml:space="preserve">C1X8mk28JRJ</t>
  </si>
  <si>
    <t xml:space="preserve">Differentiated models of care</t>
  </si>
  <si>
    <t xml:space="preserve">qS59gekEkGo</t>
  </si>
  <si>
    <t xml:space="preserve">Yes, on Amphotericin</t>
  </si>
  <si>
    <t xml:space="preserve">kHBkX6aPZsz</t>
  </si>
  <si>
    <t xml:space="preserve">AZT/3TC</t>
  </si>
  <si>
    <t xml:space="preserve">WQUgYe6cAhP</t>
  </si>
  <si>
    <t xml:space="preserve">GAG</t>
  </si>
  <si>
    <t xml:space="preserve">AkqjAlZTv9R</t>
  </si>
  <si>
    <t xml:space="preserve">Yes, on chemotherapy</t>
  </si>
  <si>
    <t xml:space="preserve">aXxqW5G2j5o</t>
  </si>
  <si>
    <t xml:space="preserve">1</t>
  </si>
  <si>
    <t xml:space="preserve">sAJW3h8UqGE</t>
  </si>
  <si>
    <t xml:space="preserve">Visit – Starts ART</t>
  </si>
  <si>
    <t xml:space="preserve">tnTWHyFn88U</t>
  </si>
  <si>
    <t xml:space="preserve">Active TB, not on treatment</t>
  </si>
  <si>
    <t xml:space="preserve">EtxL24hA7xh</t>
  </si>
  <si>
    <t xml:space="preserve">Visit – stop ART</t>
  </si>
  <si>
    <t xml:space="preserve">xiu4wWAUpzX</t>
  </si>
  <si>
    <t xml:space="preserve">SOUTH SUDAN / MALAKAL / BALIET</t>
  </si>
  <si>
    <t xml:space="preserve">QXa56nDbRyr</t>
  </si>
  <si>
    <t xml:space="preserve">Adherence session</t>
  </si>
  <si>
    <t xml:space="preserve">KiGOmtPIItR</t>
  </si>
  <si>
    <t xml:space="preserve">tAs5bFsljxZ</t>
  </si>
  <si>
    <t xml:space="preserve">Female</t>
  </si>
  <si>
    <t xml:space="preserve">DjLr5dCcNn6</t>
  </si>
  <si>
    <t xml:space="preserve">Rupture</t>
  </si>
  <si>
    <t xml:space="preserve">pFiFDMI6tjf</t>
  </si>
  <si>
    <t xml:space="preserve">ATV/r</t>
  </si>
  <si>
    <t xml:space="preserve">oIDp0Anc9zt</t>
  </si>
  <si>
    <t xml:space="preserve">4</t>
  </si>
  <si>
    <t xml:space="preserve">hs8Vx0sA8NR</t>
  </si>
  <si>
    <t xml:space="preserve">TB</t>
  </si>
  <si>
    <t xml:space="preserve">qmYwRAlTVOv</t>
  </si>
  <si>
    <t xml:space="preserve">pxHSDepxtWi</t>
  </si>
  <si>
    <t xml:space="preserve">PML</t>
  </si>
  <si>
    <t xml:space="preserve">O0mVqVOpTJf</t>
  </si>
  <si>
    <t xml:space="preserve">cCNh1aOa2EA</t>
  </si>
  <si>
    <t xml:space="preserve">LPV/r</t>
  </si>
  <si>
    <t xml:space="preserve">D6HIuv3Y2Xa</t>
  </si>
  <si>
    <t xml:space="preserve">Yes, on Amphotericin + Flucytosine</t>
  </si>
  <si>
    <t xml:space="preserve">fcAFn3wJ2tD</t>
  </si>
  <si>
    <t xml:space="preserve">Yes, on Amphotericin + Fluconazole</t>
  </si>
  <si>
    <t xml:space="preserve">jZtllm2WmYq</t>
  </si>
  <si>
    <t xml:space="preserve">SOUTH SUDAN / MALAKAL / POAM</t>
  </si>
  <si>
    <t xml:space="preserve">zpqqG6rErpt</t>
  </si>
  <si>
    <t xml:space="preserve">Adherence Club</t>
  </si>
  <si>
    <t xml:space="preserve">pw5j2aLCri8</t>
  </si>
  <si>
    <t xml:space="preserve">Yes, on Fluconazole</t>
  </si>
  <si>
    <t xml:space="preserve">c9qm83nUs20</t>
  </si>
  <si>
    <t xml:space="preserve">FVmH7H8Dtv3</t>
  </si>
  <si>
    <t xml:space="preserve">Yes, on Cotrimoxazole</t>
  </si>
  <si>
    <t xml:space="preserve">pfCK8VUJbtU</t>
  </si>
  <si>
    <t xml:space="preserve">XtIx49xjSml</t>
  </si>
  <si>
    <t xml:space="preserve">SOUTH SUDAN / MALAKAL / KOLIET</t>
  </si>
  <si>
    <t xml:space="preserve">veRbfh7jDRW</t>
  </si>
  <si>
    <t xml:space="preserve">INH 36 months</t>
  </si>
  <si>
    <t xml:space="preserve">fYs01SySD4v</t>
  </si>
  <si>
    <t xml:space="preserve">INH-RP 3 months</t>
  </si>
  <si>
    <t xml:space="preserve">kNorZFAS3sf</t>
  </si>
  <si>
    <t xml:space="preserve">Yes, on DRTB treatment</t>
  </si>
  <si>
    <t xml:space="preserve">G3DYbk5KeOE</t>
  </si>
  <si>
    <t xml:space="preserve">MAC</t>
  </si>
  <si>
    <t xml:space="preserve">ZzhBo8XqxHt</t>
  </si>
  <si>
    <t xml:space="preserve">Yes, on Amphotericin + Miltefosine</t>
  </si>
  <si>
    <t xml:space="preserve">GxTcF1x89rz</t>
  </si>
  <si>
    <t xml:space="preserve">SOUTH SUDAN / ULANG / VILLAGE 3</t>
  </si>
  <si>
    <t xml:space="preserve">vdjmbmlsBUi</t>
  </si>
  <si>
    <t xml:space="preserve">Updated recommendations</t>
  </si>
  <si>
    <t xml:space="preserve">wJLv59p0qsq</t>
  </si>
  <si>
    <t xml:space="preserve">Enhanced adherence session</t>
  </si>
  <si>
    <t xml:space="preserve">S9ezVJuy257</t>
  </si>
  <si>
    <t xml:space="preserve">SOUTH SUDAN / MALAKAL / ULANG</t>
  </si>
  <si>
    <t xml:space="preserve">d2F1PGhS6cw</t>
  </si>
  <si>
    <t xml:space="preserve">ABC/3TC</t>
  </si>
  <si>
    <t xml:space="preserve">Urvo7Cjt7mQ</t>
  </si>
  <si>
    <t xml:space="preserve">UlY34NSJFCs</t>
  </si>
  <si>
    <t xml:space="preserve">INH-RP 1 month</t>
  </si>
  <si>
    <t xml:space="preserve">aF9eLrQHHNo</t>
  </si>
  <si>
    <t xml:space="preserve">SOUTH SUDAN / MALAKAL / MAAT</t>
  </si>
  <si>
    <t xml:space="preserve">SEIraiNNHDu</t>
  </si>
  <si>
    <t xml:space="preserve">No session</t>
  </si>
  <si>
    <t xml:space="preserve">s1MeRKwCm7P</t>
  </si>
  <si>
    <t xml:space="preserve">DTG</t>
  </si>
  <si>
    <t xml:space="preserve">G3GJOYEluMH</t>
  </si>
  <si>
    <t xml:space="preserve">Toxicity/side effects</t>
  </si>
  <si>
    <t xml:space="preserve">C4pAX2GTpwZ</t>
  </si>
  <si>
    <t xml:space="preserve">SOUTH SUDAN / MALAKAL / GELACHEL</t>
  </si>
  <si>
    <t xml:space="preserve">GwFBdU5tqVG</t>
  </si>
  <si>
    <t xml:space="preserve">UVjguSMrGtY</t>
  </si>
  <si>
    <t xml:space="preserve">INH 6-9 months</t>
  </si>
  <si>
    <t xml:space="preserve">n3wKMU4idmV</t>
  </si>
  <si>
    <t xml:space="preserve">Screened, not TB not on TPT</t>
  </si>
  <si>
    <t xml:space="preserve">Z0bLFX8Nw0b</t>
  </si>
  <si>
    <t xml:space="preserve">Visit – restart ART</t>
  </si>
  <si>
    <t xml:space="preserve">UmFKlfSG7Wn</t>
  </si>
  <si>
    <t xml:space="preserve">programStageDataElements</t>
  </si>
  <si>
    <t xml:space="preserve">Ktc1IiLQauX</t>
  </si>
  <si>
    <t xml:space="preserve">kPlAloLHftN</t>
  </si>
  <si>
    <t xml:space="preserve">nyOBVA3TYy2</t>
  </si>
  <si>
    <t xml:space="preserve">ZcWKi3FqIqf</t>
  </si>
  <si>
    <t xml:space="preserve">cjKffO7FtT4</t>
  </si>
  <si>
    <t xml:space="preserve">iOptFg2xMOT</t>
  </si>
  <si>
    <t xml:space="preserve">UPtT9aR3kkg</t>
  </si>
  <si>
    <t xml:space="preserve">csWIfiBYCpw</t>
  </si>
  <si>
    <t xml:space="preserve">Qm4PThP4lkC</t>
  </si>
  <si>
    <t xml:space="preserve">CSnrRdJV9KT</t>
  </si>
  <si>
    <t xml:space="preserve">GTxToCz70cJ</t>
  </si>
  <si>
    <t xml:space="preserve">BIxCTH2NexY</t>
  </si>
  <si>
    <t xml:space="preserve">wLXSHGKP4GL</t>
  </si>
  <si>
    <t xml:space="preserve">osho3x7KQOn</t>
  </si>
  <si>
    <t xml:space="preserve">sRfrLQbmclC</t>
  </si>
  <si>
    <t xml:space="preserve">ke24hBHMVpJ</t>
  </si>
  <si>
    <t xml:space="preserve">a5DyUMOSdAd</t>
  </si>
  <si>
    <t xml:space="preserve">oWtNO6gDTtu</t>
  </si>
  <si>
    <t xml:space="preserve">UTg6jmcsFbP</t>
  </si>
  <si>
    <t xml:space="preserve">Q7i1nCqx4YB</t>
  </si>
  <si>
    <t xml:space="preserve">slYCF8LcbU1</t>
  </si>
  <si>
    <t xml:space="preserve">Yae8x8itPgz</t>
  </si>
  <si>
    <t xml:space="preserve">FaSET6yfcsH</t>
  </si>
  <si>
    <t xml:space="preserve">GKr7CJRoQXU</t>
  </si>
  <si>
    <t xml:space="preserve">iVECv7L2eAG</t>
  </si>
  <si>
    <t xml:space="preserve">UmP18aDDbHf</t>
  </si>
  <si>
    <t xml:space="preserve">BGqrCaLcv4v</t>
  </si>
  <si>
    <t xml:space="preserve">hukYBnXS8eB</t>
  </si>
  <si>
    <t xml:space="preserve">WO37J69mdyr</t>
  </si>
  <si>
    <t xml:space="preserve">fXQzQ7p7aLY</t>
  </si>
  <si>
    <t xml:space="preserve">T588M00MYQq</t>
  </si>
  <si>
    <t xml:space="preserve">uihGdQaU9s3</t>
  </si>
  <si>
    <t xml:space="preserve">Vcg6QktYNHs</t>
  </si>
  <si>
    <t xml:space="preserve">rsFrdXy5D9d</t>
  </si>
  <si>
    <t xml:space="preserve">sMLjcoR2J4Q</t>
  </si>
  <si>
    <t xml:space="preserve">p3VLxZEvJus</t>
  </si>
  <si>
    <t xml:space="preserve">LpDCaLwaMJr</t>
  </si>
  <si>
    <t xml:space="preserve">Ub5Tk0vOVN4</t>
  </si>
  <si>
    <t xml:space="preserve">i9GUaAGtecI</t>
  </si>
  <si>
    <t xml:space="preserve">ZTsnkLTYUgP</t>
  </si>
  <si>
    <t xml:space="preserve">J9HXWLbLR79</t>
  </si>
  <si>
    <t xml:space="preserve">cmr5fQ3zFsx</t>
  </si>
  <si>
    <t xml:space="preserve">PikcQfVELeZ</t>
  </si>
  <si>
    <t xml:space="preserve">KzptkKfe5rb</t>
  </si>
  <si>
    <t xml:space="preserve">BbX9fhaefZT</t>
  </si>
  <si>
    <t xml:space="preserve">KSWOhpXB8Xd</t>
  </si>
  <si>
    <t xml:space="preserve">BRQHNIZhhZt</t>
  </si>
  <si>
    <t xml:space="preserve">suy5aNfyhUN</t>
  </si>
  <si>
    <t xml:space="preserve">Jwa7DqrdX7V</t>
  </si>
  <si>
    <t xml:space="preserve">xWnku9aq9jk</t>
  </si>
  <si>
    <t xml:space="preserve">UD2gzoKmdXt</t>
  </si>
  <si>
    <t xml:space="preserve">J1EuQxbTaJR</t>
  </si>
  <si>
    <t xml:space="preserve">optionGroups</t>
  </si>
  <si>
    <t xml:space="preserve">HIV - SS - Ulang Villages</t>
  </si>
  <si>
    <t xml:space="preserve">qAM1FrHY1KP</t>
  </si>
  <si>
    <t xml:space="preserve">HIV - SS - Malakal Villages</t>
  </si>
  <si>
    <t xml:space="preserve">hGqan2xWIvL</t>
  </si>
  <si>
    <t xml:space="preserve">organisationUnit</t>
  </si>
  <si>
    <t xml:space="preserve">MALAKAL HIV - PoC - Linelist</t>
  </si>
  <si>
    <t xml:space="preserve">vRx3NliXHhz</t>
  </si>
  <si>
    <t xml:space="preserve">relationshipType</t>
  </si>
  <si>
    <t xml:space="preserve">HIV - Mother to child</t>
  </si>
  <si>
    <t xml:space="preserve">true</t>
  </si>
  <si>
    <t xml:space="preserve">boolean</t>
  </si>
  <si>
    <t xml:space="preserve">Yes</t>
  </si>
  <si>
    <t xml:space="preserve"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</si>
</sst>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</fonts>
  <fills>
    <fill>
      <patternFill patternType="none"/>
    </fill>
    <fill>
      <patternFill patternType="gray125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CA28"/>
      </patternFill>
    </fill>
    <fill>
      <patternFill patternType="solid">
        <fgColor rgb="FFCA28"/>
      </patternFill>
    </fill>
    <fill>
      <patternFill patternType="solid">
        <fgColor rgb="FFCA28"/>
      </patternFill>
    </fill>
    <fill>
      <patternFill patternType="solid">
        <fgColor rgb="FFCA28"/>
      </patternFill>
    </fill>
    <fill>
      <patternFill patternType="solid">
        <fgColor rgb="FFCA28"/>
      </patternFill>
    </fill>
    <fill>
      <patternFill patternType="solid">
        <fgColor rgb="FFCA28"/>
      </patternFill>
    </fill>
    <fill>
      <patternFill patternType="solid">
        <fgColor rgb="FFCA28"/>
      </patternFill>
    </fill>
    <fill>
      <patternFill patternType="solid">
        <fgColor rgb="FFCA28"/>
      </patternFill>
    </fill>
    <fill>
      <patternFill patternType="solid">
        <fgColor rgb="FFCA28"/>
      </patternFill>
    </fill>
    <fill>
      <patternFill patternType="solid">
        <fgColor rgb="FFCA28"/>
      </patternFill>
    </fill>
    <fill>
      <patternFill patternType="solid">
        <fgColor rgb="FFCA28"/>
      </patternFill>
    </fill>
    <fill>
      <patternFill patternType="solid">
        <fgColor rgb="FFCA28"/>
      </patternFill>
    </fill>
    <fill>
      <patternFill patternType="solid">
        <fgColor rgb="FFCA28"/>
      </patternFill>
    </fill>
    <fill>
      <patternFill patternType="solid">
        <fgColor rgb="FFCA28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EE58"/>
      </patternFill>
    </fill>
    <fill>
      <patternFill patternType="solid">
        <fgColor rgb="FFEE58"/>
      </patternFill>
    </fill>
    <fill>
      <patternFill patternType="solid">
        <fgColor rgb="FFEE58"/>
      </patternFill>
    </fill>
    <fill>
      <patternFill patternType="solid">
        <fgColor rgb="FFEE58"/>
      </patternFill>
    </fill>
    <fill>
      <patternFill patternType="solid">
        <fgColor rgb="FFEE58"/>
      </patternFill>
    </fill>
    <fill>
      <patternFill patternType="solid">
        <fgColor rgb="FFEE58"/>
      </patternFill>
    </fill>
    <fill>
      <patternFill patternType="solid">
        <fgColor rgb="FFEE58"/>
      </patternFill>
    </fill>
    <fill>
      <patternFill patternType="solid">
        <fgColor rgb="FFEE58"/>
      </patternFill>
    </fill>
    <fill>
      <patternFill patternType="solid">
        <fgColor rgb="FFEE58"/>
      </patternFill>
    </fill>
    <fill>
      <patternFill patternType="solid">
        <fgColor rgb="FFEE58"/>
      </patternFill>
    </fill>
    <fill>
      <patternFill patternType="solid">
        <fgColor rgb="FFEE58"/>
      </patternFill>
    </fill>
    <fill>
      <patternFill patternType="solid">
        <fgColor rgb="FFEE58"/>
      </patternFill>
    </fill>
    <fill>
      <patternFill patternType="solid">
        <fgColor rgb="FFEE58"/>
      </patternFill>
    </fill>
    <fill>
      <patternFill patternType="solid">
        <fgColor rgb="FFEE58"/>
      </patternFill>
    </fill>
    <fill>
      <patternFill patternType="solid">
        <fgColor rgb="FFEE58"/>
      </patternFill>
    </fill>
    <fill>
      <patternFill patternType="solid">
        <fgColor rgb="FFEE58"/>
      </patternFill>
    </fill>
    <fill>
      <patternFill patternType="solid">
        <fgColor rgb="FFEE58"/>
      </patternFill>
    </fill>
    <fill>
      <patternFill patternType="solid">
        <fgColor rgb="FFEE58"/>
      </patternFill>
    </fill>
    <fill>
      <patternFill patternType="solid">
        <fgColor rgb="FFEE58"/>
      </patternFill>
    </fill>
    <fill>
      <patternFill patternType="solid">
        <fgColor rgb="FFEE58"/>
      </patternFill>
    </fill>
    <fill>
      <patternFill patternType="solid">
        <fgColor rgb="FFEE58"/>
      </patternFill>
    </fill>
    <fill>
      <patternFill patternType="solid">
        <fgColor rgb="FFEE58"/>
      </patternFill>
    </fill>
    <fill>
      <patternFill patternType="solid">
        <fgColor rgb="FFCA28"/>
      </patternFill>
    </fill>
    <fill>
      <patternFill patternType="solid">
        <fgColor rgb="FFCA28"/>
      </patternFill>
    </fill>
    <fill>
      <patternFill patternType="solid">
        <fgColor rgb="FFCA28"/>
      </patternFill>
    </fill>
    <fill>
      <patternFill patternType="solid">
        <fgColor rgb="FFCA28"/>
      </patternFill>
    </fill>
    <fill>
      <patternFill patternType="solid">
        <fgColor rgb="FFCA28"/>
      </patternFill>
    </fill>
    <fill>
      <patternFill patternType="solid">
        <fgColor rgb="FFCA28"/>
      </patternFill>
    </fill>
    <fill>
      <patternFill patternType="solid">
        <fgColor rgb="FFCA28"/>
      </patternFill>
    </fill>
    <fill>
      <patternFill patternType="solid">
        <fgColor rgb="FFCA28"/>
      </patternFill>
    </fill>
    <fill>
      <patternFill patternType="solid">
        <fgColor rgb="FFCA28"/>
      </patternFill>
    </fill>
    <fill>
      <patternFill patternType="solid">
        <fgColor rgb="FFCA28"/>
      </patternFill>
    </fill>
    <fill>
      <patternFill patternType="solid">
        <fgColor rgb="FFCA28"/>
      </patternFill>
    </fill>
    <fill>
      <patternFill patternType="solid">
        <fgColor rgb="FFCA28"/>
      </patternFill>
    </fill>
    <fill>
      <patternFill patternType="solid">
        <fgColor rgb="FFCA28"/>
      </patternFill>
    </fill>
    <fill>
      <patternFill patternType="solid">
        <fgColor rgb="FFCA28"/>
      </patternFill>
    </fill>
    <fill>
      <patternFill patternType="solid">
        <fgColor rgb="FFCA28"/>
      </patternFill>
    </fill>
    <fill>
      <patternFill patternType="solid">
        <fgColor rgb="FFCA28"/>
      </patternFill>
    </fill>
    <fill>
      <patternFill patternType="solid">
        <fgColor rgb="FFCA28"/>
      </patternFill>
    </fill>
    <fill>
      <patternFill patternType="solid">
        <fgColor rgb="FFCA28"/>
      </patternFill>
    </fill>
    <fill>
      <patternFill patternType="solid">
        <fgColor rgb="FFA726"/>
      </patternFill>
    </fill>
    <fill>
      <patternFill patternType="solid">
        <fgColor rgb="FFA726"/>
      </patternFill>
    </fill>
    <fill>
      <patternFill patternType="solid">
        <fgColor rgb="FFA726"/>
      </patternFill>
    </fill>
    <fill>
      <patternFill patternType="solid">
        <fgColor rgb="FFA726"/>
      </patternFill>
    </fill>
    <fill>
      <patternFill patternType="solid">
        <fgColor rgb="FFA726"/>
      </patternFill>
    </fill>
    <fill>
      <patternFill patternType="solid">
        <fgColor rgb="FFA726"/>
      </patternFill>
    </fill>
    <fill>
      <patternFill patternType="solid">
        <fgColor rgb="FFA726"/>
      </patternFill>
    </fill>
    <fill>
      <patternFill patternType="solid">
        <fgColor rgb="FFA726"/>
      </patternFill>
    </fill>
    <fill>
      <patternFill patternType="solid">
        <fgColor rgb="FF7043"/>
      </patternFill>
    </fill>
    <fill>
      <patternFill patternType="solid">
        <fgColor rgb="FF7043"/>
      </patternFill>
    </fill>
    <fill>
      <patternFill patternType="solid">
        <fgColor rgb="FF7043"/>
      </patternFill>
    </fill>
    <fill>
      <patternFill patternType="solid">
        <fgColor rgb="FF7043"/>
      </patternFill>
    </fill>
    <fill>
      <patternFill patternType="solid">
        <fgColor rgb="FF7043"/>
      </patternFill>
    </fill>
    <fill>
      <patternFill patternType="solid">
        <fgColor rgb="FF7043"/>
      </patternFill>
    </fill>
    <fill>
      <patternFill patternType="solid">
        <fgColor rgb="FF7043"/>
      </patternFill>
    </fill>
    <fill>
      <patternFill patternType="solid">
        <fgColor rgb="FF7043"/>
      </patternFill>
    </fill>
    <fill>
      <patternFill patternType="solid">
        <fgColor rgb="FF7043"/>
      </patternFill>
    </fill>
    <fill>
      <patternFill patternType="solid">
        <fgColor rgb="FF7043"/>
      </patternFill>
    </fill>
    <fill>
      <patternFill patternType="solid">
        <fgColor rgb="FF7043"/>
      </patternFill>
    </fill>
    <fill>
      <patternFill patternType="solid">
        <fgColor rgb="FF7043"/>
      </patternFill>
    </fill>
    <fill>
      <patternFill patternType="solid">
        <fgColor rgb="FF7043"/>
      </patternFill>
    </fill>
    <fill>
      <patternFill patternType="solid">
        <fgColor rgb="FF7043"/>
      </patternFill>
    </fill>
    <fill>
      <patternFill patternType="solid">
        <fgColor rgb="E57373"/>
      </patternFill>
    </fill>
    <fill>
      <patternFill patternType="solid">
        <fgColor rgb="E57373"/>
      </patternFill>
    </fill>
    <fill>
      <patternFill patternType="solid">
        <fgColor rgb="E57373"/>
      </patternFill>
    </fill>
    <fill>
      <patternFill patternType="solid">
        <fgColor rgb="E57373"/>
      </patternFill>
    </fill>
    <fill>
      <patternFill patternType="solid">
        <fgColor rgb="E57373"/>
      </patternFill>
    </fill>
    <fill>
      <patternFill patternType="solid">
        <fgColor rgb="E57373"/>
      </patternFill>
    </fill>
    <fill>
      <patternFill patternType="solid">
        <fgColor rgb="E57373"/>
      </patternFill>
    </fill>
    <fill>
      <patternFill patternType="solid">
        <fgColor rgb="E57373"/>
      </patternFill>
    </fill>
    <fill>
      <patternFill patternType="solid">
        <fgColor rgb="E57373"/>
      </patternFill>
    </fill>
    <fill>
      <patternFill patternType="solid">
        <fgColor rgb="E57373"/>
      </patternFill>
    </fill>
    <fill>
      <patternFill patternType="solid">
        <fgColor rgb="E57373"/>
      </patternFill>
    </fill>
    <fill>
      <patternFill patternType="solid">
        <fgColor rgb="E57373"/>
      </patternFill>
    </fill>
    <fill>
      <patternFill patternType="solid">
        <fgColor rgb="E57373"/>
      </patternFill>
    </fill>
    <fill>
      <patternFill patternType="solid">
        <fgColor rgb="E57373"/>
      </patternFill>
    </fill>
    <fill>
      <patternFill patternType="solid">
        <fgColor rgb="E57373"/>
      </patternFill>
    </fill>
    <fill>
      <patternFill patternType="solid">
        <fgColor rgb="E57373"/>
      </patternFill>
    </fill>
    <fill>
      <patternFill patternType="solid">
        <fgColor rgb="E57373"/>
      </patternFill>
    </fill>
    <fill>
      <patternFill patternType="solid">
        <fgColor rgb="E57373"/>
      </patternFill>
    </fill>
    <fill>
      <patternFill patternType="solid">
        <fgColor rgb="F06292"/>
      </patternFill>
    </fill>
    <fill>
      <patternFill patternType="solid">
        <fgColor rgb="F06292"/>
      </patternFill>
    </fill>
    <fill>
      <patternFill patternType="solid">
        <fgColor rgb="F06292"/>
      </patternFill>
    </fill>
    <fill>
      <patternFill patternType="solid">
        <fgColor rgb="F06292"/>
      </patternFill>
    </fill>
    <fill>
      <patternFill patternType="solid">
        <fgColor rgb="BA68C8"/>
      </patternFill>
    </fill>
    <fill>
      <patternFill patternType="solid">
        <fgColor rgb="BA68C8"/>
      </patternFill>
    </fill>
    <fill>
      <patternFill patternType="solid">
        <fgColor rgb="9575CD"/>
      </patternFill>
    </fill>
    <fill>
      <patternFill patternType="solid">
        <fgColor rgb="9575CD"/>
      </patternFill>
    </fill>
    <fill>
      <patternFill patternType="solid">
        <fgColor rgb="9FA8DA"/>
      </patternFill>
    </fill>
    <fill>
      <patternFill patternType="solid">
        <fgColor rgb="9FA8DA"/>
      </patternFill>
    </fill>
    <fill>
      <patternFill patternType="solid">
        <fgColor rgb="9FA8DA"/>
      </patternFill>
    </fill>
    <fill>
      <patternFill patternType="solid">
        <fgColor rgb="9FA8DA"/>
      </patternFill>
    </fill>
    <fill>
      <patternFill patternType="solid">
        <fgColor rgb="9FA8DA"/>
      </patternFill>
    </fill>
    <fill>
      <patternFill patternType="solid">
        <fgColor rgb="9FA8DA"/>
      </patternFill>
    </fill>
    <fill>
      <patternFill patternType="solid">
        <fgColor rgb="9FA8DA"/>
      </patternFill>
    </fill>
    <fill>
      <patternFill patternType="solid">
        <fgColor rgb="9FA8DA"/>
      </patternFill>
    </fill>
    <fill>
      <patternFill patternType="solid">
        <fgColor rgb="9FA8DA"/>
      </patternFill>
    </fill>
    <fill>
      <patternFill patternType="solid">
        <fgColor rgb="9FA8DA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EE58"/>
      </patternFill>
    </fill>
    <fill>
      <patternFill patternType="solid">
        <fgColor rgb="FFEE58"/>
      </patternFill>
    </fill>
    <fill>
      <patternFill patternType="solid">
        <fgColor rgb="FFEE58"/>
      </patternFill>
    </fill>
    <fill>
      <patternFill patternType="solid">
        <fgColor rgb="FFEE58"/>
      </patternFill>
    </fill>
    <fill>
      <patternFill patternType="solid">
        <fgColor rgb="FFCA28"/>
      </patternFill>
    </fill>
    <fill>
      <patternFill patternType="solid">
        <fgColor rgb="FFCA28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  <xf fontId="1" fillId="2" borderId="1" applyFont="1" applyFill="1" applyBorder="1" applyProtection="1">
      <alignment horizontal="center" vertical="center" wrapText="1" shrinkToFit="1"/>
    </xf>
    <xf fontId="2" fillId="3" borderId="2" applyFont="1" applyFill="1" applyBorder="1" applyProtection="1">
      <alignment horizontal="center" vertical="center" wrapText="1" shrinkToFit="1"/>
    </xf>
    <xf fontId="3" fillId="4" borderId="3" applyFont="1" applyFill="1" applyBorder="1" applyProtection="1">
      <alignment horizontal="center" vertical="center" wrapText="1" shrinkToFit="1"/>
    </xf>
    <xf fontId="4" fillId="5" borderId="4" applyFont="1" applyFill="1" applyBorder="1" applyProtection="1">
      <alignment horizontal="center" vertical="center" wrapText="1" shrinkToFit="1"/>
    </xf>
    <xf fontId="5" fillId="6" borderId="5" applyFont="1" applyFill="1" applyBorder="1" applyProtection="1">
      <alignment horizontal="center" vertical="center" wrapText="1" shrinkToFit="1"/>
    </xf>
    <xf fontId="6" fillId="7" borderId="6" applyFont="1" applyFill="1" applyBorder="1" applyProtection="1">
      <alignment horizontal="center" vertical="center" wrapText="1" shrinkToFit="1"/>
    </xf>
    <xf fontId="7" fillId="8" borderId="7" applyFont="1" applyFill="1" applyBorder="1" applyProtection="1">
      <alignment horizontal="center" vertical="center" wrapText="1" shrinkToFit="1"/>
    </xf>
    <xf fontId="8" fillId="9" borderId="8" applyFont="1" applyFill="1" applyBorder="1" applyProtection="1">
      <alignment horizontal="center" vertical="center" wrapText="1" shrinkToFit="1"/>
    </xf>
    <xf fontId="9" fillId="10" borderId="9" applyFont="1" applyFill="1" applyBorder="1" applyProtection="1">
      <alignment horizontal="center" vertical="center" wrapText="1" shrinkToFit="1"/>
    </xf>
    <xf fontId="10" fillId="11" borderId="10" applyFont="1" applyFill="1" applyBorder="1" applyProtection="1">
      <alignment horizontal="center" vertical="center" wrapText="1" shrinkToFit="1"/>
    </xf>
    <xf fontId="11" fillId="12" borderId="11" applyFont="1" applyFill="1" applyBorder="1" applyProtection="1">
      <alignment horizontal="center" vertical="center" wrapText="1" shrinkToFit="1"/>
    </xf>
    <xf fontId="12" fillId="13" borderId="12" applyFont="1" applyFill="1" applyBorder="1" applyProtection="1">
      <alignment horizontal="center" vertical="center" wrapText="1" shrinkToFit="1"/>
    </xf>
    <xf fontId="13" fillId="14" borderId="13" applyFont="1" applyFill="1" applyBorder="1" applyProtection="1">
      <alignment horizontal="center" vertical="center" wrapText="1" shrinkToFit="1"/>
    </xf>
    <xf fontId="14" fillId="15" borderId="14" applyFont="1" applyFill="1" applyBorder="1" applyProtection="1">
      <alignment horizontal="center" vertical="center" wrapText="1" shrinkToFit="1"/>
    </xf>
    <xf fontId="15" fillId="16" borderId="15" applyFont="1" applyFill="1" applyBorder="1" applyProtection="1">
      <alignment horizontal="center" vertical="center" wrapText="1" shrinkToFit="1"/>
    </xf>
    <xf fontId="16" fillId="17" borderId="16" applyFont="1" applyFill="1" applyBorder="1" applyProtection="1">
      <alignment horizontal="center" vertical="center" wrapText="1" shrinkToFit="1"/>
    </xf>
    <xf fontId="17" fillId="18" borderId="17" applyFont="1" applyFill="1" applyBorder="1" applyProtection="1">
      <alignment horizontal="center" vertical="center" wrapText="1" shrinkToFit="1"/>
    </xf>
    <xf fontId="18" fillId="19" borderId="18" applyFont="1" applyFill="1" applyBorder="1" applyProtection="1">
      <alignment horizontal="center" vertical="center" wrapText="1" shrinkToFit="1"/>
    </xf>
    <xf fontId="19" fillId="20" borderId="19" applyFont="1" applyFill="1" applyBorder="1" applyProtection="1">
      <alignment horizontal="center" vertical="center" wrapText="1" shrinkToFit="1"/>
    </xf>
    <xf fontId="20" fillId="21" borderId="20" applyFont="1" applyFill="1" applyBorder="1" applyProtection="1">
      <alignment horizontal="center" vertical="center" wrapText="1" shrinkToFit="1"/>
    </xf>
    <xf fontId="21" fillId="22" borderId="21" applyFont="1" applyFill="1" applyBorder="1" applyProtection="1">
      <alignment horizontal="center" vertical="center" wrapText="1" shrinkToFit="1"/>
    </xf>
    <xf fontId="22" fillId="23" borderId="22" applyFont="1" applyFill="1" applyBorder="1" applyProtection="1">
      <alignment horizontal="center" vertical="center" wrapText="1" shrinkToFit="1"/>
    </xf>
    <xf fontId="23" fillId="24" borderId="23" applyFont="1" applyFill="1" applyBorder="1" applyProtection="1">
      <alignment horizontal="center" vertical="center" wrapText="1" shrinkToFit="1"/>
    </xf>
    <xf fontId="24" fillId="25" borderId="24" applyFont="1" applyFill="1" applyBorder="1" applyProtection="1">
      <alignment horizontal="center" vertical="center" wrapText="1" shrinkToFit="1"/>
    </xf>
    <xf fontId="25" fillId="26" borderId="25" applyFont="1" applyFill="1" applyBorder="1" applyProtection="1">
      <alignment horizontal="center" vertical="center" wrapText="1" shrinkToFit="1"/>
    </xf>
    <xf fontId="26" fillId="27" borderId="26" applyFont="1" applyFill="1" applyBorder="1" applyProtection="1">
      <alignment horizontal="center" vertical="center" wrapText="1" shrinkToFit="1"/>
    </xf>
    <xf fontId="27" fillId="28" borderId="27" applyFont="1" applyFill="1" applyBorder="1" applyProtection="1">
      <alignment horizontal="center" vertical="center" wrapText="1" shrinkToFit="1"/>
    </xf>
    <xf fontId="28" fillId="29" borderId="28" applyFont="1" applyFill="1" applyBorder="1" applyProtection="1">
      <alignment horizontal="center" vertical="center" wrapText="1" shrinkToFit="1"/>
    </xf>
    <xf fontId="29" fillId="30" borderId="29" applyFont="1" applyFill="1" applyBorder="1" applyProtection="1">
      <alignment horizontal="center" vertical="center" wrapText="1" shrinkToFit="1"/>
    </xf>
    <xf fontId="30" fillId="31" borderId="30" applyFont="1" applyFill="1" applyBorder="1" applyProtection="1">
      <alignment horizontal="center" vertical="center" wrapText="1" shrinkToFit="1"/>
    </xf>
    <xf fontId="31" fillId="32" borderId="31" applyFont="1" applyFill="1" applyBorder="1" applyProtection="1">
      <alignment horizontal="center" vertical="center" wrapText="1" shrinkToFit="1"/>
    </xf>
    <xf fontId="32" fillId="33" borderId="32" applyFont="1" applyFill="1" applyBorder="1" applyProtection="1">
      <alignment horizontal="center" vertical="center" wrapText="1" shrinkToFit="1"/>
    </xf>
    <xf fontId="33" fillId="34" borderId="33" applyFont="1" applyFill="1" applyBorder="1" applyProtection="1">
      <alignment horizontal="center" vertical="center" wrapText="1" shrinkToFit="1"/>
    </xf>
    <xf fontId="34" fillId="35" borderId="34" applyFont="1" applyFill="1" applyBorder="1" applyProtection="1">
      <alignment horizontal="center" vertical="center" wrapText="1" shrinkToFit="1"/>
    </xf>
    <xf fontId="35" fillId="36" borderId="35" applyFont="1" applyFill="1" applyBorder="1" applyProtection="1">
      <alignment horizontal="center" vertical="center" wrapText="1" shrinkToFit="1"/>
    </xf>
    <xf fontId="36" fillId="37" borderId="36" applyFont="1" applyFill="1" applyBorder="1" applyProtection="1">
      <alignment horizontal="center" vertical="center" wrapText="1" shrinkToFit="1"/>
    </xf>
    <xf fontId="37" fillId="38" borderId="37" applyFont="1" applyFill="1" applyBorder="1" applyProtection="1">
      <alignment horizontal="center" vertical="center" wrapText="1" shrinkToFit="1"/>
    </xf>
    <xf fontId="38" fillId="39" borderId="38" applyFont="1" applyFill="1" applyBorder="1" applyProtection="1">
      <alignment horizontal="center" vertical="center" wrapText="1" shrinkToFit="1"/>
    </xf>
    <xf fontId="39" fillId="40" borderId="39" applyFont="1" applyFill="1" applyBorder="1" applyProtection="1">
      <alignment horizontal="center" vertical="center" wrapText="1" shrinkToFit="1"/>
    </xf>
    <xf fontId="40" fillId="41" borderId="40" applyFont="1" applyFill="1" applyBorder="1" applyProtection="1">
      <alignment horizontal="center" vertical="center" wrapText="1" shrinkToFit="1"/>
    </xf>
    <xf fontId="41" fillId="42" borderId="41" applyFont="1" applyFill="1" applyBorder="1" applyProtection="1">
      <alignment horizontal="center" vertical="center" wrapText="1" shrinkToFit="1"/>
    </xf>
    <xf fontId="42" fillId="43" borderId="42" applyFont="1" applyFill="1" applyBorder="1" applyProtection="1">
      <alignment horizontal="center" vertical="center" wrapText="1" shrinkToFit="1"/>
    </xf>
    <xf fontId="43" fillId="44" borderId="43" applyFont="1" applyFill="1" applyBorder="1" applyProtection="1">
      <alignment horizontal="center" vertical="center" wrapText="1" shrinkToFit="1"/>
    </xf>
    <xf fontId="44" fillId="45" borderId="44" applyFont="1" applyFill="1" applyBorder="1" applyProtection="1">
      <alignment horizontal="center" vertical="center" wrapText="1" shrinkToFit="1"/>
    </xf>
    <xf fontId="45" fillId="46" borderId="45" applyFont="1" applyFill="1" applyBorder="1" applyProtection="1">
      <alignment horizontal="center" vertical="center" wrapText="1" shrinkToFit="1"/>
    </xf>
    <xf fontId="46" fillId="47" borderId="46" applyFont="1" applyFill="1" applyBorder="1" applyProtection="1">
      <alignment horizontal="center" vertical="center" wrapText="1" shrinkToFit="1"/>
    </xf>
    <xf fontId="47" fillId="48" borderId="47" applyFont="1" applyFill="1" applyBorder="1" applyProtection="1">
      <alignment horizontal="center" vertical="center" wrapText="1" shrinkToFit="1"/>
    </xf>
    <xf fontId="48" fillId="49" borderId="48" applyFont="1" applyFill="1" applyBorder="1" applyProtection="1">
      <alignment horizontal="center" vertical="center" wrapText="1" shrinkToFit="1"/>
    </xf>
    <xf fontId="49" fillId="50" borderId="49" applyFont="1" applyFill="1" applyBorder="1" applyProtection="1">
      <alignment horizontal="center" vertical="center" wrapText="1" shrinkToFit="1"/>
    </xf>
    <xf fontId="50" fillId="51" borderId="50" applyFont="1" applyFill="1" applyBorder="1" applyProtection="1">
      <alignment horizontal="center" vertical="center" wrapText="1" shrinkToFit="1"/>
    </xf>
    <xf fontId="51" fillId="52" borderId="51" applyFont="1" applyFill="1" applyBorder="1" applyProtection="1">
      <alignment horizontal="center" vertical="center" wrapText="1" shrinkToFit="1"/>
    </xf>
    <xf fontId="52" fillId="53" borderId="52" applyFont="1" applyFill="1" applyBorder="1" applyProtection="1">
      <alignment horizontal="center" vertical="center" wrapText="1" shrinkToFit="1"/>
    </xf>
    <xf fontId="53" fillId="54" borderId="53" applyFont="1" applyFill="1" applyBorder="1" applyProtection="1">
      <alignment horizontal="center" vertical="center" wrapText="1" shrinkToFit="1"/>
    </xf>
    <xf fontId="54" fillId="55" borderId="54" applyFont="1" applyFill="1" applyBorder="1" applyProtection="1">
      <alignment horizontal="center" vertical="center" wrapText="1" shrinkToFit="1"/>
    </xf>
    <xf fontId="55" fillId="56" borderId="55" applyFont="1" applyFill="1" applyBorder="1" applyProtection="1">
      <alignment horizontal="center" vertical="center" wrapText="1" shrinkToFit="1"/>
    </xf>
    <xf fontId="56" fillId="57" borderId="56" applyFont="1" applyFill="1" applyBorder="1" applyProtection="1">
      <alignment horizontal="center" vertical="center" wrapText="1" shrinkToFit="1"/>
    </xf>
    <xf fontId="57" fillId="58" borderId="57" applyFont="1" applyFill="1" applyBorder="1" applyProtection="1">
      <alignment horizontal="center" vertical="center" wrapText="1" shrinkToFit="1"/>
    </xf>
    <xf fontId="58" fillId="59" borderId="58" applyFont="1" applyFill="1" applyBorder="1" applyProtection="1">
      <alignment horizontal="center" vertical="center" wrapText="1" shrinkToFit="1"/>
    </xf>
    <xf fontId="59" fillId="60" borderId="59" applyFont="1" applyFill="1" applyBorder="1" applyProtection="1">
      <alignment horizontal="center" vertical="center" wrapText="1" shrinkToFit="1"/>
    </xf>
    <xf fontId="60" fillId="61" borderId="60" applyFont="1" applyFill="1" applyBorder="1" applyProtection="1">
      <alignment horizontal="center" vertical="center" wrapText="1" shrinkToFit="1"/>
    </xf>
    <xf fontId="61" fillId="62" borderId="61" applyFont="1" applyFill="1" applyBorder="1" applyProtection="1">
      <alignment horizontal="center" vertical="center" wrapText="1" shrinkToFit="1"/>
    </xf>
    <xf fontId="62" fillId="63" borderId="62" applyFont="1" applyFill="1" applyBorder="1" applyProtection="1">
      <alignment horizontal="center" vertical="center" wrapText="1" shrinkToFit="1"/>
    </xf>
    <xf fontId="63" fillId="64" borderId="63" applyFont="1" applyFill="1" applyBorder="1" applyProtection="1">
      <alignment horizontal="center" vertical="center" wrapText="1" shrinkToFit="1"/>
    </xf>
    <xf fontId="64" fillId="65" borderId="64" applyFont="1" applyFill="1" applyBorder="1" applyProtection="1">
      <alignment horizontal="center" vertical="center" wrapText="1" shrinkToFit="1"/>
    </xf>
    <xf fontId="65" fillId="66" borderId="65" applyFont="1" applyFill="1" applyBorder="1" applyProtection="1">
      <alignment horizontal="center" vertical="center" wrapText="1" shrinkToFit="1"/>
    </xf>
    <xf fontId="66" fillId="67" borderId="66" applyFont="1" applyFill="1" applyBorder="1" applyProtection="1">
      <alignment horizontal="center" vertical="center" wrapText="1" shrinkToFit="1"/>
    </xf>
    <xf fontId="67" fillId="68" borderId="67" applyFont="1" applyFill="1" applyBorder="1" applyProtection="1">
      <alignment horizontal="center" vertical="center" wrapText="1" shrinkToFit="1"/>
    </xf>
    <xf fontId="68" fillId="69" borderId="68" applyFont="1" applyFill="1" applyBorder="1" applyProtection="1">
      <alignment horizontal="center" vertical="center" wrapText="1" shrinkToFit="1"/>
    </xf>
    <xf fontId="69" fillId="70" borderId="69" applyFont="1" applyFill="1" applyBorder="1" applyProtection="1">
      <alignment horizontal="center" vertical="center" wrapText="1" shrinkToFit="1"/>
    </xf>
    <xf fontId="70" fillId="71" borderId="70" applyFont="1" applyFill="1" applyBorder="1" applyProtection="1">
      <alignment horizontal="center" vertical="center" wrapText="1" shrinkToFit="1"/>
    </xf>
    <xf fontId="71" fillId="72" borderId="71" applyFont="1" applyFill="1" applyBorder="1" applyProtection="1">
      <alignment horizontal="center" vertical="center" wrapText="1" shrinkToFit="1"/>
    </xf>
    <xf fontId="72" fillId="73" borderId="72" applyFont="1" applyFill="1" applyBorder="1" applyProtection="1">
      <alignment horizontal="center" vertical="center" wrapText="1" shrinkToFit="1"/>
    </xf>
    <xf fontId="73" fillId="74" borderId="73" applyFont="1" applyFill="1" applyBorder="1" applyProtection="1">
      <alignment horizontal="center" vertical="center" wrapText="1" shrinkToFit="1"/>
    </xf>
    <xf fontId="74" fillId="75" borderId="74" applyFont="1" applyFill="1" applyBorder="1" applyProtection="1">
      <alignment horizontal="center" vertical="center" wrapText="1" shrinkToFit="1"/>
    </xf>
    <xf fontId="75" fillId="76" borderId="75" applyFont="1" applyFill="1" applyBorder="1" applyProtection="1">
      <alignment horizontal="center" vertical="center" wrapText="1" shrinkToFit="1"/>
    </xf>
    <xf fontId="76" fillId="77" borderId="76" applyFont="1" applyFill="1" applyBorder="1" applyProtection="1">
      <alignment horizontal="center" vertical="center" wrapText="1" shrinkToFit="1"/>
    </xf>
    <xf fontId="77" fillId="78" borderId="77" applyFont="1" applyFill="1" applyBorder="1" applyProtection="1">
      <alignment horizontal="center" vertical="center" wrapText="1" shrinkToFit="1"/>
    </xf>
    <xf fontId="78" fillId="79" borderId="78" applyFont="1" applyFill="1" applyBorder="1" applyProtection="1">
      <alignment horizontal="center" vertical="center" wrapText="1" shrinkToFit="1"/>
    </xf>
    <xf fontId="79" fillId="80" borderId="79" applyFont="1" applyFill="1" applyBorder="1" applyProtection="1">
      <alignment horizontal="center" vertical="center" wrapText="1" shrinkToFit="1"/>
    </xf>
    <xf fontId="80" fillId="81" borderId="80" applyFont="1" applyFill="1" applyBorder="1" applyProtection="1">
      <alignment horizontal="center" vertical="center" wrapText="1" shrinkToFit="1"/>
    </xf>
    <xf fontId="81" fillId="82" borderId="81" applyFont="1" applyFill="1" applyBorder="1" applyProtection="1">
      <alignment horizontal="center" vertical="center" wrapText="1" shrinkToFit="1"/>
    </xf>
    <xf fontId="82" fillId="83" borderId="82" applyFont="1" applyFill="1" applyBorder="1" applyProtection="1">
      <alignment horizontal="center" vertical="center" wrapText="1" shrinkToFit="1"/>
    </xf>
    <xf fontId="83" fillId="84" borderId="83" applyFont="1" applyFill="1" applyBorder="1" applyProtection="1">
      <alignment horizontal="center" vertical="center" wrapText="1" shrinkToFit="1"/>
    </xf>
    <xf fontId="84" fillId="85" borderId="84" applyFont="1" applyFill="1" applyBorder="1" applyProtection="1">
      <alignment horizontal="center" vertical="center" wrapText="1" shrinkToFit="1"/>
    </xf>
    <xf fontId="85" fillId="86" borderId="85" applyFont="1" applyFill="1" applyBorder="1" applyProtection="1">
      <alignment horizontal="center" vertical="center" wrapText="1" shrinkToFit="1"/>
    </xf>
    <xf fontId="86" fillId="87" borderId="86" applyFont="1" applyFill="1" applyBorder="1" applyProtection="1">
      <alignment horizontal="center" vertical="center" wrapText="1" shrinkToFit="1"/>
    </xf>
    <xf fontId="87" fillId="88" borderId="87" applyFont="1" applyFill="1" applyBorder="1" applyProtection="1">
      <alignment horizontal="center" vertical="center" wrapText="1" shrinkToFit="1"/>
    </xf>
    <xf fontId="88" fillId="89" borderId="88" applyFont="1" applyFill="1" applyBorder="1" applyProtection="1">
      <alignment horizontal="center" vertical="center" wrapText="1" shrinkToFit="1"/>
    </xf>
    <xf fontId="89" fillId="90" borderId="89" applyFont="1" applyFill="1" applyBorder="1" applyProtection="1">
      <alignment horizontal="center" vertical="center" wrapText="1" shrinkToFit="1"/>
    </xf>
    <xf fontId="90" fillId="91" borderId="90" applyFont="1" applyFill="1" applyBorder="1" applyProtection="1">
      <alignment horizontal="center" vertical="center" wrapText="1" shrinkToFit="1"/>
    </xf>
    <xf fontId="91" fillId="92" borderId="91" applyFont="1" applyFill="1" applyBorder="1" applyProtection="1">
      <alignment horizontal="center" vertical="center" wrapText="1" shrinkToFit="1"/>
    </xf>
    <xf fontId="92" fillId="93" borderId="92" applyFont="1" applyFill="1" applyBorder="1" applyProtection="1">
      <alignment horizontal="center" vertical="center" wrapText="1" shrinkToFit="1"/>
    </xf>
    <xf fontId="93" fillId="94" borderId="93" applyFont="1" applyFill="1" applyBorder="1" applyProtection="1">
      <alignment horizontal="center" vertical="center" wrapText="1" shrinkToFit="1"/>
    </xf>
    <xf fontId="94" fillId="95" borderId="94" applyFont="1" applyFill="1" applyBorder="1" applyProtection="1">
      <alignment horizontal="center" vertical="center" wrapText="1" shrinkToFit="1"/>
    </xf>
    <xf fontId="95" fillId="96" borderId="95" applyFont="1" applyFill="1" applyBorder="1" applyProtection="1">
      <alignment horizontal="center" vertical="center" wrapText="1" shrinkToFit="1"/>
    </xf>
    <xf fontId="96" fillId="97" borderId="96" applyFont="1" applyFill="1" applyBorder="1" applyProtection="1">
      <alignment horizontal="center" vertical="center" wrapText="1" shrinkToFit="1"/>
    </xf>
    <xf fontId="97" fillId="98" borderId="97" applyFont="1" applyFill="1" applyBorder="1" applyProtection="1">
      <alignment horizontal="center" vertical="center" wrapText="1" shrinkToFit="1"/>
    </xf>
    <xf fontId="98" fillId="99" borderId="98" applyFont="1" applyFill="1" applyBorder="1" applyProtection="1">
      <alignment horizontal="center" vertical="center" wrapText="1" shrinkToFit="1"/>
    </xf>
    <xf fontId="99" fillId="100" borderId="99" applyFont="1" applyFill="1" applyBorder="1" applyProtection="1">
      <alignment horizontal="center" vertical="center" wrapText="1" shrinkToFit="1"/>
    </xf>
    <xf fontId="100" fillId="101" borderId="100" applyFont="1" applyFill="1" applyBorder="1" applyProtection="1">
      <alignment horizontal="center" vertical="center" wrapText="1" shrinkToFit="1"/>
    </xf>
    <xf fontId="101" fillId="102" borderId="101" applyFont="1" applyFill="1" applyBorder="1" applyProtection="1">
      <alignment horizontal="center" vertical="center" wrapText="1" shrinkToFit="1"/>
    </xf>
    <xf fontId="102" fillId="103" borderId="102" applyFont="1" applyFill="1" applyBorder="1" applyProtection="1">
      <alignment horizontal="center" vertical="center" wrapText="1" shrinkToFit="1"/>
    </xf>
    <xf fontId="103" fillId="104" borderId="103" applyFont="1" applyFill="1" applyBorder="1" applyProtection="1">
      <alignment horizontal="center" vertical="center" wrapText="1" shrinkToFit="1"/>
    </xf>
    <xf fontId="104" fillId="105" borderId="104" applyFont="1" applyFill="1" applyBorder="1" applyProtection="1">
      <alignment horizontal="center" vertical="center" wrapText="1" shrinkToFit="1"/>
    </xf>
    <xf fontId="105" fillId="106" borderId="105" applyFont="1" applyFill="1" applyBorder="1" applyProtection="1">
      <alignment horizontal="center" vertical="center" wrapText="1" shrinkToFit="1"/>
    </xf>
    <xf fontId="106" fillId="107" borderId="106" applyFont="1" applyFill="1" applyBorder="1" applyProtection="1">
      <alignment horizontal="center" vertical="center" wrapText="1" shrinkToFit="1"/>
    </xf>
    <xf fontId="107" fillId="108" borderId="107" applyFont="1" applyFill="1" applyBorder="1" applyProtection="1">
      <alignment horizontal="center" vertical="center" wrapText="1" shrinkToFit="1"/>
    </xf>
    <xf fontId="108" fillId="109" borderId="108" applyFont="1" applyFill="1" applyBorder="1" applyProtection="1">
      <alignment horizontal="center" vertical="center" wrapText="1" shrinkToFit="1"/>
    </xf>
    <xf fontId="109" fillId="110" borderId="109" applyFont="1" applyFill="1" applyBorder="1" applyProtection="1">
      <alignment horizontal="center" vertical="center" wrapText="1" shrinkToFit="1"/>
    </xf>
    <xf fontId="110" fillId="111" borderId="110" applyFont="1" applyFill="1" applyBorder="1" applyProtection="1">
      <alignment horizontal="center" vertical="center" wrapText="1" shrinkToFit="1"/>
    </xf>
    <xf fontId="111" fillId="112" borderId="111" applyFont="1" applyFill="1" applyBorder="1" applyProtection="1">
      <alignment horizontal="center" vertical="center" wrapText="1" shrinkToFit="1"/>
    </xf>
    <xf fontId="112" fillId="113" borderId="112" applyFont="1" applyFill="1" applyBorder="1" applyProtection="1">
      <alignment horizontal="center" vertical="center" wrapText="1" shrinkToFit="1"/>
    </xf>
    <xf fontId="113" fillId="114" borderId="113" applyFont="1" applyFill="1" applyBorder="1" applyProtection="1">
      <alignment horizontal="center" vertical="center" wrapText="1" shrinkToFit="1"/>
    </xf>
    <xf fontId="114" fillId="115" borderId="114" applyFont="1" applyFill="1" applyBorder="1" applyProtection="1">
      <alignment horizontal="center" vertical="center" wrapText="1" shrinkToFit="1"/>
    </xf>
    <xf fontId="115" fillId="116" borderId="115" applyFont="1" applyFill="1" applyBorder="1" applyProtection="1">
      <alignment horizontal="center" vertical="center" wrapText="1" shrinkToFit="1"/>
    </xf>
    <xf fontId="116" fillId="117" borderId="116" applyFont="1" applyFill="1" applyBorder="1" applyProtection="1">
      <alignment horizontal="center" vertical="center" wrapText="1" shrinkToFit="1"/>
    </xf>
    <xf fontId="117" fillId="118" borderId="117" applyFont="1" applyFill="1" applyBorder="1" applyProtection="1">
      <alignment horizontal="center" vertical="center" wrapText="1" shrinkToFit="1"/>
    </xf>
    <xf fontId="118" fillId="119" borderId="118" applyFont="1" applyFill="1" applyBorder="1" applyProtection="1">
      <alignment horizontal="center" vertical="center" wrapText="1" shrinkToFit="1"/>
    </xf>
    <xf fontId="119" fillId="120" borderId="119" applyFont="1" applyFill="1" applyBorder="1" applyProtection="1">
      <alignment horizontal="center" vertical="center" wrapText="1" shrinkToFit="1"/>
    </xf>
    <xf fontId="120" fillId="121" borderId="120" applyFont="1" applyFill="1" applyBorder="1" applyProtection="1">
      <alignment horizontal="center" vertical="center" wrapText="1" shrinkToFit="1"/>
    </xf>
    <xf fontId="121" fillId="122" borderId="121" applyFont="1" applyFill="1" applyBorder="1" applyProtection="1">
      <alignment horizontal="center" vertical="center" wrapText="1" shrinkToFit="1"/>
    </xf>
    <xf fontId="122" fillId="123" borderId="122" applyFont="1" applyFill="1" applyBorder="1" applyProtection="1">
      <alignment horizontal="center" vertical="center" wrapText="1" shrinkToFit="1"/>
    </xf>
    <xf fontId="123" fillId="124" borderId="123" applyFont="1" applyFill="1" applyBorder="1" applyProtection="1">
      <alignment horizontal="center" vertical="center" wrapText="1" shrinkToFit="1"/>
    </xf>
    <xf fontId="124" fillId="125" borderId="124" applyFont="1" applyFill="1" applyBorder="1" applyProtection="1">
      <alignment horizontal="center" vertical="center" wrapText="1" shrinkToFit="1"/>
    </xf>
    <xf fontId="125" fillId="126" borderId="125" applyFont="1" applyFill="1" applyBorder="1" applyProtection="1">
      <alignment horizontal="center" vertical="center" wrapText="1" shrinkToFit="1"/>
    </xf>
    <xf fontId="126" fillId="127" borderId="126" applyFont="1" applyFill="1" applyBorder="1" applyProtection="1">
      <alignment horizontal="center" vertical="center" wrapText="1" shrinkToFit="1"/>
    </xf>
    <xf fontId="127" fillId="128" borderId="127" applyFont="1" applyFill="1" applyBorder="1" applyProtection="1">
      <alignment horizontal="center" vertical="center" wrapText="1" shrinkToFit="1"/>
    </xf>
    <xf fontId="128" fillId="129" borderId="128" applyFont="1" applyFill="1" applyBorder="1" applyProtection="1">
      <alignment horizontal="center" vertical="center" wrapText="1" shrinkToFit="1"/>
    </xf>
    <xf fontId="129" fillId="130" borderId="129" applyFont="1" applyFill="1" applyBorder="1" applyProtection="1">
      <alignment horizontal="center" vertical="center" wrapText="1" shrinkToFit="1"/>
    </xf>
    <xf fontId="130" fillId="131" borderId="130" applyFont="1" applyFill="1" applyBorder="1" applyProtection="1">
      <alignment horizontal="center" vertical="center" wrapText="1" shrinkToFit="1"/>
    </xf>
    <xf fontId="131" fillId="132" borderId="131" applyFont="1" applyFill="1" applyBorder="1" applyProtection="1">
      <alignment horizontal="center" vertical="center" wrapText="1" shrinkToFit="1"/>
    </xf>
    <xf fontId="132" fillId="133" borderId="132" applyFont="1" applyFill="1" applyBorder="1" applyProtection="1">
      <alignment horizontal="center" vertical="center" wrapText="1" shrinkToFit="1"/>
    </xf>
    <xf fontId="133" fillId="134" borderId="133" applyFont="1" applyFill="1" applyBorder="1" applyProtection="1">
      <alignment horizontal="center" vertical="center" wrapText="1" shrinkToFit="1"/>
    </xf>
    <xf fontId="134" fillId="135" borderId="134" applyFont="1" applyFill="1" applyBorder="1" applyProtection="1">
      <alignment horizontal="center" vertical="center" wrapText="1" shrinkToFit="1"/>
    </xf>
    <xf fontId="135" fillId="136" borderId="135" applyFont="1" applyFill="1" applyBorder="1" applyProtection="1">
      <alignment horizontal="center" vertical="center" wrapText="1" shrinkToFit="1"/>
    </xf>
    <xf fontId="136" fillId="137" borderId="136" applyFont="1" applyFill="1" applyBorder="1" applyProtection="1">
      <alignment horizontal="center" vertical="center" wrapText="1" shrinkToFit="1"/>
    </xf>
    <xf fontId="137" fillId="138" borderId="137" applyFont="1" applyFill="1" applyBorder="1" applyProtection="1">
      <alignment horizontal="center" vertical="center" wrapText="1" shrinkToFit="1"/>
    </xf>
    <xf fontId="138" fillId="139" borderId="138" applyFont="1" applyFill="1" applyBorder="1" applyProtection="1">
      <alignment horizontal="center" vertical="center" wrapText="1" shrinkToFit="1"/>
    </xf>
    <xf fontId="139" fillId="140" borderId="139" applyFont="1" applyFill="1" applyBorder="1" applyProtection="1">
      <alignment horizontal="center" vertical="center" wrapText="1" shrinkToFit="1"/>
    </xf>
    <xf fontId="140" fillId="141" borderId="140" applyFont="1" applyFill="1" applyBorder="1" applyProtection="1">
      <alignment horizontal="center" vertical="center" wrapText="1" shrinkToFit="1"/>
    </xf>
    <xf fontId="141" fillId="142" borderId="141" applyFont="1" applyFill="1" applyBorder="1" applyProtection="1">
      <alignment horizontal="center" vertical="center" wrapText="1" shrinkToFit="1"/>
    </xf>
    <xf fontId="142" fillId="143" borderId="142" applyFont="1" applyFill="1" applyBorder="1" applyProtection="1">
      <alignment horizontal="center" vertical="center" wrapText="1" shrinkToFit="1"/>
    </xf>
    <xf fontId="143" fillId="144" borderId="143" applyFont="1" applyFill="1" applyBorder="1" applyProtection="1">
      <alignment horizontal="center" vertical="center" wrapText="1" shrinkToFit="1"/>
    </xf>
    <xf fontId="144" fillId="145" borderId="144" applyFont="1" applyFill="1" applyBorder="1" applyProtection="1">
      <alignment horizontal="center" vertical="center" wrapText="1" shrinkToFit="1"/>
    </xf>
    <xf fontId="145" fillId="146" borderId="145" applyFont="1" applyFill="1" applyBorder="1" applyProtection="1">
      <alignment horizontal="center" vertical="center" wrapText="1" shrinkToFit="1"/>
    </xf>
    <xf fontId="146" fillId="147" borderId="146" applyFont="1" applyFill="1" applyBorder="1" applyProtection="1">
      <alignment horizontal="center" vertical="center" wrapText="1" shrinkToFit="1"/>
    </xf>
    <xf fontId="147" fillId="148" borderId="147" applyFont="1" applyFill="1" applyBorder="1" applyProtection="1">
      <alignment horizontal="center" vertical="center" wrapText="1" shrinkToFit="1"/>
    </xf>
    <xf fontId="148" fillId="149" borderId="148" applyFont="1" applyFill="1" applyBorder="1" applyProtection="1">
      <alignment horizontal="center" vertical="center" wrapText="1" shrinkToFit="1"/>
    </xf>
    <xf fontId="149" fillId="150" borderId="149" applyFont="1" applyFill="1" applyBorder="1" applyProtection="1">
      <alignment horizontal="center" vertical="center" wrapText="1" shrinkToFit="1"/>
    </xf>
    <xf fontId="150" fillId="151" borderId="150" applyFont="1" applyFill="1" applyBorder="1" applyProtection="1">
      <alignment horizontal="center" vertical="center" wrapText="1" shrinkToFit="1"/>
    </xf>
    <xf fontId="151" fillId="152" borderId="151" applyFont="1" applyFill="1" applyBorder="1" applyProtection="1">
      <alignment horizontal="center" vertical="center" wrapText="1" shrinkToFit="1"/>
    </xf>
    <xf fontId="152" fillId="153" borderId="152" applyFont="1" applyFill="1" applyBorder="1" applyProtection="1">
      <alignment horizontal="center" vertical="center" wrapText="1" shrinkToFit="1"/>
    </xf>
    <xf fontId="153" fillId="154" borderId="153" applyFont="1" applyFill="1" applyBorder="1" applyProtection="1">
      <alignment horizontal="center" vertical="center" wrapText="1" shrinkToFit="1"/>
    </xf>
    <xf fontId="154" fillId="155" borderId="154" applyFont="1" applyFill="1" applyBorder="1" applyProtection="1">
      <alignment horizontal="center" vertical="center" wrapText="1" shrinkToFit="1"/>
    </xf>
    <xf fontId="155" fillId="156" borderId="155" applyFont="1" applyFill="1" applyBorder="1" applyProtection="1">
      <alignment horizontal="center" vertical="center" wrapText="1" shrinkToFit="1"/>
    </xf>
    <xf fontId="156" fillId="157" borderId="156" applyFont="1" applyFill="1" applyBorder="1" applyProtection="1">
      <alignment horizontal="center" vertical="center" wrapText="1" shrinkToFit="1"/>
    </xf>
    <xf fontId="157" fillId="158" borderId="157" applyFont="1" applyFill="1" applyBorder="1" applyProtection="1">
      <alignment horizontal="center" vertical="center" wrapText="1" shrinkToFit="1"/>
    </xf>
    <xf fontId="158" fillId="159" borderId="158" applyFont="1" applyFill="1" applyBorder="1" applyProtection="1">
      <alignment horizontal="center" vertical="center" wrapText="1" shrinkToFit="1"/>
    </xf>
    <xf fontId="159" fillId="160" borderId="159" applyFont="1" applyFill="1" applyBorder="1" applyProtection="1">
      <alignment horizontal="center" vertical="center" wrapText="1" shrinkToFit="1"/>
    </xf>
    <xf fontId="160" fillId="161" borderId="160" applyFont="1" applyFill="1" applyBorder="1" applyProtection="1">
      <alignment horizontal="center" vertical="center" wrapText="1" shrinkToFit="1"/>
    </xf>
    <xf fontId="161" fillId="162" borderId="161" applyFont="1" applyFill="1" applyBorder="1" applyProtection="1">
      <alignment horizontal="center" vertical="center" wrapText="1" shrinkToFit="1"/>
    </xf>
    <xf fontId="162" fillId="163" borderId="162" applyFont="1" applyFill="1" applyBorder="1" applyProtection="1">
      <alignment horizontal="center" vertical="center" wrapText="1" shrinkToFit="1"/>
    </xf>
    <xf fontId="163" fillId="164" borderId="163" applyFont="1" applyFill="1" applyBorder="1" applyProtection="1">
      <alignment horizontal="center" vertical="center" wrapText="1" shrinkToFit="1"/>
    </xf>
    <xf fontId="164" fillId="165" borderId="164" applyFont="1" applyFill="1" applyBorder="1" applyProtection="1">
      <alignment horizontal="center" vertical="center" wrapText="1" shrinkToFit="1"/>
    </xf>
    <xf fontId="165" fillId="166" borderId="165" applyFont="1" applyFill="1" applyBorder="1" applyProtection="1">
      <alignment horizontal="center" vertical="center" wrapText="1" shrinkToFit="1"/>
    </xf>
    <xf fontId="166" fillId="167" borderId="166" applyFont="1" applyFill="1" applyBorder="1" applyProtection="1">
      <alignment horizontal="center" vertical="center" wrapText="1" shrinkToFit="1"/>
    </xf>
    <xf fontId="167" fillId="168" borderId="167" applyFont="1" applyFill="1" applyBorder="1" applyProtection="1">
      <alignment horizontal="center" vertical="center" wrapText="1" shrinkToFit="1"/>
    </xf>
    <xf fontId="168" fillId="169" borderId="168" applyFont="1" applyFill="1" applyBorder="1" applyProtection="1">
      <alignment horizontal="center" vertical="center" wrapText="1" shrinkToFit="1"/>
    </xf>
    <xf fontId="169" fillId="170" borderId="169" applyFont="1" applyFill="1" applyBorder="1" applyProtection="1">
      <alignment horizontal="center" vertical="center" wrapText="1" shrinkToFit="1"/>
    </xf>
    <xf fontId="170" fillId="171" borderId="170" applyFont="1" applyFill="1" applyBorder="1" applyProtection="1">
      <alignment horizontal="center" vertical="center" wrapText="1" shrinkToFit="1"/>
    </xf>
    <xf fontId="171" fillId="172" borderId="171" applyFont="1" applyFill="1" applyBorder="1" applyProtection="1">
      <alignment horizontal="center" vertical="center" wrapText="1" shrinkToFit="1"/>
    </xf>
    <xf fontId="172" fillId="173" borderId="172" applyFont="1" applyFill="1" applyBorder="1" applyProtection="1">
      <alignment horizontal="center" vertical="center" wrapText="1" shrinkToFit="1"/>
    </xf>
    <xf fontId="173" fillId="174" borderId="173" applyFont="1" applyFill="1" applyBorder="1" applyProtection="1">
      <alignment horizontal="center" vertical="center" wrapText="1" shrinkToFit="1"/>
    </xf>
    <xf fontId="174" fillId="175" borderId="174" applyFont="1" applyFill="1" applyBorder="1" applyProtection="1">
      <alignment horizontal="center" vertical="center" wrapText="1" shrinkToFit="1"/>
    </xf>
    <xf fontId="175" fillId="176" borderId="175" applyFont="1" applyFill="1" applyBorder="1" applyProtection="1">
      <alignment horizontal="center" vertical="center" wrapText="1" shrinkToFit="1"/>
    </xf>
    <xf fontId="176" fillId="177" borderId="176" applyFont="1" applyFill="1" applyBorder="1" applyProtection="1">
      <alignment horizontal="center" vertical="center" wrapText="1" shrinkToFit="1"/>
    </xf>
    <xf fontId="177" fillId="178" borderId="177" applyFont="1" applyFill="1" applyBorder="1" applyProtection="1">
      <alignment horizontal="center" vertical="center" wrapText="1" shrinkToFit="1"/>
    </xf>
    <xf fontId="178" fillId="179" borderId="178" applyFont="1" applyFill="1" applyBorder="1" applyProtection="1">
      <alignment horizontal="center" vertical="center" wrapText="1" shrinkToFit="1"/>
    </xf>
    <xf fontId="179" fillId="180" borderId="179" applyFont="1" applyFill="1" applyBorder="1" applyProtection="1">
      <alignment horizontal="center" vertical="center" wrapText="1" shrinkToFit="1"/>
    </xf>
    <xf fontId="180" fillId="181" borderId="180" applyFont="1" applyFill="1" applyBorder="1" applyProtection="1">
      <alignment horizontal="center" vertical="center" wrapText="1" shrinkToFit="1"/>
    </xf>
    <xf fontId="181" fillId="182" borderId="181" applyFont="1" applyFill="1" applyBorder="1" applyProtection="1">
      <alignment horizontal="center" vertical="center" wrapText="1" shrinkToFit="1"/>
    </xf>
    <xf fontId="182" fillId="183" borderId="182" applyFont="1" applyFill="1" applyBorder="1" applyProtection="1">
      <alignment horizontal="center" vertical="center" wrapText="1" shrinkToFit="1"/>
    </xf>
    <xf fontId="183" fillId="184" borderId="183" applyFont="1" applyFill="1" applyBorder="1" applyProtection="1">
      <alignment horizontal="center" vertical="center" wrapText="1" shrinkToFit="1"/>
    </xf>
    <xf fontId="184" fillId="185" borderId="184" applyFont="1" applyFill="1" applyBorder="1" applyProtection="1">
      <alignment horizontal="center" vertical="center" wrapText="1" shrinkToFit="1"/>
    </xf>
    <xf fontId="185" fillId="186" borderId="185" applyFont="1" applyFill="1" applyBorder="1" applyProtection="1">
      <alignment horizontal="center" vertical="center" wrapText="1" shrinkToFit="1"/>
    </xf>
    <xf fontId="186" fillId="187" borderId="186" applyFont="1" applyFill="1" applyBorder="1" applyProtection="1">
      <alignment horizontal="center" vertical="center" wrapText="1" shrinkToFit="1"/>
    </xf>
    <xf fontId="187" fillId="188" borderId="187" applyFont="1" applyFill="1" applyBorder="1" applyProtection="1">
      <alignment horizontal="center" vertical="center" wrapText="1" shrinkToFit="1"/>
    </xf>
    <xf fontId="188" fillId="189" borderId="188" applyFont="1" applyFill="1" applyBorder="1" applyProtection="1">
      <alignment horizontal="center" vertical="center" wrapText="1" shrinkToFit="1"/>
    </xf>
    <xf fontId="189" fillId="190" borderId="189" applyFont="1" applyFill="1" applyBorder="1" applyProtection="1">
      <alignment horizontal="center" vertical="center" wrapText="1" shrinkToFit="1"/>
    </xf>
    <xf fontId="190" fillId="191" borderId="190" applyFont="1" applyFill="1" applyBorder="1" applyProtection="1">
      <alignment horizontal="center" vertical="center" wrapText="1" shrinkToFit="1"/>
    </xf>
  </cellXfs>
  <cellStyles count="1">
    <cellStyle name="Normal" xfId="0" builtinId="0"/>
  </cellStyles>
  <dxfs>
    <dxf>
      <font>
        <b/>
        <name val="Calibri"/>
        <color rgb="FF0000"/>
      </font>
      <fill/>
      <border/>
    </dxf>
    <dxf>
      <font>
        <b/>
        <name val="Calibri"/>
        <color rgb="FF0000"/>
      </font>
      <fill/>
      <border/>
    </dxf>
    <dxf>
      <font>
        <b/>
        <name val="Calibri"/>
        <color rgb="FF0000"/>
      </font>
      <fill/>
      <border/>
    </dxf>
    <dxf>
      <font>
        <b/>
        <name val="Calibri"/>
        <color rgb="FF0000"/>
      </font>
      <fill/>
      <border/>
    </dxf>
    <dxf>
      <font>
        <b/>
        <name val="Calibri"/>
        <color rgb="FF0000"/>
      </font>
      <fill/>
      <border/>
    </dxf>
    <dxf>
      <font>
        <b/>
        <name val="Calibri"/>
        <color rgb="FF0000"/>
      </font>
      <fill/>
      <border/>
    </dxf>
    <dxf>
      <font>
        <b/>
        <name val="Calibri"/>
        <color rgb="FF0000"/>
      </font>
      <fill/>
      <border/>
    </dxf>
    <dxf>
      <font>
        <b/>
        <name val="Calibri"/>
        <color rgb="FF0000"/>
      </font>
      <fill/>
      <border/>
    </dxf>
    <dxf>
      <font>
        <b/>
        <name val="Calibri"/>
        <color rgb="FF0000"/>
      </font>
      <fill/>
      <border/>
    </dxf>
    <dxf>
      <font>
        <b/>
        <name val="Calibri"/>
        <color rgb="FF0000"/>
      </font>
      <fill/>
      <border/>
    </dxf>
    <dxf>
      <font>
        <b/>
        <name val="Calibri"/>
        <color rgb="FF0000"/>
      </font>
      <fill/>
      <border/>
    </dxf>
    <dxf>
      <font>
        <b/>
        <name val="Calibri"/>
        <color rgb="FF0000"/>
      </font>
      <fill/>
      <border/>
    </dxf>
    <dxf>
      <font>
        <b/>
        <name val="Calibri"/>
        <color rgb="FF0000"/>
      </font>
      <fill/>
      <border/>
    </dxf>
    <dxf>
      <font>
        <b/>
        <name val="Calibri"/>
        <color rgb="FF0000"/>
      </font>
      <fill/>
      <border/>
    </dxf>
    <dxf>
      <font>
        <b/>
        <name val="Calibri"/>
        <color rgb="FF0000"/>
      </font>
      <fill/>
      <border/>
    </dxf>
    <dxf>
      <font>
        <b/>
        <name val="Calibri"/>
        <color rgb="FF0000"/>
      </font>
      <fill/>
      <border/>
    </dxf>
    <dxf>
      <font>
        <b/>
        <name val="Calibri"/>
        <color rgb="FF0000"/>
      </font>
      <fill/>
      <border/>
    </dxf>
    <dxf>
      <font>
        <b/>
        <name val="Calibri"/>
        <color rgb="FF0000"/>
      </font>
      <fill/>
      <border/>
    </dxf>
    <dxf>
      <font>
        <b/>
        <name val="Calibri"/>
        <color rgb="FF0000"/>
      </font>
      <fill/>
      <border/>
    </dxf>
    <dxf>
      <font>
        <b/>
        <name val="Calibri"/>
        <color rgb="FF0000"/>
      </font>
      <fill/>
      <border/>
    </dxf>
    <dxf>
      <font>
        <b/>
        <name val="Calibri"/>
        <color rgb="FF0000"/>
      </font>
      <fill/>
      <border/>
    </dxf>
    <dxf>
      <font>
        <b/>
        <name val="Calibri"/>
        <color rgb="FF0000"/>
      </font>
      <fill/>
      <border/>
    </dxf>
    <dxf>
      <font>
        <b/>
        <name val="Calibri"/>
        <color rgb="FF0000"/>
      </font>
      <fill/>
      <border/>
    </dxf>
    <dxf>
      <font>
        <b/>
        <name val="Calibri"/>
        <color rgb="FF0000"/>
      </font>
      <fill/>
      <border/>
    </dxf>
    <dxf>
      <font>
        <b/>
        <name val="Calibri"/>
        <color rgb="FF0000"/>
      </font>
      <fill/>
      <border/>
    </dxf>
    <dxf>
      <font>
        <b/>
        <name val="Calibri"/>
        <color rgb="FF0000"/>
      </font>
      <fill/>
      <border/>
    </dxf>
    <dxf>
      <font>
        <b/>
        <name val="Calibri"/>
        <color rgb="FF0000"/>
      </font>
      <fill/>
      <border/>
    </dxf>
    <dxf>
      <font>
        <b/>
        <name val="Calibri"/>
        <color rgb="FF0000"/>
      </font>
      <fill/>
      <border/>
    </dxf>
    <dxf>
      <font>
        <b/>
        <name val="Calibri"/>
        <color rgb="FF0000"/>
      </font>
      <fill/>
      <border/>
    </dxf>
    <dxf>
      <font>
        <b/>
        <name val="Calibri"/>
        <color rgb="FF0000"/>
      </font>
      <fill/>
      <border/>
    </dxf>
    <dxf>
      <font>
        <b/>
        <name val="Calibri"/>
        <color rgb="FF0000"/>
      </font>
      <fill/>
      <border/>
    </dxf>
    <dxf>
      <font>
        <b/>
        <name val="Calibri"/>
        <color rgb="FF0000"/>
      </font>
      <fill/>
      <border/>
    </dxf>
    <dxf>
      <font>
        <b/>
        <name val="Calibri"/>
        <color rgb="FF0000"/>
      </font>
      <fill/>
      <border/>
    </dxf>
    <dxf>
      <font>
        <b/>
        <name val="Calibri"/>
        <color rgb="FF0000"/>
      </font>
      <fill/>
      <border/>
    </dxf>
    <dxf>
      <font>
        <b/>
        <name val="Calibri"/>
        <color rgb="FF0000"/>
      </font>
      <fill/>
      <border/>
    </dxf>
    <dxf>
      <font>
        <b/>
        <name val="Calibri"/>
        <color rgb="FF0000"/>
      </font>
      <fill/>
      <border/>
    </dxf>
    <dxf>
      <font>
        <b/>
        <name val="Calibri"/>
        <color rgb="FF0000"/>
      </font>
      <fill/>
      <border/>
    </dxf>
    <dxf>
      <font>
        <b/>
        <name val="Calibri"/>
        <color rgb="FF0000"/>
      </font>
      <fill/>
      <border/>
    </dxf>
    <dxf>
      <font>
        <b/>
        <name val="Calibri"/>
        <color rgb="FF0000"/>
      </font>
      <fill/>
      <border/>
    </dxf>
    <dxf>
      <font>
        <b/>
        <name val="Calibri"/>
        <color rgb="FF0000"/>
      </font>
      <fill/>
      <border/>
    </dxf>
    <dxf>
      <font>
        <b/>
        <name val="Calibri"/>
        <color rgb="FF0000"/>
      </font>
      <fill/>
      <border/>
    </dxf>
    <dxf>
      <font>
        <b/>
        <name val="Calibri"/>
        <color rgb="FF0000"/>
      </font>
      <fill/>
      <border/>
    </dxf>
    <dxf>
      <font>
        <b/>
        <name val="Calibri"/>
        <color rgb="FF0000"/>
      </font>
      <fill/>
      <border/>
    </dxf>
    <dxf>
      <font>
        <b/>
        <name val="Calibri"/>
        <color rgb="FF0000"/>
      </font>
      <fill/>
      <border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drawings/_rels/drawing1.xml.rels>
</file>

<file path=xl/drawings/_rels/drawing2.xml.rels>
</file>

<file path=xl/drawings/_rels/drawing3.xml.rels>
</file>

<file path=xl/drawings/_rels/drawing4.xml.rels>
</file>

<file path=xl/drawings/_rels/drawing5.xml.rels>
</file>

<file path=xl/drawings/_rels/drawing6.xml.rels>
</file>

<file path=xl/drawings/_rels/drawing7.xml.rel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drawings/drawing4.xml><?xml version="1.0" encoding="utf-8"?>
<xdr:wsDr xmlns:xdr="http://schemas.openxmlformats.org/drawingml/2006/spreadsheetDrawing" xmlns:a="http://schemas.openxmlformats.org/drawingml/2006/main"/>
</file>

<file path=xl/drawings/drawing5.xml><?xml version="1.0" encoding="utf-8"?>
<xdr:wsDr xmlns:xdr="http://schemas.openxmlformats.org/drawingml/2006/spreadsheetDrawing" xmlns:a="http://schemas.openxmlformats.org/drawingml/2006/main"/>
</file>

<file path=xl/drawings/drawing6.xml><?xml version="1.0" encoding="utf-8"?>
<xdr:wsDr xmlns:xdr="http://schemas.openxmlformats.org/drawingml/2006/spreadsheetDrawing" xmlns:a="http://schemas.openxmlformats.org/drawingml/2006/main"/>
</file>

<file path=xl/drawings/drawing7.xml><?xml version="1.0" encoding="utf-8"?>
<xdr:wsDr xmlns:xdr="http://schemas.openxmlformats.org/drawingml/2006/spreadsheetDrawing" xmlns:a="http://schemas.openxmlformats.org/drawing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vmlDrawing" Target="../drawings/vmlDrawing3.vml"/><Relationship Id="rId2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>
      <pane activePane="bottomLeft" state="frozen" topLeftCell="A6" xSplit="0" ySplit="5"/>
    </sheetView>
  </sheetViews>
  <sheetFormatPr defaultRowHeight="15" x14ac:dyDescent="0.25"/>
  <cols>
    <col min="1" max="1" width="20" customWidth="1"/>
    <col min="2" max="2" width="20" customWidth="1"/>
    <col min="3" max="3" width="20" customWidth="1" hidden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</cols>
  <sheetData>
    <row r="1" hidden="1">
      <c r="A1"/>
    </row>
    <row r="2" hidden="1"/>
    <row r="3" hidden="1"/>
    <row r="4" ht="30" customHeight="1"/>
    <row r="5" ht="50" customHeight="1">
      <c r="A5" t="s" s="55">
        <v>0</v>
      </c>
      <c r="B5" t="s" s="56">
        <v>1</v>
      </c>
      <c r="C5" t="s" s="57">
        <v>2</v>
      </c>
      <c r="D5" t="s" s="58">
        <v>3</v>
      </c>
      <c r="E5" t="s" s="59">
        <v>4</v>
      </c>
      <c r="F5" s="60">
        <f t="shared" ref="F5:F5" si="0">_vlzk9rhdWfI</f>
      </c>
      <c r="G5" s="61">
        <f t="shared" ref="G5:G5" si="1">_joUvsdk8MfN</f>
      </c>
      <c r="H5" s="62">
        <f t="shared" ref="H5:H5" si="2">_Kuo7Sf4M3w4</f>
      </c>
      <c r="I5" s="63">
        <f t="shared" ref="I5:I5" si="3">_ZckB7n8xgQy</f>
      </c>
      <c r="J5" s="64">
        <f t="shared" ref="J5:J5" si="4">_Sh1YfVCLTjf</f>
      </c>
      <c r="K5" s="65">
        <f t="shared" ref="K5:K5" si="5">_x78ExZVANvE</f>
      </c>
      <c r="L5" s="66">
        <f t="shared" ref="L5:L5" si="6">_haNYswkQfZL</f>
      </c>
      <c r="M5" s="67">
        <f t="shared" ref="M5:M5" si="7">_yIx0ZNnxUmY</f>
      </c>
      <c r="N5" s="68">
        <f t="shared" ref="N5:N5" si="8">_fTD67XLYuBe</f>
      </c>
      <c r="O5" s="69">
        <f t="shared" ref="O5:O5" si="9">_sR2kT26Iz7s</f>
      </c>
      <c r="P5" s="70">
        <f t="shared" ref="P5:P5" si="10">_z8m1p5B18mr</f>
      </c>
      <c r="Q5" s="71">
        <f t="shared" ref="Q5:Q5" si="11">_diPTGLV5cyN</f>
      </c>
      <c r="R5" s="72">
        <f t="shared" ref="R5:R5" si="12">_jZviGYjqy8L</f>
      </c>
      <c r="S5" s="73">
        <f t="shared" ref="S5:S5" si="13">_eMyM2zl26hG</f>
      </c>
    </row>
    <row r="6">
      <c r="B6"/>
      <c r="G6"/>
      <c r="J6"/>
      <c r="M6"/>
      <c r="Q6"/>
      <c r="R6"/>
      <c r="S6"/>
    </row>
    <row r="1048576">
      <c r="B1048576"/>
      <c r="G1048576"/>
      <c r="J1048576"/>
      <c r="M1048576"/>
      <c r="Q1048576"/>
      <c r="R1048576"/>
      <c r="S1048576"/>
    </row>
  </sheetData>
  <conditionalFormatting sqref="B6:B1048576">
    <cfRule type="expression" priority="1" text="" dxfId="0">
      <formula>ISERROR(MATCH(B6,Validation!$A$3:$A$4,0))</formula>
    </cfRule>
  </conditionalFormatting>
  <conditionalFormatting sqref="G6:G1048576">
    <cfRule type="expression" priority="1" text="" dxfId="1">
      <formula>ISERROR(MATCH(G6,Validation!$X$3:$X$16,0))</formula>
    </cfRule>
  </conditionalFormatting>
  <conditionalFormatting sqref="J6:J1048576">
    <cfRule type="expression" priority="1" text="" dxfId="2">
      <formula>ISERROR(MATCH(J6,Validation!$M$3:$M$5,0))</formula>
    </cfRule>
  </conditionalFormatting>
  <conditionalFormatting sqref="M6:M1048576">
    <cfRule type="expression" priority="1" text="" dxfId="3">
      <formula>ISERROR(MATCH(M6,Validation!$AC$3:$AC$5,0))</formula>
    </cfRule>
  </conditionalFormatting>
  <conditionalFormatting sqref="Q6:Q1048576">
    <cfRule type="expression" priority="1" text="" dxfId="4">
      <formula>ISERROR(MATCH(Q6,Validation!$Y$3:$Y$8,0))</formula>
    </cfRule>
  </conditionalFormatting>
  <conditionalFormatting sqref="R6:R1048576">
    <cfRule type="expression" priority="1" text="" dxfId="5">
      <formula>ISERROR(MATCH(R6,Validation!$J$3:$J$9,0))</formula>
    </cfRule>
  </conditionalFormatting>
  <conditionalFormatting sqref="S6:S1048576">
    <cfRule type="expression" priority="1" text="" dxfId="6">
      <formula>ISERROR(MATCH(S6,Validation!$AC$3:$AC$5,0))</formula>
    </cfRule>
  </conditionalFormatting>
  <dataValidations>
    <dataValidation type="custom" allowBlank="undefined" showInputMessage="undefined" prompt="" promptTitle="" showErrorMessage="true" error="This cell cannot be changed" errorTitle="" operator="" errorStyle="undefined" sqref="A5">
      <formula1>A5 &lt;&gt; "TEI id"</formula1>
      <formula2/>
    </dataValidation>
    <dataValidation type="custom" allowBlank="undefined" showInputMessage="undefined" prompt="" promptTitle="" showErrorMessage="true" error="This cell cannot be changed" errorTitle="" operator="" errorStyle="undefined" sqref="B5">
      <formula1>B5 &lt;&gt; "Org Unit *"</formula1>
      <formula2/>
    </dataValidation>
    <dataValidation type="list" allowBlank="true" showInputMessage="true" prompt="" promptTitle="" showErrorMessage="true" error="This site does not exist in DHIS2, please talk to your administrator to create this site before uploading data" errorTitle="" operator="" errorStyle="warning" sqref="B6:B1048576">
      <formula1>=Validation!$A$3:$A$4</formula1>
      <formula2/>
    </dataValidation>
    <dataValidation type="custom" allowBlank="undefined" showInputMessage="undefined" prompt="" promptTitle="" showErrorMessage="true" error="This cell cannot be changed" errorTitle="" operator="" errorStyle="undefined" sqref="C5">
      <formula1>C5 &lt;&gt; "No geometry"</formula1>
      <formula2/>
    </dataValidation>
    <dataValidation type="custom" allowBlank="undefined" showInputMessage="undefined" prompt="" promptTitle="" showErrorMessage="true" error="This cell cannot be changed" errorTitle="" operator="" errorStyle="undefined" sqref="D5">
      <formula1>D5 &lt;&gt; "Date of enrollment *
(YYYY-MM-DD)"</formula1>
      <formula2/>
    </dataValidation>
    <dataValidation type="custom" allowBlank="undefined" showInputMessage="undefined" prompt="" promptTitle="" showErrorMessage="true" error="This cell cannot be changed" errorTitle="" operator="" errorStyle="undefined" sqref="E5">
      <formula1>E5 &lt;&gt; "Incident Date
(YYYY-MM-DD)"</formula1>
      <formula2/>
    </dataValidation>
    <dataValidation type="custom" allowBlank="undefined" showInputMessage="undefined" prompt="" promptTitle="" showErrorMessage="true" error="This cell cannot be changed" errorTitle="" operator="" errorStyle="undefined" sqref="F5">
      <formula1>F5 &lt;&gt; "_vlzk9rhdWfI"</formula1>
      <formula2/>
    </dataValidation>
    <dataValidation type="custom" allowBlank="undefined" showInputMessage="undefined" prompt="" promptTitle="" showErrorMessage="true" error="This cell cannot be changed" errorTitle="" operator="" errorStyle="undefined" sqref="G5">
      <formula1>G5 &lt;&gt; "_joUvsdk8MfN"</formula1>
      <formula2/>
    </dataValidation>
    <dataValidation type="list" allowBlank="true" showInputMessage="true" prompt="" promptTitle="" showErrorMessage="true" error="Invalid choice was chosen" errorTitle="" operator="" errorStyle="warning" sqref="G6:G1048576">
      <formula1>=Validation!$X$3:$X$16</formula1>
      <formula2/>
    </dataValidation>
    <dataValidation type="custom" allowBlank="undefined" showInputMessage="undefined" prompt="" promptTitle="" showErrorMessage="true" error="This cell cannot be changed" errorTitle="" operator="" errorStyle="undefined" sqref="H5">
      <formula1>H5 &lt;&gt; "_Kuo7Sf4M3w4"</formula1>
      <formula2/>
    </dataValidation>
    <dataValidation type="custom" allowBlank="undefined" showInputMessage="undefined" prompt="" promptTitle="" showErrorMessage="true" error="This cell cannot be changed" errorTitle="" operator="" errorStyle="undefined" sqref="I5">
      <formula1>I5 &lt;&gt; "_ZckB7n8xgQy"</formula1>
      <formula2/>
    </dataValidation>
    <dataValidation type="custom" allowBlank="undefined" showInputMessage="undefined" prompt="" promptTitle="" showErrorMessage="true" error="This cell cannot be changed" errorTitle="" operator="" errorStyle="undefined" sqref="J5">
      <formula1>J5 &lt;&gt; "_Sh1YfVCLTjf"</formula1>
      <formula2/>
    </dataValidation>
    <dataValidation type="list" allowBlank="true" showInputMessage="true" prompt="" promptTitle="" showErrorMessage="true" error="Invalid choice was chosen" errorTitle="" operator="" errorStyle="warning" sqref="J6:J1048576">
      <formula1>=Validation!$M$3:$M$5</formula1>
      <formula2/>
    </dataValidation>
    <dataValidation type="custom" allowBlank="undefined" showInputMessage="undefined" prompt="" promptTitle="" showErrorMessage="true" error="This cell cannot be changed" errorTitle="" operator="" errorStyle="undefined" sqref="K5">
      <formula1>K5 &lt;&gt; "_x78ExZVANvE"</formula1>
      <formula2/>
    </dataValidation>
    <dataValidation type="custom" allowBlank="undefined" showInputMessage="undefined" prompt="" promptTitle="" showErrorMessage="true" error="This cell cannot be changed" errorTitle="" operator="" errorStyle="undefined" sqref="L5">
      <formula1>L5 &lt;&gt; "_haNYswkQfZL"</formula1>
      <formula2/>
    </dataValidation>
    <dataValidation type="custom" allowBlank="undefined" showInputMessage="undefined" prompt="" promptTitle="" showErrorMessage="true" error="This cell cannot be changed" errorTitle="" operator="" errorStyle="undefined" sqref="M5">
      <formula1>M5 &lt;&gt; "_yIx0ZNnxUmY"</formula1>
      <formula2/>
    </dataValidation>
    <dataValidation type="list" allowBlank="true" showInputMessage="true" prompt="" promptTitle="" showErrorMessage="true" error="Invalid choice was chosen" errorTitle="" operator="" errorStyle="warning" sqref="M6:M1048576">
      <formula1>=Validation!$AC$3:$AC$5</formula1>
      <formula2/>
    </dataValidation>
    <dataValidation type="custom" allowBlank="undefined" showInputMessage="undefined" prompt="" promptTitle="" showErrorMessage="true" error="This cell cannot be changed" errorTitle="" operator="" errorStyle="undefined" sqref="N5">
      <formula1>N5 &lt;&gt; "_fTD67XLYuBe"</formula1>
      <formula2/>
    </dataValidation>
    <dataValidation type="custom" allowBlank="undefined" showInputMessage="undefined" prompt="" promptTitle="" showErrorMessage="true" error="This cell cannot be changed" errorTitle="" operator="" errorStyle="undefined" sqref="O5">
      <formula1>O5 &lt;&gt; "_sR2kT26Iz7s"</formula1>
      <formula2/>
    </dataValidation>
    <dataValidation type="custom" allowBlank="undefined" showInputMessage="undefined" prompt="" promptTitle="" showErrorMessage="true" error="This cell cannot be changed" errorTitle="" operator="" errorStyle="undefined" sqref="P5">
      <formula1>P5 &lt;&gt; "_z8m1p5B18mr"</formula1>
      <formula2/>
    </dataValidation>
    <dataValidation type="custom" allowBlank="undefined" showInputMessage="undefined" prompt="" promptTitle="" showErrorMessage="true" error="This cell cannot be changed" errorTitle="" operator="" errorStyle="undefined" sqref="Q5">
      <formula1>Q5 &lt;&gt; "_diPTGLV5cyN"</formula1>
      <formula2/>
    </dataValidation>
    <dataValidation type="list" allowBlank="true" showInputMessage="true" prompt="" promptTitle="" showErrorMessage="true" error="Invalid choice was chosen" errorTitle="" operator="" errorStyle="warning" sqref="Q6:Q1048576">
      <formula1>=Validation!$Y$3:$Y$8</formula1>
      <formula2/>
    </dataValidation>
    <dataValidation type="custom" allowBlank="undefined" showInputMessage="undefined" prompt="" promptTitle="" showErrorMessage="true" error="This cell cannot be changed" errorTitle="" operator="" errorStyle="undefined" sqref="R5">
      <formula1>R5 &lt;&gt; "_jZviGYjqy8L"</formula1>
      <formula2/>
    </dataValidation>
    <dataValidation type="list" allowBlank="true" showInputMessage="true" prompt="" promptTitle="" showErrorMessage="true" error="Invalid choice was chosen" errorTitle="" operator="" errorStyle="warning" sqref="R6:R1048576">
      <formula1>=Validation!$J$3:$J$9</formula1>
      <formula2/>
    </dataValidation>
    <dataValidation type="custom" allowBlank="undefined" showInputMessage="undefined" prompt="" promptTitle="" showErrorMessage="true" error="This cell cannot be changed" errorTitle="" operator="" errorStyle="undefined" sqref="S5">
      <formula1>S5 &lt;&gt; "_eMyM2zl26hG"</formula1>
      <formula2/>
    </dataValidation>
    <dataValidation type="list" allowBlank="true" showInputMessage="true" prompt="" promptTitle="" showErrorMessage="true" error="Invalid choice was chosen" errorTitle="" operator="" errorStyle="warning" sqref="S6:S1048576">
      <formula1>=Validation!$AC$3:$AC$5</formula1>
      <formula2/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workbookViewId="0">
      <pane activePane="bottomLeft" state="frozen" topLeftCell="A3" xSplit="0" ySplit="2"/>
    </sheetView>
  </sheetViews>
  <cols>
    <col min="1" max="1" width="20" customWidth="1"/>
    <col min="2" max="2" width="20" customWidth="1"/>
    <col min="3" max="3" width="20" customWidth="1"/>
    <col min="4" max="4" width="20" customWidth="1"/>
    <col min="5" max="5" width="19.6" customWidth="1"/>
    <col min="6" max="6" width="14.4" customWidth="1"/>
    <col min="7" max="7" width="15.2" customWidth="1"/>
    <col min="8" max="8" width="16.8" customWidth="1"/>
    <col min="9" max="9" width="21.2" customWidth="1"/>
    <col min="10" max="10" width="20" customWidth="1"/>
    <col min="11" max="11" width="20.4" customWidth="1"/>
    <col min="12" max="12" width="18.4" customWidth="1"/>
    <col min="13" max="13" width="15.6" customWidth="1"/>
    <col min="14" max="14" width="17.2" customWidth="1"/>
    <col min="15" max="15" width="16" customWidth="1"/>
    <col min="16" max="16" width="13.2" customWidth="1"/>
    <col min="17" max="17" width="15.6" customWidth="1"/>
    <col min="18" max="18" width="20.4" customWidth="1"/>
    <col min="19" max="19" width="19.2" customWidth="1"/>
    <col min="20" max="20" width="22" customWidth="1"/>
    <col min="21" max="21" width="16" customWidth="1"/>
    <col min="22" max="22" width="20.4" customWidth="1"/>
    <col min="23" max="23" width="19.2" customWidth="1"/>
    <col min="24" max="24" width="19.2" customWidth="1"/>
    <col min="25" max="25" width="24.8" customWidth="1"/>
    <col min="26" max="26" width="20.4" customWidth="1"/>
    <col min="27" max="27" width="16.8" customWidth="1"/>
    <col min="28" max="28" width="24.8" customWidth="1"/>
    <col min="29" max="29" width="17.2" customWidth="1"/>
    <col min="30" max="30" width="15.6" customWidth="1"/>
    <col min="31" max="31" width="13.6" customWidth="1"/>
    <col min="32" max="32" width="19.2" customWidth="1"/>
    <col min="33" max="33" width="17.2" customWidth="1"/>
    <col min="34" max="34" width="18.8" customWidth="1"/>
    <col min="35" max="35" width="12.4" customWidth="1"/>
    <col min="36" max="36" width="11.2" customWidth="1"/>
    <col min="37" max="37" width="11.6" customWidth="1"/>
    <col min="38" max="38" width="14" customWidth="1"/>
    <col min="39" max="39" width="14" customWidth="1"/>
    <col min="40" max="40" width="12.4" customWidth="1"/>
    <col min="41" max="41" width="18" customWidth="1"/>
    <col min="42" max="42" width="11.2" customWidth="1"/>
    <col min="43" max="43" width="11.2" customWidth="1"/>
    <col min="44" max="44" width="12.8" customWidth="1"/>
    <col min="45" max="45" width="18.4" customWidth="1"/>
    <col min="46" max="46" width="18.4" customWidth="1"/>
    <col min="47" max="47" width="14.8" customWidth="1"/>
    <col min="48" max="48" width="26.8" customWidth="1"/>
    <col min="49" max="49" width="16.8" customWidth="1"/>
    <col min="50" max="50" width="16" customWidth="1"/>
    <col min="51" max="51" width="16" customWidth="1"/>
    <col min="52" max="52" width="16" customWidth="1"/>
    <col min="53" max="53" width="13.2" customWidth="1"/>
  </cols>
  <sheetData>
    <row r="1" ht="30" customHeight="1">
      <c r="A1" s="74">
        <f t="shared" ref="A1:A1" si="0">=_Pqv2RvWbSto</f>
      </c>
      <c r="E1" s="90">
        <f t="shared" ref="E1:O1" si="13">_Dom0eVWAdHw</f>
      </c>
      <c r="F1" s="91">
        <f t="shared" si="13"/>
      </c>
      <c r="G1" s="92">
        <f t="shared" si="13"/>
      </c>
      <c r="H1" s="93">
        <f t="shared" si="13"/>
      </c>
      <c r="I1" s="94">
        <f t="shared" si="13"/>
      </c>
      <c r="J1" s="95">
        <f t="shared" si="13"/>
      </c>
      <c r="K1" s="96">
        <f t="shared" si="13"/>
      </c>
      <c r="L1" s="97">
        <f t="shared" si="13"/>
      </c>
      <c r="M1" s="98">
        <f t="shared" si="13"/>
      </c>
      <c r="N1" s="99">
        <f t="shared" si="13"/>
      </c>
      <c r="O1" s="100">
        <f t="shared" si="13"/>
      </c>
      <c r="P1" s="110">
        <f t="shared" ref="P1:X1" si="23">_kDIA731sp3a</f>
      </c>
      <c r="Q1" s="111">
        <f t="shared" si="23"/>
      </c>
      <c r="R1" s="112">
        <f t="shared" si="23"/>
      </c>
      <c r="S1" s="113">
        <f t="shared" si="23"/>
      </c>
      <c r="T1" s="114">
        <f t="shared" si="23"/>
      </c>
      <c r="U1" s="115">
        <f t="shared" si="23"/>
      </c>
      <c r="V1" s="116">
        <f t="shared" si="23"/>
      </c>
      <c r="W1" s="117">
        <f t="shared" si="23"/>
      </c>
      <c r="X1" s="118">
        <f t="shared" si="23"/>
      </c>
      <c r="Y1" s="123">
        <f t="shared" ref="Y1:AB1" si="28">_l4pf2OCMehg</f>
      </c>
      <c r="Z1" s="124">
        <f t="shared" si="28"/>
      </c>
      <c r="AA1" s="125">
        <f t="shared" si="28"/>
      </c>
      <c r="AB1" s="126">
        <f t="shared" si="28"/>
      </c>
      <c r="AC1" s="134">
        <f t="shared" ref="AC1:AI1" si="36">_DSeHiYrziyo</f>
      </c>
      <c r="AD1" s="135">
        <f t="shared" si="36"/>
      </c>
      <c r="AE1" s="136">
        <f t="shared" si="36"/>
      </c>
      <c r="AF1" s="137">
        <f t="shared" si="36"/>
      </c>
      <c r="AG1" s="138">
        <f t="shared" si="36"/>
      </c>
      <c r="AH1" s="139">
        <f t="shared" si="36"/>
      </c>
      <c r="AI1" s="140">
        <f t="shared" si="36"/>
      </c>
      <c r="AJ1" s="150">
        <f t="shared" ref="AJ1:AR1" si="46">_XkdFM5k4UeB</f>
      </c>
      <c r="AK1" s="151">
        <f t="shared" si="46"/>
      </c>
      <c r="AL1" s="152">
        <f t="shared" si="46"/>
      </c>
      <c r="AM1" s="153">
        <f t="shared" si="46"/>
      </c>
      <c r="AN1" s="154">
        <f t="shared" si="46"/>
      </c>
      <c r="AO1" s="155">
        <f t="shared" si="46"/>
      </c>
      <c r="AP1" s="156">
        <f t="shared" si="46"/>
      </c>
      <c r="AQ1" s="157">
        <f t="shared" si="46"/>
      </c>
      <c r="AR1" s="158">
        <f t="shared" si="46"/>
      </c>
      <c r="AS1" s="161">
        <f t="shared" ref="AS1:AT1" si="49">_ETVAslfmhLg</f>
      </c>
      <c r="AT1" s="162">
        <f t="shared" si="49"/>
      </c>
      <c r="AU1" s="164">
        <f t="shared" ref="AU1:AU1" si="51">_qdyiABpP52f</f>
      </c>
      <c r="AV1" s="166">
        <f t="shared" ref="AV1:AV1" si="53">_eZnNpHeh4SW</f>
      </c>
      <c r="AW1" s="172">
        <f t="shared" ref="AW1:BA1" si="59">_Jv07zot8aZX</f>
      </c>
      <c r="AX1" s="173">
        <f t="shared" si="59"/>
      </c>
      <c r="AY1" s="174">
        <f t="shared" si="59"/>
      </c>
      <c r="AZ1" s="175">
        <f t="shared" si="59"/>
      </c>
      <c r="BA1" s="176">
        <f t="shared" si="59"/>
      </c>
    </row>
    <row r="2" ht="50" customHeight="1">
      <c r="A2" t="s" s="75">
        <v>5</v>
      </c>
      <c r="B2" t="s" s="76">
        <v>6</v>
      </c>
      <c r="C2" s="77">
        <f t="shared" ref="C2:C2" si="1">_ZzAH6jf5jnB</f>
      </c>
      <c r="D2" t="s" s="78">
        <v>7</v>
      </c>
      <c r="E2" s="79">
        <f t="shared" ref="E2:E2" si="2">_rbEyxEhnPMG</f>
      </c>
      <c r="F2" s="80">
        <f t="shared" ref="F2:F2" si="3">_VBZULpS9vvG</f>
      </c>
      <c r="G2" s="81">
        <f t="shared" ref="G2:G2" si="4">_R50uqmgRDPO</f>
      </c>
      <c r="H2" s="82">
        <f t="shared" ref="H2:H2" si="5">_TiOX5d8DbGg</f>
      </c>
      <c r="I2" s="83">
        <f t="shared" ref="I2:I2" si="6">_YBJEKgHA4ru</f>
      </c>
      <c r="J2" s="84">
        <f t="shared" ref="J2:J2" si="7">_Qe78IOB2QLU</f>
      </c>
      <c r="K2" s="85">
        <f t="shared" ref="K2:K2" si="8">_jN7kzBncU0R</f>
      </c>
      <c r="L2" s="86">
        <f t="shared" ref="L2:L2" si="9">_pjRSYU5G82Z</f>
      </c>
      <c r="M2" s="87">
        <f t="shared" ref="M2:M2" si="10">_ugDXxNADRFo</f>
      </c>
      <c r="N2" s="88">
        <f t="shared" ref="N2:N2" si="11">_Wf1S2WDHa29</f>
      </c>
      <c r="O2" s="89">
        <f t="shared" ref="O2:O2" si="12">_CqMlt0jvxNG</f>
      </c>
      <c r="P2" s="101">
        <f t="shared" ref="P2:P2" si="14">_Hy5tlIaAAtz</f>
      </c>
      <c r="Q2" s="102">
        <f t="shared" ref="Q2:Q2" si="15">_ATBgkwXqKkb</f>
      </c>
      <c r="R2" s="103">
        <f t="shared" ref="R2:R2" si="16">_tsc4e7td7sN</f>
      </c>
      <c r="S2" s="104">
        <f t="shared" ref="S2:S2" si="17">_mWEYs6mUDRc</f>
      </c>
      <c r="T2" s="105">
        <f t="shared" ref="T2:T2" si="18">_J50p3fFm1rn</f>
      </c>
      <c r="U2" s="106">
        <f t="shared" ref="U2:U2" si="19">_V7Z2J4TM1rS</f>
      </c>
      <c r="V2" s="107">
        <f t="shared" ref="V2:V2" si="20">_kKTKJY0WhDM</f>
      </c>
      <c r="W2" s="108">
        <f t="shared" ref="W2:W2" si="21">_BsAlF0PYOIK</f>
      </c>
      <c r="X2" s="109">
        <f t="shared" ref="X2:X2" si="22">_n1gPfI7jUm8</f>
      </c>
      <c r="Y2" s="119">
        <f t="shared" ref="Y2:Y2" si="24">_TlmEaZ7ojqj</f>
      </c>
      <c r="Z2" s="120">
        <f t="shared" ref="Z2:Z2" si="25">_rHJoUP7nifk</f>
      </c>
      <c r="AA2" s="121">
        <f t="shared" ref="AA2:AA2" si="26">_upxc8EZec02</f>
      </c>
      <c r="AB2" s="122">
        <f t="shared" ref="AB2:AB2" si="27">_L68fyKatUsg</f>
      </c>
      <c r="AC2" s="127">
        <f t="shared" ref="AC2:AC2" si="29">_U2Sc0ae0V70</f>
      </c>
      <c r="AD2" s="128">
        <f t="shared" ref="AD2:AD2" si="30">_fLRNVn65Ui5</f>
      </c>
      <c r="AE2" s="129">
        <f t="shared" ref="AE2:AE2" si="31">_jiSqeQvV62g</f>
      </c>
      <c r="AF2" s="130">
        <f t="shared" ref="AF2:AF2" si="32">_khCzHwE7cSi</f>
      </c>
      <c r="AG2" s="131">
        <f t="shared" ref="AG2:AG2" si="33">_aBASg2uFP6d</f>
      </c>
      <c r="AH2" s="132">
        <f t="shared" ref="AH2:AH2" si="34">_koLVI8Zkq9P</f>
      </c>
      <c r="AI2" s="133">
        <f t="shared" ref="AI2:AI2" si="35">_XyKwaTUMQV3</f>
      </c>
      <c r="AJ2" s="141">
        <f t="shared" ref="AJ2:AJ2" si="37">_kTpD0syeH4w</f>
      </c>
      <c r="AK2" s="142">
        <f t="shared" ref="AK2:AK2" si="38">_RXFUulmuVOT</f>
      </c>
      <c r="AL2" s="143">
        <f t="shared" ref="AL2:AL2" si="39">_xNMu4hatEET</f>
      </c>
      <c r="AM2" s="144">
        <f t="shared" ref="AM2:AM2" si="40">_kAddyZ7U0WI</f>
      </c>
      <c r="AN2" s="145">
        <f t="shared" ref="AN2:AN2" si="41">_Nvgg9WVNG0R</f>
      </c>
      <c r="AO2" s="146">
        <f t="shared" ref="AO2:AO2" si="42">_s6IXgIdKSVr</f>
      </c>
      <c r="AP2" s="147">
        <f t="shared" ref="AP2:AP2" si="43">_ufIUUGhkU6J</f>
      </c>
      <c r="AQ2" s="148">
        <f t="shared" ref="AQ2:AQ2" si="44">_DNgb4sJogGd</f>
      </c>
      <c r="AR2" s="149">
        <f t="shared" ref="AR2:AR2" si="45">_P3AhjXvq2jS</f>
      </c>
      <c r="AS2" s="159">
        <f t="shared" ref="AS2:AS2" si="47">_kiQsvMyKz2h</f>
      </c>
      <c r="AT2" s="160">
        <f t="shared" ref="AT2:AT2" si="48">_t0nl3Ivqa5N</f>
      </c>
      <c r="AU2" s="163">
        <f t="shared" ref="AU2:AU2" si="50">_FCB1EiJlc6B</f>
      </c>
      <c r="AV2" s="165">
        <f t="shared" ref="AV2:AV2" si="52">_GWHM0MbtCCZ</f>
      </c>
      <c r="AW2" s="167">
        <f t="shared" ref="AW2:AW2" si="54">_AjvipLjpwZS</f>
      </c>
      <c r="AX2" s="168">
        <f t="shared" ref="AX2:AX2" si="55">_duJXGizG2aN</f>
      </c>
      <c r="AY2" s="169">
        <f t="shared" ref="AY2:AY2" si="56">_qc76H5gbguN</f>
      </c>
      <c r="AZ2" s="170">
        <f t="shared" ref="AZ2:AZ2" si="57">_g4zcj42WGq4</f>
      </c>
      <c r="BA2" s="171">
        <f t="shared" ref="BA2:BA2" si="58">_pRbvX7Xhndr</f>
      </c>
    </row>
    <row r="3">
      <c r="B3"/>
      <c r="C3"/>
      <c r="G3"/>
      <c r="H3"/>
      <c r="I3"/>
      <c r="J3"/>
      <c r="K3"/>
      <c r="M3"/>
      <c r="O3"/>
      <c r="P3"/>
      <c r="R3"/>
      <c r="S3"/>
      <c r="U3"/>
      <c r="V3"/>
      <c r="W3"/>
      <c r="X3"/>
      <c r="Y3"/>
      <c r="AB3"/>
      <c r="AC3"/>
      <c r="AD3"/>
      <c r="AE3"/>
      <c r="AF3"/>
      <c r="AG3"/>
      <c r="AH3"/>
      <c r="AI3"/>
      <c r="AK3"/>
      <c r="AN3"/>
      <c r="AP3"/>
      <c r="AQ3"/>
      <c r="AS3"/>
      <c r="AT3"/>
      <c r="AU3"/>
    </row>
    <row r="1048576">
      <c r="B1048576"/>
      <c r="C1048576"/>
      <c r="G1048576"/>
      <c r="H1048576"/>
      <c r="I1048576"/>
      <c r="J1048576"/>
      <c r="K1048576"/>
      <c r="M1048576"/>
      <c r="O1048576"/>
      <c r="P1048576"/>
      <c r="R1048576"/>
      <c r="S1048576"/>
      <c r="U1048576"/>
      <c r="V1048576"/>
      <c r="W1048576"/>
      <c r="X1048576"/>
      <c r="Y1048576"/>
      <c r="AB1048576"/>
      <c r="AC1048576"/>
      <c r="AD1048576"/>
      <c r="AE1048576"/>
      <c r="AF1048576"/>
      <c r="AG1048576"/>
      <c r="AH1048576"/>
      <c r="AI1048576"/>
      <c r="AK1048576"/>
      <c r="AN1048576"/>
      <c r="AP1048576"/>
      <c r="AQ1048576"/>
      <c r="AS1048576"/>
      <c r="AT1048576"/>
      <c r="AU1048576"/>
    </row>
  </sheetData>
  <mergeCells>
    <mergeCell ref="E1:O1"/>
    <mergeCell ref="P1:X1"/>
    <mergeCell ref="Y1:AB1"/>
    <mergeCell ref="AC1:AI1"/>
    <mergeCell ref="AJ1:AR1"/>
    <mergeCell ref="AS1:AT1"/>
    <mergeCell ref="AU1:AU1"/>
    <mergeCell ref="AV1:AV1"/>
    <mergeCell ref="AW1:BA1"/>
  </mergeCells>
  <conditionalFormatting sqref="B3:B1048576">
    <cfRule type="expression" priority="1" text="" dxfId="0">
      <formula>ISERROR(MATCH(B3,'TEI Instances'!$A$6:$A$1024,0))</formula>
    </cfRule>
  </conditionalFormatting>
  <conditionalFormatting sqref="C3:C1048576">
    <cfRule type="expression" priority="1" text="" dxfId="1">
      <formula>ISERROR(MATCH(C3,Validation!$E$3:$E$4,0))</formula>
    </cfRule>
  </conditionalFormatting>
  <conditionalFormatting sqref="G3:G1048576">
    <cfRule type="expression" priority="1" text="" dxfId="2">
      <formula>ISERROR(MATCH(G3,Validation!$Z$3:$Z$14,0))</formula>
    </cfRule>
  </conditionalFormatting>
  <conditionalFormatting sqref="H3:H1048576">
    <cfRule type="expression" priority="1" text="" dxfId="3">
      <formula>ISERROR(MATCH(H3,Validation!$W$3:$W$7,0))</formula>
    </cfRule>
  </conditionalFormatting>
  <conditionalFormatting sqref="I3:I1048576">
    <cfRule type="expression" priority="1" text="" dxfId="4">
      <formula>ISERROR(MATCH(I3,Validation!$U$3:$U$8,0))</formula>
    </cfRule>
  </conditionalFormatting>
  <conditionalFormatting sqref="J3:J1048576">
    <cfRule type="expression" priority="1" text="" dxfId="5">
      <formula>ISERROR(MATCH(J3,Validation!$AC$3:$AC$5,0))</formula>
    </cfRule>
  </conditionalFormatting>
  <conditionalFormatting sqref="K3:K1048576">
    <cfRule type="expression" priority="1" text="" dxfId="6">
      <formula>ISERROR(MATCH(K3,Validation!$AC$3:$AC$5,0))</formula>
    </cfRule>
  </conditionalFormatting>
  <conditionalFormatting sqref="M3:M1048576">
    <cfRule type="expression" priority="1" text="" dxfId="7">
      <formula>ISERROR(MATCH(M3,Validation!$AC$3:$AC$5,0))</formula>
    </cfRule>
  </conditionalFormatting>
  <conditionalFormatting sqref="O3:O1048576">
    <cfRule type="expression" priority="1" text="" dxfId="8">
      <formula>ISERROR(MATCH(O3,Validation!$AC$3:$AC$5,0))</formula>
    </cfRule>
  </conditionalFormatting>
  <conditionalFormatting sqref="P3:P1048576">
    <cfRule type="expression" priority="1" text="" dxfId="9">
      <formula>ISERROR(MATCH(P3,Validation!$N$3:$N$6,0))</formula>
    </cfRule>
  </conditionalFormatting>
  <conditionalFormatting sqref="R3:R1048576">
    <cfRule type="expression" priority="1" text="" dxfId="10">
      <formula>ISERROR(MATCH(R3,Validation!$Y$3:$Y$8,0))</formula>
    </cfRule>
  </conditionalFormatting>
  <conditionalFormatting sqref="S3:S1048576">
    <cfRule type="expression" priority="1" text="" dxfId="11">
      <formula>ISERROR(MATCH(S3,Validation!$J$3:$J$9,0))</formula>
    </cfRule>
  </conditionalFormatting>
  <conditionalFormatting sqref="U3:U1048576">
    <cfRule type="expression" priority="1" text="" dxfId="12">
      <formula>ISERROR(MATCH(U3,Validation!$AC$3:$AC$5,0))</formula>
    </cfRule>
  </conditionalFormatting>
  <conditionalFormatting sqref="V3:V1048576">
    <cfRule type="expression" priority="1" text="" dxfId="13">
      <formula>ISERROR(MATCH(V3,Validation!$Y$3:$Y$8,0))</formula>
    </cfRule>
  </conditionalFormatting>
  <conditionalFormatting sqref="W3:W1048576">
    <cfRule type="expression" priority="1" text="" dxfId="14">
      <formula>ISERROR(MATCH(W3,Validation!$J$3:$J$9,0))</formula>
    </cfRule>
  </conditionalFormatting>
  <conditionalFormatting sqref="X3:X1048576">
    <cfRule type="expression" priority="1" text="" dxfId="15">
      <formula>ISERROR(MATCH(X3,Validation!$R$3:$R$12,0))</formula>
    </cfRule>
  </conditionalFormatting>
  <conditionalFormatting sqref="Y3:Y1048576">
    <cfRule type="expression" priority="1" text="" dxfId="16">
      <formula>ISERROR(MATCH(Y3,Validation!$AA$3:$AA$8,0))</formula>
    </cfRule>
  </conditionalFormatting>
  <conditionalFormatting sqref="AB3:AB1048576">
    <cfRule type="expression" priority="1" text="" dxfId="17">
      <formula>ISERROR(MATCH(AB3,Validation!$AB$3:$AB$8,0))</formula>
    </cfRule>
  </conditionalFormatting>
  <conditionalFormatting sqref="AC3:AC1048576">
    <cfRule type="expression" priority="1" text="" dxfId="18">
      <formula>ISERROR(MATCH(AC3,Validation!$AC$3:$AC$5,0))</formula>
    </cfRule>
  </conditionalFormatting>
  <conditionalFormatting sqref="AD3:AD1048576">
    <cfRule type="expression" priority="1" text="" dxfId="19">
      <formula>ISERROR(MATCH(AD3,Validation!$Q$3:$Q$6,0))</formula>
    </cfRule>
  </conditionalFormatting>
  <conditionalFormatting sqref="AE3:AE1048576">
    <cfRule type="expression" priority="1" text="" dxfId="20">
      <formula>ISERROR(MATCH(AE3,Validation!$V$3:$V$7,0))</formula>
    </cfRule>
  </conditionalFormatting>
  <conditionalFormatting sqref="AF3:AF1048576">
    <cfRule type="expression" priority="1" text="" dxfId="21">
      <formula>ISERROR(MATCH(AF3,Validation!$S$3:$S$6,0))</formula>
    </cfRule>
  </conditionalFormatting>
  <conditionalFormatting sqref="AG3:AG1048576">
    <cfRule type="expression" priority="1" text="" dxfId="22">
      <formula>ISERROR(MATCH(AG3,Validation!$K$3:$K$9,0))</formula>
    </cfRule>
  </conditionalFormatting>
  <conditionalFormatting sqref="AH3:AH1048576">
    <cfRule type="expression" priority="1" text="" dxfId="23">
      <formula>ISERROR(MATCH(AH3,Validation!$S$3:$S$6,0))</formula>
    </cfRule>
  </conditionalFormatting>
  <conditionalFormatting sqref="AI3:AI1048576">
    <cfRule type="expression" priority="1" text="" dxfId="24">
      <formula>ISERROR(MATCH(AI3,Validation!$T$3:$T$8,0))</formula>
    </cfRule>
  </conditionalFormatting>
  <conditionalFormatting sqref="AK3:AK1048576">
    <cfRule type="expression" priority="1" text="" dxfId="25">
      <formula>ISERROR(MATCH(AK3,Validation!$P$3:$P$5,0))</formula>
    </cfRule>
  </conditionalFormatting>
  <conditionalFormatting sqref="AN3:AN1048576">
    <cfRule type="expression" priority="1" text="" dxfId="26">
      <formula>ISERROR(MATCH(AN3,Validation!$P$3:$P$5,0))</formula>
    </cfRule>
  </conditionalFormatting>
  <conditionalFormatting sqref="AP3:AP1048576">
    <cfRule type="expression" priority="1" text="" dxfId="27">
      <formula>ISERROR(MATCH(AP3,Validation!$P$3:$P$5,0))</formula>
    </cfRule>
  </conditionalFormatting>
  <conditionalFormatting sqref="AQ3:AQ1048576">
    <cfRule type="expression" priority="1" text="" dxfId="28">
      <formula>ISERROR(MATCH(AQ3,Validation!$P$3:$P$5,0))</formula>
    </cfRule>
  </conditionalFormatting>
  <conditionalFormatting sqref="AS3:AS1048576">
    <cfRule type="expression" priority="1" text="" dxfId="29">
      <formula>ISERROR(MATCH(AS3,Validation!$AC$3:$AC$5,0))</formula>
    </cfRule>
  </conditionalFormatting>
  <conditionalFormatting sqref="AT3:AT1048576">
    <cfRule type="expression" priority="1" text="" dxfId="30">
      <formula>ISERROR(MATCH(AT3,Validation!$AC$3:$AC$5,0))</formula>
    </cfRule>
  </conditionalFormatting>
  <conditionalFormatting sqref="AU3:AU1048576">
    <cfRule type="expression" priority="1" text="" dxfId="31">
      <formula>ISERROR(MATCH(AU3,Validation!$O$3:$O$7,0))</formula>
    </cfRule>
  </conditionalFormatting>
  <dataValidations>
    <dataValidation type="custom" allowBlank="undefined" showInputMessage="undefined" prompt="" promptTitle="" showErrorMessage="true" error="This cell cannot be changed" errorTitle="" operator="" errorStyle="undefined" sqref="A2">
      <formula1>A2 &lt;&gt; "Event id"</formula1>
      <formula2/>
    </dataValidation>
    <dataValidation type="custom" allowBlank="undefined" showInputMessage="undefined" prompt="" promptTitle="" showErrorMessage="true" error="This cell cannot be changed" errorTitle="" operator="" errorStyle="undefined" sqref="B2">
      <formula1>B2 &lt;&gt; "TEI Id"</formula1>
      <formula2/>
    </dataValidation>
    <dataValidation type="list" allowBlank="true" showInputMessage="true" prompt="" promptTitle="" showErrorMessage="true" error="Invalid choice was chosen" errorTitle="" operator="" errorStyle="warning" sqref="B3:B1048576">
      <formula1>='TEI Instances'!$A$6:$A$1024</formula1>
      <formula2/>
    </dataValidation>
    <dataValidation type="custom" allowBlank="undefined" showInputMessage="undefined" prompt="" promptTitle="" showErrorMessage="true" error="This cell cannot be changed" errorTitle="" operator="" errorStyle="undefined" sqref="C2">
      <formula1>C2 &lt;&gt; "_ZzAH6jf5jnB"</formula1>
      <formula2/>
    </dataValidation>
    <dataValidation type="list" allowBlank="true" showInputMessage="true" prompt="" promptTitle="" showErrorMessage="true" error="Invalid choice was chosen" errorTitle="" operator="" errorStyle="warning" sqref="C3:C1048576">
      <formula1>=Validation!$E$3:$E$4</formula1>
      <formula2/>
    </dataValidation>
    <dataValidation type="custom" allowBlank="undefined" showInputMessage="undefined" prompt="" promptTitle="" showErrorMessage="true" error="This cell cannot be changed" errorTitle="" operator="" errorStyle="undefined" sqref="D2">
      <formula1>D2 &lt;&gt; "Consultation date *
(YYYY-MM-DD)"</formula1>
      <formula2/>
    </dataValidation>
    <dataValidation type="custom" allowBlank="undefined" showInputMessage="undefined" prompt="" promptTitle="" showErrorMessage="true" error="This cell cannot be changed" errorTitle="" operator="" errorStyle="undefined" sqref="E2">
      <formula1>E2 &lt;&gt; "_rbEyxEhnPMG"</formula1>
      <formula2/>
    </dataValidation>
    <dataValidation type="custom" allowBlank="undefined" showInputMessage="undefined" prompt="" promptTitle="" showErrorMessage="true" error="This cell cannot be changed" errorTitle="" operator="" errorStyle="undefined" sqref="F2">
      <formula1>F2 &lt;&gt; "_VBZULpS9vvG"</formula1>
      <formula2/>
    </dataValidation>
    <dataValidation type="custom" allowBlank="undefined" showInputMessage="undefined" prompt="" promptTitle="" showErrorMessage="true" error="This cell cannot be changed" errorTitle="" operator="" errorStyle="undefined" sqref="G2">
      <formula1>G2 &lt;&gt; "_R50uqmgRDPO"</formula1>
      <formula2/>
    </dataValidation>
    <dataValidation type="list" allowBlank="true" showInputMessage="true" prompt="" promptTitle="" showErrorMessage="true" error="Invalid choice was chosen" errorTitle="" operator="" errorStyle="warning" sqref="G3:G1048576">
      <formula1>=Validation!$Z$3:$Z$14</formula1>
      <formula2/>
    </dataValidation>
    <dataValidation type="custom" allowBlank="undefined" showInputMessage="undefined" prompt="" promptTitle="" showErrorMessage="true" error="This cell cannot be changed" errorTitle="" operator="" errorStyle="undefined" sqref="H2">
      <formula1>H2 &lt;&gt; "_TiOX5d8DbGg"</formula1>
      <formula2/>
    </dataValidation>
    <dataValidation type="list" allowBlank="true" showInputMessage="true" prompt="" promptTitle="" showErrorMessage="true" error="Invalid choice was chosen" errorTitle="" operator="" errorStyle="warning" sqref="H3:H1048576">
      <formula1>=Validation!$W$3:$W$7</formula1>
      <formula2/>
    </dataValidation>
    <dataValidation type="custom" allowBlank="undefined" showInputMessage="undefined" prompt="" promptTitle="" showErrorMessage="true" error="This cell cannot be changed" errorTitle="" operator="" errorStyle="undefined" sqref="I2">
      <formula1>I2 &lt;&gt; "_YBJEKgHA4ru"</formula1>
      <formula2/>
    </dataValidation>
    <dataValidation type="list" allowBlank="true" showInputMessage="true" prompt="" promptTitle="" showErrorMessage="true" error="Invalid choice was chosen" errorTitle="" operator="" errorStyle="warning" sqref="I3:I1048576">
      <formula1>=Validation!$U$3:$U$8</formula1>
      <formula2/>
    </dataValidation>
    <dataValidation type="custom" allowBlank="undefined" showInputMessage="undefined" prompt="" promptTitle="" showErrorMessage="true" error="This cell cannot be changed" errorTitle="" operator="" errorStyle="undefined" sqref="J2">
      <formula1>J2 &lt;&gt; "_Qe78IOB2QLU"</formula1>
      <formula2/>
    </dataValidation>
    <dataValidation type="list" allowBlank="true" showInputMessage="true" prompt="" promptTitle="" showErrorMessage="true" error="Invalid choice was chosen" errorTitle="" operator="" errorStyle="warning" sqref="J3:J1048576">
      <formula1>=Validation!$AC$3:$AC$5</formula1>
      <formula2/>
    </dataValidation>
    <dataValidation type="custom" allowBlank="undefined" showInputMessage="undefined" prompt="" promptTitle="" showErrorMessage="true" error="This cell cannot be changed" errorTitle="" operator="" errorStyle="undefined" sqref="K2">
      <formula1>K2 &lt;&gt; "_jN7kzBncU0R"</formula1>
      <formula2/>
    </dataValidation>
    <dataValidation type="list" allowBlank="true" showInputMessage="true" prompt="" promptTitle="" showErrorMessage="true" error="Invalid choice was chosen" errorTitle="" operator="" errorStyle="warning" sqref="K3:K1048576">
      <formula1>=Validation!$AC$3:$AC$5</formula1>
      <formula2/>
    </dataValidation>
    <dataValidation type="custom" allowBlank="undefined" showInputMessage="undefined" prompt="" promptTitle="" showErrorMessage="true" error="This cell cannot be changed" errorTitle="" operator="" errorStyle="undefined" sqref="L2">
      <formula1>L2 &lt;&gt; "_pjRSYU5G82Z"</formula1>
      <formula2/>
    </dataValidation>
    <dataValidation type="custom" allowBlank="undefined" showInputMessage="undefined" prompt="" promptTitle="" showErrorMessage="true" error="This cell cannot be changed" errorTitle="" operator="" errorStyle="undefined" sqref="M2">
      <formula1>M2 &lt;&gt; "_ugDXxNADRFo"</formula1>
      <formula2/>
    </dataValidation>
    <dataValidation type="list" allowBlank="true" showInputMessage="true" prompt="" promptTitle="" showErrorMessage="true" error="Invalid choice was chosen" errorTitle="" operator="" errorStyle="warning" sqref="M3:M1048576">
      <formula1>=Validation!$AC$3:$AC$5</formula1>
      <formula2/>
    </dataValidation>
    <dataValidation type="custom" allowBlank="undefined" showInputMessage="undefined" prompt="" promptTitle="" showErrorMessage="true" error="This cell cannot be changed" errorTitle="" operator="" errorStyle="undefined" sqref="N2">
      <formula1>N2 &lt;&gt; "_Wf1S2WDHa29"</formula1>
      <formula2/>
    </dataValidation>
    <dataValidation type="custom" allowBlank="undefined" showInputMessage="undefined" prompt="" promptTitle="" showErrorMessage="true" error="This cell cannot be changed" errorTitle="" operator="" errorStyle="undefined" sqref="O2">
      <formula1>O2 &lt;&gt; "_CqMlt0jvxNG"</formula1>
      <formula2/>
    </dataValidation>
    <dataValidation type="list" allowBlank="true" showInputMessage="true" prompt="" promptTitle="" showErrorMessage="true" error="Invalid choice was chosen" errorTitle="" operator="" errorStyle="warning" sqref="O3:O1048576">
      <formula1>=Validation!$AC$3:$AC$5</formula1>
      <formula2/>
    </dataValidation>
    <dataValidation type="custom" allowBlank="undefined" showInputMessage="undefined" prompt="" promptTitle="" showErrorMessage="true" error="This cell cannot be changed" errorTitle="" operator="" errorStyle="undefined" sqref="P2">
      <formula1>P2 &lt;&gt; "_Hy5tlIaAAtz"</formula1>
      <formula2/>
    </dataValidation>
    <dataValidation type="list" allowBlank="true" showInputMessage="true" prompt="" promptTitle="" showErrorMessage="true" error="Invalid choice was chosen" errorTitle="" operator="" errorStyle="warning" sqref="P3:P1048576">
      <formula1>=Validation!$N$3:$N$6</formula1>
      <formula2/>
    </dataValidation>
    <dataValidation type="custom" allowBlank="undefined" showInputMessage="undefined" prompt="" promptTitle="" showErrorMessage="true" error="This cell cannot be changed" errorTitle="" operator="" errorStyle="undefined" sqref="Q2">
      <formula1>Q2 &lt;&gt; "_ATBgkwXqKkb"</formula1>
      <formula2/>
    </dataValidation>
    <dataValidation type="custom" allowBlank="undefined" showInputMessage="undefined" prompt="" promptTitle="" showErrorMessage="true" error="This cell cannot be changed" errorTitle="" operator="" errorStyle="undefined" sqref="R2">
      <formula1>R2 &lt;&gt; "_tsc4e7td7sN"</formula1>
      <formula2/>
    </dataValidation>
    <dataValidation type="list" allowBlank="true" showInputMessage="true" prompt="" promptTitle="" showErrorMessage="true" error="Invalid choice was chosen" errorTitle="" operator="" errorStyle="warning" sqref="R3:R1048576">
      <formula1>=Validation!$Y$3:$Y$8</formula1>
      <formula2/>
    </dataValidation>
    <dataValidation type="custom" allowBlank="undefined" showInputMessage="undefined" prompt="" promptTitle="" showErrorMessage="true" error="This cell cannot be changed" errorTitle="" operator="" errorStyle="undefined" sqref="S2">
      <formula1>S2 &lt;&gt; "_mWEYs6mUDRc"</formula1>
      <formula2/>
    </dataValidation>
    <dataValidation type="list" allowBlank="true" showInputMessage="true" prompt="" promptTitle="" showErrorMessage="true" error="Invalid choice was chosen" errorTitle="" operator="" errorStyle="warning" sqref="S3:S1048576">
      <formula1>=Validation!$J$3:$J$9</formula1>
      <formula2/>
    </dataValidation>
    <dataValidation type="custom" allowBlank="undefined" showInputMessage="undefined" prompt="" promptTitle="" showErrorMessage="true" error="This cell cannot be changed" errorTitle="" operator="" errorStyle="undefined" sqref="T2">
      <formula1>T2 &lt;&gt; "_J50p3fFm1rn"</formula1>
      <formula2/>
    </dataValidation>
    <dataValidation type="custom" allowBlank="undefined" showInputMessage="undefined" prompt="" promptTitle="" showErrorMessage="true" error="This cell cannot be changed" errorTitle="" operator="" errorStyle="undefined" sqref="U2">
      <formula1>U2 &lt;&gt; "_V7Z2J4TM1rS"</formula1>
      <formula2/>
    </dataValidation>
    <dataValidation type="list" allowBlank="true" showInputMessage="true" prompt="" promptTitle="" showErrorMessage="true" error="Invalid choice was chosen" errorTitle="" operator="" errorStyle="warning" sqref="U3:U1048576">
      <formula1>=Validation!$AC$3:$AC$5</formula1>
      <formula2/>
    </dataValidation>
    <dataValidation type="custom" allowBlank="undefined" showInputMessage="undefined" prompt="" promptTitle="" showErrorMessage="true" error="This cell cannot be changed" errorTitle="" operator="" errorStyle="undefined" sqref="V2">
      <formula1>V2 &lt;&gt; "_kKTKJY0WhDM"</formula1>
      <formula2/>
    </dataValidation>
    <dataValidation type="list" allowBlank="true" showInputMessage="true" prompt="" promptTitle="" showErrorMessage="true" error="Invalid choice was chosen" errorTitle="" operator="" errorStyle="warning" sqref="V3:V1048576">
      <formula1>=Validation!$Y$3:$Y$8</formula1>
      <formula2/>
    </dataValidation>
    <dataValidation type="custom" allowBlank="undefined" showInputMessage="undefined" prompt="" promptTitle="" showErrorMessage="true" error="This cell cannot be changed" errorTitle="" operator="" errorStyle="undefined" sqref="W2">
      <formula1>W2 &lt;&gt; "_BsAlF0PYOIK"</formula1>
      <formula2/>
    </dataValidation>
    <dataValidation type="list" allowBlank="true" showInputMessage="true" prompt="" promptTitle="" showErrorMessage="true" error="Invalid choice was chosen" errorTitle="" operator="" errorStyle="warning" sqref="W3:W1048576">
      <formula1>=Validation!$J$3:$J$9</formula1>
      <formula2/>
    </dataValidation>
    <dataValidation type="custom" allowBlank="undefined" showInputMessage="undefined" prompt="" promptTitle="" showErrorMessage="true" error="This cell cannot be changed" errorTitle="" operator="" errorStyle="undefined" sqref="X2">
      <formula1>X2 &lt;&gt; "_n1gPfI7jUm8"</formula1>
      <formula2/>
    </dataValidation>
    <dataValidation type="list" allowBlank="true" showInputMessage="true" prompt="" promptTitle="" showErrorMessage="true" error="Invalid choice was chosen" errorTitle="" operator="" errorStyle="warning" sqref="X3:X1048576">
      <formula1>=Validation!$R$3:$R$12</formula1>
      <formula2/>
    </dataValidation>
    <dataValidation type="custom" allowBlank="undefined" showInputMessage="undefined" prompt="" promptTitle="" showErrorMessage="true" error="This cell cannot be changed" errorTitle="" operator="" errorStyle="undefined" sqref="Y2">
      <formula1>Y2 &lt;&gt; "_TlmEaZ7ojqj"</formula1>
      <formula2/>
    </dataValidation>
    <dataValidation type="list" allowBlank="true" showInputMessage="true" prompt="" promptTitle="" showErrorMessage="true" error="Invalid choice was chosen" errorTitle="" operator="" errorStyle="warning" sqref="Y3:Y1048576">
      <formula1>=Validation!$AA$3:$AA$8</formula1>
      <formula2/>
    </dataValidation>
    <dataValidation type="custom" allowBlank="undefined" showInputMessage="undefined" prompt="" promptTitle="" showErrorMessage="true" error="This cell cannot be changed" errorTitle="" operator="" errorStyle="undefined" sqref="Z2">
      <formula1>Z2 &lt;&gt; "_rHJoUP7nifk"</formula1>
      <formula2/>
    </dataValidation>
    <dataValidation type="custom" allowBlank="undefined" showInputMessage="undefined" prompt="" promptTitle="" showErrorMessage="true" error="This cell cannot be changed" errorTitle="" operator="" errorStyle="undefined" sqref="AA2">
      <formula1>AA2 &lt;&gt; "_upxc8EZec02"</formula1>
      <formula2/>
    </dataValidation>
    <dataValidation type="custom" allowBlank="undefined" showInputMessage="undefined" prompt="" promptTitle="" showErrorMessage="true" error="This cell cannot be changed" errorTitle="" operator="" errorStyle="undefined" sqref="AB2">
      <formula1>AB2 &lt;&gt; "_L68fyKatUsg"</formula1>
      <formula2/>
    </dataValidation>
    <dataValidation type="list" allowBlank="true" showInputMessage="true" prompt="" promptTitle="" showErrorMessage="true" error="Invalid choice was chosen" errorTitle="" operator="" errorStyle="warning" sqref="AB3:AB1048576">
      <formula1>=Validation!$AB$3:$AB$8</formula1>
      <formula2/>
    </dataValidation>
    <dataValidation type="custom" allowBlank="undefined" showInputMessage="undefined" prompt="" promptTitle="" showErrorMessage="true" error="This cell cannot be changed" errorTitle="" operator="" errorStyle="undefined" sqref="AC2">
      <formula1>AC2 &lt;&gt; "_U2Sc0ae0V70"</formula1>
      <formula2/>
    </dataValidation>
    <dataValidation type="list" allowBlank="true" showInputMessage="true" prompt="" promptTitle="" showErrorMessage="true" error="Invalid choice was chosen" errorTitle="" operator="" errorStyle="warning" sqref="AC3:AC1048576">
      <formula1>=Validation!$AC$3:$AC$5</formula1>
      <formula2/>
    </dataValidation>
    <dataValidation type="custom" allowBlank="undefined" showInputMessage="undefined" prompt="" promptTitle="" showErrorMessage="true" error="This cell cannot be changed" errorTitle="" operator="" errorStyle="undefined" sqref="AD2">
      <formula1>AD2 &lt;&gt; "_fLRNVn65Ui5"</formula1>
      <formula2/>
    </dataValidation>
    <dataValidation type="list" allowBlank="true" showInputMessage="true" prompt="" promptTitle="" showErrorMessage="true" error="Invalid choice was chosen" errorTitle="" operator="" errorStyle="warning" sqref="AD3:AD1048576">
      <formula1>=Validation!$Q$3:$Q$6</formula1>
      <formula2/>
    </dataValidation>
    <dataValidation type="custom" allowBlank="undefined" showInputMessage="undefined" prompt="" promptTitle="" showErrorMessage="true" error="This cell cannot be changed" errorTitle="" operator="" errorStyle="undefined" sqref="AE2">
      <formula1>AE2 &lt;&gt; "_jiSqeQvV62g"</formula1>
      <formula2/>
    </dataValidation>
    <dataValidation type="list" allowBlank="true" showInputMessage="true" prompt="" promptTitle="" showErrorMessage="true" error="Invalid choice was chosen" errorTitle="" operator="" errorStyle="warning" sqref="AE3:AE1048576">
      <formula1>=Validation!$V$3:$V$7</formula1>
      <formula2/>
    </dataValidation>
    <dataValidation type="custom" allowBlank="undefined" showInputMessage="undefined" prompt="" promptTitle="" showErrorMessage="true" error="This cell cannot be changed" errorTitle="" operator="" errorStyle="undefined" sqref="AF2">
      <formula1>AF2 &lt;&gt; "_khCzHwE7cSi"</formula1>
      <formula2/>
    </dataValidation>
    <dataValidation type="list" allowBlank="true" showInputMessage="true" prompt="" promptTitle="" showErrorMessage="true" error="Invalid choice was chosen" errorTitle="" operator="" errorStyle="warning" sqref="AF3:AF1048576">
      <formula1>=Validation!$S$3:$S$6</formula1>
      <formula2/>
    </dataValidation>
    <dataValidation type="custom" allowBlank="undefined" showInputMessage="undefined" prompt="" promptTitle="" showErrorMessage="true" error="This cell cannot be changed" errorTitle="" operator="" errorStyle="undefined" sqref="AG2">
      <formula1>AG2 &lt;&gt; "_aBASg2uFP6d"</formula1>
      <formula2/>
    </dataValidation>
    <dataValidation type="list" allowBlank="true" showInputMessage="true" prompt="" promptTitle="" showErrorMessage="true" error="Invalid choice was chosen" errorTitle="" operator="" errorStyle="warning" sqref="AG3:AG1048576">
      <formula1>=Validation!$K$3:$K$9</formula1>
      <formula2/>
    </dataValidation>
    <dataValidation type="custom" allowBlank="undefined" showInputMessage="undefined" prompt="" promptTitle="" showErrorMessage="true" error="This cell cannot be changed" errorTitle="" operator="" errorStyle="undefined" sqref="AH2">
      <formula1>AH2 &lt;&gt; "_koLVI8Zkq9P"</formula1>
      <formula2/>
    </dataValidation>
    <dataValidation type="list" allowBlank="true" showInputMessage="true" prompt="" promptTitle="" showErrorMessage="true" error="Invalid choice was chosen" errorTitle="" operator="" errorStyle="warning" sqref="AH3:AH1048576">
      <formula1>=Validation!$S$3:$S$6</formula1>
      <formula2/>
    </dataValidation>
    <dataValidation type="custom" allowBlank="undefined" showInputMessage="undefined" prompt="" promptTitle="" showErrorMessage="true" error="This cell cannot be changed" errorTitle="" operator="" errorStyle="undefined" sqref="AI2">
      <formula1>AI2 &lt;&gt; "_XyKwaTUMQV3"</formula1>
      <formula2/>
    </dataValidation>
    <dataValidation type="list" allowBlank="true" showInputMessage="true" prompt="" promptTitle="" showErrorMessage="true" error="Invalid choice was chosen" errorTitle="" operator="" errorStyle="warning" sqref="AI3:AI1048576">
      <formula1>=Validation!$T$3:$T$8</formula1>
      <formula2/>
    </dataValidation>
    <dataValidation type="custom" allowBlank="undefined" showInputMessage="undefined" prompt="" promptTitle="" showErrorMessage="true" error="This cell cannot be changed" errorTitle="" operator="" errorStyle="undefined" sqref="AJ2">
      <formula1>AJ2 &lt;&gt; "_kTpD0syeH4w"</formula1>
      <formula2/>
    </dataValidation>
    <dataValidation type="custom" allowBlank="undefined" showInputMessage="undefined" prompt="" promptTitle="" showErrorMessage="true" error="This cell cannot be changed" errorTitle="" operator="" errorStyle="undefined" sqref="AK2">
      <formula1>AK2 &lt;&gt; "_RXFUulmuVOT"</formula1>
      <formula2/>
    </dataValidation>
    <dataValidation type="list" allowBlank="true" showInputMessage="true" prompt="" promptTitle="" showErrorMessage="true" error="Invalid choice was chosen" errorTitle="" operator="" errorStyle="warning" sqref="AK3:AK1048576">
      <formula1>=Validation!$P$3:$P$5</formula1>
      <formula2/>
    </dataValidation>
    <dataValidation type="custom" allowBlank="undefined" showInputMessage="undefined" prompt="" promptTitle="" showErrorMessage="true" error="This cell cannot be changed" errorTitle="" operator="" errorStyle="undefined" sqref="AL2">
      <formula1>AL2 &lt;&gt; "_xNMu4hatEET"</formula1>
      <formula2/>
    </dataValidation>
    <dataValidation type="custom" allowBlank="undefined" showInputMessage="undefined" prompt="" promptTitle="" showErrorMessage="true" error="This cell cannot be changed" errorTitle="" operator="" errorStyle="undefined" sqref="AM2">
      <formula1>AM2 &lt;&gt; "_kAddyZ7U0WI"</formula1>
      <formula2/>
    </dataValidation>
    <dataValidation type="custom" allowBlank="undefined" showInputMessage="undefined" prompt="" promptTitle="" showErrorMessage="true" error="This cell cannot be changed" errorTitle="" operator="" errorStyle="undefined" sqref="AN2">
      <formula1>AN2 &lt;&gt; "_Nvgg9WVNG0R"</formula1>
      <formula2/>
    </dataValidation>
    <dataValidation type="list" allowBlank="true" showInputMessage="true" prompt="" promptTitle="" showErrorMessage="true" error="Invalid choice was chosen" errorTitle="" operator="" errorStyle="warning" sqref="AN3:AN1048576">
      <formula1>=Validation!$P$3:$P$5</formula1>
      <formula2/>
    </dataValidation>
    <dataValidation type="custom" allowBlank="undefined" showInputMessage="undefined" prompt="" promptTitle="" showErrorMessage="true" error="This cell cannot be changed" errorTitle="" operator="" errorStyle="undefined" sqref="AO2">
      <formula1>AO2 &lt;&gt; "_s6IXgIdKSVr"</formula1>
      <formula2/>
    </dataValidation>
    <dataValidation type="custom" allowBlank="undefined" showInputMessage="undefined" prompt="" promptTitle="" showErrorMessage="true" error="This cell cannot be changed" errorTitle="" operator="" errorStyle="undefined" sqref="AP2">
      <formula1>AP2 &lt;&gt; "_ufIUUGhkU6J"</formula1>
      <formula2/>
    </dataValidation>
    <dataValidation type="list" allowBlank="true" showInputMessage="true" prompt="" promptTitle="" showErrorMessage="true" error="Invalid choice was chosen" errorTitle="" operator="" errorStyle="warning" sqref="AP3:AP1048576">
      <formula1>=Validation!$P$3:$P$5</formula1>
      <formula2/>
    </dataValidation>
    <dataValidation type="custom" allowBlank="undefined" showInputMessage="undefined" prompt="" promptTitle="" showErrorMessage="true" error="This cell cannot be changed" errorTitle="" operator="" errorStyle="undefined" sqref="AQ2">
      <formula1>AQ2 &lt;&gt; "_DNgb4sJogGd"</formula1>
      <formula2/>
    </dataValidation>
    <dataValidation type="list" allowBlank="true" showInputMessage="true" prompt="" promptTitle="" showErrorMessage="true" error="Invalid choice was chosen" errorTitle="" operator="" errorStyle="warning" sqref="AQ3:AQ1048576">
      <formula1>=Validation!$P$3:$P$5</formula1>
      <formula2/>
    </dataValidation>
    <dataValidation type="custom" allowBlank="undefined" showInputMessage="undefined" prompt="" promptTitle="" showErrorMessage="true" error="This cell cannot be changed" errorTitle="" operator="" errorStyle="undefined" sqref="AR2">
      <formula1>AR2 &lt;&gt; "_P3AhjXvq2jS"</formula1>
      <formula2/>
    </dataValidation>
    <dataValidation type="custom" allowBlank="undefined" showInputMessage="undefined" prompt="" promptTitle="" showErrorMessage="true" error="This cell cannot be changed" errorTitle="" operator="" errorStyle="undefined" sqref="AS2">
      <formula1>AS2 &lt;&gt; "_kiQsvMyKz2h"</formula1>
      <formula2/>
    </dataValidation>
    <dataValidation type="list" allowBlank="true" showInputMessage="true" prompt="" promptTitle="" showErrorMessage="true" error="Invalid choice was chosen" errorTitle="" operator="" errorStyle="warning" sqref="AS3:AS1048576">
      <formula1>=Validation!$AC$3:$AC$5</formula1>
      <formula2/>
    </dataValidation>
    <dataValidation type="custom" allowBlank="undefined" showInputMessage="undefined" prompt="" promptTitle="" showErrorMessage="true" error="This cell cannot be changed" errorTitle="" operator="" errorStyle="undefined" sqref="AT2">
      <formula1>AT2 &lt;&gt; "_t0nl3Ivqa5N"</formula1>
      <formula2/>
    </dataValidation>
    <dataValidation type="list" allowBlank="true" showInputMessage="true" prompt="" promptTitle="" showErrorMessage="true" error="Invalid choice was chosen" errorTitle="" operator="" errorStyle="warning" sqref="AT3:AT1048576">
      <formula1>=Validation!$AC$3:$AC$5</formula1>
      <formula2/>
    </dataValidation>
    <dataValidation type="custom" allowBlank="undefined" showInputMessage="undefined" prompt="" promptTitle="" showErrorMessage="true" error="This cell cannot be changed" errorTitle="" operator="" errorStyle="undefined" sqref="AU2">
      <formula1>AU2 &lt;&gt; "_FCB1EiJlc6B"</formula1>
      <formula2/>
    </dataValidation>
    <dataValidation type="list" allowBlank="true" showInputMessage="true" prompt="" promptTitle="" showErrorMessage="true" error="Invalid choice was chosen" errorTitle="" operator="" errorStyle="warning" sqref="AU3:AU1048576">
      <formula1>=Validation!$O$3:$O$7</formula1>
      <formula2/>
    </dataValidation>
    <dataValidation type="custom" allowBlank="undefined" showInputMessage="undefined" prompt="" promptTitle="" showErrorMessage="true" error="This cell cannot be changed" errorTitle="" operator="" errorStyle="undefined" sqref="AV2">
      <formula1>AV2 &lt;&gt; "_GWHM0MbtCCZ"</formula1>
      <formula2/>
    </dataValidation>
    <dataValidation type="custom" allowBlank="undefined" showInputMessage="undefined" prompt="" promptTitle="" showErrorMessage="true" error="This cell cannot be changed" errorTitle="" operator="" errorStyle="undefined" sqref="AW2">
      <formula1>AW2 &lt;&gt; "_AjvipLjpwZS"</formula1>
      <formula2/>
    </dataValidation>
    <dataValidation type="custom" allowBlank="undefined" showInputMessage="undefined" prompt="" promptTitle="" showErrorMessage="true" error="This cell cannot be changed" errorTitle="" operator="" errorStyle="undefined" sqref="AX2">
      <formula1>AX2 &lt;&gt; "_duJXGizG2aN"</formula1>
      <formula2/>
    </dataValidation>
    <dataValidation type="custom" allowBlank="undefined" showInputMessage="undefined" prompt="" promptTitle="" showErrorMessage="true" error="This cell cannot be changed" errorTitle="" operator="" errorStyle="undefined" sqref="AY2">
      <formula1>AY2 &lt;&gt; "_qc76H5gbguN"</formula1>
      <formula2/>
    </dataValidation>
    <dataValidation type="custom" allowBlank="undefined" showInputMessage="undefined" prompt="" promptTitle="" showErrorMessage="true" error="This cell cannot be changed" errorTitle="" operator="" errorStyle="undefined" sqref="AZ2">
      <formula1>AZ2 &lt;&gt; "_g4zcj42WGq4"</formula1>
      <formula2/>
    </dataValidation>
    <dataValidation type="custom" allowBlank="undefined" showInputMessage="undefined" prompt="" promptTitle="" showErrorMessage="true" error="This cell cannot be changed" errorTitle="" operator="" errorStyle="undefined" sqref="BA2">
      <formula1>BA2 &lt;&gt; "_pRbvX7Xhndr"</formula1>
      <formula2/>
    </dataValidation>
  </dataValidations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workbookViewId="0">
      <pane activePane="bottomLeft" state="frozen" topLeftCell="A3" xSplit="0" ySplit="2"/>
    </sheetView>
  </sheetViews>
  <cols>
    <col min="1" max="1" width="20" customWidth="1"/>
    <col min="2" max="2" width="20" customWidth="1"/>
    <col min="3" max="3" width="20" customWidth="1"/>
    <col min="4" max="4" width="20" customWidth="1"/>
    <col min="5" max="5" width="14.4" customWidth="1"/>
    <col min="6" max="6" width="16.8" customWidth="1"/>
    <col min="7" max="7" width="14.8" customWidth="1"/>
  </cols>
  <sheetData>
    <row r="1" ht="30" customHeight="1">
      <c r="A1" s="177">
        <f t="shared" ref="A1:A1" si="0">=_bieV8uY908g</f>
      </c>
      <c r="E1" s="184">
        <f t="shared" ref="E1:F1" si="4">_Cv7nsu0ZQ6R</f>
      </c>
      <c r="F1" s="185">
        <f t="shared" si="4"/>
      </c>
      <c r="G1" s="187">
        <f t="shared" ref="G1:G1" si="6">_WwR5OLTV3LE</f>
      </c>
    </row>
    <row r="2" ht="50" customHeight="1">
      <c r="A2" t="s" s="178">
        <v>5</v>
      </c>
      <c r="B2" t="s" s="179">
        <v>6</v>
      </c>
      <c r="C2" s="180">
        <f t="shared" ref="C2:C2" si="1">_ZzAH6jf5jnB</f>
      </c>
      <c r="D2" t="s" s="181">
        <v>8</v>
      </c>
      <c r="E2" s="182">
        <f t="shared" ref="E2:E2" si="2">_VBZULpS9vvG</f>
      </c>
      <c r="F2" s="183">
        <f t="shared" ref="F2:F2" si="3">_tpHqHXHoOXF</f>
      </c>
      <c r="G2" s="186">
        <f t="shared" ref="G2:G2" si="5">_mx7hlFFLqv4</f>
      </c>
    </row>
    <row r="3">
      <c r="B3"/>
      <c r="C3"/>
      <c r="F3"/>
    </row>
    <row r="1048576">
      <c r="B1048576"/>
      <c r="C1048576"/>
      <c r="F1048576"/>
    </row>
  </sheetData>
  <mergeCells>
    <mergeCell ref="E1:F1"/>
    <mergeCell ref="G1:G1"/>
  </mergeCells>
  <conditionalFormatting sqref="B3:B1048576">
    <cfRule type="expression" priority="1" text="" dxfId="0">
      <formula>ISERROR(MATCH(B3,'TEI Instances'!$A$6:$A$1024,0))</formula>
    </cfRule>
  </conditionalFormatting>
  <conditionalFormatting sqref="C3:C1048576">
    <cfRule type="expression" priority="1" text="" dxfId="1">
      <formula>ISERROR(MATCH(C3,Validation!$E$3:$E$4,0))</formula>
    </cfRule>
  </conditionalFormatting>
  <conditionalFormatting sqref="F3:F1048576">
    <cfRule type="expression" priority="1" text="" dxfId="2">
      <formula>ISERROR(MATCH(F3,Validation!$L$3:$L$6,0))</formula>
    </cfRule>
  </conditionalFormatting>
  <dataValidations>
    <dataValidation type="custom" allowBlank="undefined" showInputMessage="undefined" prompt="" promptTitle="" showErrorMessage="true" error="This cell cannot be changed" errorTitle="" operator="" errorStyle="undefined" sqref="A2">
      <formula1>A2 &lt;&gt; "Event id"</formula1>
      <formula2/>
    </dataValidation>
    <dataValidation type="custom" allowBlank="undefined" showInputMessage="undefined" prompt="" promptTitle="" showErrorMessage="true" error="This cell cannot be changed" errorTitle="" operator="" errorStyle="undefined" sqref="B2">
      <formula1>B2 &lt;&gt; "TEI Id"</formula1>
      <formula2/>
    </dataValidation>
    <dataValidation type="list" allowBlank="true" showInputMessage="true" prompt="" promptTitle="" showErrorMessage="true" error="Invalid choice was chosen" errorTitle="" operator="" errorStyle="warning" sqref="B3:B1048576">
      <formula1>='TEI Instances'!$A$6:$A$1024</formula1>
      <formula2/>
    </dataValidation>
    <dataValidation type="custom" allowBlank="undefined" showInputMessage="undefined" prompt="" promptTitle="" showErrorMessage="true" error="This cell cannot be changed" errorTitle="" operator="" errorStyle="undefined" sqref="C2">
      <formula1>C2 &lt;&gt; "_ZzAH6jf5jnB"</formula1>
      <formula2/>
    </dataValidation>
    <dataValidation type="list" allowBlank="true" showInputMessage="true" prompt="" promptTitle="" showErrorMessage="true" error="Invalid choice was chosen" errorTitle="" operator="" errorStyle="warning" sqref="C3:C1048576">
      <formula1>=Validation!$E$3:$E$4</formula1>
      <formula2/>
    </dataValidation>
    <dataValidation type="custom" allowBlank="undefined" showInputMessage="undefined" prompt="" promptTitle="" showErrorMessage="true" error="This cell cannot be changed" errorTitle="" operator="" errorStyle="undefined" sqref="D2">
      <formula1>D2 &lt;&gt; "Closure date *
(YYYY-MM-DD)"</formula1>
      <formula2/>
    </dataValidation>
    <dataValidation type="custom" allowBlank="undefined" showInputMessage="undefined" prompt="" promptTitle="" showErrorMessage="true" error="This cell cannot be changed" errorTitle="" operator="" errorStyle="undefined" sqref="E2">
      <formula1>E2 &lt;&gt; "_VBZULpS9vvG"</formula1>
      <formula2/>
    </dataValidation>
    <dataValidation type="custom" allowBlank="undefined" showInputMessage="undefined" prompt="" promptTitle="" showErrorMessage="true" error="This cell cannot be changed" errorTitle="" operator="" errorStyle="undefined" sqref="F2">
      <formula1>F2 &lt;&gt; "_tpHqHXHoOXF"</formula1>
      <formula2/>
    </dataValidation>
    <dataValidation type="list" allowBlank="true" showInputMessage="true" prompt="" promptTitle="" showErrorMessage="true" error="Invalid choice was chosen" errorTitle="" operator="" errorStyle="warning" sqref="F3:F1048576">
      <formula1>=Validation!$L$3:$L$6</formula1>
      <formula2/>
    </dataValidation>
    <dataValidation type="custom" allowBlank="undefined" showInputMessage="undefined" prompt="" promptTitle="" showErrorMessage="true" error="This cell cannot be changed" errorTitle="" operator="" errorStyle="undefined" sqref="G2">
      <formula1>G2 &lt;&gt; "_mx7hlFFLqv4"</formula1>
      <formula2/>
    </dataValidation>
  </dataValidations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32" customWidth="1"/>
    <col min="2" max="2" width="28" customWidth="1"/>
  </cols>
  <sheetData>
    <row r="1">
      <c r="A1" s="188">
        <f t="shared" ref="A1:A1" si="0">=_vRx3NliXHhz</f>
      </c>
    </row>
    <row r="2">
      <c r="A2" t="s" s="189">
        <v>9</v>
      </c>
      <c r="B2" t="s" s="190">
        <v>10</v>
      </c>
    </row>
    <row r="3">
      <c r="A3"/>
      <c r="B3"/>
    </row>
    <row r="1048576">
      <c r="A1048576"/>
      <c r="B1048576"/>
    </row>
  </sheetData>
  <conditionalFormatting sqref="A3:A1048576">
    <cfRule type="expression" priority="1" text="" dxfId="0">
      <formula>ISERROR(MATCH(A3,'TEI Instances'!$A$6:$A$1024,0))</formula>
    </cfRule>
  </conditionalFormatting>
  <conditionalFormatting sqref="B3:B1048576">
    <cfRule type="expression" priority="1" text="" dxfId="1">
      <formula>ISERROR(MATCH(B3,Validation!$D$3:$D$17,0))</formula>
    </cfRule>
  </conditionalFormatting>
  <dataValidations>
    <dataValidation type="custom" allowBlank="undefined" showInputMessage="undefined" prompt="" promptTitle="" showErrorMessage="true" error="This cell cannot be changed" errorTitle="" operator="" errorStyle="undefined" sqref="A2">
      <formula1>A2 &lt;&gt; "From TEI (HIV Patient)"</formula1>
      <formula2/>
    </dataValidation>
    <dataValidation type="list" allowBlank="true" showInputMessage="true" prompt="" promptTitle="" showErrorMessage="true" error="Invalid choice was chosen" errorTitle="" operator="" errorStyle="warning" sqref="A3:A1048576">
      <formula1>='TEI Instances'!$A$6:$A$1024</formula1>
      <formula2/>
    </dataValidation>
    <dataValidation type="custom" allowBlank="undefined" showInputMessage="undefined" prompt="" promptTitle="" showErrorMessage="true" error="This cell cannot be changed" errorTitle="" operator="" errorStyle="undefined" sqref="B2">
      <formula1>B2 &lt;&gt; "To TEI (HIV Child)"</formula1>
      <formula2/>
    </dataValidation>
    <dataValidation type="list" allowBlank="true" showInputMessage="true" prompt="" promptTitle="" showErrorMessage="true" error="Invalid choice was chosen" errorTitle="" operator="" errorStyle="warning" sqref="B3:B1048576">
      <formula1>=Validation!$D$3:$D$17</formula1>
      <formula2/>
    </dataValidation>
  </dataValidation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workbookViewId="0">
      <pane activePane="bottomLeft" state="frozen" topLeftCell="A3" xSplit="0" ySplit="2"/>
    </sheetView>
  </sheetViews>
  <cols>
    <col min="1" max="1" width="50" customWidth="1"/>
    <col min="2" max="2" width="50" customWidth="1"/>
    <col min="3" max="3" width="20" customWidth="1"/>
    <col min="4" max="4" width="20" customWidth="1"/>
    <col min="5" max="5" width="40" customWidth="1"/>
  </cols>
  <sheetData>
    <row r="1">
      <c r="A1" t="s" s="45">
        <v>11</v>
      </c>
      <c r="B1" t="s" s="47">
        <v>12</v>
      </c>
      <c r="C1" t="s" s="49">
        <v>13</v>
      </c>
      <c r="D1" t="s" s="51">
        <v>14</v>
      </c>
      <c r="E1" t="s" s="53">
        <v>15</v>
      </c>
    </row>
    <row r="2">
      <c r="A2" t="s" s="46">
        <v>11</v>
      </c>
      <c r="B2" t="s" s="48">
        <v>12</v>
      </c>
      <c r="C2" t="s" s="50">
        <v>13</v>
      </c>
      <c r="D2" t="s" s="52">
        <v>14</v>
      </c>
      <c r="E2" t="s" s="54">
        <v>15</v>
      </c>
    </row>
    <row r="3">
      <c r="A3" t="s">
        <v>16</v>
      </c>
      <c r="B3"/>
      <c r="C3" t="s">
        <v>18</v>
      </c>
      <c r="D3"/>
      <c r="E3"/>
    </row>
    <row r="4">
      <c r="A4" t="s">
        <v>19</v>
      </c>
      <c r="B4"/>
      <c r="C4" t="s">
        <v>20</v>
      </c>
      <c r="D4" t="s">
        <v>21</v>
      </c>
      <c r="E4" t="s">
        <v>22</v>
      </c>
    </row>
    <row r="5">
      <c r="A5" t="s">
        <v>23</v>
      </c>
      <c r="B5"/>
      <c r="C5" t="s">
        <v>24</v>
      </c>
      <c r="D5"/>
      <c r="E5"/>
    </row>
    <row r="6">
      <c r="A6" t="s">
        <v>25</v>
      </c>
      <c r="B6"/>
      <c r="C6" t="s">
        <v>26</v>
      </c>
      <c r="D6"/>
      <c r="E6"/>
    </row>
    <row r="7">
      <c r="A7" t="s">
        <v>27</v>
      </c>
      <c r="B7"/>
      <c r="C7" t="s">
        <v>26</v>
      </c>
      <c r="D7"/>
      <c r="E7"/>
    </row>
    <row r="8">
      <c r="A8" t="s">
        <v>28</v>
      </c>
      <c r="B8"/>
      <c r="C8" t="s">
        <v>29</v>
      </c>
      <c r="D8" t="s">
        <v>30</v>
      </c>
      <c r="E8" t="s">
        <v>31</v>
      </c>
    </row>
    <row r="9">
      <c r="A9" t="s">
        <v>32</v>
      </c>
      <c r="B9"/>
      <c r="C9" t="s">
        <v>20</v>
      </c>
      <c r="D9" t="s">
        <v>33</v>
      </c>
      <c r="E9" t="s">
        <v>34</v>
      </c>
    </row>
    <row r="10">
      <c r="A10" t="s">
        <v>35</v>
      </c>
      <c r="B10"/>
      <c r="C10" t="s">
        <v>20</v>
      </c>
      <c r="D10" t="s">
        <v>36</v>
      </c>
      <c r="E10" t="s">
        <v>37</v>
      </c>
    </row>
    <row r="11">
      <c r="A11" t="s">
        <v>38</v>
      </c>
      <c r="B11"/>
      <c r="C11" t="s">
        <v>24</v>
      </c>
      <c r="D11"/>
      <c r="E11"/>
    </row>
    <row r="12">
      <c r="A12" t="s">
        <v>39</v>
      </c>
      <c r="B12"/>
      <c r="C12" t="s">
        <v>24</v>
      </c>
      <c r="D12"/>
      <c r="E12"/>
    </row>
    <row r="13">
      <c r="A13" t="s">
        <v>40</v>
      </c>
      <c r="B13"/>
      <c r="C13" t="s">
        <v>26</v>
      </c>
      <c r="D13"/>
      <c r="E13"/>
    </row>
    <row r="14">
      <c r="A14" t="s">
        <v>41</v>
      </c>
      <c r="B14"/>
      <c r="C14" t="s">
        <v>20</v>
      </c>
      <c r="D14" t="s">
        <v>42</v>
      </c>
      <c r="E14" t="s">
        <v>43</v>
      </c>
    </row>
    <row r="15">
      <c r="A15" t="s">
        <v>32</v>
      </c>
      <c r="B15"/>
      <c r="C15" t="s">
        <v>20</v>
      </c>
      <c r="D15" t="s">
        <v>33</v>
      </c>
      <c r="E15" t="s">
        <v>34</v>
      </c>
    </row>
    <row r="16">
      <c r="A16" t="s">
        <v>35</v>
      </c>
      <c r="B16"/>
      <c r="C16" t="s">
        <v>20</v>
      </c>
      <c r="D16" t="s">
        <v>36</v>
      </c>
      <c r="E16" t="s">
        <v>37</v>
      </c>
    </row>
    <row r="17">
      <c r="A17" t="s">
        <v>44</v>
      </c>
      <c r="B17"/>
      <c r="C17" t="s">
        <v>26</v>
      </c>
      <c r="D17"/>
      <c r="E17"/>
    </row>
    <row r="18">
      <c r="A18" t="s">
        <v>45</v>
      </c>
      <c r="B18"/>
      <c r="C18" t="s">
        <v>20</v>
      </c>
      <c r="D18" t="s">
        <v>46</v>
      </c>
      <c r="E18" t="s">
        <v>47</v>
      </c>
    </row>
    <row r="19">
      <c r="A19" t="s">
        <v>48</v>
      </c>
      <c r="B19"/>
      <c r="C19" t="s">
        <v>20</v>
      </c>
      <c r="D19" t="s">
        <v>49</v>
      </c>
      <c r="E19" t="s">
        <v>50</v>
      </c>
    </row>
    <row r="20">
      <c r="A20" t="s">
        <v>51</v>
      </c>
      <c r="B20"/>
      <c r="C20" t="s">
        <v>20</v>
      </c>
      <c r="D20" t="s">
        <v>52</v>
      </c>
      <c r="E20" t="s">
        <v>53</v>
      </c>
    </row>
    <row r="21">
      <c r="A21" t="s">
        <v>54</v>
      </c>
      <c r="B21"/>
      <c r="C21" t="s">
        <v>20</v>
      </c>
      <c r="D21" t="s">
        <v>55</v>
      </c>
      <c r="E21" t="s">
        <v>56</v>
      </c>
    </row>
    <row r="22">
      <c r="A22" t="s">
        <v>57</v>
      </c>
      <c r="B22"/>
      <c r="C22" t="s">
        <v>20</v>
      </c>
      <c r="D22" t="s">
        <v>58</v>
      </c>
      <c r="E22" t="s">
        <v>59</v>
      </c>
    </row>
    <row r="23">
      <c r="A23" t="s">
        <v>60</v>
      </c>
      <c r="B23"/>
      <c r="C23" t="s">
        <v>20</v>
      </c>
      <c r="D23" t="s">
        <v>46</v>
      </c>
      <c r="E23" t="s">
        <v>47</v>
      </c>
    </row>
    <row r="24">
      <c r="A24" t="s">
        <v>61</v>
      </c>
      <c r="B24"/>
      <c r="C24" t="s">
        <v>24</v>
      </c>
      <c r="D24"/>
      <c r="E24"/>
    </row>
    <row r="25">
      <c r="A25" t="s">
        <v>62</v>
      </c>
      <c r="B25"/>
      <c r="C25" t="s">
        <v>24</v>
      </c>
      <c r="D25"/>
      <c r="E25"/>
    </row>
    <row r="26">
      <c r="A26" t="s">
        <v>63</v>
      </c>
      <c r="B26"/>
      <c r="C26" t="s">
        <v>24</v>
      </c>
      <c r="D26"/>
      <c r="E26"/>
    </row>
    <row r="27">
      <c r="A27" t="s">
        <v>64</v>
      </c>
      <c r="B27"/>
      <c r="C27" t="s">
        <v>24</v>
      </c>
      <c r="D27"/>
      <c r="E27"/>
    </row>
    <row r="28">
      <c r="A28" t="s">
        <v>65</v>
      </c>
      <c r="B28"/>
      <c r="C28" t="s">
        <v>24</v>
      </c>
      <c r="D28"/>
      <c r="E28"/>
    </row>
    <row r="29">
      <c r="A29" t="s">
        <v>66</v>
      </c>
      <c r="B29"/>
      <c r="C29" t="s">
        <v>26</v>
      </c>
      <c r="D29"/>
      <c r="E29"/>
    </row>
    <row r="30">
      <c r="A30" t="s">
        <v>67</v>
      </c>
      <c r="B30" t="s">
        <v>68</v>
      </c>
      <c r="C30" t="s">
        <v>29</v>
      </c>
      <c r="D30"/>
      <c r="E30"/>
    </row>
    <row r="31">
      <c r="A31" t="s">
        <v>69</v>
      </c>
      <c r="B31" t="s">
        <v>70</v>
      </c>
      <c r="C31" t="s">
        <v>29</v>
      </c>
      <c r="D31" t="s">
        <v>71</v>
      </c>
      <c r="E31" t="s">
        <v>72</v>
      </c>
    </row>
    <row r="32">
      <c r="A32" t="s">
        <v>73</v>
      </c>
      <c r="B32"/>
      <c r="C32" t="s">
        <v>24</v>
      </c>
      <c r="D32"/>
      <c r="E32"/>
    </row>
    <row r="33">
      <c r="A33" t="s">
        <v>74</v>
      </c>
      <c r="B33" t="s">
        <v>75</v>
      </c>
      <c r="C33" t="s">
        <v>24</v>
      </c>
      <c r="D33"/>
      <c r="E33"/>
    </row>
    <row r="34">
      <c r="A34" t="s">
        <v>76</v>
      </c>
      <c r="B34" t="s">
        <v>77</v>
      </c>
      <c r="C34" t="s">
        <v>20</v>
      </c>
      <c r="D34" t="s">
        <v>78</v>
      </c>
      <c r="E34" t="s">
        <v>79</v>
      </c>
    </row>
    <row r="35">
      <c r="A35" t="s">
        <v>80</v>
      </c>
      <c r="B35"/>
      <c r="C35" t="s">
        <v>26</v>
      </c>
      <c r="D35"/>
      <c r="E35"/>
    </row>
    <row r="36">
      <c r="A36" t="s">
        <v>81</v>
      </c>
      <c r="B36"/>
      <c r="C36" t="s">
        <v>29</v>
      </c>
      <c r="D36"/>
      <c r="E36"/>
    </row>
    <row r="37">
      <c r="A37" t="s">
        <v>82</v>
      </c>
      <c r="B37"/>
      <c r="C37" t="s">
        <v>26</v>
      </c>
      <c r="D37"/>
      <c r="E37"/>
    </row>
    <row r="38">
      <c r="A38" t="s">
        <v>83</v>
      </c>
      <c r="B38"/>
      <c r="C38" t="s">
        <v>26</v>
      </c>
      <c r="D38"/>
      <c r="E38"/>
    </row>
    <row r="39">
      <c r="A39" t="s">
        <v>84</v>
      </c>
      <c r="B39" t="s">
        <v>85</v>
      </c>
      <c r="C39" t="s">
        <v>20</v>
      </c>
      <c r="D39" t="s">
        <v>86</v>
      </c>
      <c r="E39" t="s">
        <v>87</v>
      </c>
    </row>
    <row r="40">
      <c r="A40" t="s">
        <v>88</v>
      </c>
      <c r="B40"/>
      <c r="C40" t="s">
        <v>89</v>
      </c>
      <c r="D40"/>
      <c r="E40"/>
    </row>
    <row r="41">
      <c r="A41" t="s">
        <v>90</v>
      </c>
      <c r="B41"/>
      <c r="C41" t="s">
        <v>20</v>
      </c>
      <c r="D41" t="s">
        <v>91</v>
      </c>
      <c r="E41" t="s">
        <v>92</v>
      </c>
    </row>
    <row r="42">
      <c r="A42" t="s">
        <v>93</v>
      </c>
      <c r="B42"/>
      <c r="C42" t="s">
        <v>89</v>
      </c>
      <c r="D42"/>
      <c r="E42"/>
    </row>
    <row r="43">
      <c r="A43" t="s">
        <v>94</v>
      </c>
      <c r="B43"/>
      <c r="C43" t="s">
        <v>89</v>
      </c>
      <c r="D43"/>
      <c r="E43"/>
    </row>
    <row r="44">
      <c r="A44" t="s">
        <v>95</v>
      </c>
      <c r="B44"/>
      <c r="C44" t="s">
        <v>20</v>
      </c>
      <c r="D44" t="s">
        <v>91</v>
      </c>
      <c r="E44" t="s">
        <v>92</v>
      </c>
    </row>
    <row r="45">
      <c r="A45" t="s">
        <v>96</v>
      </c>
      <c r="B45"/>
      <c r="C45" t="s">
        <v>20</v>
      </c>
      <c r="D45" t="s">
        <v>91</v>
      </c>
      <c r="E45" t="s">
        <v>92</v>
      </c>
    </row>
    <row r="46">
      <c r="A46" t="s">
        <v>97</v>
      </c>
      <c r="B46"/>
      <c r="C46" t="s">
        <v>20</v>
      </c>
      <c r="D46"/>
      <c r="E46"/>
    </row>
    <row r="47">
      <c r="A47" t="s">
        <v>98</v>
      </c>
      <c r="B47"/>
      <c r="C47" t="s">
        <v>20</v>
      </c>
      <c r="D47" t="s">
        <v>91</v>
      </c>
      <c r="E47" t="s">
        <v>92</v>
      </c>
    </row>
    <row r="48">
      <c r="A48" t="s">
        <v>99</v>
      </c>
      <c r="B48"/>
      <c r="C48" t="s">
        <v>89</v>
      </c>
      <c r="D48"/>
      <c r="E48"/>
    </row>
    <row r="49">
      <c r="A49" t="s">
        <v>100</v>
      </c>
      <c r="B49"/>
      <c r="C49" t="s">
        <v>20</v>
      </c>
      <c r="D49" t="s">
        <v>101</v>
      </c>
      <c r="E49" t="s">
        <v>102</v>
      </c>
    </row>
    <row r="50">
      <c r="A50" t="s">
        <v>103</v>
      </c>
      <c r="B50"/>
      <c r="C50" t="s">
        <v>24</v>
      </c>
      <c r="D50"/>
      <c r="E50"/>
    </row>
    <row r="51">
      <c r="A51" t="s">
        <v>104</v>
      </c>
      <c r="B51"/>
      <c r="C51" t="s">
        <v>24</v>
      </c>
      <c r="D51"/>
      <c r="E51"/>
    </row>
    <row r="52">
      <c r="A52" t="s">
        <v>105</v>
      </c>
      <c r="B52"/>
      <c r="C52" t="s">
        <v>20</v>
      </c>
      <c r="D52" t="s">
        <v>106</v>
      </c>
      <c r="E52" t="s">
        <v>107</v>
      </c>
    </row>
    <row r="53">
      <c r="A53" t="s">
        <v>108</v>
      </c>
      <c r="B53"/>
      <c r="C53" t="s">
        <v>20</v>
      </c>
      <c r="D53" t="s">
        <v>109</v>
      </c>
      <c r="E53" t="s">
        <v>110</v>
      </c>
    </row>
  </sheetData>
  <sheetProtection objects="0" scenarios="0" selectLockedCells="0" selectUnlockedCells="0" formatCells="0" formatColumns="0" formatRows="0" insertColumns="0" insertRows="0" insertHyperlinks="0" deleteColumns="0" deleteRows="0" sort="0" autoFilter="0" pivotTables="0" algorithmName="SHA-512" hashValue="8PsJRWxfkdMOBM3TZkFy9An9RUdoyuV2emM6Pd1OPWBAAR2/PxZfPjlriwxXqc+IJ6AOaULXG2Xr8+FBmLGRBA==" saltValue="BxQBbjmzuiR4UIMcPifcZg==" spinCount="100000" sheet="1"/>
  <mergeCells>
    <mergeCell ref="A1:A2"/>
    <mergeCell ref="B1:B2"/>
    <mergeCell ref="C1:C2"/>
    <mergeCell ref="D1:D2"/>
    <mergeCell ref="E1:E2"/>
  </mergeCell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workbookViewId="0">
      <pane activePane="bottomLeft" state="frozen" topLeftCell="A3" xSplit="0" ySplit="2"/>
    </sheetView>
  </sheetViews>
  <sheetData>
    <row r="1">
      <c r="A1" s="1">
        <f t="shared" ref="A1:AD1" si="153">_Cr8hTlGaAay</f>
      </c>
      <c r="B1" s="2">
        <f t="shared" si="153"/>
      </c>
      <c r="C1" s="3">
        <f t="shared" si="153"/>
      </c>
      <c r="D1" s="4">
        <f t="shared" si="153"/>
      </c>
      <c r="E1" s="5">
        <f t="shared" si="153"/>
      </c>
      <c r="F1" s="6">
        <f t="shared" si="153"/>
      </c>
      <c r="G1" s="7">
        <f t="shared" si="153"/>
      </c>
      <c r="H1" s="8">
        <f t="shared" si="153"/>
      </c>
      <c r="I1" s="9">
        <f t="shared" si="153"/>
      </c>
      <c r="J1" s="10">
        <f t="shared" si="153"/>
      </c>
      <c r="K1" s="11">
        <f t="shared" si="153"/>
      </c>
      <c r="L1" s="12">
        <f t="shared" si="153"/>
      </c>
      <c r="M1" s="13">
        <f t="shared" si="153"/>
      </c>
      <c r="N1" s="14">
        <f t="shared" si="153"/>
      </c>
      <c r="O1" s="15">
        <f t="shared" si="153"/>
      </c>
      <c r="P1" s="16">
        <f t="shared" si="153"/>
      </c>
      <c r="Q1" s="17">
        <f t="shared" si="153"/>
      </c>
      <c r="R1" s="18">
        <f t="shared" si="153"/>
      </c>
      <c r="S1" s="19">
        <f t="shared" si="153"/>
      </c>
      <c r="T1" s="20">
        <f t="shared" si="153"/>
      </c>
      <c r="U1" s="21">
        <f t="shared" si="153"/>
      </c>
      <c r="V1" s="22">
        <f t="shared" si="153"/>
      </c>
      <c r="W1" s="23">
        <f t="shared" si="153"/>
      </c>
      <c r="X1" s="24">
        <f t="shared" si="153"/>
      </c>
      <c r="Y1" s="25">
        <f t="shared" si="153"/>
      </c>
      <c r="Z1" s="26">
        <f t="shared" si="153"/>
      </c>
      <c r="AA1" s="27">
        <f t="shared" si="153"/>
      </c>
      <c r="AB1" s="28">
        <f t="shared" si="153"/>
      </c>
      <c r="AC1" s="29">
        <f t="shared" si="153"/>
      </c>
      <c r="AD1" s="30">
        <f t="shared" si="153"/>
      </c>
    </row>
    <row r="2">
      <c r="A2" t="s">
        <v>111</v>
      </c>
      <c r="B2" t="s">
        <v>112</v>
      </c>
      <c r="C2" t="s">
        <v>113</v>
      </c>
      <c r="D2" t="s">
        <v>114</v>
      </c>
      <c r="E2" t="s">
        <v>115</v>
      </c>
      <c r="F2">
        <f t="shared" ref="F2:F2" si="3">_OJBrWQ1FNQK</f>
      </c>
      <c r="G2">
        <f t="shared" ref="G2:G2" si="17">_hGw4G2lIJpT</f>
      </c>
      <c r="H2">
        <f t="shared" ref="H2:H2" si="20">_aA7V9QwYN6v</f>
      </c>
      <c r="I2">
        <f t="shared" ref="I2:I2" si="26">_uERq1bzFGYq</f>
      </c>
      <c r="J2">
        <f t="shared" ref="J2:J2" si="33">_uERq1bzFGYq</f>
      </c>
      <c r="K2">
        <f t="shared" ref="K2:K2" si="40">_Dfiy8CYJIhH</f>
      </c>
      <c r="L2">
        <f t="shared" ref="L2:L2" si="47">_pBqNA0PyL96</f>
      </c>
      <c r="M2">
        <f t="shared" ref="M2:M2" si="51">_hGw4G2lIJpT</f>
      </c>
      <c r="N2">
        <f t="shared" ref="N2:N2" si="54">_HsbXR8tSaA7</f>
      </c>
      <c r="O2">
        <f t="shared" ref="O2:O2" si="58">_T3BOsXQO9bB</f>
      </c>
      <c r="P2">
        <f t="shared" ref="P2:P2" si="63">_MY4ZyNQj5xm</f>
      </c>
      <c r="Q2">
        <f t="shared" ref="Q2:Q2" si="66">_dY3JQn1wLfd</f>
      </c>
      <c r="R2">
        <f t="shared" ref="R2:R2" si="70">_D3oUJLZ3UIi</f>
      </c>
      <c r="S2">
        <f t="shared" ref="S2:S2" si="80">_dTpdTGrTwl3</f>
      </c>
      <c r="T2">
        <f t="shared" ref="T2:T2" si="84">_de9qzSg5sPJ</f>
      </c>
      <c r="U2">
        <f t="shared" ref="U2:U2" si="90">_dd1XULYiF1x</f>
      </c>
      <c r="V2">
        <f t="shared" ref="V2:V2" si="96">_yxuVspvY3LW</f>
      </c>
      <c r="W2">
        <f t="shared" ref="W2:W2" si="101">_iDdPp0NkWXK</f>
      </c>
      <c r="X2">
        <f t="shared" ref="X2:X2" si="106">_OJBrWQ1FNQK</f>
      </c>
      <c r="Y2">
        <f t="shared" ref="Y2:Y2" si="120">_aA7V9QwYN6v</f>
      </c>
      <c r="Z2">
        <f t="shared" ref="Z2:Z2" si="126">_huG3qoKuxnz</f>
      </c>
      <c r="AA2">
        <f t="shared" ref="AA2:AA2" si="138">_BJYSZkuXFcl</f>
      </c>
      <c r="AB2">
        <f t="shared" ref="AB2:AB2" si="144">_ficG7gHWIKO</f>
      </c>
      <c r="AC2" t="s">
        <v>116</v>
      </c>
      <c r="AD2" t="s">
        <v>117</v>
      </c>
    </row>
    <row r="3">
      <c r="A3">
        <f t="shared" ref="A3:A3" si="0">_hGqan2xWIvL</f>
      </c>
      <c r="B3">
        <f t="shared" ref="B3:B3" si="1">_vRx3NliXHhz</f>
      </c>
      <c r="C3" t="s">
        <v>118</v>
      </c>
      <c r="D3" t="s">
        <v>119</v>
      </c>
      <c r="E3">
        <f t="shared" ref="E3:E3" si="2">_AOPzxwWACxk</f>
      </c>
      <c r="F3">
        <f t="shared" ref="F3:F3" si="4">_jZtllm2WmYq</f>
      </c>
      <c r="G3">
        <f t="shared" ref="G3:G3" si="18">_tAs5bFsljxZ</f>
      </c>
      <c r="H3">
        <f t="shared" ref="H3:H3" si="21">_d2F1PGhS6cw</f>
      </c>
      <c r="I3">
        <f t="shared" ref="I3:I3" si="27">_OXNUAKD40bP</f>
      </c>
      <c r="J3">
        <f t="shared" ref="J3:J3" si="34">_OXNUAKD40bP</f>
      </c>
      <c r="K3">
        <f t="shared" ref="K3:K3" si="41">_D8M887Ii3Fj</f>
      </c>
      <c r="L3">
        <f t="shared" ref="L3:L3" si="48">_DkhPxqYrz1s</f>
      </c>
      <c r="M3">
        <f t="shared" ref="M3:M3" si="52">_tAs5bFsljxZ</f>
      </c>
      <c r="N3">
        <f t="shared" ref="N3:N3" si="55">_pfCK8VUJbtU</f>
      </c>
      <c r="O3">
        <f t="shared" ref="O3:O3" si="59">_qxogWozxnt3</f>
      </c>
      <c r="P3">
        <f t="shared" ref="P3:P3" si="64">_EkjZX6sVfCY</f>
      </c>
      <c r="Q3">
        <f t="shared" ref="Q3:Q3" si="67">_Urvo7Cjt7mQ</f>
      </c>
      <c r="R3">
        <f t="shared" ref="R3:R3" si="71">_G3GJOYEluMH</f>
      </c>
      <c r="S3">
        <f t="shared" ref="S3:S3" si="81">_GwFBdU5tqVG</f>
      </c>
      <c r="T3">
        <f t="shared" ref="T3:T3" si="85">_gGMkpU4KV8s</f>
      </c>
      <c r="U3">
        <f t="shared" ref="U3:U3" si="91">_WQUgYe6cAhP</f>
      </c>
      <c r="V3">
        <f t="shared" ref="V3:V3" si="97">_MM5ZCUc2SC6</f>
      </c>
      <c r="W3">
        <f t="shared" ref="W3:W3" si="102">_aXxqW5G2j5o</f>
      </c>
      <c r="X3">
        <f t="shared" ref="X3:X3" si="107">_jZtllm2WmYq</f>
      </c>
      <c r="Y3">
        <f t="shared" ref="Y3:Y3" si="121">_d2F1PGhS6cw</f>
      </c>
      <c r="Z3">
        <f t="shared" ref="Z3:Z3" si="127">_sAJW3h8UqGE</f>
      </c>
      <c r="AA3">
        <f t="shared" ref="AA3:AA3" si="139">_tnTWHyFn88U</f>
      </c>
      <c r="AB3">
        <f t="shared" ref="AB3:AB3" si="145">_UVjguSMrGtY</f>
      </c>
      <c r="AC3">
        <f t="shared" ref="AC3:AC3" si="150">_true</f>
      </c>
      <c r="AD3">
        <f t="shared" ref="AD3:AD3" si="152">_true</f>
      </c>
    </row>
    <row r="4">
      <c r="C4" t="s">
        <v>120</v>
      </c>
      <c r="D4" t="s">
        <v>121</v>
      </c>
      <c r="F4">
        <f t="shared" ref="F4:F4" si="5">_C4pAX2GTpwZ</f>
      </c>
      <c r="G4">
        <f t="shared" ref="G4:G4" si="19">_qHcKdKC3I3n</f>
      </c>
      <c r="H4">
        <f t="shared" ref="H4:H4" si="22">_kHBkX6aPZsz</f>
      </c>
      <c r="I4">
        <f t="shared" ref="I4:I4" si="28">_ty1BS9FHPIp</f>
      </c>
      <c r="J4">
        <f t="shared" ref="J4:J4" si="35">_ty1BS9FHPIp</f>
      </c>
      <c r="K4">
        <f t="shared" ref="K4:K4" si="42">_rPMhGhzqB9c</f>
      </c>
      <c r="L4">
        <f t="shared" ref="L4:L4" si="49">_O0mVqVOpTJf</f>
      </c>
      <c r="M4">
        <f t="shared" ref="M4:M4" si="53">_qHcKdKC3I3n</f>
      </c>
      <c r="N4">
        <f t="shared" ref="N4:N4" si="56">_yMxC26j0FhV</f>
      </c>
      <c r="O4">
        <f t="shared" ref="O4:O4" si="60">_QXa56nDbRyr</f>
      </c>
      <c r="P4">
        <f t="shared" ref="P4:P4" si="65">_gd4280rYkWO</f>
      </c>
      <c r="Q4">
        <f t="shared" ref="Q4:Q4" si="68">_TvVVcjwgOhc</f>
      </c>
      <c r="R4">
        <f t="shared" ref="R4:R4" si="72">_AVMFWk7wNx0</f>
      </c>
      <c r="S4">
        <f t="shared" ref="S4:S4" si="82">_PYW0gw8gpXG</f>
      </c>
      <c r="T4">
        <f t="shared" ref="T4:T4" si="86">_G3DYbk5KeOE</f>
      </c>
      <c r="U4">
        <f t="shared" ref="U4:U4" si="92">_SX8Tk2LjoM6</f>
      </c>
      <c r="V4">
        <f t="shared" ref="V4:V4" si="98">_KiGOmtPIItR</f>
      </c>
      <c r="W4">
        <f t="shared" ref="W4:W4" si="103">_jMS6QFMvW0Q</f>
      </c>
      <c r="X4">
        <f t="shared" ref="X4:X4" si="108">_C4pAX2GTpwZ</f>
      </c>
      <c r="Y4">
        <f t="shared" ref="Y4:Y4" si="122">_kHBkX6aPZsz</f>
      </c>
      <c r="Z4">
        <f t="shared" ref="Z4:Z4" si="128">_ZqXbo8Da4PP</f>
      </c>
      <c r="AA4">
        <f t="shared" ref="AA4:AA4" si="140">_PlEO6GVVVad</f>
      </c>
      <c r="AB4">
        <f t="shared" ref="AB4:AB4" si="146">_veRbfh7jDRW</f>
      </c>
      <c r="AC4">
        <f t="shared" ref="AC4:AC4" si="151">_false</f>
      </c>
    </row>
    <row r="5">
      <c r="C5" t="s">
        <v>122</v>
      </c>
      <c r="D5" t="s">
        <v>123</v>
      </c>
      <c r="F5">
        <f t="shared" ref="F5:F5" si="6">_v8ga2uo0nDV</f>
      </c>
      <c r="H5">
        <f t="shared" ref="H5:H5" si="23">_ZTAa2qDNYeE</f>
      </c>
      <c r="I5">
        <f t="shared" ref="I5:I5" si="29">_cCNh1aOa2EA</f>
      </c>
      <c r="J5">
        <f t="shared" ref="J5:J5" si="36">_cCNh1aOa2EA</f>
      </c>
      <c r="K5">
        <f t="shared" ref="K5:K5" si="43">_D6HIuv3Y2Xa</f>
      </c>
      <c r="L5">
        <f t="shared" ref="L5:L5" si="50">_zTD8J01zDXW</f>
      </c>
      <c r="N5">
        <f t="shared" ref="N5:N5" si="57">_dQVvgGLrkpp</f>
      </c>
      <c r="O5">
        <f t="shared" ref="O5:O5" si="61">_wJLv59p0qsq</f>
      </c>
      <c r="Q5">
        <f t="shared" ref="Q5:Q5" si="69">_AkqjAlZTv9R</f>
      </c>
      <c r="R5">
        <f t="shared" ref="R5:R5" si="73">_EUkT574DUEQ</f>
      </c>
      <c r="S5">
        <f t="shared" ref="S5:S5" si="83">_FVmH7H8Dtv3</f>
      </c>
      <c r="T5">
        <f t="shared" ref="T5:T5" si="87">_pxHSDepxtWi</f>
      </c>
      <c r="U5">
        <f t="shared" ref="U5:U5" si="93">_zpqqG6rErpt</f>
      </c>
      <c r="V5">
        <f t="shared" ref="V5:V5" si="99">_qS59gekEkGo</f>
      </c>
      <c r="W5">
        <f t="shared" ref="W5:W5" si="104">_qmYwRAlTVOv</f>
      </c>
      <c r="X5">
        <f t="shared" ref="X5:X5" si="109">_v8ga2uo0nDV</f>
      </c>
      <c r="Y5">
        <f t="shared" ref="Y5:Y5" si="123">_ZTAa2qDNYeE</f>
      </c>
      <c r="Z5">
        <f t="shared" ref="Z5:Z5" si="129">_EtxL24hA7xh</f>
      </c>
      <c r="AA5">
        <f t="shared" ref="AA5:AA5" si="141">_n3wKMU4idmV</f>
      </c>
      <c r="AB5">
        <f t="shared" ref="AB5:AB5" si="147">_fYs01SySD4v</f>
      </c>
    </row>
    <row r="6">
      <c r="C6" t="s">
        <v>124</v>
      </c>
      <c r="D6" t="s">
        <v>125</v>
      </c>
      <c r="F6">
        <f t="shared" ref="F6:F6" si="7">_S9ezVJuy257</f>
      </c>
      <c r="H6">
        <f t="shared" ref="H6:H6" si="24">_UgYlzlquiFg</f>
      </c>
      <c r="I6">
        <f t="shared" ref="I6:I6" si="30">_pFiFDMI6tjf</f>
      </c>
      <c r="J6">
        <f t="shared" ref="J6:J6" si="37">_pFiFDMI6tjf</f>
      </c>
      <c r="K6">
        <f t="shared" ref="K6:K6" si="44">_fcAFn3wJ2tD</f>
      </c>
      <c r="O6">
        <f t="shared" ref="O6:O6" si="62">_SEIraiNNHDu</f>
      </c>
      <c r="R6">
        <f t="shared" ref="R6:R6" si="74">_vdjmbmlsBUi</f>
      </c>
      <c r="T6">
        <f t="shared" ref="T6:T6" si="88">_hs8Vx0sA8NR</f>
      </c>
      <c r="U6">
        <f t="shared" ref="U6:U6" si="94">_FzGCaHqrOuJ</f>
      </c>
      <c r="V6">
        <f t="shared" ref="V6:V6" si="100">_ZzhBo8XqxHt</f>
      </c>
      <c r="W6">
        <f t="shared" ref="W6:W6" si="105">_oIDp0Anc9zt</f>
      </c>
      <c r="X6">
        <f t="shared" ref="X6:X6" si="110">_S9ezVJuy257</f>
      </c>
      <c r="Y6">
        <f t="shared" ref="Y6:Y6" si="124">_UgYlzlquiFg</f>
      </c>
      <c r="Z6">
        <f t="shared" ref="Z6:Z6" si="130">_Z0bLFX8Nw0b</f>
      </c>
      <c r="AA6">
        <f t="shared" ref="AA6:AA6" si="142">_uBliXuo46XY</f>
      </c>
      <c r="AB6">
        <f t="shared" ref="AB6:AB6" si="148">_UlY34NSJFCs</f>
      </c>
    </row>
    <row r="7">
      <c r="C7" t="s">
        <v>126</v>
      </c>
      <c r="D7" t="s">
        <v>127</v>
      </c>
      <c r="F7">
        <f t="shared" ref="F7:F7" si="8">_E7WQB8SejFR</f>
      </c>
      <c r="H7">
        <f t="shared" ref="H7:H7" si="25">_n4OjomXqVVr</f>
      </c>
      <c r="I7">
        <f t="shared" ref="I7:I7" si="31">_s1MeRKwCm7P</f>
      </c>
      <c r="J7">
        <f t="shared" ref="J7:J7" si="38">_s1MeRKwCm7P</f>
      </c>
      <c r="K7">
        <f t="shared" ref="K7:K7" si="45">_DUlOgT1mlxY</f>
      </c>
      <c r="R7">
        <f t="shared" ref="R7:R7" si="75">_GVYTpgstkf7</f>
      </c>
      <c r="T7">
        <f t="shared" ref="T7:T7" si="89">_qI09vmmELTs</f>
      </c>
      <c r="U7">
        <f t="shared" ref="U7:U7" si="95">_jgQmIG0Spwp</f>
      </c>
      <c r="X7">
        <f t="shared" ref="X7:X7" si="111">_E7WQB8SejFR</f>
      </c>
      <c r="Y7">
        <f t="shared" ref="Y7:Y7" si="125">_n4OjomXqVVr</f>
      </c>
      <c r="Z7">
        <f t="shared" ref="Z7:Z7" si="131">_D28am938KLx</f>
      </c>
      <c r="AA7">
        <f t="shared" ref="AA7:AA7" si="143">_kNorZFAS3sf</f>
      </c>
      <c r="AB7">
        <f t="shared" ref="AB7:AB7" si="149">_c9qm83nUs20</f>
      </c>
    </row>
    <row r="8">
      <c r="C8" t="s">
        <v>128</v>
      </c>
      <c r="D8" t="s">
        <v>129</v>
      </c>
      <c r="F8">
        <f t="shared" ref="F8:F8" si="9">_xiu4wWAUpzX</f>
      </c>
      <c r="I8">
        <f t="shared" ref="I8:I8" si="32">_ty0KWYLxQPT</f>
      </c>
      <c r="J8">
        <f t="shared" ref="J8:J8" si="39">_ty0KWYLxQPT</f>
      </c>
      <c r="K8">
        <f t="shared" ref="K8:K8" si="46">_pw5j2aLCri8</f>
      </c>
      <c r="R8">
        <f t="shared" ref="R8:R8" si="76">_PLPbRcn6oqg</f>
      </c>
      <c r="X8">
        <f t="shared" ref="X8:X8" si="112">_xiu4wWAUpzX</f>
      </c>
      <c r="Z8">
        <f t="shared" ref="Z8:Z8" si="132">_EKpXswFtzui</f>
      </c>
    </row>
    <row r="9">
      <c r="C9" t="s">
        <v>130</v>
      </c>
      <c r="D9" t="s">
        <v>131</v>
      </c>
      <c r="F9">
        <f t="shared" ref="F9:F9" si="10">_aF9eLrQHHNo</f>
      </c>
      <c r="R9">
        <f t="shared" ref="R9:R9" si="77">_wE4Q2KiBPDC</f>
      </c>
      <c r="X9">
        <f t="shared" ref="X9:X9" si="113">_aF9eLrQHHNo</f>
      </c>
      <c r="Z9">
        <f t="shared" ref="Z9:Z9" si="133">_fnKxxEaYNUN</f>
      </c>
    </row>
    <row r="10">
      <c r="C10" t="s">
        <v>132</v>
      </c>
      <c r="D10" t="s">
        <v>133</v>
      </c>
      <c r="F10">
        <f t="shared" ref="F10:F10" si="11">_EfgyXFTK8n6</f>
      </c>
      <c r="R10">
        <f t="shared" ref="R10:R10" si="78">_Z3KOBtqakZj</f>
      </c>
      <c r="X10">
        <f t="shared" ref="X10:X10" si="114">_EfgyXFTK8n6</f>
      </c>
      <c r="Z10">
        <f t="shared" ref="Z10:Z10" si="134">_BxbLxeH1k2h</f>
      </c>
    </row>
    <row r="11">
      <c r="C11" t="s">
        <v>134</v>
      </c>
      <c r="D11" t="s">
        <v>135</v>
      </c>
      <c r="F11">
        <f t="shared" ref="F11:F11" si="12">_eXuhhBj1R97</f>
      </c>
      <c r="R11">
        <f t="shared" ref="R11:R11" si="79">_DjLr5dCcNn6</f>
      </c>
      <c r="X11">
        <f t="shared" ref="X11:X11" si="115">_eXuhhBj1R97</f>
      </c>
      <c r="Z11">
        <f t="shared" ref="Z11:Z11" si="135">_CveNuRojGQw</f>
      </c>
    </row>
    <row r="12">
      <c r="C12" t="s">
        <v>136</v>
      </c>
      <c r="D12" t="s">
        <v>137</v>
      </c>
      <c r="F12">
        <f t="shared" ref="F12:F12" si="13">_XtIx49xjSml</f>
      </c>
      <c r="X12">
        <f t="shared" ref="X12:X12" si="116">_XtIx49xjSml</f>
      </c>
      <c r="Z12">
        <f t="shared" ref="Z12:Z12" si="136">_C1X8mk28JRJ</f>
      </c>
    </row>
    <row r="13">
      <c r="C13" t="s">
        <v>138</v>
      </c>
      <c r="D13" t="s">
        <v>139</v>
      </c>
      <c r="F13">
        <f t="shared" ref="F13:F13" si="14">_N1LPD9dBA9L</f>
      </c>
      <c r="X13">
        <f t="shared" ref="X13:X13" si="117">_N1LPD9dBA9L</f>
      </c>
      <c r="Z13">
        <f t="shared" ref="Z13:Z13" si="137">_emz8sBolgVz</f>
      </c>
    </row>
    <row r="14">
      <c r="C14" t="s">
        <v>140</v>
      </c>
      <c r="D14" t="s">
        <v>141</v>
      </c>
      <c r="F14">
        <f t="shared" ref="F14:F14" si="15">_mSBTPyxYK6r</f>
      </c>
      <c r="X14">
        <f t="shared" ref="X14:X14" si="118">_mSBTPyxYK6r</f>
      </c>
    </row>
    <row r="15">
      <c r="C15" t="s">
        <v>142</v>
      </c>
      <c r="D15" t="s">
        <v>143</v>
      </c>
      <c r="F15">
        <f t="shared" ref="F15:F15" si="16">_GxTcF1x89rz</f>
      </c>
      <c r="X15">
        <f t="shared" ref="X15:X15" si="119">_GxTcF1x89rz</f>
      </c>
    </row>
    <row r="16">
      <c r="C16" t="s">
        <v>144</v>
      </c>
      <c r="D16" t="s">
        <v>145</v>
      </c>
    </row>
    <row r="17">
      <c r="C17" t="s">
        <v>146</v>
      </c>
    </row>
    <row r="18">
      <c r="C18" t="s">
        <v>147</v>
      </c>
    </row>
    <row r="19">
      <c r="C19" t="s">
        <v>148</v>
      </c>
    </row>
    <row r="20">
      <c r="C20" t="s">
        <v>149</v>
      </c>
    </row>
    <row r="21">
      <c r="C21" t="s">
        <v>150</v>
      </c>
    </row>
    <row r="22">
      <c r="C22" t="s">
        <v>151</v>
      </c>
    </row>
    <row r="23">
      <c r="C23" t="s">
        <v>152</v>
      </c>
    </row>
    <row r="24">
      <c r="C24" t="s">
        <v>153</v>
      </c>
    </row>
    <row r="25">
      <c r="C25" t="s">
        <v>154</v>
      </c>
    </row>
    <row r="26">
      <c r="C26" t="s">
        <v>155</v>
      </c>
    </row>
    <row r="27">
      <c r="C27" t="s">
        <v>156</v>
      </c>
    </row>
    <row r="28">
      <c r="C28" t="s">
        <v>157</v>
      </c>
    </row>
    <row r="29">
      <c r="C29" t="s">
        <v>158</v>
      </c>
    </row>
    <row r="30">
      <c r="C30" t="s">
        <v>159</v>
      </c>
    </row>
    <row r="31">
      <c r="C31" t="s">
        <v>160</v>
      </c>
    </row>
    <row r="32">
      <c r="C32" t="s">
        <v>161</v>
      </c>
    </row>
    <row r="33">
      <c r="C33" t="s">
        <v>162</v>
      </c>
    </row>
    <row r="34">
      <c r="C34" t="s">
        <v>163</v>
      </c>
    </row>
    <row r="35">
      <c r="C35" t="s">
        <v>164</v>
      </c>
    </row>
    <row r="36">
      <c r="C36" t="s">
        <v>165</v>
      </c>
    </row>
    <row r="37">
      <c r="C37" t="s">
        <v>166</v>
      </c>
    </row>
    <row r="38">
      <c r="C38" t="s">
        <v>167</v>
      </c>
    </row>
    <row r="39">
      <c r="C39" t="s">
        <v>168</v>
      </c>
    </row>
    <row r="40">
      <c r="C40" t="s">
        <v>169</v>
      </c>
    </row>
    <row r="41">
      <c r="C41" t="s">
        <v>170</v>
      </c>
    </row>
    <row r="42">
      <c r="C42" t="s">
        <v>171</v>
      </c>
    </row>
    <row r="43">
      <c r="C43" t="s">
        <v>172</v>
      </c>
    </row>
    <row r="44">
      <c r="C44" t="s">
        <v>173</v>
      </c>
    </row>
    <row r="45">
      <c r="C45" t="s">
        <v>174</v>
      </c>
    </row>
    <row r="46">
      <c r="C46" t="s">
        <v>175</v>
      </c>
    </row>
    <row r="47">
      <c r="C47" t="s">
        <v>176</v>
      </c>
    </row>
    <row r="48">
      <c r="C48" t="s">
        <v>177</v>
      </c>
    </row>
    <row r="49">
      <c r="C49" t="s">
        <v>178</v>
      </c>
    </row>
    <row r="50">
      <c r="C50" t="s">
        <v>179</v>
      </c>
    </row>
    <row r="51">
      <c r="C51" t="s">
        <v>180</v>
      </c>
    </row>
    <row r="52">
      <c r="C52" t="s">
        <v>181</v>
      </c>
    </row>
    <row r="53">
      <c r="C53" t="s">
        <v>182</v>
      </c>
    </row>
    <row r="54">
      <c r="C54" t="s">
        <v>183</v>
      </c>
    </row>
    <row r="55">
      <c r="C55" t="s">
        <v>184</v>
      </c>
    </row>
    <row r="56">
      <c r="C56" t="s">
        <v>185</v>
      </c>
    </row>
    <row r="57">
      <c r="C57" t="s">
        <v>186</v>
      </c>
    </row>
    <row r="58">
      <c r="C58" t="s">
        <v>187</v>
      </c>
    </row>
    <row r="59">
      <c r="C59" t="s">
        <v>188</v>
      </c>
    </row>
    <row r="60">
      <c r="C60" t="s">
        <v>189</v>
      </c>
    </row>
    <row r="61">
      <c r="C61" t="s">
        <v>190</v>
      </c>
    </row>
    <row r="62">
      <c r="C62" t="s">
        <v>191</v>
      </c>
    </row>
    <row r="63">
      <c r="C63" t="s">
        <v>192</v>
      </c>
    </row>
    <row r="64">
      <c r="C64" t="s">
        <v>193</v>
      </c>
    </row>
    <row r="65">
      <c r="C65" t="s">
        <v>194</v>
      </c>
    </row>
    <row r="66">
      <c r="C66" t="s">
        <v>195</v>
      </c>
    </row>
    <row r="67">
      <c r="C67" t="s">
        <v>196</v>
      </c>
    </row>
    <row r="68">
      <c r="C68" t="s">
        <v>197</v>
      </c>
    </row>
    <row r="69">
      <c r="C69" t="s">
        <v>198</v>
      </c>
    </row>
    <row r="70">
      <c r="C70" t="s">
        <v>199</v>
      </c>
    </row>
    <row r="71">
      <c r="C71" t="s">
        <v>200</v>
      </c>
    </row>
    <row r="72">
      <c r="C72" t="s">
        <v>201</v>
      </c>
    </row>
    <row r="73">
      <c r="C73" t="s">
        <v>202</v>
      </c>
    </row>
    <row r="74">
      <c r="C74" t="s">
        <v>203</v>
      </c>
    </row>
    <row r="75">
      <c r="C75" t="s">
        <v>204</v>
      </c>
    </row>
    <row r="76">
      <c r="C76" t="s">
        <v>205</v>
      </c>
    </row>
    <row r="77">
      <c r="C77" t="s">
        <v>206</v>
      </c>
    </row>
    <row r="78">
      <c r="C78" t="s">
        <v>207</v>
      </c>
    </row>
    <row r="79">
      <c r="C79" t="s">
        <v>208</v>
      </c>
    </row>
    <row r="80">
      <c r="C80" t="s">
        <v>209</v>
      </c>
    </row>
    <row r="81">
      <c r="C81" t="s">
        <v>210</v>
      </c>
    </row>
    <row r="82">
      <c r="C82" t="s">
        <v>211</v>
      </c>
    </row>
    <row r="83">
      <c r="C83" t="s">
        <v>212</v>
      </c>
    </row>
    <row r="84">
      <c r="C84" t="s">
        <v>213</v>
      </c>
    </row>
    <row r="85">
      <c r="C85" t="s">
        <v>214</v>
      </c>
    </row>
    <row r="86">
      <c r="C86" t="s">
        <v>215</v>
      </c>
    </row>
    <row r="87">
      <c r="C87" t="s">
        <v>216</v>
      </c>
    </row>
    <row r="88">
      <c r="C88" t="s">
        <v>217</v>
      </c>
    </row>
    <row r="89">
      <c r="C89" t="s">
        <v>218</v>
      </c>
    </row>
    <row r="90">
      <c r="C90" t="s">
        <v>219</v>
      </c>
    </row>
    <row r="91">
      <c r="C91" t="s">
        <v>220</v>
      </c>
    </row>
    <row r="92">
      <c r="C92" t="s">
        <v>221</v>
      </c>
    </row>
    <row r="93">
      <c r="C93" t="s">
        <v>222</v>
      </c>
    </row>
    <row r="94">
      <c r="C94" t="s">
        <v>223</v>
      </c>
    </row>
    <row r="95">
      <c r="C95" t="s">
        <v>224</v>
      </c>
    </row>
    <row r="96">
      <c r="C96" t="s">
        <v>225</v>
      </c>
    </row>
    <row r="97">
      <c r="C97" t="s">
        <v>226</v>
      </c>
    </row>
    <row r="98">
      <c r="C98" t="s">
        <v>227</v>
      </c>
    </row>
    <row r="99">
      <c r="C99" t="s">
        <v>228</v>
      </c>
    </row>
    <row r="100">
      <c r="C100" t="s">
        <v>229</v>
      </c>
    </row>
    <row r="101">
      <c r="C101" t="s">
        <v>230</v>
      </c>
    </row>
    <row r="102">
      <c r="C102" t="s">
        <v>231</v>
      </c>
    </row>
    <row r="103">
      <c r="C103" t="s">
        <v>232</v>
      </c>
    </row>
    <row r="104">
      <c r="C104" t="s">
        <v>233</v>
      </c>
    </row>
    <row r="105">
      <c r="C105" t="s">
        <v>234</v>
      </c>
    </row>
    <row r="106">
      <c r="C106" t="s">
        <v>235</v>
      </c>
    </row>
    <row r="107">
      <c r="C107" t="s">
        <v>236</v>
      </c>
    </row>
    <row r="108">
      <c r="C108" t="s">
        <v>237</v>
      </c>
    </row>
    <row r="109">
      <c r="C109" t="s">
        <v>238</v>
      </c>
    </row>
    <row r="110">
      <c r="C110" t="s">
        <v>239</v>
      </c>
    </row>
    <row r="111">
      <c r="C111" t="s">
        <v>240</v>
      </c>
    </row>
    <row r="112">
      <c r="C112" t="s">
        <v>241</v>
      </c>
    </row>
    <row r="113">
      <c r="C113" t="s">
        <v>242</v>
      </c>
    </row>
    <row r="114">
      <c r="C114" t="s">
        <v>243</v>
      </c>
    </row>
    <row r="115">
      <c r="C115" t="s">
        <v>244</v>
      </c>
    </row>
    <row r="116">
      <c r="C116" t="s">
        <v>245</v>
      </c>
    </row>
    <row r="117">
      <c r="C117" t="s">
        <v>246</v>
      </c>
    </row>
    <row r="118">
      <c r="C118" t="s">
        <v>247</v>
      </c>
    </row>
    <row r="119">
      <c r="C119" t="s">
        <v>248</v>
      </c>
    </row>
    <row r="120">
      <c r="C120" t="s">
        <v>249</v>
      </c>
    </row>
    <row r="121">
      <c r="C121" t="s">
        <v>250</v>
      </c>
    </row>
    <row r="122">
      <c r="C122" t="s">
        <v>251</v>
      </c>
    </row>
    <row r="123">
      <c r="C123" t="s">
        <v>252</v>
      </c>
    </row>
    <row r="124">
      <c r="C124" t="s">
        <v>253</v>
      </c>
    </row>
    <row r="125">
      <c r="C125" t="s">
        <v>254</v>
      </c>
    </row>
    <row r="126">
      <c r="C126" t="s">
        <v>255</v>
      </c>
    </row>
    <row r="127">
      <c r="C127" t="s">
        <v>256</v>
      </c>
    </row>
    <row r="128">
      <c r="C128" t="s">
        <v>257</v>
      </c>
    </row>
    <row r="129">
      <c r="C129" t="s">
        <v>258</v>
      </c>
    </row>
    <row r="130">
      <c r="C130" t="s">
        <v>259</v>
      </c>
    </row>
    <row r="131">
      <c r="C131" t="s">
        <v>260</v>
      </c>
    </row>
    <row r="132">
      <c r="C132" t="s">
        <v>261</v>
      </c>
    </row>
    <row r="133">
      <c r="C133" t="s">
        <v>262</v>
      </c>
    </row>
    <row r="134">
      <c r="C134" t="s">
        <v>263</v>
      </c>
    </row>
    <row r="135">
      <c r="C135" t="s">
        <v>264</v>
      </c>
    </row>
    <row r="136">
      <c r="C136" t="s">
        <v>265</v>
      </c>
    </row>
    <row r="137">
      <c r="C137" t="s">
        <v>266</v>
      </c>
    </row>
    <row r="138">
      <c r="C138" t="s">
        <v>267</v>
      </c>
    </row>
    <row r="139">
      <c r="C139" t="s">
        <v>268</v>
      </c>
    </row>
    <row r="140">
      <c r="C140" t="s">
        <v>269</v>
      </c>
    </row>
    <row r="141">
      <c r="C141" t="s">
        <v>270</v>
      </c>
    </row>
    <row r="142">
      <c r="C142" t="s">
        <v>271</v>
      </c>
    </row>
    <row r="143">
      <c r="C143" t="s">
        <v>272</v>
      </c>
    </row>
    <row r="144">
      <c r="C144" t="s">
        <v>273</v>
      </c>
    </row>
    <row r="145">
      <c r="C145" t="s">
        <v>274</v>
      </c>
    </row>
    <row r="146">
      <c r="C146" t="s">
        <v>275</v>
      </c>
    </row>
    <row r="147">
      <c r="C147" t="s">
        <v>276</v>
      </c>
    </row>
    <row r="148">
      <c r="C148" t="s">
        <v>277</v>
      </c>
    </row>
    <row r="149">
      <c r="C149" t="s">
        <v>278</v>
      </c>
    </row>
    <row r="150">
      <c r="C150" t="s">
        <v>279</v>
      </c>
    </row>
    <row r="151">
      <c r="C151" t="s">
        <v>280</v>
      </c>
    </row>
    <row r="152">
      <c r="C152" t="s">
        <v>281</v>
      </c>
    </row>
    <row r="153">
      <c r="C153" t="s">
        <v>282</v>
      </c>
    </row>
    <row r="154">
      <c r="C154" t="s">
        <v>283</v>
      </c>
    </row>
    <row r="155">
      <c r="C155" t="s">
        <v>284</v>
      </c>
    </row>
    <row r="156">
      <c r="C156" t="s">
        <v>285</v>
      </c>
    </row>
    <row r="157">
      <c r="C157" t="s">
        <v>286</v>
      </c>
    </row>
    <row r="158">
      <c r="C158" t="s">
        <v>287</v>
      </c>
    </row>
    <row r="159">
      <c r="C159" t="s">
        <v>288</v>
      </c>
    </row>
    <row r="160">
      <c r="C160" t="s">
        <v>289</v>
      </c>
    </row>
    <row r="161">
      <c r="C161" t="s">
        <v>290</v>
      </c>
    </row>
    <row r="162">
      <c r="C162" t="s">
        <v>291</v>
      </c>
    </row>
    <row r="163">
      <c r="C163" t="s">
        <v>292</v>
      </c>
    </row>
    <row r="164">
      <c r="C164" t="s">
        <v>293</v>
      </c>
    </row>
    <row r="165">
      <c r="C165" t="s">
        <v>294</v>
      </c>
    </row>
    <row r="166">
      <c r="C166" t="s">
        <v>295</v>
      </c>
    </row>
    <row r="167">
      <c r="C167" t="s">
        <v>296</v>
      </c>
    </row>
    <row r="168">
      <c r="C168" t="s">
        <v>297</v>
      </c>
    </row>
    <row r="169">
      <c r="C169" t="s">
        <v>298</v>
      </c>
    </row>
    <row r="170">
      <c r="C170" t="s">
        <v>299</v>
      </c>
    </row>
    <row r="171">
      <c r="C171" t="s">
        <v>300</v>
      </c>
    </row>
    <row r="172">
      <c r="C172" t="s">
        <v>301</v>
      </c>
    </row>
    <row r="173">
      <c r="C173" t="s">
        <v>302</v>
      </c>
    </row>
    <row r="174">
      <c r="C174" t="s">
        <v>303</v>
      </c>
    </row>
    <row r="175">
      <c r="C175" t="s">
        <v>304</v>
      </c>
    </row>
    <row r="176">
      <c r="C176" t="s">
        <v>305</v>
      </c>
    </row>
    <row r="177">
      <c r="C177" t="s">
        <v>306</v>
      </c>
    </row>
    <row r="178">
      <c r="C178" t="s">
        <v>307</v>
      </c>
    </row>
    <row r="179">
      <c r="C179" t="s">
        <v>308</v>
      </c>
    </row>
    <row r="180">
      <c r="C180" t="s">
        <v>309</v>
      </c>
    </row>
    <row r="181">
      <c r="C181" t="s">
        <v>310</v>
      </c>
    </row>
    <row r="182">
      <c r="C182" t="s">
        <v>311</v>
      </c>
    </row>
    <row r="183">
      <c r="C183" t="s">
        <v>312</v>
      </c>
    </row>
    <row r="184">
      <c r="C184" t="s">
        <v>313</v>
      </c>
    </row>
    <row r="185">
      <c r="C185" t="s">
        <v>314</v>
      </c>
    </row>
    <row r="186">
      <c r="C186" t="s">
        <v>315</v>
      </c>
    </row>
    <row r="187">
      <c r="C187" t="s">
        <v>316</v>
      </c>
    </row>
    <row r="188">
      <c r="C188" t="s">
        <v>317</v>
      </c>
    </row>
    <row r="189">
      <c r="C189" t="s">
        <v>318</v>
      </c>
    </row>
    <row r="190">
      <c r="C190" t="s">
        <v>319</v>
      </c>
    </row>
    <row r="191">
      <c r="C191" t="s">
        <v>320</v>
      </c>
    </row>
    <row r="192">
      <c r="C192" t="s">
        <v>321</v>
      </c>
    </row>
    <row r="193">
      <c r="C193" t="s">
        <v>322</v>
      </c>
    </row>
    <row r="194">
      <c r="C194" t="s">
        <v>323</v>
      </c>
    </row>
    <row r="195">
      <c r="C195" t="s">
        <v>324</v>
      </c>
    </row>
    <row r="196">
      <c r="C196" t="s">
        <v>325</v>
      </c>
    </row>
    <row r="197">
      <c r="C197" t="s">
        <v>326</v>
      </c>
    </row>
    <row r="198">
      <c r="C198" t="s">
        <v>327</v>
      </c>
    </row>
    <row r="199">
      <c r="C199" t="s">
        <v>328</v>
      </c>
    </row>
    <row r="200">
      <c r="C200" t="s">
        <v>329</v>
      </c>
    </row>
    <row r="201">
      <c r="C201" t="s">
        <v>330</v>
      </c>
    </row>
    <row r="202">
      <c r="C202" t="s">
        <v>331</v>
      </c>
    </row>
    <row r="203">
      <c r="C203" t="s">
        <v>332</v>
      </c>
    </row>
    <row r="204">
      <c r="C204" t="s">
        <v>333</v>
      </c>
    </row>
    <row r="205">
      <c r="C205" t="s">
        <v>334</v>
      </c>
    </row>
    <row r="206">
      <c r="C206" t="s">
        <v>335</v>
      </c>
    </row>
    <row r="207">
      <c r="C207" t="s">
        <v>336</v>
      </c>
    </row>
    <row r="208">
      <c r="C208" t="s">
        <v>337</v>
      </c>
    </row>
    <row r="209">
      <c r="C209" t="s">
        <v>338</v>
      </c>
    </row>
    <row r="210">
      <c r="C210" t="s">
        <v>339</v>
      </c>
    </row>
    <row r="211">
      <c r="C211" t="s">
        <v>340</v>
      </c>
    </row>
    <row r="212">
      <c r="C212" t="s">
        <v>341</v>
      </c>
    </row>
    <row r="213">
      <c r="C213" t="s">
        <v>342</v>
      </c>
    </row>
    <row r="214">
      <c r="C214" t="s">
        <v>343</v>
      </c>
    </row>
    <row r="215">
      <c r="C215" t="s">
        <v>344</v>
      </c>
    </row>
    <row r="216">
      <c r="C216" t="s">
        <v>345</v>
      </c>
    </row>
    <row r="217">
      <c r="C217" t="s">
        <v>346</v>
      </c>
    </row>
    <row r="218">
      <c r="C218" t="s">
        <v>347</v>
      </c>
    </row>
    <row r="219">
      <c r="C219" t="s">
        <v>348</v>
      </c>
    </row>
    <row r="220">
      <c r="C220" t="s">
        <v>349</v>
      </c>
    </row>
    <row r="221">
      <c r="C221" t="s">
        <v>350</v>
      </c>
    </row>
    <row r="222">
      <c r="C222" t="s">
        <v>351</v>
      </c>
    </row>
    <row r="223">
      <c r="C223" t="s">
        <v>352</v>
      </c>
    </row>
    <row r="224">
      <c r="C224" t="s">
        <v>353</v>
      </c>
    </row>
    <row r="225">
      <c r="C225" t="s">
        <v>354</v>
      </c>
    </row>
    <row r="226">
      <c r="C226" t="s">
        <v>355</v>
      </c>
    </row>
    <row r="227">
      <c r="C227" t="s">
        <v>356</v>
      </c>
    </row>
    <row r="228">
      <c r="C228" t="s">
        <v>357</v>
      </c>
    </row>
    <row r="229">
      <c r="C229" t="s">
        <v>358</v>
      </c>
    </row>
    <row r="230">
      <c r="C230" t="s">
        <v>359</v>
      </c>
    </row>
    <row r="231">
      <c r="C231" t="s">
        <v>360</v>
      </c>
    </row>
    <row r="232">
      <c r="C232" t="s">
        <v>361</v>
      </c>
    </row>
    <row r="233">
      <c r="C233" t="s">
        <v>362</v>
      </c>
    </row>
    <row r="234">
      <c r="C234" t="s">
        <v>363</v>
      </c>
    </row>
    <row r="235">
      <c r="C235" t="s">
        <v>364</v>
      </c>
    </row>
    <row r="236">
      <c r="C236" t="s">
        <v>365</v>
      </c>
    </row>
    <row r="237">
      <c r="C237" t="s">
        <v>366</v>
      </c>
    </row>
    <row r="238">
      <c r="C238" t="s">
        <v>367</v>
      </c>
    </row>
    <row r="239">
      <c r="C239" t="s">
        <v>368</v>
      </c>
    </row>
    <row r="240">
      <c r="C240" t="s">
        <v>369</v>
      </c>
    </row>
    <row r="241">
      <c r="C241" t="s">
        <v>370</v>
      </c>
    </row>
    <row r="242">
      <c r="C242" t="s">
        <v>371</v>
      </c>
    </row>
    <row r="243">
      <c r="C243" t="s">
        <v>372</v>
      </c>
    </row>
    <row r="244">
      <c r="C244" t="s">
        <v>373</v>
      </c>
    </row>
    <row r="245">
      <c r="C245" t="s">
        <v>374</v>
      </c>
    </row>
    <row r="246">
      <c r="C246" t="s">
        <v>375</v>
      </c>
    </row>
    <row r="247">
      <c r="C247" t="s">
        <v>376</v>
      </c>
    </row>
    <row r="248">
      <c r="C248" t="s">
        <v>377</v>
      </c>
    </row>
    <row r="249">
      <c r="C249" t="s">
        <v>378</v>
      </c>
    </row>
    <row r="250">
      <c r="C250" t="s">
        <v>379</v>
      </c>
    </row>
    <row r="251">
      <c r="C251" t="s">
        <v>380</v>
      </c>
    </row>
    <row r="252">
      <c r="C252" t="s">
        <v>381</v>
      </c>
    </row>
    <row r="253">
      <c r="C253" t="s">
        <v>382</v>
      </c>
    </row>
    <row r="254">
      <c r="C254" t="s">
        <v>383</v>
      </c>
    </row>
    <row r="255">
      <c r="C255" t="s">
        <v>384</v>
      </c>
    </row>
    <row r="256">
      <c r="C256" t="s">
        <v>385</v>
      </c>
    </row>
    <row r="257">
      <c r="C257" t="s">
        <v>386</v>
      </c>
    </row>
    <row r="258">
      <c r="C258" t="s">
        <v>387</v>
      </c>
    </row>
    <row r="259">
      <c r="C259" t="s">
        <v>388</v>
      </c>
    </row>
    <row r="260">
      <c r="C260" t="s">
        <v>389</v>
      </c>
    </row>
    <row r="261">
      <c r="C261" t="s">
        <v>390</v>
      </c>
    </row>
    <row r="262">
      <c r="C262" t="s">
        <v>391</v>
      </c>
    </row>
    <row r="263">
      <c r="C263" t="s">
        <v>392</v>
      </c>
    </row>
    <row r="264">
      <c r="C264" t="s">
        <v>393</v>
      </c>
    </row>
    <row r="265">
      <c r="C265" t="s">
        <v>394</v>
      </c>
    </row>
    <row r="266">
      <c r="C266" t="s">
        <v>395</v>
      </c>
    </row>
    <row r="267">
      <c r="C267" t="s">
        <v>396</v>
      </c>
    </row>
    <row r="268">
      <c r="C268" t="s">
        <v>397</v>
      </c>
    </row>
    <row r="269">
      <c r="C269" t="s">
        <v>398</v>
      </c>
    </row>
    <row r="270">
      <c r="C270" t="s">
        <v>399</v>
      </c>
    </row>
    <row r="271">
      <c r="C271" t="s">
        <v>400</v>
      </c>
    </row>
    <row r="272">
      <c r="C272" t="s">
        <v>401</v>
      </c>
    </row>
    <row r="273">
      <c r="C273" t="s">
        <v>402</v>
      </c>
    </row>
    <row r="274">
      <c r="C274" t="s">
        <v>403</v>
      </c>
    </row>
    <row r="275">
      <c r="C275" t="s">
        <v>404</v>
      </c>
    </row>
    <row r="276">
      <c r="C276" t="s">
        <v>405</v>
      </c>
    </row>
    <row r="277">
      <c r="C277" t="s">
        <v>406</v>
      </c>
    </row>
    <row r="278">
      <c r="C278" t="s">
        <v>407</v>
      </c>
    </row>
    <row r="279">
      <c r="C279" t="s">
        <v>408</v>
      </c>
    </row>
    <row r="280">
      <c r="C280" t="s">
        <v>409</v>
      </c>
    </row>
    <row r="281">
      <c r="C281" t="s">
        <v>410</v>
      </c>
    </row>
    <row r="282">
      <c r="C282" t="s">
        <v>411</v>
      </c>
    </row>
    <row r="283">
      <c r="C283" t="s">
        <v>412</v>
      </c>
    </row>
    <row r="284">
      <c r="C284" t="s">
        <v>413</v>
      </c>
    </row>
    <row r="285">
      <c r="C285" t="s">
        <v>414</v>
      </c>
    </row>
    <row r="286">
      <c r="C286" t="s">
        <v>415</v>
      </c>
    </row>
    <row r="287">
      <c r="C287" t="s">
        <v>416</v>
      </c>
    </row>
    <row r="288">
      <c r="C288" t="s">
        <v>417</v>
      </c>
    </row>
    <row r="289">
      <c r="C289" t="s">
        <v>418</v>
      </c>
    </row>
    <row r="290">
      <c r="C290" t="s">
        <v>419</v>
      </c>
    </row>
    <row r="291">
      <c r="C291" t="s">
        <v>420</v>
      </c>
    </row>
    <row r="292">
      <c r="C292" t="s">
        <v>421</v>
      </c>
    </row>
    <row r="293">
      <c r="C293" t="s">
        <v>422</v>
      </c>
    </row>
    <row r="294">
      <c r="C294" t="s">
        <v>423</v>
      </c>
    </row>
    <row r="295">
      <c r="C295" t="s">
        <v>424</v>
      </c>
    </row>
    <row r="296">
      <c r="C296" t="s">
        <v>425</v>
      </c>
    </row>
    <row r="297">
      <c r="C297" t="s">
        <v>426</v>
      </c>
    </row>
    <row r="298">
      <c r="C298" t="s">
        <v>427</v>
      </c>
    </row>
    <row r="299">
      <c r="C299" t="s">
        <v>428</v>
      </c>
    </row>
    <row r="300">
      <c r="C300" t="s">
        <v>429</v>
      </c>
    </row>
    <row r="301">
      <c r="C301" t="s">
        <v>430</v>
      </c>
    </row>
    <row r="302">
      <c r="C302" t="s">
        <v>431</v>
      </c>
    </row>
    <row r="303">
      <c r="C303" t="s">
        <v>432</v>
      </c>
    </row>
    <row r="304">
      <c r="C304" t="s">
        <v>433</v>
      </c>
    </row>
    <row r="305">
      <c r="C305" t="s">
        <v>434</v>
      </c>
    </row>
    <row r="306">
      <c r="C306" t="s">
        <v>435</v>
      </c>
    </row>
    <row r="307">
      <c r="C307" t="s">
        <v>436</v>
      </c>
    </row>
    <row r="308">
      <c r="C308" t="s">
        <v>437</v>
      </c>
    </row>
    <row r="309">
      <c r="C309" t="s">
        <v>438</v>
      </c>
    </row>
    <row r="310">
      <c r="C310" t="s">
        <v>439</v>
      </c>
    </row>
    <row r="311">
      <c r="C311" t="s">
        <v>440</v>
      </c>
    </row>
    <row r="312">
      <c r="C312" t="s">
        <v>441</v>
      </c>
    </row>
    <row r="313">
      <c r="C313" t="s">
        <v>442</v>
      </c>
    </row>
    <row r="314">
      <c r="C314" t="s">
        <v>443</v>
      </c>
    </row>
    <row r="315">
      <c r="C315" t="s">
        <v>444</v>
      </c>
    </row>
    <row r="316">
      <c r="C316" t="s">
        <v>445</v>
      </c>
    </row>
    <row r="317">
      <c r="C317" t="s">
        <v>446</v>
      </c>
    </row>
    <row r="318">
      <c r="C318" t="s">
        <v>447</v>
      </c>
    </row>
    <row r="319">
      <c r="C319" t="s">
        <v>448</v>
      </c>
    </row>
    <row r="320">
      <c r="C320" t="s">
        <v>449</v>
      </c>
    </row>
    <row r="321">
      <c r="C321" t="s">
        <v>450</v>
      </c>
    </row>
    <row r="322">
      <c r="C322" t="s">
        <v>451</v>
      </c>
    </row>
    <row r="323">
      <c r="C323" t="s">
        <v>452</v>
      </c>
    </row>
    <row r="324">
      <c r="C324" t="s">
        <v>453</v>
      </c>
    </row>
    <row r="325">
      <c r="C325" t="s">
        <v>454</v>
      </c>
    </row>
    <row r="326">
      <c r="C326" t="s">
        <v>455</v>
      </c>
    </row>
    <row r="327">
      <c r="C327" t="s">
        <v>456</v>
      </c>
    </row>
    <row r="328">
      <c r="C328" t="s">
        <v>457</v>
      </c>
    </row>
    <row r="329">
      <c r="C329" t="s">
        <v>458</v>
      </c>
    </row>
    <row r="330">
      <c r="C330" t="s">
        <v>459</v>
      </c>
    </row>
    <row r="331">
      <c r="C331" t="s">
        <v>460</v>
      </c>
    </row>
    <row r="332">
      <c r="C332" t="s">
        <v>461</v>
      </c>
    </row>
    <row r="333">
      <c r="C333" t="s">
        <v>462</v>
      </c>
    </row>
    <row r="334">
      <c r="C334" t="s">
        <v>463</v>
      </c>
    </row>
    <row r="335">
      <c r="C335" t="s">
        <v>464</v>
      </c>
    </row>
    <row r="336">
      <c r="C336" t="s">
        <v>465</v>
      </c>
    </row>
    <row r="337">
      <c r="C337" t="s">
        <v>466</v>
      </c>
    </row>
    <row r="338">
      <c r="C338" t="s">
        <v>467</v>
      </c>
    </row>
    <row r="339">
      <c r="C339" t="s">
        <v>468</v>
      </c>
    </row>
    <row r="340">
      <c r="C340" t="s">
        <v>469</v>
      </c>
    </row>
    <row r="341">
      <c r="C341" t="s">
        <v>470</v>
      </c>
    </row>
    <row r="342">
      <c r="C342" t="s">
        <v>471</v>
      </c>
    </row>
    <row r="343">
      <c r="C343" t="s">
        <v>472</v>
      </c>
    </row>
    <row r="344">
      <c r="C344" t="s">
        <v>473</v>
      </c>
    </row>
    <row r="345">
      <c r="C345" t="s">
        <v>474</v>
      </c>
    </row>
    <row r="346">
      <c r="C346" t="s">
        <v>475</v>
      </c>
    </row>
    <row r="347">
      <c r="C347" t="s">
        <v>476</v>
      </c>
    </row>
    <row r="348">
      <c r="C348" t="s">
        <v>477</v>
      </c>
    </row>
    <row r="349">
      <c r="C349" t="s">
        <v>478</v>
      </c>
    </row>
    <row r="350">
      <c r="C350" t="s">
        <v>479</v>
      </c>
    </row>
    <row r="351">
      <c r="C351" t="s">
        <v>480</v>
      </c>
    </row>
    <row r="352">
      <c r="C352" t="s">
        <v>481</v>
      </c>
    </row>
    <row r="353">
      <c r="C353" t="s">
        <v>482</v>
      </c>
    </row>
    <row r="354">
      <c r="C354" t="s">
        <v>483</v>
      </c>
    </row>
    <row r="355">
      <c r="C355" t="s">
        <v>484</v>
      </c>
    </row>
    <row r="356">
      <c r="C356" t="s">
        <v>485</v>
      </c>
    </row>
    <row r="357">
      <c r="C357" t="s">
        <v>486</v>
      </c>
    </row>
    <row r="358">
      <c r="C358" t="s">
        <v>487</v>
      </c>
    </row>
    <row r="359">
      <c r="C359" t="s">
        <v>488</v>
      </c>
    </row>
    <row r="360">
      <c r="C360" t="s">
        <v>489</v>
      </c>
    </row>
    <row r="361">
      <c r="C361" t="s">
        <v>490</v>
      </c>
    </row>
    <row r="362">
      <c r="C362" t="s">
        <v>491</v>
      </c>
    </row>
    <row r="363">
      <c r="C363" t="s">
        <v>492</v>
      </c>
    </row>
    <row r="364">
      <c r="C364" t="s">
        <v>493</v>
      </c>
    </row>
    <row r="365">
      <c r="C365" t="s">
        <v>494</v>
      </c>
    </row>
    <row r="366">
      <c r="C366" t="s">
        <v>495</v>
      </c>
    </row>
    <row r="367">
      <c r="C367" t="s">
        <v>496</v>
      </c>
    </row>
    <row r="368">
      <c r="C368" t="s">
        <v>497</v>
      </c>
    </row>
    <row r="369">
      <c r="C369" t="s">
        <v>498</v>
      </c>
    </row>
    <row r="370">
      <c r="C370" t="s">
        <v>499</v>
      </c>
    </row>
    <row r="371">
      <c r="C371" t="s">
        <v>500</v>
      </c>
    </row>
    <row r="372">
      <c r="C372" t="s">
        <v>501</v>
      </c>
    </row>
    <row r="373">
      <c r="C373" t="s">
        <v>502</v>
      </c>
    </row>
    <row r="374">
      <c r="C374" t="s">
        <v>503</v>
      </c>
    </row>
    <row r="375">
      <c r="C375" t="s">
        <v>504</v>
      </c>
    </row>
    <row r="376">
      <c r="C376" t="s">
        <v>505</v>
      </c>
    </row>
    <row r="377">
      <c r="C377" t="s">
        <v>506</v>
      </c>
    </row>
    <row r="378">
      <c r="C378" t="s">
        <v>507</v>
      </c>
    </row>
    <row r="379">
      <c r="C379" t="s">
        <v>508</v>
      </c>
    </row>
    <row r="380">
      <c r="C380" t="s">
        <v>509</v>
      </c>
    </row>
    <row r="381">
      <c r="C381" t="s">
        <v>510</v>
      </c>
    </row>
    <row r="382">
      <c r="C382" t="s">
        <v>511</v>
      </c>
    </row>
    <row r="383">
      <c r="C383" t="s">
        <v>512</v>
      </c>
    </row>
    <row r="384">
      <c r="C384" t="s">
        <v>513</v>
      </c>
    </row>
    <row r="385">
      <c r="C385" t="s">
        <v>514</v>
      </c>
    </row>
    <row r="386">
      <c r="C386" t="s">
        <v>515</v>
      </c>
    </row>
    <row r="387">
      <c r="C387" t="s">
        <v>516</v>
      </c>
    </row>
    <row r="388">
      <c r="C388" t="s">
        <v>517</v>
      </c>
    </row>
    <row r="389">
      <c r="C389" t="s">
        <v>518</v>
      </c>
    </row>
    <row r="390">
      <c r="C390" t="s">
        <v>519</v>
      </c>
    </row>
    <row r="391">
      <c r="C391" t="s">
        <v>520</v>
      </c>
    </row>
    <row r="392">
      <c r="C392" t="s">
        <v>521</v>
      </c>
    </row>
    <row r="393">
      <c r="C393" t="s">
        <v>522</v>
      </c>
    </row>
    <row r="394">
      <c r="C394" t="s">
        <v>523</v>
      </c>
    </row>
    <row r="395">
      <c r="C395" t="s">
        <v>524</v>
      </c>
    </row>
    <row r="396">
      <c r="C396" t="s">
        <v>525</v>
      </c>
    </row>
    <row r="397">
      <c r="C397" t="s">
        <v>526</v>
      </c>
    </row>
    <row r="398">
      <c r="C398" t="s">
        <v>527</v>
      </c>
    </row>
    <row r="399">
      <c r="C399" t="s">
        <v>528</v>
      </c>
    </row>
    <row r="400">
      <c r="C400" t="s">
        <v>529</v>
      </c>
    </row>
    <row r="401">
      <c r="C401" t="s">
        <v>530</v>
      </c>
    </row>
    <row r="402">
      <c r="C402" t="s">
        <v>531</v>
      </c>
    </row>
    <row r="403">
      <c r="C403" t="s">
        <v>532</v>
      </c>
    </row>
    <row r="404">
      <c r="C404" t="s">
        <v>533</v>
      </c>
    </row>
    <row r="405">
      <c r="C405" t="s">
        <v>534</v>
      </c>
    </row>
    <row r="406">
      <c r="C406" t="s">
        <v>535</v>
      </c>
    </row>
    <row r="407">
      <c r="C407" t="s">
        <v>536</v>
      </c>
    </row>
    <row r="408">
      <c r="C408" t="s">
        <v>537</v>
      </c>
    </row>
    <row r="409">
      <c r="C409" t="s">
        <v>538</v>
      </c>
    </row>
    <row r="410">
      <c r="C410" t="s">
        <v>539</v>
      </c>
    </row>
    <row r="411">
      <c r="C411" t="s">
        <v>540</v>
      </c>
    </row>
    <row r="412">
      <c r="C412" t="s">
        <v>541</v>
      </c>
    </row>
    <row r="413">
      <c r="C413" t="s">
        <v>542</v>
      </c>
    </row>
    <row r="414">
      <c r="C414" t="s">
        <v>543</v>
      </c>
    </row>
    <row r="415">
      <c r="C415" t="s">
        <v>544</v>
      </c>
    </row>
    <row r="416">
      <c r="C416" t="s">
        <v>545</v>
      </c>
    </row>
    <row r="417">
      <c r="C417" t="s">
        <v>546</v>
      </c>
    </row>
    <row r="418">
      <c r="C418" t="s">
        <v>547</v>
      </c>
    </row>
    <row r="419">
      <c r="C419" t="s">
        <v>548</v>
      </c>
    </row>
    <row r="420">
      <c r="C420" t="s">
        <v>549</v>
      </c>
    </row>
    <row r="421">
      <c r="C421" t="s">
        <v>550</v>
      </c>
    </row>
    <row r="422">
      <c r="C422" t="s">
        <v>551</v>
      </c>
    </row>
    <row r="423">
      <c r="C423" t="s">
        <v>552</v>
      </c>
    </row>
    <row r="424">
      <c r="C424" t="s">
        <v>553</v>
      </c>
    </row>
    <row r="425">
      <c r="C425" t="s">
        <v>554</v>
      </c>
    </row>
    <row r="426">
      <c r="C426" t="s">
        <v>555</v>
      </c>
    </row>
    <row r="427">
      <c r="C427" t="s">
        <v>556</v>
      </c>
    </row>
    <row r="428">
      <c r="C428" t="s">
        <v>557</v>
      </c>
    </row>
    <row r="429">
      <c r="C429" t="s">
        <v>558</v>
      </c>
    </row>
    <row r="430">
      <c r="C430" t="s">
        <v>559</v>
      </c>
    </row>
    <row r="431">
      <c r="C431" t="s">
        <v>560</v>
      </c>
    </row>
    <row r="432">
      <c r="C432" t="s">
        <v>561</v>
      </c>
    </row>
    <row r="433">
      <c r="C433" t="s">
        <v>562</v>
      </c>
    </row>
    <row r="434">
      <c r="C434" t="s">
        <v>563</v>
      </c>
    </row>
    <row r="435">
      <c r="C435" t="s">
        <v>564</v>
      </c>
    </row>
    <row r="436">
      <c r="C436" t="s">
        <v>565</v>
      </c>
    </row>
    <row r="437">
      <c r="C437" t="s">
        <v>566</v>
      </c>
    </row>
    <row r="438">
      <c r="C438" t="s">
        <v>567</v>
      </c>
    </row>
    <row r="439">
      <c r="C439" t="s">
        <v>568</v>
      </c>
    </row>
    <row r="440">
      <c r="C440" t="s">
        <v>569</v>
      </c>
    </row>
    <row r="441">
      <c r="C441" t="s">
        <v>570</v>
      </c>
    </row>
    <row r="442">
      <c r="C442" t="s">
        <v>571</v>
      </c>
    </row>
    <row r="443">
      <c r="C443" t="s">
        <v>572</v>
      </c>
    </row>
    <row r="444">
      <c r="C444" t="s">
        <v>573</v>
      </c>
    </row>
    <row r="445">
      <c r="C445" t="s">
        <v>574</v>
      </c>
    </row>
    <row r="446">
      <c r="C446" t="s">
        <v>575</v>
      </c>
    </row>
    <row r="447">
      <c r="C447" t="s">
        <v>576</v>
      </c>
    </row>
    <row r="448">
      <c r="C448" t="s">
        <v>577</v>
      </c>
    </row>
    <row r="449">
      <c r="C449" t="s">
        <v>578</v>
      </c>
    </row>
    <row r="450">
      <c r="C450" t="s">
        <v>579</v>
      </c>
    </row>
    <row r="451">
      <c r="C451" t="s">
        <v>580</v>
      </c>
    </row>
    <row r="452">
      <c r="C452" t="s">
        <v>581</v>
      </c>
    </row>
    <row r="453">
      <c r="C453" t="s">
        <v>582</v>
      </c>
    </row>
    <row r="454">
      <c r="C454" t="s">
        <v>583</v>
      </c>
    </row>
    <row r="455">
      <c r="C455" t="s">
        <v>584</v>
      </c>
    </row>
    <row r="456">
      <c r="C456" t="s">
        <v>585</v>
      </c>
    </row>
    <row r="457">
      <c r="C457" t="s">
        <v>586</v>
      </c>
    </row>
    <row r="458">
      <c r="C458" t="s">
        <v>587</v>
      </c>
    </row>
    <row r="459">
      <c r="C459" t="s">
        <v>588</v>
      </c>
    </row>
    <row r="460">
      <c r="C460" t="s">
        <v>589</v>
      </c>
    </row>
    <row r="461">
      <c r="C461" t="s">
        <v>590</v>
      </c>
    </row>
    <row r="462">
      <c r="C462" t="s">
        <v>591</v>
      </c>
    </row>
    <row r="463">
      <c r="C463" t="s">
        <v>592</v>
      </c>
    </row>
    <row r="464">
      <c r="C464" t="s">
        <v>593</v>
      </c>
    </row>
    <row r="465">
      <c r="C465" t="s">
        <v>594</v>
      </c>
    </row>
    <row r="466">
      <c r="C466" t="s">
        <v>595</v>
      </c>
    </row>
    <row r="467">
      <c r="C467" t="s">
        <v>596</v>
      </c>
    </row>
    <row r="468">
      <c r="C468" t="s">
        <v>597</v>
      </c>
    </row>
    <row r="469">
      <c r="C469" t="s">
        <v>598</v>
      </c>
    </row>
    <row r="470">
      <c r="C470" t="s">
        <v>599</v>
      </c>
    </row>
    <row r="471">
      <c r="C471" t="s">
        <v>600</v>
      </c>
    </row>
    <row r="472">
      <c r="C472" t="s">
        <v>601</v>
      </c>
    </row>
    <row r="473">
      <c r="C473" t="s">
        <v>602</v>
      </c>
    </row>
    <row r="474">
      <c r="C474" t="s">
        <v>603</v>
      </c>
    </row>
    <row r="475">
      <c r="C475" t="s">
        <v>604</v>
      </c>
    </row>
    <row r="476">
      <c r="C476" t="s">
        <v>605</v>
      </c>
    </row>
    <row r="477">
      <c r="C477" t="s">
        <v>606</v>
      </c>
    </row>
    <row r="478">
      <c r="C478" t="s">
        <v>607</v>
      </c>
    </row>
    <row r="479">
      <c r="C479" t="s">
        <v>608</v>
      </c>
    </row>
    <row r="480">
      <c r="C480" t="s">
        <v>609</v>
      </c>
    </row>
    <row r="481">
      <c r="C481" t="s">
        <v>610</v>
      </c>
    </row>
    <row r="482">
      <c r="C482" t="s">
        <v>611</v>
      </c>
    </row>
    <row r="483">
      <c r="C483" t="s">
        <v>612</v>
      </c>
    </row>
    <row r="484">
      <c r="C484" t="s">
        <v>613</v>
      </c>
    </row>
    <row r="485">
      <c r="C485" t="s">
        <v>614</v>
      </c>
    </row>
    <row r="486">
      <c r="C486" t="s">
        <v>615</v>
      </c>
    </row>
    <row r="487">
      <c r="C487" t="s">
        <v>616</v>
      </c>
    </row>
    <row r="488">
      <c r="C488" t="s">
        <v>617</v>
      </c>
    </row>
    <row r="489">
      <c r="C489" t="s">
        <v>618</v>
      </c>
    </row>
    <row r="490">
      <c r="C490" t="s">
        <v>619</v>
      </c>
    </row>
    <row r="491">
      <c r="C491" t="s">
        <v>620</v>
      </c>
    </row>
    <row r="492">
      <c r="C492" t="s">
        <v>621</v>
      </c>
    </row>
    <row r="493">
      <c r="C493" t="s">
        <v>622</v>
      </c>
    </row>
    <row r="494">
      <c r="C494" t="s">
        <v>623</v>
      </c>
    </row>
    <row r="495">
      <c r="C495" t="s">
        <v>624</v>
      </c>
    </row>
    <row r="496">
      <c r="C496" t="s">
        <v>625</v>
      </c>
    </row>
    <row r="497">
      <c r="C497" t="s">
        <v>626</v>
      </c>
    </row>
    <row r="498">
      <c r="C498" t="s">
        <v>627</v>
      </c>
    </row>
    <row r="499">
      <c r="C499" t="s">
        <v>628</v>
      </c>
    </row>
    <row r="500">
      <c r="C500" t="s">
        <v>629</v>
      </c>
    </row>
    <row r="501">
      <c r="C501" t="s">
        <v>630</v>
      </c>
    </row>
    <row r="502">
      <c r="C502" t="s">
        <v>631</v>
      </c>
    </row>
    <row r="503">
      <c r="C503" t="s">
        <v>632</v>
      </c>
    </row>
    <row r="504">
      <c r="C504" t="s">
        <v>633</v>
      </c>
    </row>
    <row r="505">
      <c r="C505" t="s">
        <v>634</v>
      </c>
    </row>
    <row r="506">
      <c r="C506" t="s">
        <v>635</v>
      </c>
    </row>
    <row r="507">
      <c r="C507" t="s">
        <v>636</v>
      </c>
    </row>
    <row r="508">
      <c r="C508" t="s">
        <v>637</v>
      </c>
    </row>
    <row r="509">
      <c r="C509" t="s">
        <v>638</v>
      </c>
    </row>
    <row r="510">
      <c r="C510" t="s">
        <v>639</v>
      </c>
    </row>
    <row r="511">
      <c r="C511" t="s">
        <v>640</v>
      </c>
    </row>
    <row r="512">
      <c r="C512" t="s">
        <v>641</v>
      </c>
    </row>
    <row r="513">
      <c r="C513" t="s">
        <v>642</v>
      </c>
    </row>
    <row r="514">
      <c r="C514" t="s">
        <v>643</v>
      </c>
    </row>
    <row r="515">
      <c r="C515" t="s">
        <v>644</v>
      </c>
    </row>
    <row r="516">
      <c r="C516" t="s">
        <v>645</v>
      </c>
    </row>
    <row r="517">
      <c r="C517" t="s">
        <v>646</v>
      </c>
    </row>
    <row r="518">
      <c r="C518" t="s">
        <v>647</v>
      </c>
    </row>
    <row r="519">
      <c r="C519" t="s">
        <v>648</v>
      </c>
    </row>
    <row r="520">
      <c r="C520" t="s">
        <v>649</v>
      </c>
    </row>
    <row r="521">
      <c r="C521" t="s">
        <v>650</v>
      </c>
    </row>
    <row r="522">
      <c r="C522" t="s">
        <v>651</v>
      </c>
    </row>
    <row r="523">
      <c r="C523" t="s">
        <v>652</v>
      </c>
    </row>
    <row r="524">
      <c r="C524" t="s">
        <v>653</v>
      </c>
    </row>
    <row r="525">
      <c r="C525" t="s">
        <v>654</v>
      </c>
    </row>
    <row r="526">
      <c r="C526" t="s">
        <v>655</v>
      </c>
    </row>
    <row r="527">
      <c r="C527" t="s">
        <v>656</v>
      </c>
    </row>
    <row r="528">
      <c r="C528" t="s">
        <v>657</v>
      </c>
    </row>
    <row r="529">
      <c r="C529" t="s">
        <v>658</v>
      </c>
    </row>
    <row r="530">
      <c r="C530" t="s">
        <v>659</v>
      </c>
    </row>
    <row r="531">
      <c r="C531" t="s">
        <v>660</v>
      </c>
    </row>
    <row r="532">
      <c r="C532" t="s">
        <v>661</v>
      </c>
    </row>
    <row r="533">
      <c r="C533" t="s">
        <v>662</v>
      </c>
    </row>
    <row r="534">
      <c r="C534" t="s">
        <v>663</v>
      </c>
    </row>
    <row r="535">
      <c r="C535" t="s">
        <v>664</v>
      </c>
    </row>
    <row r="536">
      <c r="C536" t="s">
        <v>665</v>
      </c>
    </row>
    <row r="537">
      <c r="C537" t="s">
        <v>666</v>
      </c>
    </row>
    <row r="538">
      <c r="C538" t="s">
        <v>667</v>
      </c>
    </row>
    <row r="539">
      <c r="C539" t="s">
        <v>668</v>
      </c>
    </row>
    <row r="540">
      <c r="C540" t="s">
        <v>669</v>
      </c>
    </row>
    <row r="541">
      <c r="C541" t="s">
        <v>670</v>
      </c>
    </row>
    <row r="542">
      <c r="C542" t="s">
        <v>671</v>
      </c>
    </row>
    <row r="543">
      <c r="C543" t="s">
        <v>672</v>
      </c>
    </row>
    <row r="544">
      <c r="C544" t="s">
        <v>673</v>
      </c>
    </row>
    <row r="545">
      <c r="C545" t="s">
        <v>674</v>
      </c>
    </row>
    <row r="546">
      <c r="C546" t="s">
        <v>675</v>
      </c>
    </row>
    <row r="547">
      <c r="C547" t="s">
        <v>676</v>
      </c>
    </row>
    <row r="548">
      <c r="C548" t="s">
        <v>677</v>
      </c>
    </row>
    <row r="549">
      <c r="C549" t="s">
        <v>678</v>
      </c>
    </row>
    <row r="550">
      <c r="C550" t="s">
        <v>679</v>
      </c>
    </row>
    <row r="551">
      <c r="C551" t="s">
        <v>680</v>
      </c>
    </row>
    <row r="552">
      <c r="C552" t="s">
        <v>681</v>
      </c>
    </row>
    <row r="553">
      <c r="C553" t="s">
        <v>682</v>
      </c>
    </row>
    <row r="554">
      <c r="C554" t="s">
        <v>683</v>
      </c>
    </row>
    <row r="555">
      <c r="C555" t="s">
        <v>684</v>
      </c>
    </row>
    <row r="556">
      <c r="C556" t="s">
        <v>685</v>
      </c>
    </row>
    <row r="557">
      <c r="C557" t="s">
        <v>686</v>
      </c>
    </row>
    <row r="558">
      <c r="C558" t="s">
        <v>687</v>
      </c>
    </row>
    <row r="559">
      <c r="C559" t="s">
        <v>688</v>
      </c>
    </row>
    <row r="560">
      <c r="C560" t="s">
        <v>689</v>
      </c>
    </row>
    <row r="561">
      <c r="C561" t="s">
        <v>690</v>
      </c>
    </row>
    <row r="562">
      <c r="C562" t="s">
        <v>691</v>
      </c>
    </row>
    <row r="563">
      <c r="C563" t="s">
        <v>692</v>
      </c>
    </row>
    <row r="564">
      <c r="C564" t="s">
        <v>693</v>
      </c>
    </row>
    <row r="565">
      <c r="C565" t="s">
        <v>694</v>
      </c>
    </row>
    <row r="566">
      <c r="C566" t="s">
        <v>695</v>
      </c>
    </row>
    <row r="567">
      <c r="C567" t="s">
        <v>696</v>
      </c>
    </row>
    <row r="568">
      <c r="C568" t="s">
        <v>697</v>
      </c>
    </row>
    <row r="569">
      <c r="C569" t="s">
        <v>698</v>
      </c>
    </row>
    <row r="570">
      <c r="C570" t="s">
        <v>699</v>
      </c>
    </row>
    <row r="571">
      <c r="C571" t="s">
        <v>700</v>
      </c>
    </row>
    <row r="572">
      <c r="C572" t="s">
        <v>701</v>
      </c>
    </row>
    <row r="573">
      <c r="C573" t="s">
        <v>702</v>
      </c>
    </row>
    <row r="574">
      <c r="C574" t="s">
        <v>703</v>
      </c>
    </row>
    <row r="575">
      <c r="C575" t="s">
        <v>704</v>
      </c>
    </row>
    <row r="576">
      <c r="C576" t="s">
        <v>705</v>
      </c>
    </row>
    <row r="577">
      <c r="C577" t="s">
        <v>706</v>
      </c>
    </row>
    <row r="578">
      <c r="C578" t="s">
        <v>707</v>
      </c>
    </row>
    <row r="579">
      <c r="C579" t="s">
        <v>708</v>
      </c>
    </row>
    <row r="580">
      <c r="C580" t="s">
        <v>709</v>
      </c>
    </row>
    <row r="581">
      <c r="C581" t="s">
        <v>710</v>
      </c>
    </row>
    <row r="582">
      <c r="C582" t="s">
        <v>711</v>
      </c>
    </row>
    <row r="583">
      <c r="C583" t="s">
        <v>712</v>
      </c>
    </row>
    <row r="584">
      <c r="C584" t="s">
        <v>713</v>
      </c>
    </row>
    <row r="585">
      <c r="C585" t="s">
        <v>714</v>
      </c>
    </row>
    <row r="586">
      <c r="C586" t="s">
        <v>715</v>
      </c>
    </row>
    <row r="587">
      <c r="C587" t="s">
        <v>716</v>
      </c>
    </row>
    <row r="588">
      <c r="C588" t="s">
        <v>717</v>
      </c>
    </row>
    <row r="589">
      <c r="C589" t="s">
        <v>718</v>
      </c>
    </row>
    <row r="590">
      <c r="C590" t="s">
        <v>719</v>
      </c>
    </row>
    <row r="591">
      <c r="C591" t="s">
        <v>720</v>
      </c>
    </row>
    <row r="592">
      <c r="C592" t="s">
        <v>721</v>
      </c>
    </row>
    <row r="593">
      <c r="C593" t="s">
        <v>722</v>
      </c>
    </row>
    <row r="594">
      <c r="C594" t="s">
        <v>723</v>
      </c>
    </row>
    <row r="595">
      <c r="C595" t="s">
        <v>724</v>
      </c>
    </row>
    <row r="596">
      <c r="C596" t="s">
        <v>725</v>
      </c>
    </row>
    <row r="597">
      <c r="C597" t="s">
        <v>726</v>
      </c>
    </row>
    <row r="598">
      <c r="C598" t="s">
        <v>727</v>
      </c>
    </row>
    <row r="599">
      <c r="C599" t="s">
        <v>728</v>
      </c>
    </row>
    <row r="600">
      <c r="C600" t="s">
        <v>729</v>
      </c>
    </row>
    <row r="601">
      <c r="C601" t="s">
        <v>730</v>
      </c>
    </row>
    <row r="602">
      <c r="C602" t="s">
        <v>731</v>
      </c>
    </row>
    <row r="603">
      <c r="C603" t="s">
        <v>732</v>
      </c>
    </row>
    <row r="604">
      <c r="C604" t="s">
        <v>733</v>
      </c>
    </row>
    <row r="605">
      <c r="C605" t="s">
        <v>734</v>
      </c>
    </row>
    <row r="606">
      <c r="C606" t="s">
        <v>735</v>
      </c>
    </row>
    <row r="607">
      <c r="C607" t="s">
        <v>736</v>
      </c>
    </row>
    <row r="608">
      <c r="C608" t="s">
        <v>737</v>
      </c>
    </row>
    <row r="609">
      <c r="C609" t="s">
        <v>738</v>
      </c>
    </row>
    <row r="610">
      <c r="C610" t="s">
        <v>739</v>
      </c>
    </row>
    <row r="611">
      <c r="C611" t="s">
        <v>740</v>
      </c>
    </row>
    <row r="612">
      <c r="C612" t="s">
        <v>741</v>
      </c>
    </row>
    <row r="613">
      <c r="C613" t="s">
        <v>742</v>
      </c>
    </row>
    <row r="614">
      <c r="C614" t="s">
        <v>743</v>
      </c>
    </row>
    <row r="615">
      <c r="C615" t="s">
        <v>744</v>
      </c>
    </row>
    <row r="616">
      <c r="C616" t="s">
        <v>745</v>
      </c>
    </row>
    <row r="617">
      <c r="C617" t="s">
        <v>746</v>
      </c>
    </row>
    <row r="618">
      <c r="C618" t="s">
        <v>747</v>
      </c>
    </row>
    <row r="619">
      <c r="C619" t="s">
        <v>748</v>
      </c>
    </row>
    <row r="620">
      <c r="C620" t="s">
        <v>749</v>
      </c>
    </row>
    <row r="621">
      <c r="C621" t="s">
        <v>750</v>
      </c>
    </row>
    <row r="622">
      <c r="C622" t="s">
        <v>751</v>
      </c>
    </row>
    <row r="623">
      <c r="C623" t="s">
        <v>752</v>
      </c>
    </row>
    <row r="624">
      <c r="C624" t="s">
        <v>753</v>
      </c>
    </row>
    <row r="625">
      <c r="C625" t="s">
        <v>754</v>
      </c>
    </row>
    <row r="626">
      <c r="C626" t="s">
        <v>755</v>
      </c>
    </row>
    <row r="627">
      <c r="C627" t="s">
        <v>756</v>
      </c>
    </row>
    <row r="628">
      <c r="C628" t="s">
        <v>757</v>
      </c>
    </row>
    <row r="629">
      <c r="C629" t="s">
        <v>758</v>
      </c>
    </row>
    <row r="630">
      <c r="C630" t="s">
        <v>759</v>
      </c>
    </row>
    <row r="631">
      <c r="C631" t="s">
        <v>760</v>
      </c>
    </row>
    <row r="632">
      <c r="C632" t="s">
        <v>761</v>
      </c>
    </row>
    <row r="633">
      <c r="C633" t="s">
        <v>762</v>
      </c>
    </row>
    <row r="634">
      <c r="C634" t="s">
        <v>763</v>
      </c>
    </row>
    <row r="635">
      <c r="C635" t="s">
        <v>764</v>
      </c>
    </row>
    <row r="636">
      <c r="C636" t="s">
        <v>765</v>
      </c>
    </row>
    <row r="637">
      <c r="C637" t="s">
        <v>766</v>
      </c>
    </row>
    <row r="638">
      <c r="C638" t="s">
        <v>767</v>
      </c>
    </row>
    <row r="639">
      <c r="C639" t="s">
        <v>768</v>
      </c>
    </row>
    <row r="640">
      <c r="C640" t="s">
        <v>769</v>
      </c>
    </row>
    <row r="641">
      <c r="C641" t="s">
        <v>770</v>
      </c>
    </row>
    <row r="642">
      <c r="C642" t="s">
        <v>771</v>
      </c>
    </row>
    <row r="643">
      <c r="C643" t="s">
        <v>772</v>
      </c>
    </row>
    <row r="644">
      <c r="C644" t="s">
        <v>773</v>
      </c>
    </row>
    <row r="645">
      <c r="C645" t="s">
        <v>774</v>
      </c>
    </row>
    <row r="646">
      <c r="C646" t="s">
        <v>775</v>
      </c>
    </row>
    <row r="647">
      <c r="C647" t="s">
        <v>776</v>
      </c>
    </row>
    <row r="648">
      <c r="C648" t="s">
        <v>777</v>
      </c>
    </row>
    <row r="649">
      <c r="C649" t="s">
        <v>778</v>
      </c>
    </row>
    <row r="650">
      <c r="C650" t="s">
        <v>779</v>
      </c>
    </row>
    <row r="651">
      <c r="C651" t="s">
        <v>780</v>
      </c>
    </row>
    <row r="652">
      <c r="C652" t="s">
        <v>781</v>
      </c>
    </row>
    <row r="653">
      <c r="C653" t="s">
        <v>782</v>
      </c>
    </row>
    <row r="654">
      <c r="C654" t="s">
        <v>783</v>
      </c>
    </row>
    <row r="655">
      <c r="C655" t="s">
        <v>784</v>
      </c>
    </row>
    <row r="656">
      <c r="C656" t="s">
        <v>785</v>
      </c>
    </row>
    <row r="657">
      <c r="C657" t="s">
        <v>786</v>
      </c>
    </row>
    <row r="658">
      <c r="C658" t="s">
        <v>787</v>
      </c>
    </row>
    <row r="659">
      <c r="C659" t="s">
        <v>788</v>
      </c>
    </row>
    <row r="660">
      <c r="C660" t="s">
        <v>789</v>
      </c>
    </row>
    <row r="661">
      <c r="C661" t="s">
        <v>790</v>
      </c>
    </row>
    <row r="662">
      <c r="C662" t="s">
        <v>791</v>
      </c>
    </row>
    <row r="663">
      <c r="C663" t="s">
        <v>792</v>
      </c>
    </row>
    <row r="664">
      <c r="C664" t="s">
        <v>793</v>
      </c>
    </row>
    <row r="665">
      <c r="C665" t="s">
        <v>794</v>
      </c>
    </row>
    <row r="666">
      <c r="C666" t="s">
        <v>795</v>
      </c>
    </row>
    <row r="667">
      <c r="C667" t="s">
        <v>796</v>
      </c>
    </row>
    <row r="668">
      <c r="C668" t="s">
        <v>797</v>
      </c>
    </row>
    <row r="669">
      <c r="C669" t="s">
        <v>798</v>
      </c>
    </row>
    <row r="670">
      <c r="C670" t="s">
        <v>799</v>
      </c>
    </row>
    <row r="671">
      <c r="C671" t="s">
        <v>800</v>
      </c>
    </row>
    <row r="672">
      <c r="C672" t="s">
        <v>801</v>
      </c>
    </row>
    <row r="673">
      <c r="C673" t="s">
        <v>802</v>
      </c>
    </row>
    <row r="674">
      <c r="C674" t="s">
        <v>803</v>
      </c>
    </row>
    <row r="675">
      <c r="C675" t="s">
        <v>804</v>
      </c>
    </row>
    <row r="676">
      <c r="C676" t="s">
        <v>805</v>
      </c>
    </row>
    <row r="677">
      <c r="C677" t="s">
        <v>806</v>
      </c>
    </row>
    <row r="678">
      <c r="C678" t="s">
        <v>807</v>
      </c>
    </row>
    <row r="679">
      <c r="C679" t="s">
        <v>808</v>
      </c>
    </row>
    <row r="680">
      <c r="C680" t="s">
        <v>809</v>
      </c>
    </row>
    <row r="681">
      <c r="C681" t="s">
        <v>810</v>
      </c>
    </row>
    <row r="682">
      <c r="C682" t="s">
        <v>811</v>
      </c>
    </row>
    <row r="683">
      <c r="C683" t="s">
        <v>812</v>
      </c>
    </row>
    <row r="684">
      <c r="C684" t="s">
        <v>813</v>
      </c>
    </row>
    <row r="685">
      <c r="C685" t="s">
        <v>814</v>
      </c>
    </row>
    <row r="686">
      <c r="C686" t="s">
        <v>815</v>
      </c>
    </row>
    <row r="687">
      <c r="C687" t="s">
        <v>816</v>
      </c>
    </row>
    <row r="688">
      <c r="C688" t="s">
        <v>817</v>
      </c>
    </row>
    <row r="689">
      <c r="C689" t="s">
        <v>818</v>
      </c>
    </row>
    <row r="690">
      <c r="C690" t="s">
        <v>819</v>
      </c>
    </row>
    <row r="691">
      <c r="C691" t="s">
        <v>820</v>
      </c>
    </row>
    <row r="692">
      <c r="C692" t="s">
        <v>821</v>
      </c>
    </row>
    <row r="693">
      <c r="C693" t="s">
        <v>822</v>
      </c>
    </row>
    <row r="694">
      <c r="C694" t="s">
        <v>823</v>
      </c>
    </row>
    <row r="695">
      <c r="C695" t="s">
        <v>824</v>
      </c>
    </row>
    <row r="696">
      <c r="C696" t="s">
        <v>825</v>
      </c>
    </row>
    <row r="697">
      <c r="C697" t="s">
        <v>826</v>
      </c>
    </row>
    <row r="698">
      <c r="C698" t="s">
        <v>827</v>
      </c>
    </row>
    <row r="699">
      <c r="C699" t="s">
        <v>828</v>
      </c>
    </row>
    <row r="700">
      <c r="C700" t="s">
        <v>829</v>
      </c>
    </row>
    <row r="701">
      <c r="C701" t="s">
        <v>830</v>
      </c>
    </row>
    <row r="702">
      <c r="C702" t="s">
        <v>831</v>
      </c>
    </row>
    <row r="703">
      <c r="C703" t="s">
        <v>832</v>
      </c>
    </row>
    <row r="704">
      <c r="C704" t="s">
        <v>833</v>
      </c>
    </row>
    <row r="705">
      <c r="C705" t="s">
        <v>834</v>
      </c>
    </row>
    <row r="706">
      <c r="C706" t="s">
        <v>835</v>
      </c>
    </row>
    <row r="707">
      <c r="C707" t="s">
        <v>836</v>
      </c>
    </row>
    <row r="708">
      <c r="C708" t="s">
        <v>837</v>
      </c>
    </row>
    <row r="709">
      <c r="C709" t="s">
        <v>838</v>
      </c>
    </row>
    <row r="710">
      <c r="C710" t="s">
        <v>839</v>
      </c>
    </row>
    <row r="711">
      <c r="C711" t="s">
        <v>840</v>
      </c>
    </row>
    <row r="712">
      <c r="C712" t="s">
        <v>841</v>
      </c>
    </row>
    <row r="713">
      <c r="C713" t="s">
        <v>842</v>
      </c>
    </row>
    <row r="714">
      <c r="C714" t="s">
        <v>843</v>
      </c>
    </row>
    <row r="715">
      <c r="C715" t="s">
        <v>844</v>
      </c>
    </row>
    <row r="716">
      <c r="C716" t="s">
        <v>845</v>
      </c>
    </row>
    <row r="717">
      <c r="C717" t="s">
        <v>846</v>
      </c>
    </row>
    <row r="718">
      <c r="C718" t="s">
        <v>847</v>
      </c>
    </row>
    <row r="719">
      <c r="C719" t="s">
        <v>848</v>
      </c>
    </row>
    <row r="720">
      <c r="C720" t="s">
        <v>849</v>
      </c>
    </row>
    <row r="721">
      <c r="C721" t="s">
        <v>850</v>
      </c>
    </row>
    <row r="722">
      <c r="C722" t="s">
        <v>851</v>
      </c>
    </row>
    <row r="723">
      <c r="C723" t="s">
        <v>852</v>
      </c>
    </row>
    <row r="724">
      <c r="C724" t="s">
        <v>853</v>
      </c>
    </row>
    <row r="725">
      <c r="C725" t="s">
        <v>854</v>
      </c>
    </row>
    <row r="726">
      <c r="C726" t="s">
        <v>855</v>
      </c>
    </row>
    <row r="727">
      <c r="C727" t="s">
        <v>856</v>
      </c>
    </row>
    <row r="728">
      <c r="C728" t="s">
        <v>857</v>
      </c>
    </row>
    <row r="729">
      <c r="C729" t="s">
        <v>858</v>
      </c>
    </row>
    <row r="730">
      <c r="C730" t="s">
        <v>859</v>
      </c>
    </row>
    <row r="731">
      <c r="C731" t="s">
        <v>860</v>
      </c>
    </row>
    <row r="732">
      <c r="C732" t="s">
        <v>861</v>
      </c>
    </row>
    <row r="733">
      <c r="C733" t="s">
        <v>862</v>
      </c>
    </row>
    <row r="734">
      <c r="C734" t="s">
        <v>863</v>
      </c>
    </row>
    <row r="735">
      <c r="C735" t="s">
        <v>864</v>
      </c>
    </row>
    <row r="736">
      <c r="C736" t="s">
        <v>865</v>
      </c>
    </row>
    <row r="737">
      <c r="C737" t="s">
        <v>866</v>
      </c>
    </row>
    <row r="738">
      <c r="C738" t="s">
        <v>867</v>
      </c>
    </row>
    <row r="739">
      <c r="C739" t="s">
        <v>868</v>
      </c>
    </row>
    <row r="740">
      <c r="C740" t="s">
        <v>869</v>
      </c>
    </row>
    <row r="741">
      <c r="C741" t="s">
        <v>870</v>
      </c>
    </row>
    <row r="742">
      <c r="C742" t="s">
        <v>871</v>
      </c>
    </row>
    <row r="743">
      <c r="C743" t="s">
        <v>872</v>
      </c>
    </row>
    <row r="744">
      <c r="C744" t="s">
        <v>873</v>
      </c>
    </row>
    <row r="745">
      <c r="C745" t="s">
        <v>874</v>
      </c>
    </row>
    <row r="746">
      <c r="C746" t="s">
        <v>875</v>
      </c>
    </row>
    <row r="747">
      <c r="C747" t="s">
        <v>876</v>
      </c>
    </row>
    <row r="748">
      <c r="C748" t="s">
        <v>877</v>
      </c>
    </row>
    <row r="749">
      <c r="C749" t="s">
        <v>878</v>
      </c>
    </row>
    <row r="750">
      <c r="C750" t="s">
        <v>879</v>
      </c>
    </row>
    <row r="751">
      <c r="C751" t="s">
        <v>880</v>
      </c>
    </row>
    <row r="752">
      <c r="C752" t="s">
        <v>881</v>
      </c>
    </row>
    <row r="753">
      <c r="C753" t="s">
        <v>882</v>
      </c>
    </row>
    <row r="754">
      <c r="C754" t="s">
        <v>883</v>
      </c>
    </row>
    <row r="755">
      <c r="C755" t="s">
        <v>884</v>
      </c>
    </row>
    <row r="756">
      <c r="C756" t="s">
        <v>885</v>
      </c>
    </row>
    <row r="757">
      <c r="C757" t="s">
        <v>886</v>
      </c>
    </row>
    <row r="758">
      <c r="C758" t="s">
        <v>887</v>
      </c>
    </row>
    <row r="759">
      <c r="C759" t="s">
        <v>888</v>
      </c>
    </row>
    <row r="760">
      <c r="C760" t="s">
        <v>889</v>
      </c>
    </row>
    <row r="761">
      <c r="C761" t="s">
        <v>890</v>
      </c>
    </row>
    <row r="762">
      <c r="C762" t="s">
        <v>891</v>
      </c>
    </row>
    <row r="763">
      <c r="C763" t="s">
        <v>892</v>
      </c>
    </row>
    <row r="764">
      <c r="C764" t="s">
        <v>893</v>
      </c>
    </row>
    <row r="765">
      <c r="C765" t="s">
        <v>894</v>
      </c>
    </row>
    <row r="766">
      <c r="C766" t="s">
        <v>895</v>
      </c>
    </row>
    <row r="767">
      <c r="C767" t="s">
        <v>896</v>
      </c>
    </row>
    <row r="768">
      <c r="C768" t="s">
        <v>897</v>
      </c>
    </row>
    <row r="769">
      <c r="C769" t="s">
        <v>898</v>
      </c>
    </row>
    <row r="770">
      <c r="C770" t="s">
        <v>899</v>
      </c>
    </row>
    <row r="771">
      <c r="C771" t="s">
        <v>900</v>
      </c>
    </row>
    <row r="772">
      <c r="C772" t="s">
        <v>901</v>
      </c>
    </row>
    <row r="773">
      <c r="C773" t="s">
        <v>902</v>
      </c>
    </row>
    <row r="774">
      <c r="C774" t="s">
        <v>903</v>
      </c>
    </row>
    <row r="775">
      <c r="C775" t="s">
        <v>904</v>
      </c>
    </row>
    <row r="776">
      <c r="C776" t="s">
        <v>905</v>
      </c>
    </row>
    <row r="777">
      <c r="C777" t="s">
        <v>906</v>
      </c>
    </row>
    <row r="778">
      <c r="C778" t="s">
        <v>907</v>
      </c>
    </row>
    <row r="779">
      <c r="C779" t="s">
        <v>908</v>
      </c>
    </row>
    <row r="780">
      <c r="C780" t="s">
        <v>909</v>
      </c>
    </row>
    <row r="781">
      <c r="C781" t="s">
        <v>910</v>
      </c>
    </row>
    <row r="782">
      <c r="C782" t="s">
        <v>911</v>
      </c>
    </row>
    <row r="783">
      <c r="C783" t="s">
        <v>912</v>
      </c>
    </row>
    <row r="784">
      <c r="C784" t="s">
        <v>913</v>
      </c>
    </row>
    <row r="785">
      <c r="C785" t="s">
        <v>914</v>
      </c>
    </row>
    <row r="786">
      <c r="C786" t="s">
        <v>915</v>
      </c>
    </row>
    <row r="787">
      <c r="C787" t="s">
        <v>916</v>
      </c>
    </row>
    <row r="788">
      <c r="C788" t="s">
        <v>917</v>
      </c>
    </row>
    <row r="789">
      <c r="C789" t="s">
        <v>918</v>
      </c>
    </row>
    <row r="790">
      <c r="C790" t="s">
        <v>919</v>
      </c>
    </row>
    <row r="791">
      <c r="C791" t="s">
        <v>920</v>
      </c>
    </row>
    <row r="792">
      <c r="C792" t="s">
        <v>921</v>
      </c>
    </row>
    <row r="793">
      <c r="C793" t="s">
        <v>922</v>
      </c>
    </row>
    <row r="794">
      <c r="C794" t="s">
        <v>923</v>
      </c>
    </row>
    <row r="795">
      <c r="C795" t="s">
        <v>924</v>
      </c>
    </row>
    <row r="796">
      <c r="C796" t="s">
        <v>925</v>
      </c>
    </row>
    <row r="797">
      <c r="C797" t="s">
        <v>926</v>
      </c>
    </row>
    <row r="798">
      <c r="C798" t="s">
        <v>927</v>
      </c>
    </row>
    <row r="799">
      <c r="C799" t="s">
        <v>928</v>
      </c>
    </row>
    <row r="800">
      <c r="C800" t="s">
        <v>929</v>
      </c>
    </row>
    <row r="801">
      <c r="C801" t="s">
        <v>930</v>
      </c>
    </row>
    <row r="802">
      <c r="C802" t="s">
        <v>931</v>
      </c>
    </row>
    <row r="803">
      <c r="C803" t="s">
        <v>932</v>
      </c>
    </row>
    <row r="804">
      <c r="C804" t="s">
        <v>933</v>
      </c>
    </row>
    <row r="805">
      <c r="C805" t="s">
        <v>934</v>
      </c>
    </row>
    <row r="806">
      <c r="C806" t="s">
        <v>935</v>
      </c>
    </row>
    <row r="807">
      <c r="C807" t="s">
        <v>936</v>
      </c>
    </row>
    <row r="808">
      <c r="C808" t="s">
        <v>937</v>
      </c>
    </row>
    <row r="809">
      <c r="C809" t="s">
        <v>938</v>
      </c>
    </row>
    <row r="810">
      <c r="C810" t="s">
        <v>939</v>
      </c>
    </row>
    <row r="811">
      <c r="C811" t="s">
        <v>940</v>
      </c>
    </row>
    <row r="812">
      <c r="C812" t="s">
        <v>941</v>
      </c>
    </row>
    <row r="813">
      <c r="C813" t="s">
        <v>942</v>
      </c>
    </row>
    <row r="814">
      <c r="C814" t="s">
        <v>943</v>
      </c>
    </row>
    <row r="815">
      <c r="C815" t="s">
        <v>944</v>
      </c>
    </row>
    <row r="816">
      <c r="C816" t="s">
        <v>945</v>
      </c>
    </row>
    <row r="817">
      <c r="C817" t="s">
        <v>946</v>
      </c>
    </row>
    <row r="818">
      <c r="C818" t="s">
        <v>947</v>
      </c>
    </row>
    <row r="819">
      <c r="C819" t="s">
        <v>948</v>
      </c>
    </row>
    <row r="820">
      <c r="C820" t="s">
        <v>949</v>
      </c>
    </row>
    <row r="821">
      <c r="C821" t="s">
        <v>950</v>
      </c>
    </row>
    <row r="822">
      <c r="C822" t="s">
        <v>951</v>
      </c>
    </row>
    <row r="823">
      <c r="C823" t="s">
        <v>952</v>
      </c>
    </row>
    <row r="824">
      <c r="C824" t="s">
        <v>953</v>
      </c>
    </row>
    <row r="825">
      <c r="C825" t="s">
        <v>954</v>
      </c>
    </row>
    <row r="826">
      <c r="C826" t="s">
        <v>955</v>
      </c>
    </row>
    <row r="827">
      <c r="C827" t="s">
        <v>956</v>
      </c>
    </row>
    <row r="828">
      <c r="C828" t="s">
        <v>957</v>
      </c>
    </row>
    <row r="829">
      <c r="C829" t="s">
        <v>958</v>
      </c>
    </row>
    <row r="830">
      <c r="C830" t="s">
        <v>959</v>
      </c>
    </row>
    <row r="831">
      <c r="C831" t="s">
        <v>960</v>
      </c>
    </row>
    <row r="832">
      <c r="C832" t="s">
        <v>961</v>
      </c>
    </row>
    <row r="833">
      <c r="C833" t="s">
        <v>962</v>
      </c>
    </row>
    <row r="834">
      <c r="C834" t="s">
        <v>963</v>
      </c>
    </row>
    <row r="835">
      <c r="C835" t="s">
        <v>964</v>
      </c>
    </row>
    <row r="836">
      <c r="C836" t="s">
        <v>965</v>
      </c>
    </row>
    <row r="837">
      <c r="C837" t="s">
        <v>966</v>
      </c>
    </row>
    <row r="838">
      <c r="C838" t="s">
        <v>967</v>
      </c>
    </row>
    <row r="839">
      <c r="C839" t="s">
        <v>968</v>
      </c>
    </row>
    <row r="840">
      <c r="C840" t="s">
        <v>969</v>
      </c>
    </row>
    <row r="841">
      <c r="C841" t="s">
        <v>970</v>
      </c>
    </row>
    <row r="842">
      <c r="C842" t="s">
        <v>971</v>
      </c>
    </row>
    <row r="843">
      <c r="C843" t="s">
        <v>972</v>
      </c>
    </row>
    <row r="844">
      <c r="C844" t="s">
        <v>973</v>
      </c>
    </row>
    <row r="845">
      <c r="C845" t="s">
        <v>974</v>
      </c>
    </row>
    <row r="846">
      <c r="C846" t="s">
        <v>975</v>
      </c>
    </row>
    <row r="847">
      <c r="C847" t="s">
        <v>976</v>
      </c>
    </row>
    <row r="848">
      <c r="C848" t="s">
        <v>977</v>
      </c>
    </row>
    <row r="849">
      <c r="C849" t="s">
        <v>978</v>
      </c>
    </row>
    <row r="850">
      <c r="C850" t="s">
        <v>979</v>
      </c>
    </row>
    <row r="851">
      <c r="C851" t="s">
        <v>980</v>
      </c>
    </row>
    <row r="852">
      <c r="C852" t="s">
        <v>981</v>
      </c>
    </row>
    <row r="853">
      <c r="C853" t="s">
        <v>982</v>
      </c>
    </row>
    <row r="854">
      <c r="C854" t="s">
        <v>983</v>
      </c>
    </row>
    <row r="855">
      <c r="C855" t="s">
        <v>984</v>
      </c>
    </row>
    <row r="856">
      <c r="C856" t="s">
        <v>985</v>
      </c>
    </row>
    <row r="857">
      <c r="C857" t="s">
        <v>986</v>
      </c>
    </row>
    <row r="858">
      <c r="C858" t="s">
        <v>987</v>
      </c>
    </row>
    <row r="859">
      <c r="C859" t="s">
        <v>988</v>
      </c>
    </row>
    <row r="860">
      <c r="C860" t="s">
        <v>989</v>
      </c>
    </row>
    <row r="861">
      <c r="C861" t="s">
        <v>990</v>
      </c>
    </row>
    <row r="862">
      <c r="C862" t="s">
        <v>991</v>
      </c>
    </row>
    <row r="863">
      <c r="C863" t="s">
        <v>992</v>
      </c>
    </row>
    <row r="864">
      <c r="C864" t="s">
        <v>993</v>
      </c>
    </row>
    <row r="865">
      <c r="C865" t="s">
        <v>994</v>
      </c>
    </row>
    <row r="866">
      <c r="C866" t="s">
        <v>995</v>
      </c>
    </row>
    <row r="867">
      <c r="C867" t="s">
        <v>996</v>
      </c>
    </row>
    <row r="868">
      <c r="C868" t="s">
        <v>997</v>
      </c>
    </row>
    <row r="869">
      <c r="C869" t="s">
        <v>998</v>
      </c>
    </row>
    <row r="870">
      <c r="C870" t="s">
        <v>999</v>
      </c>
    </row>
    <row r="871">
      <c r="C871" t="s">
        <v>1000</v>
      </c>
    </row>
    <row r="872">
      <c r="C872" t="s">
        <v>1001</v>
      </c>
    </row>
    <row r="873">
      <c r="C873" t="s">
        <v>1002</v>
      </c>
    </row>
    <row r="874">
      <c r="C874" t="s">
        <v>1003</v>
      </c>
    </row>
    <row r="875">
      <c r="C875" t="s">
        <v>1004</v>
      </c>
    </row>
    <row r="876">
      <c r="C876" t="s">
        <v>1005</v>
      </c>
    </row>
    <row r="877">
      <c r="C877" t="s">
        <v>1006</v>
      </c>
    </row>
    <row r="878">
      <c r="C878" t="s">
        <v>1007</v>
      </c>
    </row>
    <row r="879">
      <c r="C879" t="s">
        <v>1008</v>
      </c>
    </row>
    <row r="880">
      <c r="C880" t="s">
        <v>1009</v>
      </c>
    </row>
    <row r="881">
      <c r="C881" t="s">
        <v>1010</v>
      </c>
    </row>
    <row r="882">
      <c r="C882" t="s">
        <v>1011</v>
      </c>
    </row>
    <row r="883">
      <c r="C883" t="s">
        <v>1012</v>
      </c>
    </row>
    <row r="884">
      <c r="C884" t="s">
        <v>1013</v>
      </c>
    </row>
    <row r="885">
      <c r="C885" t="s">
        <v>1014</v>
      </c>
    </row>
    <row r="886">
      <c r="C886" t="s">
        <v>1015</v>
      </c>
    </row>
    <row r="887">
      <c r="C887" t="s">
        <v>1016</v>
      </c>
    </row>
    <row r="888">
      <c r="C888" t="s">
        <v>1017</v>
      </c>
    </row>
    <row r="889">
      <c r="C889" t="s">
        <v>1018</v>
      </c>
    </row>
    <row r="890">
      <c r="C890" t="s">
        <v>1019</v>
      </c>
    </row>
    <row r="891">
      <c r="C891" t="s">
        <v>1020</v>
      </c>
    </row>
    <row r="892">
      <c r="C892" t="s">
        <v>1021</v>
      </c>
    </row>
    <row r="893">
      <c r="C893" t="s">
        <v>1022</v>
      </c>
    </row>
    <row r="894">
      <c r="C894" t="s">
        <v>1023</v>
      </c>
    </row>
    <row r="895">
      <c r="C895" t="s">
        <v>1024</v>
      </c>
    </row>
    <row r="896">
      <c r="C896" t="s">
        <v>1025</v>
      </c>
    </row>
    <row r="897">
      <c r="C897" t="s">
        <v>1026</v>
      </c>
    </row>
    <row r="898">
      <c r="C898" t="s">
        <v>1027</v>
      </c>
    </row>
    <row r="899">
      <c r="C899" t="s">
        <v>1028</v>
      </c>
    </row>
    <row r="900">
      <c r="C900" t="s">
        <v>1029</v>
      </c>
    </row>
    <row r="901">
      <c r="C901" t="s">
        <v>1030</v>
      </c>
    </row>
    <row r="902">
      <c r="C902" t="s">
        <v>1031</v>
      </c>
    </row>
    <row r="903">
      <c r="C903" t="s">
        <v>1032</v>
      </c>
    </row>
    <row r="904">
      <c r="C904" t="s">
        <v>1033</v>
      </c>
    </row>
    <row r="905">
      <c r="C905" t="s">
        <v>1034</v>
      </c>
    </row>
    <row r="906">
      <c r="C906" t="s">
        <v>1035</v>
      </c>
    </row>
    <row r="907">
      <c r="C907" t="s">
        <v>1036</v>
      </c>
    </row>
    <row r="908">
      <c r="C908" t="s">
        <v>1037</v>
      </c>
    </row>
    <row r="909">
      <c r="C909" t="s">
        <v>1038</v>
      </c>
    </row>
    <row r="910">
      <c r="C910" t="s">
        <v>1039</v>
      </c>
    </row>
    <row r="911">
      <c r="C911" t="s">
        <v>1040</v>
      </c>
    </row>
    <row r="912">
      <c r="C912" t="s">
        <v>1041</v>
      </c>
    </row>
    <row r="913">
      <c r="C913" t="s">
        <v>1042</v>
      </c>
    </row>
    <row r="914">
      <c r="C914" t="s">
        <v>1043</v>
      </c>
    </row>
    <row r="915">
      <c r="C915" t="s">
        <v>1044</v>
      </c>
    </row>
    <row r="916">
      <c r="C916" t="s">
        <v>1045</v>
      </c>
    </row>
    <row r="917">
      <c r="C917" t="s">
        <v>1046</v>
      </c>
    </row>
    <row r="918">
      <c r="C918" t="s">
        <v>1047</v>
      </c>
    </row>
    <row r="919">
      <c r="C919" t="s">
        <v>1048</v>
      </c>
    </row>
    <row r="920">
      <c r="C920" t="s">
        <v>1049</v>
      </c>
    </row>
    <row r="921">
      <c r="C921" t="s">
        <v>1050</v>
      </c>
    </row>
    <row r="922">
      <c r="C922" t="s">
        <v>1051</v>
      </c>
    </row>
    <row r="923">
      <c r="C923" t="s">
        <v>1052</v>
      </c>
    </row>
    <row r="924">
      <c r="C924" t="s">
        <v>1053</v>
      </c>
    </row>
    <row r="925">
      <c r="C925" t="s">
        <v>1054</v>
      </c>
    </row>
    <row r="926">
      <c r="C926" t="s">
        <v>1055</v>
      </c>
    </row>
    <row r="927">
      <c r="C927" t="s">
        <v>1056</v>
      </c>
    </row>
    <row r="928">
      <c r="C928" t="s">
        <v>1057</v>
      </c>
    </row>
    <row r="929">
      <c r="C929" t="s">
        <v>1058</v>
      </c>
    </row>
    <row r="930">
      <c r="C930" t="s">
        <v>1059</v>
      </c>
    </row>
    <row r="931">
      <c r="C931" t="s">
        <v>1060</v>
      </c>
    </row>
    <row r="932">
      <c r="C932" t="s">
        <v>1061</v>
      </c>
    </row>
    <row r="933">
      <c r="C933" t="s">
        <v>1062</v>
      </c>
    </row>
    <row r="934">
      <c r="C934" t="s">
        <v>1063</v>
      </c>
    </row>
    <row r="935">
      <c r="C935" t="s">
        <v>1064</v>
      </c>
    </row>
    <row r="936">
      <c r="C936" t="s">
        <v>1065</v>
      </c>
    </row>
    <row r="937">
      <c r="C937" t="s">
        <v>1066</v>
      </c>
    </row>
    <row r="938">
      <c r="C938" t="s">
        <v>1067</v>
      </c>
    </row>
    <row r="939">
      <c r="C939" t="s">
        <v>1068</v>
      </c>
    </row>
    <row r="940">
      <c r="C940" t="s">
        <v>1069</v>
      </c>
    </row>
    <row r="941">
      <c r="C941" t="s">
        <v>1070</v>
      </c>
    </row>
    <row r="942">
      <c r="C942" t="s">
        <v>1071</v>
      </c>
    </row>
    <row r="943">
      <c r="C943" t="s">
        <v>1072</v>
      </c>
    </row>
    <row r="944">
      <c r="C944" t="s">
        <v>1073</v>
      </c>
    </row>
    <row r="945">
      <c r="C945" t="s">
        <v>1074</v>
      </c>
    </row>
    <row r="946">
      <c r="C946" t="s">
        <v>1075</v>
      </c>
    </row>
    <row r="947">
      <c r="C947" t="s">
        <v>1076</v>
      </c>
    </row>
    <row r="948">
      <c r="C948" t="s">
        <v>1077</v>
      </c>
    </row>
    <row r="949">
      <c r="C949" t="s">
        <v>1078</v>
      </c>
    </row>
    <row r="950">
      <c r="C950" t="s">
        <v>1079</v>
      </c>
    </row>
    <row r="951">
      <c r="C951" t="s">
        <v>1080</v>
      </c>
    </row>
    <row r="952">
      <c r="C952" t="s">
        <v>1081</v>
      </c>
    </row>
    <row r="953">
      <c r="C953" t="s">
        <v>1082</v>
      </c>
    </row>
    <row r="954">
      <c r="C954" t="s">
        <v>1083</v>
      </c>
    </row>
    <row r="955">
      <c r="C955" t="s">
        <v>1084</v>
      </c>
    </row>
    <row r="956">
      <c r="C956" t="s">
        <v>1085</v>
      </c>
    </row>
    <row r="957">
      <c r="C957" t="s">
        <v>1086</v>
      </c>
    </row>
    <row r="958">
      <c r="C958" t="s">
        <v>1087</v>
      </c>
    </row>
    <row r="959">
      <c r="C959" t="s">
        <v>1088</v>
      </c>
    </row>
    <row r="960">
      <c r="C960" t="s">
        <v>1089</v>
      </c>
    </row>
    <row r="961">
      <c r="C961" t="s">
        <v>1090</v>
      </c>
    </row>
    <row r="962">
      <c r="C962" t="s">
        <v>1091</v>
      </c>
    </row>
    <row r="963">
      <c r="C963" t="s">
        <v>1092</v>
      </c>
    </row>
    <row r="964">
      <c r="C964" t="s">
        <v>1093</v>
      </c>
    </row>
    <row r="965">
      <c r="C965" t="s">
        <v>1094</v>
      </c>
    </row>
    <row r="966">
      <c r="C966" t="s">
        <v>1095</v>
      </c>
    </row>
    <row r="967">
      <c r="C967" t="s">
        <v>1096</v>
      </c>
    </row>
    <row r="968">
      <c r="C968" t="s">
        <v>1097</v>
      </c>
    </row>
    <row r="969">
      <c r="C969" t="s">
        <v>1098</v>
      </c>
    </row>
    <row r="970">
      <c r="C970" t="s">
        <v>1099</v>
      </c>
    </row>
    <row r="971">
      <c r="C971" t="s">
        <v>1100</v>
      </c>
    </row>
    <row r="972">
      <c r="C972" t="s">
        <v>1101</v>
      </c>
    </row>
    <row r="973">
      <c r="C973" t="s">
        <v>1102</v>
      </c>
    </row>
    <row r="974">
      <c r="C974" t="s">
        <v>1103</v>
      </c>
    </row>
    <row r="975">
      <c r="C975" t="s">
        <v>1104</v>
      </c>
    </row>
    <row r="976">
      <c r="C976" t="s">
        <v>1105</v>
      </c>
    </row>
    <row r="977">
      <c r="C977" t="s">
        <v>1106</v>
      </c>
    </row>
    <row r="978">
      <c r="C978" t="s">
        <v>1107</v>
      </c>
    </row>
    <row r="979">
      <c r="C979" t="s">
        <v>1108</v>
      </c>
    </row>
    <row r="980">
      <c r="C980" t="s">
        <v>1109</v>
      </c>
    </row>
    <row r="981">
      <c r="C981" t="s">
        <v>1110</v>
      </c>
    </row>
    <row r="982">
      <c r="C982" t="s">
        <v>1111</v>
      </c>
    </row>
    <row r="983">
      <c r="C983" t="s">
        <v>1112</v>
      </c>
    </row>
    <row r="984">
      <c r="C984" t="s">
        <v>1113</v>
      </c>
    </row>
    <row r="985">
      <c r="C985" t="s">
        <v>1114</v>
      </c>
    </row>
    <row r="986">
      <c r="C986" t="s">
        <v>1115</v>
      </c>
    </row>
    <row r="987">
      <c r="C987" t="s">
        <v>1116</v>
      </c>
    </row>
    <row r="988">
      <c r="C988" t="s">
        <v>1117</v>
      </c>
    </row>
    <row r="989">
      <c r="C989" t="s">
        <v>1118</v>
      </c>
    </row>
    <row r="990">
      <c r="C990" t="s">
        <v>1119</v>
      </c>
    </row>
    <row r="991">
      <c r="C991" t="s">
        <v>1120</v>
      </c>
    </row>
    <row r="992">
      <c r="C992" t="s">
        <v>1121</v>
      </c>
    </row>
    <row r="993">
      <c r="C993" t="s">
        <v>1122</v>
      </c>
    </row>
    <row r="994">
      <c r="C994" t="s">
        <v>1123</v>
      </c>
    </row>
    <row r="995">
      <c r="C995" t="s">
        <v>1124</v>
      </c>
    </row>
    <row r="996">
      <c r="C996" t="s">
        <v>1125</v>
      </c>
    </row>
    <row r="997">
      <c r="C997" t="s">
        <v>1126</v>
      </c>
    </row>
    <row r="998">
      <c r="C998" t="s">
        <v>1127</v>
      </c>
    </row>
    <row r="999">
      <c r="C999" t="s">
        <v>1128</v>
      </c>
    </row>
    <row r="1000">
      <c r="C1000" t="s">
        <v>1129</v>
      </c>
    </row>
    <row r="1001">
      <c r="C1001" t="s">
        <v>1130</v>
      </c>
    </row>
    <row r="1002">
      <c r="C1002" t="s">
        <v>1131</v>
      </c>
    </row>
    <row r="1003">
      <c r="C1003" t="s">
        <v>1132</v>
      </c>
    </row>
    <row r="1004">
      <c r="C1004" t="s">
        <v>1133</v>
      </c>
    </row>
    <row r="1005">
      <c r="C1005" t="s">
        <v>1134</v>
      </c>
    </row>
    <row r="1006">
      <c r="C1006" t="s">
        <v>1135</v>
      </c>
    </row>
    <row r="1007">
      <c r="C1007" t="s">
        <v>1136</v>
      </c>
    </row>
    <row r="1008">
      <c r="C1008" t="s">
        <v>1137</v>
      </c>
    </row>
    <row r="1009">
      <c r="C1009" t="s">
        <v>1138</v>
      </c>
    </row>
    <row r="1010">
      <c r="C1010" t="s">
        <v>1139</v>
      </c>
    </row>
    <row r="1011">
      <c r="C1011" t="s">
        <v>1140</v>
      </c>
    </row>
    <row r="1012">
      <c r="C1012" t="s">
        <v>1141</v>
      </c>
    </row>
    <row r="1013">
      <c r="C1013" t="s">
        <v>1142</v>
      </c>
    </row>
    <row r="1014">
      <c r="C1014" t="s">
        <v>1143</v>
      </c>
    </row>
    <row r="1015">
      <c r="C1015" t="s">
        <v>1144</v>
      </c>
    </row>
    <row r="1016">
      <c r="C1016" t="s">
        <v>1145</v>
      </c>
    </row>
    <row r="1017">
      <c r="C1017" t="s">
        <v>1146</v>
      </c>
    </row>
    <row r="1018">
      <c r="C1018" t="s">
        <v>1147</v>
      </c>
    </row>
    <row r="1019">
      <c r="C1019" t="s">
        <v>1148</v>
      </c>
    </row>
    <row r="1020">
      <c r="C1020" t="s">
        <v>1149</v>
      </c>
    </row>
    <row r="1021">
      <c r="C1021" t="s">
        <v>1150</v>
      </c>
    </row>
    <row r="1022">
      <c r="C1022" t="s">
        <v>1151</v>
      </c>
    </row>
    <row r="1023">
      <c r="C1023" t="s">
        <v>1152</v>
      </c>
    </row>
    <row r="1024">
      <c r="C1024" t="s">
        <v>1153</v>
      </c>
    </row>
    <row r="1025">
      <c r="C1025" t="s">
        <v>1154</v>
      </c>
    </row>
    <row r="1026">
      <c r="C1026" t="s">
        <v>1155</v>
      </c>
    </row>
    <row r="1027">
      <c r="C1027" t="s">
        <v>1156</v>
      </c>
    </row>
  </sheetData>
  <sheetProtection objects="0" scenarios="0" selectLockedCells="0" selectUnlockedCells="0" formatCells="0" formatColumns="0" formatRows="0" insertColumns="0" insertRows="0" insertHyperlinks="0" deleteColumns="0" deleteRows="0" sort="0" autoFilter="0" pivotTables="0" algorithmName="SHA-512" hashValue="45TlcSc6Gs6VaRsPoDxJ3XJ6JRFZpNyUIRfCQyiME8c8j63vq+0GwqnN9/xzFq3kRakcCgynZsxOKjlk3qsBgQ==" saltValue="TgtfwTayLsOvWtZqbFIlVQ==" spinCount="100000" sheet="1"/>
  <mergeCells>
    <mergeCell ref="A1:AD1"/>
  </mergeCell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workbookViewId="0">
      <pane activePane="bottomLeft" state="frozen" topLeftCell="A3" xSplit="0" ySplit="2"/>
    </sheetView>
  </sheetViews>
  <cols>
    <col min="1" max="1" width="30" customWidth="1"/>
    <col min="2" max="2" width="30" customWidth="1"/>
    <col min="3" max="3" width="70" customWidth="1"/>
  </cols>
  <sheetData>
    <row r="1">
      <c r="A1" t="s" s="31">
        <v>1157</v>
      </c>
      <c r="B1" t="s" s="33">
        <v>1158</v>
      </c>
      <c r="C1" t="s" s="35">
        <v>11</v>
      </c>
      <c r="D1" t="s" s="37">
        <v>13</v>
      </c>
      <c r="E1" t="s" s="39">
        <v>14</v>
      </c>
      <c r="F1" t="s" s="41">
        <v>15</v>
      </c>
      <c r="G1" t="s" s="43">
        <v>1159</v>
      </c>
    </row>
    <row r="2">
      <c r="A2" t="s" s="32">
        <v>1157</v>
      </c>
      <c r="B2" t="s" s="34">
        <v>1158</v>
      </c>
      <c r="C2" t="s" s="36">
        <v>11</v>
      </c>
      <c r="D2" t="s" s="38">
        <v>13</v>
      </c>
      <c r="E2" t="s" s="40">
        <v>14</v>
      </c>
      <c r="F2" t="s" s="42">
        <v>15</v>
      </c>
      <c r="G2" t="s" s="44">
        <v>1159</v>
      </c>
    </row>
    <row r="3">
      <c r="A3" t="s">
        <v>1160</v>
      </c>
      <c r="B3" t="s">
        <v>1161</v>
      </c>
      <c r="C3" t="s">
        <v>51</v>
      </c>
      <c r="D3" t="s">
        <v>20</v>
      </c>
      <c r="E3" t="s">
        <v>52</v>
      </c>
      <c r="F3" t="s">
        <v>53</v>
      </c>
      <c r="G3"/>
    </row>
    <row r="4">
      <c r="A4" t="s">
        <v>1162</v>
      </c>
      <c r="B4" t="s">
        <v>1161</v>
      </c>
      <c r="C4" t="s">
        <v>80</v>
      </c>
      <c r="D4" t="s">
        <v>26</v>
      </c>
      <c r="E4"/>
      <c r="F4"/>
      <c r="G4"/>
    </row>
    <row r="5">
      <c r="A5" t="s">
        <v>1163</v>
      </c>
      <c r="B5" t="s">
        <v>1161</v>
      </c>
      <c r="C5" t="s">
        <v>1164</v>
      </c>
      <c r="D5" t="s">
        <v>24</v>
      </c>
      <c r="E5"/>
      <c r="F5"/>
      <c r="G5"/>
    </row>
    <row r="6">
      <c r="A6" t="s">
        <v>1165</v>
      </c>
      <c r="B6" t="s">
        <v>1161</v>
      </c>
      <c r="C6" t="s">
        <v>67</v>
      </c>
      <c r="D6" t="s">
        <v>29</v>
      </c>
      <c r="E6"/>
      <c r="F6"/>
      <c r="G6"/>
    </row>
    <row r="7">
      <c r="A7" t="s">
        <v>1166</v>
      </c>
      <c r="B7" t="s">
        <v>1161</v>
      </c>
      <c r="C7" t="s">
        <v>27</v>
      </c>
      <c r="D7" t="s">
        <v>26</v>
      </c>
      <c r="E7"/>
      <c r="F7"/>
      <c r="G7"/>
    </row>
    <row r="8">
      <c r="A8" t="s">
        <v>1167</v>
      </c>
      <c r="B8" t="s">
        <v>1161</v>
      </c>
      <c r="C8" t="s">
        <v>45</v>
      </c>
      <c r="D8" t="s">
        <v>20</v>
      </c>
      <c r="E8" t="s">
        <v>46</v>
      </c>
      <c r="F8" t="s">
        <v>47</v>
      </c>
      <c r="G8"/>
    </row>
    <row r="9">
      <c r="A9" t="s">
        <v>1168</v>
      </c>
      <c r="B9" t="s">
        <v>1161</v>
      </c>
      <c r="C9" t="s">
        <v>108</v>
      </c>
      <c r="D9" t="s">
        <v>20</v>
      </c>
      <c r="E9" t="s">
        <v>109</v>
      </c>
      <c r="F9" t="s">
        <v>110</v>
      </c>
      <c r="G9"/>
    </row>
    <row r="10">
      <c r="A10" t="s">
        <v>1169</v>
      </c>
      <c r="B10" t="s">
        <v>1161</v>
      </c>
      <c r="C10" t="s">
        <v>1170</v>
      </c>
      <c r="D10" t="s">
        <v>24</v>
      </c>
      <c r="E10"/>
      <c r="F10"/>
      <c r="G10"/>
    </row>
    <row r="11">
      <c r="A11" t="s">
        <v>1171</v>
      </c>
      <c r="B11" t="s">
        <v>1161</v>
      </c>
      <c r="C11" t="s">
        <v>32</v>
      </c>
      <c r="D11" t="s">
        <v>20</v>
      </c>
      <c r="E11" t="s">
        <v>33</v>
      </c>
      <c r="F11" t="s">
        <v>34</v>
      </c>
      <c r="G11"/>
    </row>
    <row r="12">
      <c r="A12" t="s">
        <v>1172</v>
      </c>
      <c r="B12" t="s">
        <v>1161</v>
      </c>
      <c r="C12" t="s">
        <v>48</v>
      </c>
      <c r="D12" t="s">
        <v>20</v>
      </c>
      <c r="E12" t="s">
        <v>49</v>
      </c>
      <c r="F12" t="s">
        <v>50</v>
      </c>
      <c r="G12"/>
    </row>
    <row r="13">
      <c r="A13" t="s">
        <v>1173</v>
      </c>
      <c r="B13" t="s">
        <v>1161</v>
      </c>
      <c r="C13" t="s">
        <v>100</v>
      </c>
      <c r="D13" t="s">
        <v>20</v>
      </c>
      <c r="E13" t="s">
        <v>101</v>
      </c>
      <c r="F13" t="s">
        <v>102</v>
      </c>
      <c r="G13"/>
    </row>
    <row r="14">
      <c r="A14" t="s">
        <v>1174</v>
      </c>
      <c r="B14" t="s">
        <v>1161</v>
      </c>
      <c r="C14" t="s">
        <v>57</v>
      </c>
      <c r="D14" t="s">
        <v>20</v>
      </c>
      <c r="E14" t="s">
        <v>58</v>
      </c>
      <c r="F14" t="s">
        <v>59</v>
      </c>
      <c r="G14"/>
    </row>
    <row r="15">
      <c r="A15" t="s">
        <v>1175</v>
      </c>
      <c r="B15" t="s">
        <v>1161</v>
      </c>
      <c r="C15" t="s">
        <v>88</v>
      </c>
      <c r="D15" t="s">
        <v>89</v>
      </c>
      <c r="E15"/>
      <c r="F15"/>
      <c r="G15"/>
    </row>
    <row r="16">
      <c r="A16" t="s">
        <v>1176</v>
      </c>
      <c r="B16" t="s">
        <v>1161</v>
      </c>
      <c r="C16" t="s">
        <v>90</v>
      </c>
      <c r="D16" t="s">
        <v>20</v>
      </c>
      <c r="E16" t="s">
        <v>91</v>
      </c>
      <c r="F16" t="s">
        <v>92</v>
      </c>
      <c r="G16"/>
    </row>
    <row r="17">
      <c r="A17" t="s">
        <v>1177</v>
      </c>
      <c r="B17" t="s">
        <v>1161</v>
      </c>
      <c r="C17" t="s">
        <v>82</v>
      </c>
      <c r="D17" t="s">
        <v>26</v>
      </c>
      <c r="E17"/>
      <c r="F17"/>
      <c r="G17"/>
    </row>
    <row r="18">
      <c r="A18" t="s">
        <v>1178</v>
      </c>
      <c r="B18" t="s">
        <v>1161</v>
      </c>
      <c r="C18" t="s">
        <v>105</v>
      </c>
      <c r="D18" t="s">
        <v>20</v>
      </c>
      <c r="E18" t="s">
        <v>106</v>
      </c>
      <c r="F18" t="s">
        <v>107</v>
      </c>
      <c r="G18"/>
    </row>
    <row r="19">
      <c r="A19" t="s">
        <v>1179</v>
      </c>
      <c r="B19" t="s">
        <v>1161</v>
      </c>
      <c r="C19" t="s">
        <v>66</v>
      </c>
      <c r="D19" t="s">
        <v>26</v>
      </c>
      <c r="E19"/>
      <c r="F19"/>
      <c r="G19"/>
    </row>
    <row r="20">
      <c r="A20" t="s">
        <v>1180</v>
      </c>
      <c r="B20" t="s">
        <v>1161</v>
      </c>
      <c r="C20" t="s">
        <v>1181</v>
      </c>
      <c r="D20" t="s">
        <v>29</v>
      </c>
      <c r="E20" t="s">
        <v>71</v>
      </c>
      <c r="F20" t="s">
        <v>72</v>
      </c>
      <c r="G20"/>
    </row>
    <row r="21">
      <c r="A21" t="s">
        <v>1182</v>
      </c>
      <c r="B21" t="s">
        <v>1161</v>
      </c>
      <c r="C21" t="s">
        <v>81</v>
      </c>
      <c r="D21" t="s">
        <v>29</v>
      </c>
      <c r="E21"/>
      <c r="F21"/>
      <c r="G21"/>
    </row>
    <row r="22">
      <c r="A22" t="s">
        <v>1183</v>
      </c>
      <c r="B22" t="s">
        <v>1161</v>
      </c>
      <c r="C22" t="s">
        <v>1184</v>
      </c>
      <c r="D22" t="s">
        <v>24</v>
      </c>
      <c r="E22"/>
      <c r="F22"/>
      <c r="G22"/>
    </row>
    <row r="23">
      <c r="A23" t="s">
        <v>1185</v>
      </c>
      <c r="B23" t="s">
        <v>1161</v>
      </c>
      <c r="C23" t="s">
        <v>95</v>
      </c>
      <c r="D23" t="s">
        <v>20</v>
      </c>
      <c r="E23" t="s">
        <v>91</v>
      </c>
      <c r="F23" t="s">
        <v>92</v>
      </c>
      <c r="G23"/>
    </row>
    <row r="24">
      <c r="A24" t="s">
        <v>1186</v>
      </c>
      <c r="B24" t="s">
        <v>1161</v>
      </c>
      <c r="C24" t="s">
        <v>40</v>
      </c>
      <c r="D24" t="s">
        <v>26</v>
      </c>
      <c r="E24"/>
      <c r="F24"/>
      <c r="G24"/>
    </row>
    <row r="25">
      <c r="A25" t="s">
        <v>1187</v>
      </c>
      <c r="B25" t="s">
        <v>1161</v>
      </c>
      <c r="C25" t="s">
        <v>35</v>
      </c>
      <c r="D25" t="s">
        <v>20</v>
      </c>
      <c r="E25" t="s">
        <v>36</v>
      </c>
      <c r="F25" t="s">
        <v>37</v>
      </c>
      <c r="G25"/>
    </row>
    <row r="26">
      <c r="A26" t="s">
        <v>1188</v>
      </c>
      <c r="B26" t="s">
        <v>1161</v>
      </c>
      <c r="C26" t="s">
        <v>16</v>
      </c>
      <c r="D26" t="s">
        <v>18</v>
      </c>
      <c r="E26"/>
      <c r="F26"/>
      <c r="G26"/>
    </row>
    <row r="27">
      <c r="A27" t="s">
        <v>1189</v>
      </c>
      <c r="B27" t="s">
        <v>1161</v>
      </c>
      <c r="C27" t="s">
        <v>1190</v>
      </c>
      <c r="D27" t="s">
        <v>24</v>
      </c>
      <c r="E27"/>
      <c r="F27"/>
      <c r="G27"/>
    </row>
    <row r="28">
      <c r="A28" t="s">
        <v>1191</v>
      </c>
      <c r="B28" t="s">
        <v>1161</v>
      </c>
      <c r="C28" t="s">
        <v>93</v>
      </c>
      <c r="D28" t="s">
        <v>89</v>
      </c>
      <c r="E28"/>
      <c r="F28"/>
      <c r="G28"/>
    </row>
    <row r="29">
      <c r="A29" t="s">
        <v>1192</v>
      </c>
      <c r="B29" t="s">
        <v>1161</v>
      </c>
      <c r="C29" t="s">
        <v>98</v>
      </c>
      <c r="D29" t="s">
        <v>20</v>
      </c>
      <c r="E29" t="s">
        <v>91</v>
      </c>
      <c r="F29" t="s">
        <v>92</v>
      </c>
      <c r="G29"/>
    </row>
    <row r="30">
      <c r="A30" t="s">
        <v>1193</v>
      </c>
      <c r="B30" t="s">
        <v>1161</v>
      </c>
      <c r="C30" t="s">
        <v>1194</v>
      </c>
      <c r="D30" t="s">
        <v>24</v>
      </c>
      <c r="E30"/>
      <c r="F30"/>
      <c r="G30"/>
    </row>
    <row r="31">
      <c r="A31" t="s">
        <v>1195</v>
      </c>
      <c r="B31" t="s">
        <v>1161</v>
      </c>
      <c r="C31" t="s">
        <v>76</v>
      </c>
      <c r="D31" t="s">
        <v>20</v>
      </c>
      <c r="E31" t="s">
        <v>78</v>
      </c>
      <c r="F31" t="s">
        <v>79</v>
      </c>
      <c r="G31"/>
    </row>
    <row r="32">
      <c r="A32" t="s">
        <v>1196</v>
      </c>
      <c r="B32" t="s">
        <v>1161</v>
      </c>
      <c r="C32" t="s">
        <v>54</v>
      </c>
      <c r="D32" t="s">
        <v>20</v>
      </c>
      <c r="E32" t="s">
        <v>55</v>
      </c>
      <c r="F32" t="s">
        <v>56</v>
      </c>
      <c r="G32"/>
    </row>
    <row r="33">
      <c r="A33" t="s">
        <v>1197</v>
      </c>
      <c r="B33" t="s">
        <v>1161</v>
      </c>
      <c r="C33" t="s">
        <v>35</v>
      </c>
      <c r="D33" t="s">
        <v>20</v>
      </c>
      <c r="E33" t="s">
        <v>36</v>
      </c>
      <c r="F33" t="s">
        <v>37</v>
      </c>
      <c r="G33"/>
    </row>
    <row r="34">
      <c r="A34" t="s">
        <v>1198</v>
      </c>
      <c r="B34" t="s">
        <v>1161</v>
      </c>
      <c r="C34" t="s">
        <v>32</v>
      </c>
      <c r="D34" t="s">
        <v>20</v>
      </c>
      <c r="E34" t="s">
        <v>33</v>
      </c>
      <c r="F34" t="s">
        <v>34</v>
      </c>
      <c r="G34"/>
    </row>
    <row r="35">
      <c r="A35" t="s">
        <v>1199</v>
      </c>
      <c r="B35" t="s">
        <v>1161</v>
      </c>
      <c r="C35" t="s">
        <v>1200</v>
      </c>
      <c r="D35" t="s">
        <v>24</v>
      </c>
      <c r="E35"/>
      <c r="F35"/>
      <c r="G35"/>
    </row>
    <row r="36">
      <c r="A36" t="s">
        <v>1201</v>
      </c>
      <c r="B36" t="s">
        <v>1161</v>
      </c>
      <c r="C36" t="s">
        <v>97</v>
      </c>
      <c r="D36" t="s">
        <v>20</v>
      </c>
      <c r="E36"/>
      <c r="F36"/>
      <c r="G36"/>
    </row>
    <row r="37">
      <c r="A37" t="s">
        <v>1202</v>
      </c>
      <c r="B37" t="s">
        <v>1161</v>
      </c>
      <c r="C37" t="s">
        <v>25</v>
      </c>
      <c r="D37" t="s">
        <v>26</v>
      </c>
      <c r="E37"/>
      <c r="F37"/>
      <c r="G37"/>
    </row>
    <row r="38">
      <c r="A38" t="s">
        <v>1203</v>
      </c>
      <c r="B38" t="s">
        <v>1161</v>
      </c>
      <c r="C38" t="s">
        <v>99</v>
      </c>
      <c r="D38" t="s">
        <v>89</v>
      </c>
      <c r="E38"/>
      <c r="F38"/>
      <c r="G38"/>
    </row>
    <row r="39">
      <c r="A39" t="s">
        <v>1204</v>
      </c>
      <c r="B39" t="s">
        <v>1161</v>
      </c>
      <c r="C39" t="s">
        <v>83</v>
      </c>
      <c r="D39" t="s">
        <v>26</v>
      </c>
      <c r="E39"/>
      <c r="F39"/>
      <c r="G39"/>
    </row>
    <row r="40">
      <c r="A40" t="s">
        <v>1205</v>
      </c>
      <c r="B40" t="s">
        <v>1161</v>
      </c>
      <c r="C40" t="s">
        <v>1206</v>
      </c>
      <c r="D40" t="s">
        <v>24</v>
      </c>
      <c r="E40"/>
      <c r="F40"/>
      <c r="G40"/>
    </row>
    <row r="41">
      <c r="A41" t="s">
        <v>1207</v>
      </c>
      <c r="B41" t="s">
        <v>1161</v>
      </c>
      <c r="C41" t="s">
        <v>1208</v>
      </c>
      <c r="D41" t="s">
        <v>24</v>
      </c>
      <c r="E41"/>
      <c r="F41"/>
      <c r="G41"/>
    </row>
    <row r="42">
      <c r="A42" t="s">
        <v>1209</v>
      </c>
      <c r="B42" t="s">
        <v>1161</v>
      </c>
      <c r="C42" t="s">
        <v>1210</v>
      </c>
      <c r="D42" t="s">
        <v>24</v>
      </c>
      <c r="E42"/>
      <c r="F42"/>
      <c r="G42"/>
    </row>
    <row r="43">
      <c r="A43" t="s">
        <v>1211</v>
      </c>
      <c r="B43" t="s">
        <v>1161</v>
      </c>
      <c r="C43" t="s">
        <v>1212</v>
      </c>
      <c r="D43" t="s">
        <v>24</v>
      </c>
      <c r="E43"/>
      <c r="F43"/>
      <c r="G43"/>
    </row>
    <row r="44">
      <c r="A44" t="s">
        <v>1213</v>
      </c>
      <c r="B44" t="s">
        <v>1161</v>
      </c>
      <c r="C44" t="s">
        <v>60</v>
      </c>
      <c r="D44" t="s">
        <v>20</v>
      </c>
      <c r="E44" t="s">
        <v>46</v>
      </c>
      <c r="F44" t="s">
        <v>47</v>
      </c>
      <c r="G44"/>
    </row>
    <row r="45">
      <c r="A45" t="s">
        <v>1214</v>
      </c>
      <c r="B45" t="s">
        <v>1161</v>
      </c>
      <c r="C45" t="s">
        <v>94</v>
      </c>
      <c r="D45" t="s">
        <v>89</v>
      </c>
      <c r="E45"/>
      <c r="F45"/>
      <c r="G45"/>
    </row>
    <row r="46">
      <c r="A46" t="s">
        <v>1215</v>
      </c>
      <c r="B46" t="s">
        <v>1161</v>
      </c>
      <c r="C46" t="s">
        <v>1216</v>
      </c>
      <c r="D46" t="s">
        <v>24</v>
      </c>
      <c r="E46"/>
      <c r="F46"/>
      <c r="G46"/>
    </row>
    <row r="47">
      <c r="A47" t="s">
        <v>1217</v>
      </c>
      <c r="B47" t="s">
        <v>1161</v>
      </c>
      <c r="C47" t="s">
        <v>1218</v>
      </c>
      <c r="D47" t="s">
        <v>26</v>
      </c>
      <c r="E47"/>
      <c r="F47"/>
      <c r="G47"/>
    </row>
    <row r="48">
      <c r="A48" t="s">
        <v>1219</v>
      </c>
      <c r="B48" t="s">
        <v>1161</v>
      </c>
      <c r="C48" t="s">
        <v>1220</v>
      </c>
      <c r="D48" t="s">
        <v>20</v>
      </c>
      <c r="E48" t="s">
        <v>21</v>
      </c>
      <c r="F48" t="s">
        <v>22</v>
      </c>
      <c r="G48"/>
    </row>
    <row r="49">
      <c r="A49" t="s">
        <v>1221</v>
      </c>
      <c r="B49" t="s">
        <v>1161</v>
      </c>
      <c r="C49" t="s">
        <v>96</v>
      </c>
      <c r="D49" t="s">
        <v>20</v>
      </c>
      <c r="E49" t="s">
        <v>91</v>
      </c>
      <c r="F49" t="s">
        <v>92</v>
      </c>
      <c r="G49"/>
    </row>
    <row r="50">
      <c r="A50" t="s">
        <v>1222</v>
      </c>
      <c r="B50" t="s">
        <v>1161</v>
      </c>
      <c r="C50" t="s">
        <v>1223</v>
      </c>
      <c r="D50" t="s">
        <v>24</v>
      </c>
      <c r="E50"/>
      <c r="F50"/>
      <c r="G50"/>
    </row>
    <row r="51">
      <c r="A51" t="s">
        <v>1224</v>
      </c>
      <c r="B51" t="s">
        <v>1161</v>
      </c>
      <c r="C51" t="s">
        <v>28</v>
      </c>
      <c r="D51" t="s">
        <v>29</v>
      </c>
      <c r="E51" t="s">
        <v>30</v>
      </c>
      <c r="F51" t="s">
        <v>31</v>
      </c>
      <c r="G51"/>
    </row>
    <row r="52">
      <c r="A52" t="s">
        <v>1225</v>
      </c>
      <c r="B52" t="s">
        <v>1161</v>
      </c>
      <c r="C52" t="s">
        <v>1226</v>
      </c>
      <c r="D52" t="s">
        <v>20</v>
      </c>
      <c r="E52" t="s">
        <v>86</v>
      </c>
      <c r="F52" t="s">
        <v>87</v>
      </c>
      <c r="G52"/>
    </row>
    <row r="53">
      <c r="A53" t="s">
        <v>1227</v>
      </c>
      <c r="B53" t="s">
        <v>1161</v>
      </c>
      <c r="C53" t="s">
        <v>41</v>
      </c>
      <c r="D53" t="s">
        <v>20</v>
      </c>
      <c r="E53" t="s">
        <v>42</v>
      </c>
      <c r="F53" t="s">
        <v>43</v>
      </c>
      <c r="G53"/>
    </row>
    <row r="54">
      <c r="A54" t="s">
        <v>1228</v>
      </c>
      <c r="B54" t="s">
        <v>1229</v>
      </c>
      <c r="C54" t="s">
        <v>1230</v>
      </c>
      <c r="D54"/>
      <c r="E54"/>
      <c r="F54"/>
      <c r="G54"/>
    </row>
    <row r="55">
      <c r="A55" t="s">
        <v>1231</v>
      </c>
      <c r="B55" t="s">
        <v>1229</v>
      </c>
      <c r="C55" t="s">
        <v>1232</v>
      </c>
      <c r="D55"/>
      <c r="E55"/>
      <c r="F55"/>
      <c r="G55"/>
    </row>
    <row r="56">
      <c r="A56" t="s">
        <v>1233</v>
      </c>
      <c r="B56" t="s">
        <v>1229</v>
      </c>
      <c r="C56" t="s">
        <v>1234</v>
      </c>
      <c r="D56"/>
      <c r="E56"/>
      <c r="F56"/>
      <c r="G56"/>
    </row>
    <row r="57">
      <c r="A57" t="s">
        <v>1235</v>
      </c>
      <c r="B57" t="s">
        <v>1236</v>
      </c>
      <c r="C57"/>
      <c r="D57"/>
      <c r="E57"/>
      <c r="F57"/>
      <c r="G57"/>
    </row>
    <row r="58">
      <c r="A58" t="s">
        <v>1237</v>
      </c>
      <c r="B58" t="s">
        <v>1236</v>
      </c>
      <c r="C58"/>
      <c r="D58"/>
      <c r="E58"/>
      <c r="F58"/>
      <c r="G58"/>
    </row>
    <row r="59">
      <c r="A59" t="s">
        <v>1238</v>
      </c>
      <c r="B59" t="s">
        <v>1236</v>
      </c>
      <c r="C59"/>
      <c r="D59"/>
      <c r="E59"/>
      <c r="F59"/>
      <c r="G59"/>
    </row>
    <row r="60">
      <c r="A60" t="s">
        <v>1239</v>
      </c>
      <c r="B60" t="s">
        <v>1236</v>
      </c>
      <c r="C60"/>
      <c r="D60"/>
      <c r="E60"/>
      <c r="F60"/>
      <c r="G60"/>
    </row>
    <row r="61">
      <c r="A61" t="s">
        <v>1240</v>
      </c>
      <c r="B61" t="s">
        <v>1236</v>
      </c>
      <c r="C61"/>
      <c r="D61"/>
      <c r="E61"/>
      <c r="F61"/>
      <c r="G61"/>
    </row>
    <row r="62">
      <c r="A62" t="s">
        <v>1241</v>
      </c>
      <c r="B62" t="s">
        <v>1236</v>
      </c>
      <c r="C62"/>
      <c r="D62"/>
      <c r="E62"/>
      <c r="F62"/>
      <c r="G62"/>
    </row>
    <row r="63">
      <c r="A63" t="s">
        <v>1242</v>
      </c>
      <c r="B63" t="s">
        <v>1236</v>
      </c>
      <c r="C63"/>
      <c r="D63"/>
      <c r="E63"/>
      <c r="F63"/>
      <c r="G63"/>
    </row>
    <row r="64">
      <c r="A64" t="s">
        <v>1243</v>
      </c>
      <c r="B64" t="s">
        <v>1236</v>
      </c>
      <c r="C64"/>
      <c r="D64"/>
      <c r="E64"/>
      <c r="F64"/>
      <c r="G64"/>
    </row>
    <row r="65">
      <c r="A65" t="s">
        <v>1244</v>
      </c>
      <c r="B65" t="s">
        <v>1236</v>
      </c>
      <c r="C65"/>
      <c r="D65"/>
      <c r="E65"/>
      <c r="F65"/>
      <c r="G65"/>
    </row>
    <row r="66">
      <c r="A66" t="s">
        <v>1245</v>
      </c>
      <c r="B66" t="s">
        <v>1236</v>
      </c>
      <c r="C66"/>
      <c r="D66"/>
      <c r="E66"/>
      <c r="F66"/>
      <c r="G66"/>
    </row>
    <row r="67">
      <c r="A67" t="s">
        <v>1246</v>
      </c>
      <c r="B67" t="s">
        <v>1236</v>
      </c>
      <c r="C67"/>
      <c r="D67"/>
      <c r="E67"/>
      <c r="F67"/>
      <c r="G67"/>
    </row>
    <row r="68">
      <c r="A68" t="s">
        <v>1247</v>
      </c>
      <c r="B68" t="s">
        <v>1236</v>
      </c>
      <c r="C68"/>
      <c r="D68"/>
      <c r="E68"/>
      <c r="F68"/>
      <c r="G68"/>
    </row>
    <row r="69">
      <c r="A69" t="s">
        <v>1248</v>
      </c>
      <c r="B69" t="s">
        <v>1236</v>
      </c>
      <c r="C69"/>
      <c r="D69"/>
      <c r="E69"/>
      <c r="F69"/>
      <c r="G69"/>
    </row>
    <row r="70">
      <c r="A70" t="s">
        <v>1249</v>
      </c>
      <c r="B70" t="s">
        <v>1236</v>
      </c>
      <c r="C70"/>
      <c r="D70"/>
      <c r="E70"/>
      <c r="F70"/>
      <c r="G70"/>
    </row>
    <row r="71">
      <c r="A71" t="s">
        <v>1250</v>
      </c>
      <c r="B71" t="s">
        <v>1236</v>
      </c>
      <c r="C71"/>
      <c r="D71"/>
      <c r="E71"/>
      <c r="F71"/>
      <c r="G71"/>
    </row>
    <row r="72">
      <c r="A72" t="s">
        <v>1251</v>
      </c>
      <c r="B72" t="s">
        <v>1236</v>
      </c>
      <c r="C72"/>
      <c r="D72"/>
      <c r="E72"/>
      <c r="F72"/>
      <c r="G72"/>
    </row>
    <row r="73">
      <c r="A73" t="s">
        <v>1252</v>
      </c>
      <c r="B73" t="s">
        <v>1236</v>
      </c>
      <c r="C73"/>
      <c r="D73"/>
      <c r="E73"/>
      <c r="F73"/>
      <c r="G73"/>
    </row>
    <row r="74">
      <c r="A74" t="s">
        <v>1253</v>
      </c>
      <c r="B74" t="s">
        <v>1236</v>
      </c>
      <c r="C74"/>
      <c r="D74"/>
      <c r="E74"/>
      <c r="F74"/>
      <c r="G74"/>
    </row>
    <row r="75">
      <c r="A75" t="s">
        <v>1254</v>
      </c>
      <c r="B75" t="s">
        <v>1236</v>
      </c>
      <c r="C75"/>
      <c r="D75"/>
      <c r="E75"/>
      <c r="F75"/>
      <c r="G75"/>
    </row>
    <row r="76">
      <c r="A76" t="s">
        <v>1255</v>
      </c>
      <c r="B76" t="s">
        <v>1236</v>
      </c>
      <c r="C76"/>
      <c r="D76"/>
      <c r="E76"/>
      <c r="F76"/>
      <c r="G76"/>
    </row>
    <row r="77">
      <c r="A77" t="s">
        <v>1256</v>
      </c>
      <c r="B77" t="s">
        <v>1236</v>
      </c>
      <c r="C77"/>
      <c r="D77"/>
      <c r="E77"/>
      <c r="F77"/>
      <c r="G77"/>
    </row>
    <row r="78">
      <c r="A78" t="s">
        <v>1257</v>
      </c>
      <c r="B78" t="s">
        <v>1236</v>
      </c>
      <c r="C78"/>
      <c r="D78"/>
      <c r="E78"/>
      <c r="F78"/>
      <c r="G78"/>
    </row>
    <row r="79">
      <c r="A79" t="s">
        <v>1258</v>
      </c>
      <c r="B79" t="s">
        <v>1236</v>
      </c>
      <c r="C79"/>
      <c r="D79"/>
      <c r="E79"/>
      <c r="F79"/>
      <c r="G79"/>
    </row>
    <row r="80">
      <c r="A80" t="s">
        <v>1259</v>
      </c>
      <c r="B80" t="s">
        <v>1236</v>
      </c>
      <c r="C80"/>
      <c r="D80"/>
      <c r="E80"/>
      <c r="F80"/>
      <c r="G80"/>
    </row>
    <row r="81">
      <c r="A81" t="s">
        <v>1260</v>
      </c>
      <c r="B81" t="s">
        <v>1236</v>
      </c>
      <c r="C81"/>
      <c r="D81"/>
      <c r="E81"/>
      <c r="F81"/>
      <c r="G81"/>
    </row>
    <row r="82">
      <c r="A82" t="s">
        <v>1261</v>
      </c>
      <c r="B82" t="s">
        <v>1236</v>
      </c>
      <c r="C82"/>
      <c r="D82"/>
      <c r="E82"/>
      <c r="F82"/>
      <c r="G82"/>
    </row>
    <row r="83">
      <c r="A83" t="s">
        <v>1262</v>
      </c>
      <c r="B83" t="s">
        <v>1236</v>
      </c>
      <c r="C83"/>
      <c r="D83"/>
      <c r="E83"/>
      <c r="F83"/>
      <c r="G83"/>
    </row>
    <row r="84">
      <c r="A84" t="s">
        <v>1263</v>
      </c>
      <c r="B84" t="s">
        <v>1236</v>
      </c>
      <c r="C84"/>
      <c r="D84"/>
      <c r="E84"/>
      <c r="F84"/>
      <c r="G84"/>
    </row>
    <row r="85">
      <c r="A85" t="s">
        <v>1264</v>
      </c>
      <c r="B85" t="s">
        <v>1236</v>
      </c>
      <c r="C85"/>
      <c r="D85"/>
      <c r="E85"/>
      <c r="F85"/>
      <c r="G85"/>
    </row>
    <row r="86">
      <c r="A86" t="s">
        <v>1265</v>
      </c>
      <c r="B86" t="s">
        <v>1236</v>
      </c>
      <c r="C86"/>
      <c r="D86"/>
      <c r="E86"/>
      <c r="F86"/>
      <c r="G86"/>
    </row>
    <row r="87">
      <c r="A87" t="s">
        <v>1266</v>
      </c>
      <c r="B87" t="s">
        <v>1236</v>
      </c>
      <c r="C87"/>
      <c r="D87"/>
      <c r="E87"/>
      <c r="F87"/>
      <c r="G87"/>
    </row>
    <row r="88">
      <c r="A88" t="s">
        <v>1267</v>
      </c>
      <c r="B88" t="s">
        <v>1236</v>
      </c>
      <c r="C88"/>
      <c r="D88"/>
      <c r="E88"/>
      <c r="F88"/>
      <c r="G88"/>
    </row>
    <row r="89">
      <c r="A89" t="s">
        <v>1268</v>
      </c>
      <c r="B89" t="s">
        <v>1236</v>
      </c>
      <c r="C89"/>
      <c r="D89"/>
      <c r="E89"/>
      <c r="F89"/>
      <c r="G89"/>
    </row>
    <row r="90">
      <c r="A90" t="s">
        <v>1269</v>
      </c>
      <c r="B90" t="s">
        <v>1236</v>
      </c>
      <c r="C90"/>
      <c r="D90"/>
      <c r="E90"/>
      <c r="F90"/>
      <c r="G90"/>
    </row>
    <row r="91">
      <c r="A91" t="s">
        <v>1270</v>
      </c>
      <c r="B91" t="s">
        <v>1236</v>
      </c>
      <c r="C91"/>
      <c r="D91"/>
      <c r="E91"/>
      <c r="F91"/>
      <c r="G91"/>
    </row>
    <row r="92">
      <c r="A92" t="s">
        <v>1271</v>
      </c>
      <c r="B92" t="s">
        <v>1236</v>
      </c>
      <c r="C92"/>
      <c r="D92"/>
      <c r="E92"/>
      <c r="F92"/>
      <c r="G92"/>
    </row>
    <row r="93">
      <c r="A93" t="s">
        <v>1272</v>
      </c>
      <c r="B93" t="s">
        <v>1236</v>
      </c>
      <c r="C93"/>
      <c r="D93"/>
      <c r="E93"/>
      <c r="F93"/>
      <c r="G93"/>
    </row>
    <row r="94">
      <c r="A94" t="s">
        <v>1273</v>
      </c>
      <c r="B94" t="s">
        <v>1236</v>
      </c>
      <c r="C94"/>
      <c r="D94"/>
      <c r="E94"/>
      <c r="F94"/>
      <c r="G94"/>
    </row>
    <row r="95">
      <c r="A95" t="s">
        <v>1274</v>
      </c>
      <c r="B95" t="s">
        <v>1236</v>
      </c>
      <c r="C95"/>
      <c r="D95"/>
      <c r="E95"/>
      <c r="F95"/>
      <c r="G95"/>
    </row>
    <row r="96">
      <c r="A96" t="s">
        <v>1275</v>
      </c>
      <c r="B96" t="s">
        <v>1236</v>
      </c>
      <c r="C96"/>
      <c r="D96"/>
      <c r="E96"/>
      <c r="F96"/>
      <c r="G96"/>
    </row>
    <row r="97">
      <c r="A97" t="s">
        <v>1276</v>
      </c>
      <c r="B97" t="s">
        <v>1236</v>
      </c>
      <c r="C97"/>
      <c r="D97"/>
      <c r="E97"/>
      <c r="F97"/>
      <c r="G97"/>
    </row>
    <row r="98">
      <c r="A98" t="s">
        <v>1277</v>
      </c>
      <c r="B98" t="s">
        <v>1236</v>
      </c>
      <c r="C98"/>
      <c r="D98"/>
      <c r="E98"/>
      <c r="F98"/>
      <c r="G98"/>
    </row>
    <row r="99">
      <c r="A99" t="s">
        <v>1278</v>
      </c>
      <c r="B99" t="s">
        <v>1279</v>
      </c>
      <c r="C99" t="s">
        <v>1280</v>
      </c>
      <c r="D99"/>
      <c r="E99"/>
      <c r="F99"/>
      <c r="G99"/>
    </row>
    <row r="100">
      <c r="A100" t="s">
        <v>1281</v>
      </c>
      <c r="B100" t="s">
        <v>1279</v>
      </c>
      <c r="C100" t="s">
        <v>1282</v>
      </c>
      <c r="D100"/>
      <c r="E100"/>
      <c r="F100"/>
      <c r="G100"/>
    </row>
    <row r="101">
      <c r="A101" t="s">
        <v>1283</v>
      </c>
      <c r="B101" t="s">
        <v>1279</v>
      </c>
      <c r="C101" t="s">
        <v>1284</v>
      </c>
      <c r="D101"/>
      <c r="E101"/>
      <c r="F101"/>
      <c r="G101"/>
    </row>
    <row r="102">
      <c r="A102" t="s">
        <v>1285</v>
      </c>
      <c r="B102" t="s">
        <v>1279</v>
      </c>
      <c r="C102" t="s">
        <v>1286</v>
      </c>
      <c r="D102"/>
      <c r="E102"/>
      <c r="F102"/>
      <c r="G102"/>
    </row>
    <row r="103">
      <c r="A103" t="s">
        <v>1287</v>
      </c>
      <c r="B103" t="s">
        <v>1279</v>
      </c>
      <c r="C103" t="s">
        <v>1288</v>
      </c>
      <c r="D103"/>
      <c r="E103"/>
      <c r="F103"/>
      <c r="G103"/>
    </row>
    <row r="104">
      <c r="A104" t="s">
        <v>1289</v>
      </c>
      <c r="B104" t="s">
        <v>1279</v>
      </c>
      <c r="C104" t="s">
        <v>1290</v>
      </c>
      <c r="D104"/>
      <c r="E104"/>
      <c r="F104"/>
      <c r="G104"/>
    </row>
    <row r="105">
      <c r="A105" t="s">
        <v>1291</v>
      </c>
      <c r="B105" t="s">
        <v>1279</v>
      </c>
      <c r="C105" t="s">
        <v>1292</v>
      </c>
      <c r="D105"/>
      <c r="E105"/>
      <c r="F105"/>
      <c r="G105"/>
    </row>
    <row r="106">
      <c r="A106" t="s">
        <v>1293</v>
      </c>
      <c r="B106" t="s">
        <v>1279</v>
      </c>
      <c r="C106" t="s">
        <v>1294</v>
      </c>
      <c r="D106"/>
      <c r="E106"/>
      <c r="F106"/>
      <c r="G106"/>
    </row>
    <row r="107">
      <c r="A107" t="s">
        <v>1295</v>
      </c>
      <c r="B107" t="s">
        <v>1279</v>
      </c>
      <c r="C107" t="s">
        <v>1296</v>
      </c>
      <c r="D107"/>
      <c r="E107"/>
      <c r="F107"/>
      <c r="G107"/>
    </row>
    <row r="108">
      <c r="A108" t="s">
        <v>1297</v>
      </c>
      <c r="B108" t="s">
        <v>1279</v>
      </c>
      <c r="C108" t="s">
        <v>1298</v>
      </c>
      <c r="D108"/>
      <c r="E108"/>
      <c r="F108"/>
      <c r="G108"/>
    </row>
    <row r="109">
      <c r="A109" t="s">
        <v>1299</v>
      </c>
      <c r="B109" t="s">
        <v>1279</v>
      </c>
      <c r="C109" t="s">
        <v>1300</v>
      </c>
      <c r="D109"/>
      <c r="E109"/>
      <c r="F109"/>
      <c r="G109"/>
    </row>
    <row r="110">
      <c r="A110" t="s">
        <v>1301</v>
      </c>
      <c r="B110" t="s">
        <v>1302</v>
      </c>
      <c r="C110" t="s">
        <v>1303</v>
      </c>
      <c r="D110"/>
      <c r="E110"/>
      <c r="F110"/>
      <c r="G110">
        <v>20</v>
      </c>
    </row>
    <row r="111">
      <c r="A111" t="s">
        <v>1305</v>
      </c>
      <c r="B111" t="s">
        <v>1306</v>
      </c>
      <c r="C111" t="s">
        <v>1307</v>
      </c>
      <c r="D111"/>
      <c r="E111"/>
      <c r="F111"/>
      <c r="G111"/>
    </row>
    <row r="112">
      <c r="A112" t="s">
        <v>1308</v>
      </c>
      <c r="B112" t="s">
        <v>1309</v>
      </c>
      <c r="C112" t="s">
        <v>1310</v>
      </c>
      <c r="D112"/>
      <c r="E112"/>
      <c r="F112"/>
      <c r="G112"/>
    </row>
    <row r="113">
      <c r="A113" t="s">
        <v>1311</v>
      </c>
      <c r="B113" t="s">
        <v>1309</v>
      </c>
      <c r="C113" t="s">
        <v>1312</v>
      </c>
      <c r="D113"/>
      <c r="E113"/>
      <c r="F113"/>
      <c r="G113"/>
    </row>
    <row r="114">
      <c r="A114" t="s">
        <v>1313</v>
      </c>
      <c r="B114" t="s">
        <v>1309</v>
      </c>
      <c r="C114" t="s">
        <v>1314</v>
      </c>
      <c r="D114"/>
      <c r="E114"/>
      <c r="F114"/>
      <c r="G114"/>
    </row>
    <row r="115">
      <c r="A115" t="s">
        <v>1315</v>
      </c>
      <c r="B115" t="s">
        <v>1309</v>
      </c>
      <c r="C115" t="s">
        <v>1316</v>
      </c>
      <c r="D115"/>
      <c r="E115"/>
      <c r="F115"/>
      <c r="G115"/>
    </row>
    <row r="116">
      <c r="A116" t="s">
        <v>1317</v>
      </c>
      <c r="B116" t="s">
        <v>1309</v>
      </c>
      <c r="C116" t="s">
        <v>1318</v>
      </c>
      <c r="D116"/>
      <c r="E116"/>
      <c r="F116"/>
      <c r="G116"/>
    </row>
    <row r="117">
      <c r="A117" t="s">
        <v>1319</v>
      </c>
      <c r="B117" t="s">
        <v>1309</v>
      </c>
      <c r="C117" t="s">
        <v>1320</v>
      </c>
      <c r="D117"/>
      <c r="E117"/>
      <c r="F117"/>
      <c r="G117"/>
    </row>
    <row r="118">
      <c r="A118" t="s">
        <v>1321</v>
      </c>
      <c r="B118" t="s">
        <v>1309</v>
      </c>
      <c r="C118" t="s">
        <v>1322</v>
      </c>
      <c r="D118"/>
      <c r="E118"/>
      <c r="F118"/>
      <c r="G118"/>
    </row>
    <row r="119">
      <c r="A119" t="s">
        <v>1323</v>
      </c>
      <c r="B119" t="s">
        <v>1309</v>
      </c>
      <c r="C119" t="s">
        <v>1324</v>
      </c>
      <c r="D119"/>
      <c r="E119"/>
      <c r="F119"/>
      <c r="G119"/>
    </row>
    <row r="120">
      <c r="A120" t="s">
        <v>1325</v>
      </c>
      <c r="B120" t="s">
        <v>1309</v>
      </c>
      <c r="C120" t="s">
        <v>1326</v>
      </c>
      <c r="D120"/>
      <c r="E120"/>
      <c r="F120"/>
      <c r="G120"/>
    </row>
    <row r="121">
      <c r="A121" t="s">
        <v>1327</v>
      </c>
      <c r="B121" t="s">
        <v>1309</v>
      </c>
      <c r="C121" t="s">
        <v>1328</v>
      </c>
      <c r="D121"/>
      <c r="E121"/>
      <c r="F121"/>
      <c r="G121"/>
    </row>
    <row r="122">
      <c r="A122" t="s">
        <v>1329</v>
      </c>
      <c r="B122" t="s">
        <v>1309</v>
      </c>
      <c r="C122" t="s">
        <v>1330</v>
      </c>
      <c r="D122"/>
      <c r="E122"/>
      <c r="F122"/>
      <c r="G122"/>
    </row>
    <row r="123">
      <c r="A123" t="s">
        <v>1331</v>
      </c>
      <c r="B123" t="s">
        <v>1309</v>
      </c>
      <c r="C123" t="s">
        <v>1332</v>
      </c>
      <c r="D123"/>
      <c r="E123"/>
      <c r="F123"/>
      <c r="G123"/>
    </row>
    <row r="124">
      <c r="A124" t="s">
        <v>1333</v>
      </c>
      <c r="B124" t="s">
        <v>1309</v>
      </c>
      <c r="C124" t="s">
        <v>1334</v>
      </c>
      <c r="D124"/>
      <c r="E124"/>
      <c r="F124"/>
      <c r="G124"/>
    </row>
    <row r="125">
      <c r="A125" t="s">
        <v>1335</v>
      </c>
      <c r="B125" t="s">
        <v>1309</v>
      </c>
      <c r="C125" t="s">
        <v>1336</v>
      </c>
      <c r="D125"/>
      <c r="E125"/>
      <c r="F125"/>
      <c r="G125"/>
    </row>
    <row r="126">
      <c r="A126" t="s">
        <v>1337</v>
      </c>
      <c r="B126" t="s">
        <v>1309</v>
      </c>
      <c r="C126" t="s">
        <v>1338</v>
      </c>
      <c r="D126"/>
      <c r="E126"/>
      <c r="F126"/>
      <c r="G126"/>
    </row>
    <row r="127">
      <c r="A127" t="s">
        <v>1339</v>
      </c>
      <c r="B127" t="s">
        <v>1309</v>
      </c>
      <c r="C127" t="s">
        <v>1340</v>
      </c>
      <c r="D127"/>
      <c r="E127"/>
      <c r="F127"/>
      <c r="G127"/>
    </row>
    <row r="128">
      <c r="A128" t="s">
        <v>1341</v>
      </c>
      <c r="B128" t="s">
        <v>1309</v>
      </c>
      <c r="C128" t="s">
        <v>1342</v>
      </c>
      <c r="D128"/>
      <c r="E128"/>
      <c r="F128"/>
      <c r="G128"/>
    </row>
    <row r="129">
      <c r="A129" t="s">
        <v>1343</v>
      </c>
      <c r="B129" t="s">
        <v>1309</v>
      </c>
      <c r="C129" t="s">
        <v>1344</v>
      </c>
      <c r="D129"/>
      <c r="E129"/>
      <c r="F129"/>
      <c r="G129"/>
    </row>
    <row r="130">
      <c r="A130" t="s">
        <v>1345</v>
      </c>
      <c r="B130" t="s">
        <v>1309</v>
      </c>
      <c r="C130" t="s">
        <v>1346</v>
      </c>
      <c r="D130"/>
      <c r="E130"/>
      <c r="F130"/>
      <c r="G130"/>
    </row>
    <row r="131">
      <c r="A131" t="s">
        <v>1347</v>
      </c>
      <c r="B131" t="s">
        <v>1309</v>
      </c>
      <c r="C131" t="s">
        <v>1348</v>
      </c>
      <c r="D131"/>
      <c r="E131"/>
      <c r="F131"/>
      <c r="G131"/>
    </row>
    <row r="132">
      <c r="A132" t="s">
        <v>1349</v>
      </c>
      <c r="B132" t="s">
        <v>1309</v>
      </c>
      <c r="C132" t="s">
        <v>1350</v>
      </c>
      <c r="D132"/>
      <c r="E132"/>
      <c r="F132"/>
      <c r="G132"/>
    </row>
    <row r="133">
      <c r="A133" t="s">
        <v>1351</v>
      </c>
      <c r="B133" t="s">
        <v>1309</v>
      </c>
      <c r="C133" t="s">
        <v>1352</v>
      </c>
      <c r="D133"/>
      <c r="E133"/>
      <c r="F133"/>
      <c r="G133"/>
    </row>
    <row r="134">
      <c r="A134" t="s">
        <v>1353</v>
      </c>
      <c r="B134" t="s">
        <v>1309</v>
      </c>
      <c r="C134" t="s">
        <v>1354</v>
      </c>
      <c r="D134"/>
      <c r="E134"/>
      <c r="F134"/>
      <c r="G134"/>
    </row>
    <row r="135">
      <c r="A135" t="s">
        <v>1355</v>
      </c>
      <c r="B135" t="s">
        <v>1309</v>
      </c>
      <c r="C135" t="s">
        <v>1356</v>
      </c>
      <c r="D135"/>
      <c r="E135"/>
      <c r="F135"/>
      <c r="G135"/>
    </row>
    <row r="136">
      <c r="A136" t="s">
        <v>1357</v>
      </c>
      <c r="B136" t="s">
        <v>1309</v>
      </c>
      <c r="C136" t="s">
        <v>1358</v>
      </c>
      <c r="D136"/>
      <c r="E136"/>
      <c r="F136"/>
      <c r="G136"/>
    </row>
    <row r="137">
      <c r="A137" t="s">
        <v>1359</v>
      </c>
      <c r="B137" t="s">
        <v>1309</v>
      </c>
      <c r="C137" t="s">
        <v>1360</v>
      </c>
      <c r="D137"/>
      <c r="E137"/>
      <c r="F137"/>
      <c r="G137"/>
    </row>
    <row r="138">
      <c r="A138" t="s">
        <v>1361</v>
      </c>
      <c r="B138" t="s">
        <v>1309</v>
      </c>
      <c r="C138" t="s">
        <v>1362</v>
      </c>
      <c r="D138"/>
      <c r="E138"/>
      <c r="F138"/>
      <c r="G138"/>
    </row>
    <row r="139">
      <c r="A139" t="s">
        <v>1363</v>
      </c>
      <c r="B139" t="s">
        <v>1309</v>
      </c>
      <c r="C139" t="s">
        <v>1364</v>
      </c>
      <c r="D139"/>
      <c r="E139"/>
      <c r="F139"/>
      <c r="G139"/>
    </row>
    <row r="140">
      <c r="A140" t="s">
        <v>1365</v>
      </c>
      <c r="B140" t="s">
        <v>1309</v>
      </c>
      <c r="C140" t="s">
        <v>1366</v>
      </c>
      <c r="D140"/>
      <c r="E140"/>
      <c r="F140"/>
      <c r="G140"/>
    </row>
    <row r="141">
      <c r="A141" t="s">
        <v>1367</v>
      </c>
      <c r="B141" t="s">
        <v>1368</v>
      </c>
      <c r="C141" t="s">
        <v>1369</v>
      </c>
      <c r="D141"/>
      <c r="E141"/>
      <c r="F141"/>
      <c r="G141"/>
    </row>
    <row r="142">
      <c r="A142" t="s">
        <v>1370</v>
      </c>
      <c r="B142" t="s">
        <v>1371</v>
      </c>
      <c r="C142" t="s">
        <v>1372</v>
      </c>
      <c r="D142"/>
      <c r="E142"/>
      <c r="F142"/>
      <c r="G142"/>
    </row>
    <row r="143">
      <c r="A143" t="s">
        <v>1373</v>
      </c>
      <c r="B143" t="s">
        <v>1371</v>
      </c>
      <c r="C143" t="s">
        <v>1298</v>
      </c>
      <c r="D143"/>
      <c r="E143"/>
      <c r="F143"/>
      <c r="G143"/>
    </row>
    <row r="144">
      <c r="A144" t="s">
        <v>1374</v>
      </c>
      <c r="B144" t="s">
        <v>1375</v>
      </c>
      <c r="C144" t="s">
        <v>1376</v>
      </c>
      <c r="D144" t="s">
        <v>89</v>
      </c>
      <c r="E144"/>
      <c r="F144"/>
      <c r="G144"/>
    </row>
    <row r="145">
      <c r="A145" t="s">
        <v>1377</v>
      </c>
      <c r="B145" t="s">
        <v>1375</v>
      </c>
      <c r="C145" t="s">
        <v>1378</v>
      </c>
      <c r="D145" t="s">
        <v>89</v>
      </c>
      <c r="E145"/>
      <c r="F145"/>
      <c r="G145"/>
    </row>
    <row r="146">
      <c r="A146" t="s">
        <v>1379</v>
      </c>
      <c r="B146" t="s">
        <v>1375</v>
      </c>
      <c r="C146" t="s">
        <v>1380</v>
      </c>
      <c r="D146" t="s">
        <v>26</v>
      </c>
      <c r="E146"/>
      <c r="F146"/>
      <c r="G146"/>
    </row>
    <row r="147">
      <c r="A147" t="s">
        <v>1381</v>
      </c>
      <c r="B147" t="s">
        <v>1375</v>
      </c>
      <c r="C147" t="s">
        <v>1382</v>
      </c>
      <c r="D147" t="s">
        <v>24</v>
      </c>
      <c r="E147"/>
      <c r="F147"/>
      <c r="G147"/>
    </row>
    <row r="148">
      <c r="A148" t="s">
        <v>1383</v>
      </c>
      <c r="B148" t="s">
        <v>1375</v>
      </c>
      <c r="C148" t="s">
        <v>1384</v>
      </c>
      <c r="D148" t="s">
        <v>24</v>
      </c>
      <c r="E148"/>
      <c r="F148"/>
      <c r="G148"/>
    </row>
    <row r="149">
      <c r="A149" t="s">
        <v>1385</v>
      </c>
      <c r="B149" t="s">
        <v>1375</v>
      </c>
      <c r="C149" t="s">
        <v>1386</v>
      </c>
      <c r="D149" t="s">
        <v>89</v>
      </c>
      <c r="E149"/>
      <c r="F149"/>
      <c r="G149"/>
    </row>
    <row r="150">
      <c r="A150" t="s">
        <v>1387</v>
      </c>
      <c r="B150" t="s">
        <v>1375</v>
      </c>
      <c r="C150" t="s">
        <v>1388</v>
      </c>
      <c r="D150" t="s">
        <v>20</v>
      </c>
      <c r="E150"/>
      <c r="F150"/>
      <c r="G150"/>
    </row>
    <row r="151">
      <c r="A151" t="s">
        <v>1389</v>
      </c>
      <c r="B151" t="s">
        <v>1375</v>
      </c>
      <c r="C151" t="s">
        <v>1390</v>
      </c>
      <c r="D151" t="s">
        <v>24</v>
      </c>
      <c r="E151"/>
      <c r="F151"/>
      <c r="G151"/>
    </row>
    <row r="152">
      <c r="A152" t="s">
        <v>1391</v>
      </c>
      <c r="B152" t="s">
        <v>1375</v>
      </c>
      <c r="C152" t="s">
        <v>1392</v>
      </c>
      <c r="D152" t="s">
        <v>29</v>
      </c>
      <c r="E152"/>
      <c r="F152"/>
      <c r="G152"/>
    </row>
    <row r="153">
      <c r="A153" t="s">
        <v>1393</v>
      </c>
      <c r="B153" t="s">
        <v>1375</v>
      </c>
      <c r="C153" t="s">
        <v>1394</v>
      </c>
      <c r="D153" t="s">
        <v>24</v>
      </c>
      <c r="E153"/>
      <c r="F153"/>
      <c r="G153"/>
    </row>
    <row r="154">
      <c r="A154" t="s">
        <v>1395</v>
      </c>
      <c r="B154" t="s">
        <v>1375</v>
      </c>
      <c r="C154" t="s">
        <v>1396</v>
      </c>
      <c r="D154" t="s">
        <v>29</v>
      </c>
      <c r="E154"/>
      <c r="F154"/>
      <c r="G154"/>
    </row>
    <row r="155">
      <c r="A155" t="s">
        <v>1397</v>
      </c>
      <c r="B155" t="s">
        <v>1375</v>
      </c>
      <c r="C155" t="s">
        <v>1398</v>
      </c>
      <c r="D155" t="s">
        <v>29</v>
      </c>
      <c r="E155"/>
      <c r="F155"/>
      <c r="G155"/>
    </row>
    <row r="156">
      <c r="A156" t="s">
        <v>1399</v>
      </c>
      <c r="B156" t="s">
        <v>1375</v>
      </c>
      <c r="C156" t="s">
        <v>1400</v>
      </c>
      <c r="D156" t="s">
        <v>29</v>
      </c>
      <c r="E156"/>
      <c r="F156"/>
      <c r="G156"/>
    </row>
    <row r="157">
      <c r="A157" t="s">
        <v>1401</v>
      </c>
      <c r="B157" t="s">
        <v>1375</v>
      </c>
      <c r="C157" t="s">
        <v>1402</v>
      </c>
      <c r="D157" t="s">
        <v>29</v>
      </c>
      <c r="E157"/>
      <c r="F157"/>
      <c r="G157"/>
    </row>
    <row r="158">
      <c r="A158" t="s">
        <v>1403</v>
      </c>
      <c r="B158" t="s">
        <v>1375</v>
      </c>
      <c r="C158" t="s">
        <v>1404</v>
      </c>
      <c r="D158" t="s">
        <v>20</v>
      </c>
      <c r="E158"/>
      <c r="F158"/>
      <c r="G158"/>
    </row>
    <row r="159">
      <c r="A159" t="s">
        <v>1405</v>
      </c>
      <c r="B159" t="s">
        <v>1375</v>
      </c>
      <c r="C159" t="s">
        <v>1406</v>
      </c>
      <c r="D159" t="s">
        <v>24</v>
      </c>
      <c r="E159"/>
      <c r="F159"/>
      <c r="G159"/>
    </row>
    <row r="160">
      <c r="A160" t="s">
        <v>1407</v>
      </c>
      <c r="B160" t="s">
        <v>1375</v>
      </c>
      <c r="C160" t="s">
        <v>1408</v>
      </c>
      <c r="D160" t="s">
        <v>89</v>
      </c>
      <c r="E160"/>
      <c r="F160"/>
      <c r="G160"/>
    </row>
    <row r="161">
      <c r="A161" t="s">
        <v>1409</v>
      </c>
      <c r="B161" t="s">
        <v>1375</v>
      </c>
      <c r="C161" t="s">
        <v>1410</v>
      </c>
      <c r="D161" t="s">
        <v>29</v>
      </c>
      <c r="E161"/>
      <c r="F161"/>
      <c r="G161"/>
    </row>
    <row r="162">
      <c r="A162" t="s">
        <v>1411</v>
      </c>
      <c r="B162" t="s">
        <v>1375</v>
      </c>
      <c r="C162" t="s">
        <v>1412</v>
      </c>
      <c r="D162" t="s">
        <v>89</v>
      </c>
      <c r="E162"/>
      <c r="F162"/>
      <c r="G162"/>
    </row>
    <row r="163">
      <c r="A163" t="s">
        <v>1413</v>
      </c>
      <c r="B163" t="s">
        <v>1375</v>
      </c>
      <c r="C163" t="s">
        <v>1414</v>
      </c>
      <c r="D163" t="s">
        <v>26</v>
      </c>
      <c r="E163"/>
      <c r="F163"/>
      <c r="G163"/>
    </row>
    <row r="164">
      <c r="A164" t="s">
        <v>1415</v>
      </c>
      <c r="B164" t="s">
        <v>1416</v>
      </c>
      <c r="C164" t="s">
        <v>1417</v>
      </c>
      <c r="D164" t="s">
        <v>20</v>
      </c>
      <c r="E164" t="s">
        <v>1418</v>
      </c>
      <c r="F164" t="s">
        <v>1419</v>
      </c>
      <c r="G164"/>
    </row>
    <row r="165">
      <c r="A165" t="s">
        <v>1420</v>
      </c>
      <c r="B165" t="s">
        <v>1416</v>
      </c>
      <c r="C165" t="s">
        <v>1421</v>
      </c>
      <c r="D165" t="s">
        <v>26</v>
      </c>
      <c r="E165"/>
      <c r="F165"/>
      <c r="G165"/>
    </row>
    <row r="166">
      <c r="A166" t="s">
        <v>1422</v>
      </c>
      <c r="B166" t="s">
        <v>1416</v>
      </c>
      <c r="C166" t="s">
        <v>1423</v>
      </c>
      <c r="D166" t="s">
        <v>24</v>
      </c>
      <c r="E166"/>
      <c r="F166"/>
      <c r="G166"/>
    </row>
    <row r="167">
      <c r="A167" t="s">
        <v>1424</v>
      </c>
      <c r="B167" t="s">
        <v>1416</v>
      </c>
      <c r="C167" t="s">
        <v>1425</v>
      </c>
      <c r="D167" t="s">
        <v>26</v>
      </c>
      <c r="E167"/>
      <c r="F167"/>
      <c r="G167"/>
    </row>
    <row r="168">
      <c r="A168" t="s">
        <v>1426</v>
      </c>
      <c r="B168" t="s">
        <v>1416</v>
      </c>
      <c r="C168" t="s">
        <v>1427</v>
      </c>
      <c r="D168" t="s">
        <v>29</v>
      </c>
      <c r="E168"/>
      <c r="F168"/>
      <c r="G168"/>
    </row>
    <row r="169">
      <c r="A169" t="s">
        <v>1428</v>
      </c>
      <c r="B169" t="s">
        <v>1416</v>
      </c>
      <c r="C169" t="s">
        <v>1429</v>
      </c>
      <c r="D169" t="s">
        <v>89</v>
      </c>
      <c r="E169"/>
      <c r="F169"/>
      <c r="G169"/>
    </row>
    <row r="170">
      <c r="A170" t="s">
        <v>1430</v>
      </c>
      <c r="B170" t="s">
        <v>1416</v>
      </c>
      <c r="C170" t="s">
        <v>1431</v>
      </c>
      <c r="D170" t="s">
        <v>89</v>
      </c>
      <c r="E170"/>
      <c r="F170"/>
      <c r="G170"/>
    </row>
    <row r="171">
      <c r="A171" t="s">
        <v>1432</v>
      </c>
      <c r="B171" t="s">
        <v>1416</v>
      </c>
      <c r="C171" t="s">
        <v>1433</v>
      </c>
      <c r="D171" t="s">
        <v>24</v>
      </c>
      <c r="E171"/>
      <c r="F171"/>
      <c r="G171"/>
    </row>
    <row r="172">
      <c r="A172" t="s">
        <v>1434</v>
      </c>
      <c r="B172" t="s">
        <v>1416</v>
      </c>
      <c r="C172" t="s">
        <v>32</v>
      </c>
      <c r="D172" t="s">
        <v>20</v>
      </c>
      <c r="E172" t="s">
        <v>33</v>
      </c>
      <c r="F172" t="s">
        <v>34</v>
      </c>
      <c r="G172"/>
    </row>
    <row r="173">
      <c r="A173" t="s">
        <v>1435</v>
      </c>
      <c r="B173" t="s">
        <v>1416</v>
      </c>
      <c r="C173" t="s">
        <v>1436</v>
      </c>
      <c r="D173" t="s">
        <v>20</v>
      </c>
      <c r="E173" t="s">
        <v>1437</v>
      </c>
      <c r="F173" t="s">
        <v>1438</v>
      </c>
      <c r="G173"/>
    </row>
    <row r="174">
      <c r="A174" t="s">
        <v>1439</v>
      </c>
      <c r="B174" t="s">
        <v>1416</v>
      </c>
      <c r="C174" t="s">
        <v>1440</v>
      </c>
      <c r="D174" t="s">
        <v>29</v>
      </c>
      <c r="E174"/>
      <c r="F174"/>
      <c r="G174"/>
    </row>
    <row r="175">
      <c r="A175" t="s">
        <v>1441</v>
      </c>
      <c r="B175" t="s">
        <v>1416</v>
      </c>
      <c r="C175" t="s">
        <v>1442</v>
      </c>
      <c r="D175" t="s">
        <v>29</v>
      </c>
      <c r="E175"/>
      <c r="F175"/>
      <c r="G175"/>
    </row>
    <row r="176">
      <c r="A176" t="s">
        <v>1443</v>
      </c>
      <c r="B176" t="s">
        <v>1416</v>
      </c>
      <c r="C176" t="s">
        <v>35</v>
      </c>
      <c r="D176" t="s">
        <v>20</v>
      </c>
      <c r="E176" t="s">
        <v>36</v>
      </c>
      <c r="F176" t="s">
        <v>37</v>
      </c>
      <c r="G176"/>
    </row>
    <row r="177">
      <c r="A177" t="s">
        <v>1444</v>
      </c>
      <c r="B177" t="s">
        <v>1416</v>
      </c>
      <c r="C177" t="s">
        <v>1445</v>
      </c>
      <c r="D177" t="s">
        <v>20</v>
      </c>
      <c r="E177"/>
      <c r="F177"/>
      <c r="G177"/>
    </row>
    <row r="178">
      <c r="A178" t="s">
        <v>1446</v>
      </c>
      <c r="B178" t="s">
        <v>1447</v>
      </c>
      <c r="C178"/>
      <c r="D178"/>
      <c r="E178"/>
      <c r="F178"/>
      <c r="G178"/>
    </row>
    <row r="179">
      <c r="A179" t="s">
        <v>1448</v>
      </c>
      <c r="B179" t="s">
        <v>1447</v>
      </c>
      <c r="C179"/>
      <c r="D179"/>
      <c r="E179"/>
      <c r="F179"/>
      <c r="G179"/>
    </row>
    <row r="180">
      <c r="A180" t="s">
        <v>1449</v>
      </c>
      <c r="B180" t="s">
        <v>1447</v>
      </c>
      <c r="C180"/>
      <c r="D180"/>
      <c r="E180"/>
      <c r="F180"/>
      <c r="G180"/>
    </row>
    <row r="181">
      <c r="A181" t="s">
        <v>1450</v>
      </c>
      <c r="B181" t="s">
        <v>1447</v>
      </c>
      <c r="C181"/>
      <c r="D181"/>
      <c r="E181"/>
      <c r="F181"/>
      <c r="G181"/>
    </row>
    <row r="182">
      <c r="A182" t="s">
        <v>1451</v>
      </c>
      <c r="B182" t="s">
        <v>1447</v>
      </c>
      <c r="C182"/>
      <c r="D182"/>
      <c r="E182"/>
      <c r="F182"/>
      <c r="G182"/>
    </row>
    <row r="183">
      <c r="A183" t="s">
        <v>1452</v>
      </c>
      <c r="B183" t="s">
        <v>1447</v>
      </c>
      <c r="C183"/>
      <c r="D183"/>
      <c r="E183"/>
      <c r="F183"/>
      <c r="G183"/>
    </row>
    <row r="184">
      <c r="A184" t="s">
        <v>1453</v>
      </c>
      <c r="B184" t="s">
        <v>1447</v>
      </c>
      <c r="C184"/>
      <c r="D184"/>
      <c r="E184"/>
      <c r="F184"/>
      <c r="G184"/>
    </row>
    <row r="185">
      <c r="A185" t="s">
        <v>1454</v>
      </c>
      <c r="B185" t="s">
        <v>1447</v>
      </c>
      <c r="C185"/>
      <c r="D185"/>
      <c r="E185"/>
      <c r="F185"/>
      <c r="G185"/>
    </row>
    <row r="186">
      <c r="A186" t="s">
        <v>1455</v>
      </c>
      <c r="B186" t="s">
        <v>1447</v>
      </c>
      <c r="C186"/>
      <c r="D186"/>
      <c r="E186"/>
      <c r="F186"/>
      <c r="G186"/>
    </row>
    <row r="187">
      <c r="A187" t="s">
        <v>1456</v>
      </c>
      <c r="B187" t="s">
        <v>1447</v>
      </c>
      <c r="C187"/>
      <c r="D187"/>
      <c r="E187"/>
      <c r="F187"/>
      <c r="G187"/>
    </row>
    <row r="188">
      <c r="A188" t="s">
        <v>1457</v>
      </c>
      <c r="B188" t="s">
        <v>1447</v>
      </c>
      <c r="C188"/>
      <c r="D188"/>
      <c r="E188"/>
      <c r="F188"/>
      <c r="G188"/>
    </row>
    <row r="189">
      <c r="A189" t="s">
        <v>1458</v>
      </c>
      <c r="B189" t="s">
        <v>1447</v>
      </c>
      <c r="C189"/>
      <c r="D189"/>
      <c r="E189"/>
      <c r="F189"/>
      <c r="G189"/>
    </row>
    <row r="190">
      <c r="A190" t="s">
        <v>1459</v>
      </c>
      <c r="B190" t="s">
        <v>1447</v>
      </c>
      <c r="C190"/>
      <c r="D190"/>
      <c r="E190"/>
      <c r="F190"/>
      <c r="G190"/>
    </row>
    <row r="191">
      <c r="A191" t="s">
        <v>1460</v>
      </c>
      <c r="B191" t="s">
        <v>1447</v>
      </c>
      <c r="C191"/>
      <c r="D191"/>
      <c r="E191"/>
      <c r="F191"/>
      <c r="G191"/>
    </row>
    <row r="192">
      <c r="A192" t="s">
        <v>1461</v>
      </c>
      <c r="B192" t="s">
        <v>1462</v>
      </c>
      <c r="C192" t="s">
        <v>1307</v>
      </c>
      <c r="D192"/>
      <c r="E192"/>
      <c r="F192"/>
      <c r="G192"/>
    </row>
    <row r="193">
      <c r="A193" t="s">
        <v>1463</v>
      </c>
      <c r="B193" t="s">
        <v>1464</v>
      </c>
      <c r="C193" t="s">
        <v>1307</v>
      </c>
      <c r="D193"/>
      <c r="E193"/>
      <c r="F193"/>
      <c r="G193"/>
    </row>
    <row r="194">
      <c r="A194" t="s">
        <v>1465</v>
      </c>
      <c r="B194" t="s">
        <v>1466</v>
      </c>
      <c r="C194" t="s">
        <v>1467</v>
      </c>
      <c r="D194"/>
      <c r="E194"/>
      <c r="F194"/>
      <c r="G194"/>
    </row>
    <row r="195">
      <c r="A195" t="s">
        <v>1468</v>
      </c>
      <c r="B195" t="s">
        <v>1469</v>
      </c>
      <c r="C195" t="s">
        <v>1470</v>
      </c>
      <c r="D195"/>
      <c r="E195"/>
      <c r="F195"/>
      <c r="G195"/>
    </row>
    <row r="196">
      <c r="A196" t="s">
        <v>1471</v>
      </c>
      <c r="B196" t="s">
        <v>1469</v>
      </c>
      <c r="C196" t="s">
        <v>1472</v>
      </c>
      <c r="D196"/>
      <c r="E196"/>
      <c r="F196"/>
      <c r="G196"/>
    </row>
    <row r="197">
      <c r="A197" t="s">
        <v>1473</v>
      </c>
      <c r="B197" t="s">
        <v>1469</v>
      </c>
      <c r="C197" t="s">
        <v>1474</v>
      </c>
      <c r="D197"/>
      <c r="E197"/>
      <c r="F197"/>
      <c r="G197"/>
    </row>
    <row r="198">
      <c r="A198" t="s">
        <v>1475</v>
      </c>
      <c r="B198" t="s">
        <v>1469</v>
      </c>
      <c r="C198" t="s">
        <v>1476</v>
      </c>
      <c r="D198"/>
      <c r="E198"/>
      <c r="F198"/>
      <c r="G198"/>
    </row>
    <row r="199">
      <c r="A199" t="s">
        <v>1477</v>
      </c>
      <c r="B199" t="s">
        <v>1469</v>
      </c>
      <c r="C199" t="s">
        <v>1478</v>
      </c>
      <c r="D199"/>
      <c r="E199"/>
      <c r="F199"/>
      <c r="G199"/>
    </row>
    <row r="200">
      <c r="A200" t="s">
        <v>1479</v>
      </c>
      <c r="B200" t="s">
        <v>1469</v>
      </c>
      <c r="C200" t="s">
        <v>1480</v>
      </c>
      <c r="D200"/>
      <c r="E200"/>
      <c r="F200"/>
      <c r="G200"/>
    </row>
    <row r="201">
      <c r="A201" t="s">
        <v>1481</v>
      </c>
      <c r="B201" t="s">
        <v>1469</v>
      </c>
      <c r="C201" t="s">
        <v>1482</v>
      </c>
      <c r="D201"/>
      <c r="E201"/>
      <c r="F201"/>
      <c r="G201"/>
    </row>
    <row r="202">
      <c r="A202" t="s">
        <v>1483</v>
      </c>
      <c r="B202" t="s">
        <v>1469</v>
      </c>
      <c r="C202" t="s">
        <v>1484</v>
      </c>
      <c r="D202"/>
      <c r="E202"/>
      <c r="F202"/>
      <c r="G202"/>
    </row>
    <row r="203">
      <c r="A203" t="s">
        <v>1485</v>
      </c>
      <c r="B203" t="s">
        <v>1469</v>
      </c>
      <c r="C203" t="s">
        <v>1486</v>
      </c>
      <c r="D203"/>
      <c r="E203"/>
      <c r="F203"/>
      <c r="G203"/>
    </row>
    <row r="204">
      <c r="A204" t="s">
        <v>1487</v>
      </c>
      <c r="B204" t="s">
        <v>1469</v>
      </c>
      <c r="C204" t="s">
        <v>1488</v>
      </c>
      <c r="D204"/>
      <c r="E204"/>
      <c r="F204"/>
      <c r="G204"/>
    </row>
    <row r="205">
      <c r="A205" t="s">
        <v>1489</v>
      </c>
      <c r="B205" t="s">
        <v>1469</v>
      </c>
      <c r="C205" t="s">
        <v>1490</v>
      </c>
      <c r="D205"/>
      <c r="E205"/>
      <c r="F205"/>
      <c r="G205"/>
    </row>
    <row r="206">
      <c r="A206" t="s">
        <v>1491</v>
      </c>
      <c r="B206" t="s">
        <v>1469</v>
      </c>
      <c r="C206" t="s">
        <v>1492</v>
      </c>
      <c r="D206"/>
      <c r="E206"/>
      <c r="F206"/>
      <c r="G206"/>
    </row>
    <row r="207">
      <c r="A207" t="s">
        <v>1493</v>
      </c>
      <c r="B207" t="s">
        <v>1469</v>
      </c>
      <c r="C207" t="s">
        <v>1494</v>
      </c>
      <c r="D207"/>
      <c r="E207"/>
      <c r="F207"/>
      <c r="G207"/>
    </row>
    <row r="208">
      <c r="A208" t="s">
        <v>1495</v>
      </c>
      <c r="B208" t="s">
        <v>1469</v>
      </c>
      <c r="C208" t="s">
        <v>1496</v>
      </c>
      <c r="D208"/>
      <c r="E208"/>
      <c r="F208"/>
      <c r="G208"/>
    </row>
    <row r="209">
      <c r="A209" t="s">
        <v>1497</v>
      </c>
      <c r="B209" t="s">
        <v>1469</v>
      </c>
      <c r="C209" t="s">
        <v>1498</v>
      </c>
      <c r="D209"/>
      <c r="E209"/>
      <c r="F209"/>
      <c r="G209"/>
    </row>
    <row r="210">
      <c r="A210" t="s">
        <v>1499</v>
      </c>
      <c r="B210" t="s">
        <v>1469</v>
      </c>
      <c r="C210" t="s">
        <v>1500</v>
      </c>
      <c r="D210"/>
      <c r="E210"/>
      <c r="F210"/>
      <c r="G210"/>
    </row>
    <row r="211">
      <c r="A211" t="s">
        <v>1501</v>
      </c>
      <c r="B211" t="s">
        <v>1469</v>
      </c>
      <c r="C211" t="s">
        <v>1502</v>
      </c>
      <c r="D211"/>
      <c r="E211"/>
      <c r="F211"/>
      <c r="G211"/>
    </row>
    <row r="212">
      <c r="A212" t="s">
        <v>1503</v>
      </c>
      <c r="B212" t="s">
        <v>1469</v>
      </c>
      <c r="C212" t="s">
        <v>1504</v>
      </c>
      <c r="D212"/>
      <c r="E212"/>
      <c r="F212"/>
      <c r="G212"/>
    </row>
    <row r="213">
      <c r="A213" t="s">
        <v>1505</v>
      </c>
      <c r="B213" t="s">
        <v>1469</v>
      </c>
      <c r="C213" t="s">
        <v>1506</v>
      </c>
      <c r="D213"/>
      <c r="E213"/>
      <c r="F213"/>
      <c r="G213"/>
    </row>
    <row r="214">
      <c r="A214" t="s">
        <v>1507</v>
      </c>
      <c r="B214" t="s">
        <v>1469</v>
      </c>
      <c r="C214" t="s">
        <v>1508</v>
      </c>
      <c r="D214"/>
      <c r="E214"/>
      <c r="F214"/>
      <c r="G214"/>
    </row>
    <row r="215">
      <c r="A215" t="s">
        <v>1509</v>
      </c>
      <c r="B215" t="s">
        <v>1469</v>
      </c>
      <c r="C215" t="s">
        <v>1510</v>
      </c>
      <c r="D215"/>
      <c r="E215"/>
      <c r="F215"/>
      <c r="G215"/>
    </row>
    <row r="216">
      <c r="A216" t="s">
        <v>1511</v>
      </c>
      <c r="B216" t="s">
        <v>1469</v>
      </c>
      <c r="C216" t="s">
        <v>1512</v>
      </c>
      <c r="D216"/>
      <c r="E216"/>
      <c r="F216"/>
      <c r="G216"/>
    </row>
    <row r="217">
      <c r="A217" t="s">
        <v>1513</v>
      </c>
      <c r="B217" t="s">
        <v>1469</v>
      </c>
      <c r="C217" t="s">
        <v>1514</v>
      </c>
      <c r="D217"/>
      <c r="E217"/>
      <c r="F217"/>
      <c r="G217"/>
    </row>
    <row r="218">
      <c r="A218" t="s">
        <v>1515</v>
      </c>
      <c r="B218" t="s">
        <v>1469</v>
      </c>
      <c r="C218" t="s">
        <v>1516</v>
      </c>
      <c r="D218"/>
      <c r="E218"/>
      <c r="F218"/>
      <c r="G218"/>
    </row>
    <row r="219">
      <c r="A219" t="s">
        <v>1517</v>
      </c>
      <c r="B219" t="s">
        <v>1469</v>
      </c>
      <c r="C219" t="s">
        <v>1518</v>
      </c>
      <c r="D219"/>
      <c r="E219"/>
      <c r="F219"/>
      <c r="G219"/>
    </row>
    <row r="220">
      <c r="A220" t="s">
        <v>1519</v>
      </c>
      <c r="B220" t="s">
        <v>1469</v>
      </c>
      <c r="C220" t="s">
        <v>1520</v>
      </c>
      <c r="D220"/>
      <c r="E220"/>
      <c r="F220"/>
      <c r="G220"/>
    </row>
    <row r="221">
      <c r="A221" t="s">
        <v>1521</v>
      </c>
      <c r="B221" t="s">
        <v>1469</v>
      </c>
      <c r="C221" t="s">
        <v>1522</v>
      </c>
      <c r="D221"/>
      <c r="E221"/>
      <c r="F221"/>
      <c r="G221"/>
    </row>
    <row r="222">
      <c r="A222" t="s">
        <v>1523</v>
      </c>
      <c r="B222" t="s">
        <v>1469</v>
      </c>
      <c r="C222" t="s">
        <v>1524</v>
      </c>
      <c r="D222"/>
      <c r="E222"/>
      <c r="F222"/>
      <c r="G222"/>
    </row>
    <row r="223">
      <c r="A223" t="s">
        <v>1525</v>
      </c>
      <c r="B223" t="s">
        <v>1469</v>
      </c>
      <c r="C223" t="s">
        <v>1526</v>
      </c>
      <c r="D223"/>
      <c r="E223"/>
      <c r="F223"/>
      <c r="G223"/>
    </row>
    <row r="224">
      <c r="A224" t="s">
        <v>1527</v>
      </c>
      <c r="B224" t="s">
        <v>1469</v>
      </c>
      <c r="C224" t="s">
        <v>1528</v>
      </c>
      <c r="D224"/>
      <c r="E224"/>
      <c r="F224"/>
      <c r="G224"/>
    </row>
    <row r="225">
      <c r="A225" t="s">
        <v>1529</v>
      </c>
      <c r="B225" t="s">
        <v>1469</v>
      </c>
      <c r="C225" t="s">
        <v>1530</v>
      </c>
      <c r="D225"/>
      <c r="E225"/>
      <c r="F225"/>
      <c r="G225"/>
    </row>
    <row r="226">
      <c r="A226" t="s">
        <v>1531</v>
      </c>
      <c r="B226" t="s">
        <v>1469</v>
      </c>
      <c r="C226" t="s">
        <v>1532</v>
      </c>
      <c r="D226"/>
      <c r="E226"/>
      <c r="F226"/>
      <c r="G226"/>
    </row>
    <row r="227">
      <c r="A227" t="s">
        <v>1533</v>
      </c>
      <c r="B227" t="s">
        <v>1469</v>
      </c>
      <c r="C227" t="s">
        <v>1534</v>
      </c>
      <c r="D227"/>
      <c r="E227"/>
      <c r="F227"/>
      <c r="G227"/>
    </row>
    <row r="228">
      <c r="A228" t="s">
        <v>1535</v>
      </c>
      <c r="B228" t="s">
        <v>1469</v>
      </c>
      <c r="C228" t="s">
        <v>1536</v>
      </c>
      <c r="D228"/>
      <c r="E228"/>
      <c r="F228"/>
      <c r="G228"/>
    </row>
    <row r="229">
      <c r="A229" t="s">
        <v>1537</v>
      </c>
      <c r="B229" t="s">
        <v>1538</v>
      </c>
      <c r="C229" t="s">
        <v>36</v>
      </c>
      <c r="D229" t="s">
        <v>20</v>
      </c>
      <c r="E229"/>
      <c r="F229"/>
      <c r="G229">
        <v>5</v>
      </c>
    </row>
    <row r="230">
      <c r="A230" t="s">
        <v>1540</v>
      </c>
      <c r="B230" t="s">
        <v>1538</v>
      </c>
      <c r="C230" t="s">
        <v>55</v>
      </c>
      <c r="D230" t="s">
        <v>20</v>
      </c>
      <c r="E230"/>
      <c r="F230"/>
      <c r="G230">
        <v>9</v>
      </c>
    </row>
    <row r="231">
      <c r="A231" t="s">
        <v>1542</v>
      </c>
      <c r="B231" t="s">
        <v>1538</v>
      </c>
      <c r="C231" t="s">
        <v>21</v>
      </c>
      <c r="D231" t="s">
        <v>20</v>
      </c>
      <c r="E231"/>
      <c r="F231"/>
      <c r="G231">
        <v>7</v>
      </c>
    </row>
    <row r="232">
      <c r="A232" t="s">
        <v>1544</v>
      </c>
      <c r="B232" t="s">
        <v>1538</v>
      </c>
      <c r="C232" t="s">
        <v>1418</v>
      </c>
      <c r="D232" t="s">
        <v>20</v>
      </c>
      <c r="E232"/>
      <c r="F232"/>
      <c r="G232">
        <v>6</v>
      </c>
    </row>
    <row r="233">
      <c r="A233" t="s">
        <v>1546</v>
      </c>
      <c r="B233" t="s">
        <v>1538</v>
      </c>
      <c r="C233" t="s">
        <v>30</v>
      </c>
      <c r="D233" t="s">
        <v>29</v>
      </c>
      <c r="E233"/>
      <c r="F233"/>
      <c r="G233">
        <v>6</v>
      </c>
    </row>
    <row r="234">
      <c r="A234" t="s">
        <v>1547</v>
      </c>
      <c r="B234" t="s">
        <v>1538</v>
      </c>
      <c r="C234" t="s">
        <v>101</v>
      </c>
      <c r="D234" t="s">
        <v>20</v>
      </c>
      <c r="E234"/>
      <c r="F234"/>
      <c r="G234">
        <v>7</v>
      </c>
    </row>
    <row r="235">
      <c r="A235" t="s">
        <v>1548</v>
      </c>
      <c r="B235" t="s">
        <v>1538</v>
      </c>
      <c r="C235" t="s">
        <v>91</v>
      </c>
      <c r="D235" t="s">
        <v>20</v>
      </c>
      <c r="E235"/>
      <c r="F235"/>
      <c r="G235">
        <v>5</v>
      </c>
    </row>
    <row r="236">
      <c r="A236" t="s">
        <v>1549</v>
      </c>
      <c r="B236" t="s">
        <v>1538</v>
      </c>
      <c r="C236" t="s">
        <v>52</v>
      </c>
      <c r="D236" t="s">
        <v>20</v>
      </c>
      <c r="E236"/>
      <c r="F236"/>
      <c r="G236">
        <v>6</v>
      </c>
    </row>
    <row r="237">
      <c r="A237" t="s">
        <v>1550</v>
      </c>
      <c r="B237" t="s">
        <v>1538</v>
      </c>
      <c r="C237" t="s">
        <v>42</v>
      </c>
      <c r="D237" t="s">
        <v>20</v>
      </c>
      <c r="E237"/>
      <c r="F237"/>
      <c r="G237">
        <v>12</v>
      </c>
    </row>
    <row r="238">
      <c r="A238" t="s">
        <v>1552</v>
      </c>
      <c r="B238" t="s">
        <v>1538</v>
      </c>
      <c r="C238" t="s">
        <v>46</v>
      </c>
      <c r="D238" t="s">
        <v>20</v>
      </c>
      <c r="E238"/>
      <c r="F238"/>
      <c r="G238">
        <v>6</v>
      </c>
    </row>
    <row r="239">
      <c r="A239" t="s">
        <v>1553</v>
      </c>
      <c r="B239" t="s">
        <v>1538</v>
      </c>
      <c r="C239" t="s">
        <v>58</v>
      </c>
      <c r="D239" t="s">
        <v>20</v>
      </c>
      <c r="E239"/>
      <c r="F239"/>
      <c r="G239">
        <v>8</v>
      </c>
    </row>
    <row r="240">
      <c r="A240" t="s">
        <v>1555</v>
      </c>
      <c r="B240" t="s">
        <v>1538</v>
      </c>
      <c r="C240" t="s">
        <v>78</v>
      </c>
      <c r="D240" t="s">
        <v>20</v>
      </c>
      <c r="E240"/>
      <c r="F240"/>
      <c r="G240">
        <v>8</v>
      </c>
    </row>
    <row r="241">
      <c r="A241" t="s">
        <v>1556</v>
      </c>
      <c r="B241" t="s">
        <v>1538</v>
      </c>
      <c r="C241" t="s">
        <v>49</v>
      </c>
      <c r="D241" t="s">
        <v>20</v>
      </c>
      <c r="E241"/>
      <c r="F241"/>
      <c r="G241">
        <v>7</v>
      </c>
    </row>
    <row r="242">
      <c r="A242" t="s">
        <v>1557</v>
      </c>
      <c r="B242" t="s">
        <v>1538</v>
      </c>
      <c r="C242" t="s">
        <v>71</v>
      </c>
      <c r="D242" t="s">
        <v>29</v>
      </c>
      <c r="E242"/>
      <c r="F242"/>
      <c r="G242">
        <v>7</v>
      </c>
    </row>
    <row r="243">
      <c r="A243" t="s">
        <v>1558</v>
      </c>
      <c r="B243" t="s">
        <v>1538</v>
      </c>
      <c r="C243" t="s">
        <v>1437</v>
      </c>
      <c r="D243" t="s">
        <v>20</v>
      </c>
      <c r="E243"/>
      <c r="F243"/>
      <c r="G243">
        <v>28</v>
      </c>
    </row>
    <row r="244">
      <c r="A244" t="s">
        <v>1560</v>
      </c>
      <c r="B244" t="s">
        <v>1538</v>
      </c>
      <c r="C244" t="s">
        <v>33</v>
      </c>
      <c r="D244" t="s">
        <v>20</v>
      </c>
      <c r="E244"/>
      <c r="F244"/>
      <c r="G244">
        <v>8</v>
      </c>
    </row>
    <row r="245">
      <c r="A245" t="s">
        <v>1561</v>
      </c>
      <c r="B245" t="s">
        <v>1538</v>
      </c>
      <c r="C245" t="s">
        <v>86</v>
      </c>
      <c r="D245" t="s">
        <v>20</v>
      </c>
      <c r="E245"/>
      <c r="F245"/>
      <c r="G245">
        <v>14</v>
      </c>
    </row>
    <row r="246">
      <c r="A246" t="s">
        <v>1563</v>
      </c>
      <c r="B246" t="s">
        <v>1538</v>
      </c>
      <c r="C246" t="s">
        <v>106</v>
      </c>
      <c r="D246" t="s">
        <v>20</v>
      </c>
      <c r="E246"/>
      <c r="F246"/>
      <c r="G246">
        <v>8</v>
      </c>
    </row>
    <row r="247">
      <c r="A247" t="s">
        <v>1564</v>
      </c>
      <c r="B247" t="s">
        <v>1538</v>
      </c>
      <c r="C247" t="s">
        <v>109</v>
      </c>
      <c r="D247" t="s">
        <v>20</v>
      </c>
      <c r="E247"/>
      <c r="F247"/>
      <c r="G247">
        <v>8</v>
      </c>
    </row>
    <row r="248">
      <c r="A248" t="s">
        <v>1565</v>
      </c>
      <c r="B248" t="s">
        <v>1566</v>
      </c>
      <c r="C248">
        <v>2</v>
      </c>
      <c r="D248"/>
      <c r="E248" t="s">
        <v>30</v>
      </c>
      <c r="F248" t="s">
        <v>31</v>
      </c>
      <c r="G248"/>
    </row>
    <row r="249">
      <c r="A249" t="s">
        <v>1568</v>
      </c>
      <c r="B249" t="s">
        <v>1566</v>
      </c>
      <c r="C249" t="s">
        <v>1569</v>
      </c>
      <c r="D249"/>
      <c r="E249" t="s">
        <v>1437</v>
      </c>
      <c r="F249" t="s">
        <v>1438</v>
      </c>
      <c r="G249"/>
    </row>
    <row r="250">
      <c r="A250" t="s">
        <v>1570</v>
      </c>
      <c r="B250" t="s">
        <v>1566</v>
      </c>
      <c r="C250" t="s">
        <v>1571</v>
      </c>
      <c r="D250"/>
      <c r="E250" t="s">
        <v>86</v>
      </c>
      <c r="F250" t="s">
        <v>87</v>
      </c>
      <c r="G250"/>
    </row>
    <row r="251">
      <c r="A251" t="s">
        <v>1572</v>
      </c>
      <c r="B251" t="s">
        <v>1566</v>
      </c>
      <c r="C251" t="s">
        <v>1573</v>
      </c>
      <c r="D251"/>
      <c r="E251" t="s">
        <v>1437</v>
      </c>
      <c r="F251" t="s">
        <v>1438</v>
      </c>
      <c r="G251"/>
    </row>
    <row r="252">
      <c r="A252" t="s">
        <v>1574</v>
      </c>
      <c r="B252" t="s">
        <v>1566</v>
      </c>
      <c r="C252" t="s">
        <v>1575</v>
      </c>
      <c r="D252"/>
      <c r="E252" t="s">
        <v>1437</v>
      </c>
      <c r="F252" t="s">
        <v>1438</v>
      </c>
      <c r="G252"/>
    </row>
    <row r="253">
      <c r="A253" t="s">
        <v>1576</v>
      </c>
      <c r="B253" t="s">
        <v>1566</v>
      </c>
      <c r="C253" t="s">
        <v>1577</v>
      </c>
      <c r="D253"/>
      <c r="E253" t="s">
        <v>46</v>
      </c>
      <c r="F253" t="s">
        <v>47</v>
      </c>
      <c r="G253"/>
    </row>
    <row r="254">
      <c r="A254" t="s">
        <v>1578</v>
      </c>
      <c r="B254" t="s">
        <v>1566</v>
      </c>
      <c r="C254" t="s">
        <v>1579</v>
      </c>
      <c r="D254"/>
      <c r="E254" t="s">
        <v>36</v>
      </c>
      <c r="F254" t="s">
        <v>37</v>
      </c>
      <c r="G254"/>
    </row>
    <row r="255">
      <c r="A255" t="s">
        <v>1580</v>
      </c>
      <c r="B255" t="s">
        <v>1566</v>
      </c>
      <c r="C255" t="s">
        <v>1581</v>
      </c>
      <c r="D255"/>
      <c r="E255" t="s">
        <v>78</v>
      </c>
      <c r="F255" t="s">
        <v>79</v>
      </c>
      <c r="G255"/>
    </row>
    <row r="256">
      <c r="A256" t="s">
        <v>1582</v>
      </c>
      <c r="B256" t="s">
        <v>1566</v>
      </c>
      <c r="C256" t="s">
        <v>1583</v>
      </c>
      <c r="D256"/>
      <c r="E256" t="s">
        <v>58</v>
      </c>
      <c r="F256" t="s">
        <v>59</v>
      </c>
      <c r="G256"/>
    </row>
    <row r="257">
      <c r="A257" t="s">
        <v>1584</v>
      </c>
      <c r="B257" t="s">
        <v>1566</v>
      </c>
      <c r="C257" t="s">
        <v>1585</v>
      </c>
      <c r="D257"/>
      <c r="E257" t="s">
        <v>55</v>
      </c>
      <c r="F257" t="s">
        <v>56</v>
      </c>
      <c r="G257"/>
    </row>
    <row r="258">
      <c r="A258" t="s">
        <v>1586</v>
      </c>
      <c r="B258" t="s">
        <v>1566</v>
      </c>
      <c r="C258" t="s">
        <v>1587</v>
      </c>
      <c r="D258"/>
      <c r="E258" t="s">
        <v>86</v>
      </c>
      <c r="F258" t="s">
        <v>87</v>
      </c>
      <c r="G258"/>
    </row>
    <row r="259">
      <c r="A259" t="s">
        <v>1588</v>
      </c>
      <c r="B259" t="s">
        <v>1566</v>
      </c>
      <c r="C259" t="s">
        <v>1589</v>
      </c>
      <c r="D259"/>
      <c r="E259" t="s">
        <v>42</v>
      </c>
      <c r="F259" t="s">
        <v>43</v>
      </c>
      <c r="G259"/>
    </row>
    <row r="260">
      <c r="A260" t="s">
        <v>1590</v>
      </c>
      <c r="B260" t="s">
        <v>1566</v>
      </c>
      <c r="C260" t="s">
        <v>1591</v>
      </c>
      <c r="D260"/>
      <c r="E260" t="s">
        <v>42</v>
      </c>
      <c r="F260" t="s">
        <v>43</v>
      </c>
      <c r="G260"/>
    </row>
    <row r="261">
      <c r="A261" t="s">
        <v>1592</v>
      </c>
      <c r="B261" t="s">
        <v>1566</v>
      </c>
      <c r="C261" t="s">
        <v>1593</v>
      </c>
      <c r="D261"/>
      <c r="E261" t="s">
        <v>101</v>
      </c>
      <c r="F261" t="s">
        <v>102</v>
      </c>
      <c r="G261"/>
    </row>
    <row r="262">
      <c r="A262" t="s">
        <v>1594</v>
      </c>
      <c r="B262" t="s">
        <v>1566</v>
      </c>
      <c r="C262" t="s">
        <v>1595</v>
      </c>
      <c r="D262"/>
      <c r="E262" t="s">
        <v>1437</v>
      </c>
      <c r="F262" t="s">
        <v>1438</v>
      </c>
      <c r="G262"/>
    </row>
    <row r="263">
      <c r="A263" t="s">
        <v>1596</v>
      </c>
      <c r="B263" t="s">
        <v>1566</v>
      </c>
      <c r="C263" t="s">
        <v>1597</v>
      </c>
      <c r="D263"/>
      <c r="E263" t="s">
        <v>1437</v>
      </c>
      <c r="F263" t="s">
        <v>1438</v>
      </c>
      <c r="G263"/>
    </row>
    <row r="264">
      <c r="A264" t="s">
        <v>1598</v>
      </c>
      <c r="B264" t="s">
        <v>1566</v>
      </c>
      <c r="C264" t="s">
        <v>1599</v>
      </c>
      <c r="D264"/>
      <c r="E264" t="s">
        <v>1418</v>
      </c>
      <c r="F264" t="s">
        <v>1419</v>
      </c>
      <c r="G264"/>
    </row>
    <row r="265">
      <c r="A265" t="s">
        <v>1600</v>
      </c>
      <c r="B265" t="s">
        <v>1566</v>
      </c>
      <c r="C265" t="s">
        <v>1601</v>
      </c>
      <c r="D265"/>
      <c r="E265" t="s">
        <v>86</v>
      </c>
      <c r="F265" t="s">
        <v>87</v>
      </c>
      <c r="G265"/>
    </row>
    <row r="266">
      <c r="A266" t="s">
        <v>1602</v>
      </c>
      <c r="B266" t="s">
        <v>1566</v>
      </c>
      <c r="C266" t="s">
        <v>1603</v>
      </c>
      <c r="D266"/>
      <c r="E266" t="s">
        <v>78</v>
      </c>
      <c r="F266" t="s">
        <v>79</v>
      </c>
      <c r="G266"/>
    </row>
    <row r="267">
      <c r="A267" t="s">
        <v>1604</v>
      </c>
      <c r="B267" t="s">
        <v>1566</v>
      </c>
      <c r="C267" t="s">
        <v>1601</v>
      </c>
      <c r="D267"/>
      <c r="E267" t="s">
        <v>21</v>
      </c>
      <c r="F267" t="s">
        <v>22</v>
      </c>
      <c r="G267"/>
    </row>
    <row r="268">
      <c r="A268" t="s">
        <v>1605</v>
      </c>
      <c r="B268" t="s">
        <v>1566</v>
      </c>
      <c r="C268" t="s">
        <v>1606</v>
      </c>
      <c r="D268"/>
      <c r="E268" t="s">
        <v>1437</v>
      </c>
      <c r="F268" t="s">
        <v>1438</v>
      </c>
      <c r="G268"/>
    </row>
    <row r="269">
      <c r="A269" t="s">
        <v>1607</v>
      </c>
      <c r="B269" t="s">
        <v>1566</v>
      </c>
      <c r="C269" t="s">
        <v>1603</v>
      </c>
      <c r="D269"/>
      <c r="E269" t="s">
        <v>58</v>
      </c>
      <c r="F269" t="s">
        <v>59</v>
      </c>
      <c r="G269"/>
    </row>
    <row r="270">
      <c r="A270" t="s">
        <v>1608</v>
      </c>
      <c r="B270" t="s">
        <v>1566</v>
      </c>
      <c r="C270" t="s">
        <v>1585</v>
      </c>
      <c r="D270"/>
      <c r="E270" t="s">
        <v>49</v>
      </c>
      <c r="F270" t="s">
        <v>50</v>
      </c>
      <c r="G270"/>
    </row>
    <row r="271">
      <c r="A271" t="s">
        <v>1609</v>
      </c>
      <c r="B271" t="s">
        <v>1566</v>
      </c>
      <c r="C271" t="s">
        <v>1610</v>
      </c>
      <c r="D271"/>
      <c r="E271" t="s">
        <v>86</v>
      </c>
      <c r="F271" t="s">
        <v>87</v>
      </c>
      <c r="G271"/>
    </row>
    <row r="272">
      <c r="A272" t="s">
        <v>1611</v>
      </c>
      <c r="B272" t="s">
        <v>1566</v>
      </c>
      <c r="C272" t="s">
        <v>1612</v>
      </c>
      <c r="D272"/>
      <c r="E272" t="s">
        <v>33</v>
      </c>
      <c r="F272" t="s">
        <v>34</v>
      </c>
      <c r="G272"/>
    </row>
    <row r="273">
      <c r="A273" t="s">
        <v>1613</v>
      </c>
      <c r="B273" t="s">
        <v>1566</v>
      </c>
      <c r="C273">
        <v>2</v>
      </c>
      <c r="D273"/>
      <c r="E273" t="s">
        <v>71</v>
      </c>
      <c r="F273" t="s">
        <v>72</v>
      </c>
      <c r="G273"/>
    </row>
    <row r="274">
      <c r="A274" t="s">
        <v>1614</v>
      </c>
      <c r="B274" t="s">
        <v>1566</v>
      </c>
      <c r="C274" t="s">
        <v>1615</v>
      </c>
      <c r="D274"/>
      <c r="E274" t="s">
        <v>33</v>
      </c>
      <c r="F274" t="s">
        <v>34</v>
      </c>
      <c r="G274"/>
    </row>
    <row r="275">
      <c r="A275" t="s">
        <v>1616</v>
      </c>
      <c r="B275" t="s">
        <v>1566</v>
      </c>
      <c r="C275" t="s">
        <v>1617</v>
      </c>
      <c r="D275"/>
      <c r="E275" t="s">
        <v>86</v>
      </c>
      <c r="F275" t="s">
        <v>87</v>
      </c>
      <c r="G275"/>
    </row>
    <row r="276">
      <c r="A276" t="s">
        <v>1618</v>
      </c>
      <c r="B276" t="s">
        <v>1566</v>
      </c>
      <c r="C276" t="s">
        <v>1619</v>
      </c>
      <c r="D276"/>
      <c r="E276" t="s">
        <v>91</v>
      </c>
      <c r="F276" t="s">
        <v>92</v>
      </c>
      <c r="G276"/>
    </row>
    <row r="277">
      <c r="A277" t="s">
        <v>1620</v>
      </c>
      <c r="B277" t="s">
        <v>1566</v>
      </c>
      <c r="C277" t="s">
        <v>1621</v>
      </c>
      <c r="D277"/>
      <c r="E277" t="s">
        <v>36</v>
      </c>
      <c r="F277" t="s">
        <v>37</v>
      </c>
      <c r="G277"/>
    </row>
    <row r="278">
      <c r="A278" t="s">
        <v>1622</v>
      </c>
      <c r="B278" t="s">
        <v>1566</v>
      </c>
      <c r="C278" t="s">
        <v>1603</v>
      </c>
      <c r="D278"/>
      <c r="E278" t="s">
        <v>42</v>
      </c>
      <c r="F278" t="s">
        <v>43</v>
      </c>
      <c r="G278"/>
    </row>
    <row r="279">
      <c r="A279" t="s">
        <v>1623</v>
      </c>
      <c r="B279" t="s">
        <v>1566</v>
      </c>
      <c r="C279" t="s">
        <v>1624</v>
      </c>
      <c r="D279"/>
      <c r="E279" t="s">
        <v>42</v>
      </c>
      <c r="F279" t="s">
        <v>43</v>
      </c>
      <c r="G279"/>
    </row>
    <row r="280">
      <c r="A280" t="s">
        <v>1625</v>
      </c>
      <c r="B280" t="s">
        <v>1566</v>
      </c>
      <c r="C280" t="s">
        <v>1626</v>
      </c>
      <c r="D280"/>
      <c r="E280" t="s">
        <v>55</v>
      </c>
      <c r="F280" t="s">
        <v>56</v>
      </c>
      <c r="G280"/>
    </row>
    <row r="281">
      <c r="A281" t="s">
        <v>1627</v>
      </c>
      <c r="B281" t="s">
        <v>1566</v>
      </c>
      <c r="C281" t="s">
        <v>1628</v>
      </c>
      <c r="D281"/>
      <c r="E281" t="s">
        <v>36</v>
      </c>
      <c r="F281" t="s">
        <v>37</v>
      </c>
      <c r="G281"/>
    </row>
    <row r="282">
      <c r="A282" t="s">
        <v>1629</v>
      </c>
      <c r="B282" t="s">
        <v>1566</v>
      </c>
      <c r="C282" t="s">
        <v>1630</v>
      </c>
      <c r="D282"/>
      <c r="E282" t="s">
        <v>42</v>
      </c>
      <c r="F282" t="s">
        <v>43</v>
      </c>
      <c r="G282"/>
    </row>
    <row r="283">
      <c r="A283" t="s">
        <v>1631</v>
      </c>
      <c r="B283" t="s">
        <v>1566</v>
      </c>
      <c r="C283" t="s">
        <v>1632</v>
      </c>
      <c r="D283"/>
      <c r="E283" t="s">
        <v>86</v>
      </c>
      <c r="F283" t="s">
        <v>87</v>
      </c>
      <c r="G283"/>
    </row>
    <row r="284">
      <c r="A284" t="s">
        <v>1633</v>
      </c>
      <c r="B284" t="s">
        <v>1566</v>
      </c>
      <c r="C284" t="s">
        <v>1577</v>
      </c>
      <c r="D284"/>
      <c r="E284" t="s">
        <v>52</v>
      </c>
      <c r="F284" t="s">
        <v>53</v>
      </c>
      <c r="G284"/>
    </row>
    <row r="285">
      <c r="A285" t="s">
        <v>1634</v>
      </c>
      <c r="B285" t="s">
        <v>1566</v>
      </c>
      <c r="C285" t="s">
        <v>1571</v>
      </c>
      <c r="D285"/>
      <c r="E285" t="s">
        <v>21</v>
      </c>
      <c r="F285" t="s">
        <v>22</v>
      </c>
      <c r="G285"/>
    </row>
    <row r="286">
      <c r="A286" t="s">
        <v>1635</v>
      </c>
      <c r="B286" t="s">
        <v>1566</v>
      </c>
      <c r="C286" t="s">
        <v>1636</v>
      </c>
      <c r="D286"/>
      <c r="E286" t="s">
        <v>86</v>
      </c>
      <c r="F286" t="s">
        <v>87</v>
      </c>
      <c r="G286"/>
    </row>
    <row r="287">
      <c r="A287" t="s">
        <v>1637</v>
      </c>
      <c r="B287" t="s">
        <v>1566</v>
      </c>
      <c r="C287">
        <v>3</v>
      </c>
      <c r="D287"/>
      <c r="E287" t="s">
        <v>30</v>
      </c>
      <c r="F287" t="s">
        <v>31</v>
      </c>
      <c r="G287"/>
    </row>
    <row r="288">
      <c r="A288" t="s">
        <v>1639</v>
      </c>
      <c r="B288" t="s">
        <v>1566</v>
      </c>
      <c r="C288" t="s">
        <v>1577</v>
      </c>
      <c r="D288"/>
      <c r="E288" t="s">
        <v>55</v>
      </c>
      <c r="F288" t="s">
        <v>56</v>
      </c>
      <c r="G288"/>
    </row>
    <row r="289">
      <c r="A289" t="s">
        <v>1640</v>
      </c>
      <c r="B289" t="s">
        <v>1566</v>
      </c>
      <c r="C289" t="s">
        <v>1641</v>
      </c>
      <c r="D289"/>
      <c r="E289" t="s">
        <v>91</v>
      </c>
      <c r="F289" t="s">
        <v>92</v>
      </c>
      <c r="G289"/>
    </row>
    <row r="290">
      <c r="A290" t="s">
        <v>1642</v>
      </c>
      <c r="B290" t="s">
        <v>1566</v>
      </c>
      <c r="C290" t="s">
        <v>1643</v>
      </c>
      <c r="D290"/>
      <c r="E290" t="s">
        <v>106</v>
      </c>
      <c r="F290" t="s">
        <v>107</v>
      </c>
      <c r="G290"/>
    </row>
    <row r="291">
      <c r="A291" t="s">
        <v>1644</v>
      </c>
      <c r="B291" t="s">
        <v>1566</v>
      </c>
      <c r="C291" t="s">
        <v>1645</v>
      </c>
      <c r="D291"/>
      <c r="E291" t="s">
        <v>106</v>
      </c>
      <c r="F291" t="s">
        <v>107</v>
      </c>
      <c r="G291"/>
    </row>
    <row r="292">
      <c r="A292" t="s">
        <v>1646</v>
      </c>
      <c r="B292" t="s">
        <v>1566</v>
      </c>
      <c r="C292" t="s">
        <v>1647</v>
      </c>
      <c r="D292"/>
      <c r="E292" t="s">
        <v>78</v>
      </c>
      <c r="F292" t="s">
        <v>79</v>
      </c>
      <c r="G292"/>
    </row>
    <row r="293">
      <c r="A293" t="s">
        <v>1648</v>
      </c>
      <c r="B293" t="s">
        <v>1566</v>
      </c>
      <c r="C293" t="s">
        <v>1649</v>
      </c>
      <c r="D293"/>
      <c r="E293" t="s">
        <v>42</v>
      </c>
      <c r="F293" t="s">
        <v>43</v>
      </c>
      <c r="G293"/>
    </row>
    <row r="294">
      <c r="A294" t="s">
        <v>1650</v>
      </c>
      <c r="B294" t="s">
        <v>1566</v>
      </c>
      <c r="C294" t="s">
        <v>1651</v>
      </c>
      <c r="D294"/>
      <c r="E294" t="s">
        <v>33</v>
      </c>
      <c r="F294" t="s">
        <v>34</v>
      </c>
      <c r="G294"/>
    </row>
    <row r="295">
      <c r="A295" t="s">
        <v>1652</v>
      </c>
      <c r="B295" t="s">
        <v>1566</v>
      </c>
      <c r="C295" t="s">
        <v>1653</v>
      </c>
      <c r="D295"/>
      <c r="E295" t="s">
        <v>86</v>
      </c>
      <c r="F295" t="s">
        <v>87</v>
      </c>
      <c r="G295"/>
    </row>
    <row r="296">
      <c r="A296" t="s">
        <v>1654</v>
      </c>
      <c r="B296" t="s">
        <v>1566</v>
      </c>
      <c r="C296" t="s">
        <v>1655</v>
      </c>
      <c r="D296"/>
      <c r="E296" t="s">
        <v>49</v>
      </c>
      <c r="F296" t="s">
        <v>50</v>
      </c>
      <c r="G296"/>
    </row>
    <row r="297">
      <c r="A297" t="s">
        <v>1656</v>
      </c>
      <c r="B297" t="s">
        <v>1566</v>
      </c>
      <c r="C297" t="s">
        <v>1657</v>
      </c>
      <c r="D297"/>
      <c r="E297" t="s">
        <v>33</v>
      </c>
      <c r="F297" t="s">
        <v>34</v>
      </c>
      <c r="G297"/>
    </row>
    <row r="298">
      <c r="A298" t="s">
        <v>1658</v>
      </c>
      <c r="B298" t="s">
        <v>1566</v>
      </c>
      <c r="C298" t="s">
        <v>1659</v>
      </c>
      <c r="D298"/>
      <c r="E298" t="s">
        <v>78</v>
      </c>
      <c r="F298" t="s">
        <v>79</v>
      </c>
      <c r="G298"/>
    </row>
    <row r="299">
      <c r="A299" t="s">
        <v>1660</v>
      </c>
      <c r="B299" t="s">
        <v>1566</v>
      </c>
      <c r="C299" t="s">
        <v>1661</v>
      </c>
      <c r="D299"/>
      <c r="E299" t="s">
        <v>52</v>
      </c>
      <c r="F299" t="s">
        <v>53</v>
      </c>
      <c r="G299"/>
    </row>
    <row r="300">
      <c r="A300" t="s">
        <v>1662</v>
      </c>
      <c r="B300" t="s">
        <v>1566</v>
      </c>
      <c r="C300">
        <v>1</v>
      </c>
      <c r="D300"/>
      <c r="E300" t="s">
        <v>71</v>
      </c>
      <c r="F300" t="s">
        <v>72</v>
      </c>
      <c r="G300"/>
    </row>
    <row r="301">
      <c r="A301" t="s">
        <v>1664</v>
      </c>
      <c r="B301" t="s">
        <v>1566</v>
      </c>
      <c r="C301" t="s">
        <v>1665</v>
      </c>
      <c r="D301"/>
      <c r="E301" t="s">
        <v>86</v>
      </c>
      <c r="F301" t="s">
        <v>87</v>
      </c>
      <c r="G301"/>
    </row>
    <row r="302">
      <c r="A302" t="s">
        <v>1666</v>
      </c>
      <c r="B302" t="s">
        <v>1566</v>
      </c>
      <c r="C302" t="s">
        <v>1667</v>
      </c>
      <c r="D302"/>
      <c r="E302" t="s">
        <v>106</v>
      </c>
      <c r="F302" t="s">
        <v>107</v>
      </c>
      <c r="G302"/>
    </row>
    <row r="303">
      <c r="A303" t="s">
        <v>1668</v>
      </c>
      <c r="B303" t="s">
        <v>1566</v>
      </c>
      <c r="C303" t="s">
        <v>1669</v>
      </c>
      <c r="D303"/>
      <c r="E303" t="s">
        <v>86</v>
      </c>
      <c r="F303" t="s">
        <v>87</v>
      </c>
      <c r="G303"/>
    </row>
    <row r="304">
      <c r="A304" t="s">
        <v>1670</v>
      </c>
      <c r="B304" t="s">
        <v>1566</v>
      </c>
      <c r="C304" t="s">
        <v>1671</v>
      </c>
      <c r="D304"/>
      <c r="E304" t="s">
        <v>1437</v>
      </c>
      <c r="F304" t="s">
        <v>1438</v>
      </c>
      <c r="G304"/>
    </row>
    <row r="305">
      <c r="A305" t="s">
        <v>1672</v>
      </c>
      <c r="B305" t="s">
        <v>1566</v>
      </c>
      <c r="C305" t="s">
        <v>1673</v>
      </c>
      <c r="D305"/>
      <c r="E305" t="s">
        <v>101</v>
      </c>
      <c r="F305" t="s">
        <v>102</v>
      </c>
      <c r="G305"/>
    </row>
    <row r="306">
      <c r="A306" t="s">
        <v>1674</v>
      </c>
      <c r="B306" t="s">
        <v>1566</v>
      </c>
      <c r="C306" t="s">
        <v>1577</v>
      </c>
      <c r="D306"/>
      <c r="E306" t="s">
        <v>49</v>
      </c>
      <c r="F306" t="s">
        <v>50</v>
      </c>
      <c r="G306"/>
    </row>
    <row r="307">
      <c r="A307" t="s">
        <v>1675</v>
      </c>
      <c r="B307" t="s">
        <v>1566</v>
      </c>
      <c r="C307" t="s">
        <v>1676</v>
      </c>
      <c r="D307"/>
      <c r="E307" t="s">
        <v>1418</v>
      </c>
      <c r="F307" t="s">
        <v>1419</v>
      </c>
      <c r="G307"/>
    </row>
    <row r="308">
      <c r="A308" t="s">
        <v>1677</v>
      </c>
      <c r="B308" t="s">
        <v>1566</v>
      </c>
      <c r="C308" t="s">
        <v>1678</v>
      </c>
      <c r="D308"/>
      <c r="E308" t="s">
        <v>42</v>
      </c>
      <c r="F308" t="s">
        <v>43</v>
      </c>
      <c r="G308"/>
    </row>
    <row r="309">
      <c r="A309" t="s">
        <v>1679</v>
      </c>
      <c r="B309" t="s">
        <v>1566</v>
      </c>
      <c r="C309" t="s">
        <v>1680</v>
      </c>
      <c r="D309"/>
      <c r="E309" t="s">
        <v>36</v>
      </c>
      <c r="F309" t="s">
        <v>37</v>
      </c>
      <c r="G309"/>
    </row>
    <row r="310">
      <c r="A310" t="s">
        <v>1681</v>
      </c>
      <c r="B310" t="s">
        <v>1566</v>
      </c>
      <c r="C310">
        <v>4</v>
      </c>
      <c r="D310"/>
      <c r="E310" t="s">
        <v>71</v>
      </c>
      <c r="F310" t="s">
        <v>72</v>
      </c>
      <c r="G310"/>
    </row>
    <row r="311">
      <c r="A311" t="s">
        <v>1683</v>
      </c>
      <c r="B311" t="s">
        <v>1566</v>
      </c>
      <c r="C311" t="s">
        <v>1684</v>
      </c>
      <c r="D311"/>
      <c r="E311" t="s">
        <v>58</v>
      </c>
      <c r="F311" t="s">
        <v>59</v>
      </c>
      <c r="G311"/>
    </row>
    <row r="312">
      <c r="A312" t="s">
        <v>1685</v>
      </c>
      <c r="B312" t="s">
        <v>1566</v>
      </c>
      <c r="C312">
        <v>3</v>
      </c>
      <c r="D312"/>
      <c r="E312" t="s">
        <v>71</v>
      </c>
      <c r="F312" t="s">
        <v>72</v>
      </c>
      <c r="G312"/>
    </row>
    <row r="313">
      <c r="A313" t="s">
        <v>1686</v>
      </c>
      <c r="B313" t="s">
        <v>1566</v>
      </c>
      <c r="C313" t="s">
        <v>1687</v>
      </c>
      <c r="D313"/>
      <c r="E313" t="s">
        <v>58</v>
      </c>
      <c r="F313" t="s">
        <v>59</v>
      </c>
      <c r="G313"/>
    </row>
    <row r="314">
      <c r="A314" t="s">
        <v>1688</v>
      </c>
      <c r="B314" t="s">
        <v>1566</v>
      </c>
      <c r="C314" t="s">
        <v>1610</v>
      </c>
      <c r="D314"/>
      <c r="E314" t="s">
        <v>21</v>
      </c>
      <c r="F314" t="s">
        <v>22</v>
      </c>
      <c r="G314"/>
    </row>
    <row r="315">
      <c r="A315" t="s">
        <v>1689</v>
      </c>
      <c r="B315" t="s">
        <v>1566</v>
      </c>
      <c r="C315" t="s">
        <v>1690</v>
      </c>
      <c r="D315"/>
      <c r="E315" t="s">
        <v>36</v>
      </c>
      <c r="F315" t="s">
        <v>37</v>
      </c>
      <c r="G315"/>
    </row>
    <row r="316">
      <c r="A316" t="s">
        <v>1691</v>
      </c>
      <c r="B316" t="s">
        <v>1566</v>
      </c>
      <c r="C316" t="s">
        <v>1692</v>
      </c>
      <c r="D316"/>
      <c r="E316" t="s">
        <v>55</v>
      </c>
      <c r="F316" t="s">
        <v>56</v>
      </c>
      <c r="G316"/>
    </row>
    <row r="317">
      <c r="A317" t="s">
        <v>1693</v>
      </c>
      <c r="B317" t="s">
        <v>1566</v>
      </c>
      <c r="C317" t="s">
        <v>1694</v>
      </c>
      <c r="D317"/>
      <c r="E317" t="s">
        <v>55</v>
      </c>
      <c r="F317" t="s">
        <v>56</v>
      </c>
      <c r="G317"/>
    </row>
    <row r="318">
      <c r="A318" t="s">
        <v>1695</v>
      </c>
      <c r="B318" t="s">
        <v>1566</v>
      </c>
      <c r="C318" t="s">
        <v>1696</v>
      </c>
      <c r="D318"/>
      <c r="E318" t="s">
        <v>1437</v>
      </c>
      <c r="F318" t="s">
        <v>1438</v>
      </c>
      <c r="G318"/>
    </row>
    <row r="319">
      <c r="A319" t="s">
        <v>1697</v>
      </c>
      <c r="B319" t="s">
        <v>1566</v>
      </c>
      <c r="C319" t="s">
        <v>1698</v>
      </c>
      <c r="D319"/>
      <c r="E319" t="s">
        <v>78</v>
      </c>
      <c r="F319" t="s">
        <v>79</v>
      </c>
      <c r="G319"/>
    </row>
    <row r="320">
      <c r="A320" t="s">
        <v>1699</v>
      </c>
      <c r="B320" t="s">
        <v>1566</v>
      </c>
      <c r="C320" t="s">
        <v>1700</v>
      </c>
      <c r="D320"/>
      <c r="E320" t="s">
        <v>55</v>
      </c>
      <c r="F320" t="s">
        <v>56</v>
      </c>
      <c r="G320"/>
    </row>
    <row r="321">
      <c r="A321" t="s">
        <v>1701</v>
      </c>
      <c r="B321" t="s">
        <v>1566</v>
      </c>
      <c r="C321" t="s">
        <v>1603</v>
      </c>
      <c r="D321"/>
      <c r="E321" t="s">
        <v>109</v>
      </c>
      <c r="F321" t="s">
        <v>110</v>
      </c>
      <c r="G321"/>
    </row>
    <row r="322">
      <c r="A322" t="s">
        <v>1702</v>
      </c>
      <c r="B322" t="s">
        <v>1566</v>
      </c>
      <c r="C322" t="s">
        <v>1703</v>
      </c>
      <c r="D322"/>
      <c r="E322" t="s">
        <v>46</v>
      </c>
      <c r="F322" t="s">
        <v>47</v>
      </c>
      <c r="G322"/>
    </row>
    <row r="323">
      <c r="A323" t="s">
        <v>1704</v>
      </c>
      <c r="B323" t="s">
        <v>1566</v>
      </c>
      <c r="C323">
        <v>1</v>
      </c>
      <c r="D323"/>
      <c r="E323" t="s">
        <v>30</v>
      </c>
      <c r="F323" t="s">
        <v>31</v>
      </c>
      <c r="G323"/>
    </row>
    <row r="324">
      <c r="A324" t="s">
        <v>1705</v>
      </c>
      <c r="B324" t="s">
        <v>1566</v>
      </c>
      <c r="C324" t="s">
        <v>1706</v>
      </c>
      <c r="D324"/>
      <c r="E324" t="s">
        <v>1437</v>
      </c>
      <c r="F324" t="s">
        <v>1438</v>
      </c>
      <c r="G324"/>
    </row>
    <row r="325">
      <c r="A325" t="s">
        <v>1707</v>
      </c>
      <c r="B325" t="s">
        <v>1566</v>
      </c>
      <c r="C325" t="s">
        <v>1708</v>
      </c>
      <c r="D325"/>
      <c r="E325" t="s">
        <v>109</v>
      </c>
      <c r="F325" t="s">
        <v>110</v>
      </c>
      <c r="G325"/>
    </row>
    <row r="326">
      <c r="A326" t="s">
        <v>1709</v>
      </c>
      <c r="B326" t="s">
        <v>1566</v>
      </c>
      <c r="C326" t="s">
        <v>1710</v>
      </c>
      <c r="D326"/>
      <c r="E326" t="s">
        <v>109</v>
      </c>
      <c r="F326" t="s">
        <v>110</v>
      </c>
      <c r="G326"/>
    </row>
    <row r="327">
      <c r="A327" t="s">
        <v>1711</v>
      </c>
      <c r="B327" t="s">
        <v>1566</v>
      </c>
      <c r="C327" t="s">
        <v>1712</v>
      </c>
      <c r="D327"/>
      <c r="E327" t="s">
        <v>106</v>
      </c>
      <c r="F327" t="s">
        <v>107</v>
      </c>
      <c r="G327"/>
    </row>
    <row r="328">
      <c r="A328" t="s">
        <v>1713</v>
      </c>
      <c r="B328" t="s">
        <v>1566</v>
      </c>
      <c r="C328" t="s">
        <v>1714</v>
      </c>
      <c r="D328"/>
      <c r="E328" t="s">
        <v>58</v>
      </c>
      <c r="F328" t="s">
        <v>59</v>
      </c>
      <c r="G328"/>
    </row>
    <row r="329">
      <c r="A329" t="s">
        <v>1715</v>
      </c>
      <c r="B329" t="s">
        <v>1566</v>
      </c>
      <c r="C329" t="s">
        <v>1716</v>
      </c>
      <c r="D329"/>
      <c r="E329" t="s">
        <v>49</v>
      </c>
      <c r="F329" t="s">
        <v>50</v>
      </c>
      <c r="G329"/>
    </row>
    <row r="330">
      <c r="A330" t="s">
        <v>1717</v>
      </c>
      <c r="B330" t="s">
        <v>1566</v>
      </c>
      <c r="C330" t="s">
        <v>1718</v>
      </c>
      <c r="D330"/>
      <c r="E330" t="s">
        <v>1437</v>
      </c>
      <c r="F330" t="s">
        <v>1438</v>
      </c>
      <c r="G330"/>
    </row>
    <row r="331">
      <c r="A331" t="s">
        <v>1719</v>
      </c>
      <c r="B331" t="s">
        <v>1566</v>
      </c>
      <c r="C331" t="s">
        <v>1720</v>
      </c>
      <c r="D331"/>
      <c r="E331" t="s">
        <v>42</v>
      </c>
      <c r="F331" t="s">
        <v>43</v>
      </c>
      <c r="G331"/>
    </row>
    <row r="332">
      <c r="A332" t="s">
        <v>1721</v>
      </c>
      <c r="B332" t="s">
        <v>1566</v>
      </c>
      <c r="C332" t="s">
        <v>1722</v>
      </c>
      <c r="D332"/>
      <c r="E332" t="s">
        <v>101</v>
      </c>
      <c r="F332" t="s">
        <v>102</v>
      </c>
      <c r="G332"/>
    </row>
    <row r="333">
      <c r="A333" t="s">
        <v>1723</v>
      </c>
      <c r="B333" t="s">
        <v>1566</v>
      </c>
      <c r="C333" t="s">
        <v>1724</v>
      </c>
      <c r="D333"/>
      <c r="E333" t="s">
        <v>1437</v>
      </c>
      <c r="F333" t="s">
        <v>1438</v>
      </c>
      <c r="G333"/>
    </row>
    <row r="334">
      <c r="A334" t="s">
        <v>1725</v>
      </c>
      <c r="B334" t="s">
        <v>1566</v>
      </c>
      <c r="C334" t="s">
        <v>1726</v>
      </c>
      <c r="D334"/>
      <c r="E334" t="s">
        <v>33</v>
      </c>
      <c r="F334" t="s">
        <v>34</v>
      </c>
      <c r="G334"/>
    </row>
    <row r="335">
      <c r="A335" t="s">
        <v>1727</v>
      </c>
      <c r="B335" t="s">
        <v>1566</v>
      </c>
      <c r="C335" t="s">
        <v>1585</v>
      </c>
      <c r="D335"/>
      <c r="E335" t="s">
        <v>52</v>
      </c>
      <c r="F335" t="s">
        <v>53</v>
      </c>
      <c r="G335"/>
    </row>
    <row r="336">
      <c r="A336" t="s">
        <v>1728</v>
      </c>
      <c r="B336" t="s">
        <v>1566</v>
      </c>
      <c r="C336" t="s">
        <v>1729</v>
      </c>
      <c r="D336"/>
      <c r="E336" t="s">
        <v>109</v>
      </c>
      <c r="F336" t="s">
        <v>110</v>
      </c>
      <c r="G336"/>
    </row>
    <row r="337">
      <c r="A337" t="s">
        <v>1730</v>
      </c>
      <c r="B337" t="s">
        <v>1566</v>
      </c>
      <c r="C337" t="s">
        <v>1731</v>
      </c>
      <c r="D337"/>
      <c r="E337" t="s">
        <v>1437</v>
      </c>
      <c r="F337" t="s">
        <v>1438</v>
      </c>
      <c r="G337"/>
    </row>
    <row r="338">
      <c r="A338" t="s">
        <v>1732</v>
      </c>
      <c r="B338" t="s">
        <v>1566</v>
      </c>
      <c r="C338" t="s">
        <v>1733</v>
      </c>
      <c r="D338"/>
      <c r="E338" t="s">
        <v>101</v>
      </c>
      <c r="F338" t="s">
        <v>102</v>
      </c>
      <c r="G338"/>
    </row>
    <row r="339">
      <c r="A339" t="s">
        <v>1734</v>
      </c>
      <c r="B339" t="s">
        <v>1566</v>
      </c>
      <c r="C339" t="s">
        <v>1735</v>
      </c>
      <c r="D339"/>
      <c r="E339" t="s">
        <v>36</v>
      </c>
      <c r="F339" t="s">
        <v>37</v>
      </c>
      <c r="G339"/>
    </row>
    <row r="340">
      <c r="A340" t="s">
        <v>1736</v>
      </c>
      <c r="B340" t="s">
        <v>1566</v>
      </c>
      <c r="C340" t="s">
        <v>1737</v>
      </c>
      <c r="D340"/>
      <c r="E340" t="s">
        <v>42</v>
      </c>
      <c r="F340" t="s">
        <v>43</v>
      </c>
      <c r="G340"/>
    </row>
    <row r="341">
      <c r="A341" t="s">
        <v>1738</v>
      </c>
      <c r="B341" t="s">
        <v>1566</v>
      </c>
      <c r="C341" t="s">
        <v>1739</v>
      </c>
      <c r="D341"/>
      <c r="E341" t="s">
        <v>1437</v>
      </c>
      <c r="F341" t="s">
        <v>1438</v>
      </c>
      <c r="G341"/>
    </row>
    <row r="342">
      <c r="A342" t="s">
        <v>1740</v>
      </c>
      <c r="B342" t="s">
        <v>1566</v>
      </c>
      <c r="C342" t="s">
        <v>1585</v>
      </c>
      <c r="D342"/>
      <c r="E342" t="s">
        <v>46</v>
      </c>
      <c r="F342" t="s">
        <v>47</v>
      </c>
      <c r="G342"/>
    </row>
    <row r="343">
      <c r="A343" t="s">
        <v>1741</v>
      </c>
      <c r="B343" t="s">
        <v>1566</v>
      </c>
      <c r="C343" t="s">
        <v>1742</v>
      </c>
      <c r="D343"/>
      <c r="E343" t="s">
        <v>109</v>
      </c>
      <c r="F343" t="s">
        <v>110</v>
      </c>
      <c r="G343"/>
    </row>
    <row r="344">
      <c r="A344" t="s">
        <v>1743</v>
      </c>
      <c r="B344" t="s">
        <v>1566</v>
      </c>
      <c r="C344" t="s">
        <v>1744</v>
      </c>
      <c r="D344"/>
      <c r="E344" t="s">
        <v>106</v>
      </c>
      <c r="F344" t="s">
        <v>107</v>
      </c>
      <c r="G344"/>
    </row>
    <row r="345">
      <c r="A345" t="s">
        <v>1745</v>
      </c>
      <c r="B345" t="s">
        <v>1566</v>
      </c>
      <c r="C345" t="s">
        <v>1746</v>
      </c>
      <c r="D345"/>
      <c r="E345" t="s">
        <v>86</v>
      </c>
      <c r="F345" t="s">
        <v>87</v>
      </c>
      <c r="G345"/>
    </row>
    <row r="346">
      <c r="A346" t="s">
        <v>1747</v>
      </c>
      <c r="B346" t="s">
        <v>1748</v>
      </c>
      <c r="C346"/>
      <c r="D346"/>
      <c r="E346"/>
      <c r="F346"/>
      <c r="G346"/>
    </row>
    <row r="347">
      <c r="A347" t="s">
        <v>1749</v>
      </c>
      <c r="B347" t="s">
        <v>1748</v>
      </c>
      <c r="C347"/>
      <c r="D347"/>
      <c r="E347"/>
      <c r="F347"/>
      <c r="G347"/>
    </row>
    <row r="348">
      <c r="A348" t="s">
        <v>1750</v>
      </c>
      <c r="B348" t="s">
        <v>1748</v>
      </c>
      <c r="C348"/>
      <c r="D348"/>
      <c r="E348"/>
      <c r="F348"/>
      <c r="G348"/>
    </row>
    <row r="349">
      <c r="A349" t="s">
        <v>1751</v>
      </c>
      <c r="B349" t="s">
        <v>1748</v>
      </c>
      <c r="C349"/>
      <c r="D349"/>
      <c r="E349"/>
      <c r="F349"/>
      <c r="G349"/>
    </row>
    <row r="350">
      <c r="A350" t="s">
        <v>1752</v>
      </c>
      <c r="B350" t="s">
        <v>1748</v>
      </c>
      <c r="C350"/>
      <c r="D350"/>
      <c r="E350"/>
      <c r="F350"/>
      <c r="G350"/>
    </row>
    <row r="351">
      <c r="A351" t="s">
        <v>1753</v>
      </c>
      <c r="B351" t="s">
        <v>1748</v>
      </c>
      <c r="C351"/>
      <c r="D351"/>
      <c r="E351"/>
      <c r="F351"/>
      <c r="G351"/>
    </row>
    <row r="352">
      <c r="A352" t="s">
        <v>1754</v>
      </c>
      <c r="B352" t="s">
        <v>1748</v>
      </c>
      <c r="C352"/>
      <c r="D352"/>
      <c r="E352"/>
      <c r="F352"/>
      <c r="G352"/>
    </row>
    <row r="353">
      <c r="A353" t="s">
        <v>1755</v>
      </c>
      <c r="B353" t="s">
        <v>1748</v>
      </c>
      <c r="C353"/>
      <c r="D353"/>
      <c r="E353"/>
      <c r="F353"/>
      <c r="G353"/>
    </row>
    <row r="354">
      <c r="A354" t="s">
        <v>1756</v>
      </c>
      <c r="B354" t="s">
        <v>1748</v>
      </c>
      <c r="C354"/>
      <c r="D354"/>
      <c r="E354"/>
      <c r="F354"/>
      <c r="G354"/>
    </row>
    <row r="355">
      <c r="A355" t="s">
        <v>1757</v>
      </c>
      <c r="B355" t="s">
        <v>1748</v>
      </c>
      <c r="C355"/>
      <c r="D355"/>
      <c r="E355"/>
      <c r="F355"/>
      <c r="G355"/>
    </row>
    <row r="356">
      <c r="A356" t="s">
        <v>1758</v>
      </c>
      <c r="B356" t="s">
        <v>1748</v>
      </c>
      <c r="C356"/>
      <c r="D356"/>
      <c r="E356"/>
      <c r="F356"/>
      <c r="G356"/>
    </row>
    <row r="357">
      <c r="A357" t="s">
        <v>1759</v>
      </c>
      <c r="B357" t="s">
        <v>1748</v>
      </c>
      <c r="C357"/>
      <c r="D357"/>
      <c r="E357"/>
      <c r="F357"/>
      <c r="G357"/>
    </row>
    <row r="358">
      <c r="A358" t="s">
        <v>1760</v>
      </c>
      <c r="B358" t="s">
        <v>1748</v>
      </c>
      <c r="C358"/>
      <c r="D358"/>
      <c r="E358"/>
      <c r="F358"/>
      <c r="G358"/>
    </row>
    <row r="359">
      <c r="A359" t="s">
        <v>1761</v>
      </c>
      <c r="B359" t="s">
        <v>1748</v>
      </c>
      <c r="C359"/>
      <c r="D359"/>
      <c r="E359"/>
      <c r="F359"/>
      <c r="G359"/>
    </row>
    <row r="360">
      <c r="A360" t="s">
        <v>1762</v>
      </c>
      <c r="B360" t="s">
        <v>1748</v>
      </c>
      <c r="C360"/>
      <c r="D360"/>
      <c r="E360"/>
      <c r="F360"/>
      <c r="G360"/>
    </row>
    <row r="361">
      <c r="A361" t="s">
        <v>1763</v>
      </c>
      <c r="B361" t="s">
        <v>1748</v>
      </c>
      <c r="C361"/>
      <c r="D361"/>
      <c r="E361"/>
      <c r="F361"/>
      <c r="G361"/>
    </row>
    <row r="362">
      <c r="A362" t="s">
        <v>1764</v>
      </c>
      <c r="B362" t="s">
        <v>1748</v>
      </c>
      <c r="C362"/>
      <c r="D362"/>
      <c r="E362"/>
      <c r="F362"/>
      <c r="G362"/>
    </row>
    <row r="363">
      <c r="A363" t="s">
        <v>1765</v>
      </c>
      <c r="B363" t="s">
        <v>1748</v>
      </c>
      <c r="C363"/>
      <c r="D363"/>
      <c r="E363"/>
      <c r="F363"/>
      <c r="G363"/>
    </row>
    <row r="364">
      <c r="A364" t="s">
        <v>1766</v>
      </c>
      <c r="B364" t="s">
        <v>1748</v>
      </c>
      <c r="C364"/>
      <c r="D364"/>
      <c r="E364"/>
      <c r="F364"/>
      <c r="G364"/>
    </row>
    <row r="365">
      <c r="A365" t="s">
        <v>1767</v>
      </c>
      <c r="B365" t="s">
        <v>1748</v>
      </c>
      <c r="C365"/>
      <c r="D365"/>
      <c r="E365"/>
      <c r="F365"/>
      <c r="G365"/>
    </row>
    <row r="366">
      <c r="A366" t="s">
        <v>1768</v>
      </c>
      <c r="B366" t="s">
        <v>1748</v>
      </c>
      <c r="C366"/>
      <c r="D366"/>
      <c r="E366"/>
      <c r="F366"/>
      <c r="G366"/>
    </row>
    <row r="367">
      <c r="A367" t="s">
        <v>1769</v>
      </c>
      <c r="B367" t="s">
        <v>1748</v>
      </c>
      <c r="C367"/>
      <c r="D367"/>
      <c r="E367"/>
      <c r="F367"/>
      <c r="G367"/>
    </row>
    <row r="368">
      <c r="A368" t="s">
        <v>1770</v>
      </c>
      <c r="B368" t="s">
        <v>1748</v>
      </c>
      <c r="C368"/>
      <c r="D368"/>
      <c r="E368"/>
      <c r="F368"/>
      <c r="G368"/>
    </row>
    <row r="369">
      <c r="A369" t="s">
        <v>1771</v>
      </c>
      <c r="B369" t="s">
        <v>1748</v>
      </c>
      <c r="C369"/>
      <c r="D369"/>
      <c r="E369"/>
      <c r="F369"/>
      <c r="G369"/>
    </row>
    <row r="370">
      <c r="A370" t="s">
        <v>1772</v>
      </c>
      <c r="B370" t="s">
        <v>1748</v>
      </c>
      <c r="C370"/>
      <c r="D370"/>
      <c r="E370"/>
      <c r="F370"/>
      <c r="G370"/>
    </row>
    <row r="371">
      <c r="A371" t="s">
        <v>1773</v>
      </c>
      <c r="B371" t="s">
        <v>1748</v>
      </c>
      <c r="C371"/>
      <c r="D371"/>
      <c r="E371"/>
      <c r="F371"/>
      <c r="G371"/>
    </row>
    <row r="372">
      <c r="A372" t="s">
        <v>1774</v>
      </c>
      <c r="B372" t="s">
        <v>1748</v>
      </c>
      <c r="C372"/>
      <c r="D372"/>
      <c r="E372"/>
      <c r="F372"/>
      <c r="G372"/>
    </row>
    <row r="373">
      <c r="A373" t="s">
        <v>1775</v>
      </c>
      <c r="B373" t="s">
        <v>1748</v>
      </c>
      <c r="C373"/>
      <c r="D373"/>
      <c r="E373"/>
      <c r="F373"/>
      <c r="G373"/>
    </row>
    <row r="374">
      <c r="A374" t="s">
        <v>1776</v>
      </c>
      <c r="B374" t="s">
        <v>1748</v>
      </c>
      <c r="C374"/>
      <c r="D374"/>
      <c r="E374"/>
      <c r="F374"/>
      <c r="G374"/>
    </row>
    <row r="375">
      <c r="A375" t="s">
        <v>1777</v>
      </c>
      <c r="B375" t="s">
        <v>1748</v>
      </c>
      <c r="C375"/>
      <c r="D375"/>
      <c r="E375"/>
      <c r="F375"/>
      <c r="G375"/>
    </row>
    <row r="376">
      <c r="A376" t="s">
        <v>1778</v>
      </c>
      <c r="B376" t="s">
        <v>1748</v>
      </c>
      <c r="C376"/>
      <c r="D376"/>
      <c r="E376"/>
      <c r="F376"/>
      <c r="G376"/>
    </row>
    <row r="377">
      <c r="A377" t="s">
        <v>1779</v>
      </c>
      <c r="B377" t="s">
        <v>1748</v>
      </c>
      <c r="C377"/>
      <c r="D377"/>
      <c r="E377"/>
      <c r="F377"/>
      <c r="G377"/>
    </row>
    <row r="378">
      <c r="A378" t="s">
        <v>1780</v>
      </c>
      <c r="B378" t="s">
        <v>1748</v>
      </c>
      <c r="C378"/>
      <c r="D378"/>
      <c r="E378"/>
      <c r="F378"/>
      <c r="G378"/>
    </row>
    <row r="379">
      <c r="A379" t="s">
        <v>1781</v>
      </c>
      <c r="B379" t="s">
        <v>1748</v>
      </c>
      <c r="C379"/>
      <c r="D379"/>
      <c r="E379"/>
      <c r="F379"/>
      <c r="G379"/>
    </row>
    <row r="380">
      <c r="A380" t="s">
        <v>1782</v>
      </c>
      <c r="B380" t="s">
        <v>1748</v>
      </c>
      <c r="C380"/>
      <c r="D380"/>
      <c r="E380"/>
      <c r="F380"/>
      <c r="G380"/>
    </row>
    <row r="381">
      <c r="A381" t="s">
        <v>1783</v>
      </c>
      <c r="B381" t="s">
        <v>1748</v>
      </c>
      <c r="C381"/>
      <c r="D381"/>
      <c r="E381"/>
      <c r="F381"/>
      <c r="G381"/>
    </row>
    <row r="382">
      <c r="A382" t="s">
        <v>1784</v>
      </c>
      <c r="B382" t="s">
        <v>1748</v>
      </c>
      <c r="C382"/>
      <c r="D382"/>
      <c r="E382"/>
      <c r="F382"/>
      <c r="G382"/>
    </row>
    <row r="383">
      <c r="A383" t="s">
        <v>1785</v>
      </c>
      <c r="B383" t="s">
        <v>1748</v>
      </c>
      <c r="C383"/>
      <c r="D383"/>
      <c r="E383"/>
      <c r="F383"/>
      <c r="G383"/>
    </row>
    <row r="384">
      <c r="A384" t="s">
        <v>1786</v>
      </c>
      <c r="B384" t="s">
        <v>1748</v>
      </c>
      <c r="C384"/>
      <c r="D384"/>
      <c r="E384"/>
      <c r="F384"/>
      <c r="G384"/>
    </row>
    <row r="385">
      <c r="A385" t="s">
        <v>1787</v>
      </c>
      <c r="B385" t="s">
        <v>1748</v>
      </c>
      <c r="C385"/>
      <c r="D385"/>
      <c r="E385"/>
      <c r="F385"/>
      <c r="G385"/>
    </row>
    <row r="386">
      <c r="A386" t="s">
        <v>1788</v>
      </c>
      <c r="B386" t="s">
        <v>1748</v>
      </c>
      <c r="C386"/>
      <c r="D386"/>
      <c r="E386"/>
      <c r="F386"/>
      <c r="G386"/>
    </row>
    <row r="387">
      <c r="A387" t="s">
        <v>1789</v>
      </c>
      <c r="B387" t="s">
        <v>1748</v>
      </c>
      <c r="C387"/>
      <c r="D387"/>
      <c r="E387"/>
      <c r="F387"/>
      <c r="G387"/>
    </row>
    <row r="388">
      <c r="A388" t="s">
        <v>1790</v>
      </c>
      <c r="B388" t="s">
        <v>1748</v>
      </c>
      <c r="C388"/>
      <c r="D388"/>
      <c r="E388"/>
      <c r="F388"/>
      <c r="G388"/>
    </row>
    <row r="389">
      <c r="A389" t="s">
        <v>1791</v>
      </c>
      <c r="B389" t="s">
        <v>1748</v>
      </c>
      <c r="C389"/>
      <c r="D389"/>
      <c r="E389"/>
      <c r="F389"/>
      <c r="G389"/>
    </row>
    <row r="390">
      <c r="A390" t="s">
        <v>1792</v>
      </c>
      <c r="B390" t="s">
        <v>1748</v>
      </c>
      <c r="C390"/>
      <c r="D390"/>
      <c r="E390"/>
      <c r="F390"/>
      <c r="G390"/>
    </row>
    <row r="391">
      <c r="A391" t="s">
        <v>1793</v>
      </c>
      <c r="B391" t="s">
        <v>1748</v>
      </c>
      <c r="C391"/>
      <c r="D391"/>
      <c r="E391"/>
      <c r="F391"/>
      <c r="G391"/>
    </row>
    <row r="392">
      <c r="A392" t="s">
        <v>1794</v>
      </c>
      <c r="B392" t="s">
        <v>1748</v>
      </c>
      <c r="C392"/>
      <c r="D392"/>
      <c r="E392"/>
      <c r="F392"/>
      <c r="G392"/>
    </row>
    <row r="393">
      <c r="A393" t="s">
        <v>1795</v>
      </c>
      <c r="B393" t="s">
        <v>1748</v>
      </c>
      <c r="C393"/>
      <c r="D393"/>
      <c r="E393"/>
      <c r="F393"/>
      <c r="G393"/>
    </row>
    <row r="394">
      <c r="A394" t="s">
        <v>1796</v>
      </c>
      <c r="B394" t="s">
        <v>1748</v>
      </c>
      <c r="C394"/>
      <c r="D394"/>
      <c r="E394"/>
      <c r="F394"/>
      <c r="G394"/>
    </row>
    <row r="395">
      <c r="A395" t="s">
        <v>1797</v>
      </c>
      <c r="B395" t="s">
        <v>1748</v>
      </c>
      <c r="C395"/>
      <c r="D395"/>
      <c r="E395"/>
      <c r="F395"/>
      <c r="G395"/>
    </row>
    <row r="396">
      <c r="A396" t="s">
        <v>1798</v>
      </c>
      <c r="B396" t="s">
        <v>1748</v>
      </c>
      <c r="C396"/>
      <c r="D396"/>
      <c r="E396"/>
      <c r="F396"/>
      <c r="G396"/>
    </row>
    <row r="397">
      <c r="A397" t="s">
        <v>1799</v>
      </c>
      <c r="B397" t="s">
        <v>1748</v>
      </c>
      <c r="C397"/>
      <c r="D397"/>
      <c r="E397"/>
      <c r="F397"/>
      <c r="G397"/>
    </row>
    <row r="398">
      <c r="A398" t="s">
        <v>1800</v>
      </c>
      <c r="B398" t="s">
        <v>1801</v>
      </c>
      <c r="C398" t="s">
        <v>1802</v>
      </c>
      <c r="D398"/>
      <c r="E398" t="s">
        <v>1437</v>
      </c>
      <c r="F398" t="s">
        <v>1438</v>
      </c>
      <c r="G398"/>
    </row>
    <row r="399">
      <c r="A399" t="s">
        <v>1803</v>
      </c>
      <c r="B399" t="s">
        <v>1801</v>
      </c>
      <c r="C399" t="s">
        <v>1804</v>
      </c>
      <c r="D399"/>
      <c r="E399" t="s">
        <v>1437</v>
      </c>
      <c r="F399" t="s">
        <v>1438</v>
      </c>
      <c r="G399"/>
    </row>
    <row r="400">
      <c r="A400" t="s">
        <v>1805</v>
      </c>
      <c r="B400" t="s">
        <v>1806</v>
      </c>
      <c r="C400" t="s">
        <v>1807</v>
      </c>
    </row>
    <row r="401">
      <c r="A401" t="s">
        <v>1808</v>
      </c>
      <c r="B401" t="s">
        <v>1809</v>
      </c>
      <c r="C401" t="s">
        <v>1810</v>
      </c>
    </row>
    <row r="402">
      <c r="A402" t="s">
        <v>1811</v>
      </c>
      <c r="B402" t="s">
        <v>1812</v>
      </c>
      <c r="C402" t="s">
        <v>1813</v>
      </c>
    </row>
    <row r="403">
      <c r="A403" t="s">
        <v>1814</v>
      </c>
      <c r="B403" t="s">
        <v>1812</v>
      </c>
      <c r="C403" t="s">
        <v>1585</v>
      </c>
    </row>
  </sheetData>
  <sheetProtection objects="0" scenarios="0" selectLockedCells="0" selectUnlockedCells="0" formatCells="0" formatColumns="0" formatRows="0" insertColumns="0" insertRows="0" insertHyperlinks="0" deleteColumns="0" deleteRows="0" sort="0" autoFilter="0" pivotTables="0" algorithmName="SHA-512" hashValue="EAnAG13G6Ct3zY/yNeQGigWqIzyd1nmGtkPkZy89Ufwesq9tgsTLwhpEp9gGjjzp5Eo+ck4K0KLslRrDmsicSA==" saltValue="0oVw4aF7Ydy8RXoLE0p4jw==" spinCount="100000" sheet="1"/>
  <mergeCells>
    <mergeCell ref="A1:A2"/>
    <mergeCell ref="B1:B2"/>
    <mergeCell ref="C1:C2"/>
    <mergeCell ref="D1:D2"/>
    <mergeCell ref="E1:E2"/>
    <mergeCell ref="F1:F2"/>
    <mergeCell ref="G1:G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