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0" yWindow="90" windowWidth="15270" windowHeight="8550" firstSheet="1" activeTab="4"/>
  </bookViews>
  <sheets>
    <sheet name="工作量估算" sheetId="18" r:id="rId1"/>
    <sheet name="代码规模估计表(专家表）" sheetId="24" r:id="rId2"/>
    <sheet name="专家估计表－起始" sheetId="14" r:id="rId3"/>
    <sheet name="专家估计表－终止" sheetId="23" r:id="rId4"/>
    <sheet name="规模综合汇总估计表" sheetId="16" r:id="rId5"/>
    <sheet name="工作量估计表" sheetId="8" r:id="rId6"/>
    <sheet name="规模偏差" sheetId="9" state="hidden" r:id="rId7"/>
    <sheet name="工作量偏差及比例系数" sheetId="10" state="hidden" r:id="rId8"/>
  </sheets>
  <calcPr calcId="144525"/>
</workbook>
</file>

<file path=xl/calcChain.xml><?xml version="1.0" encoding="utf-8"?>
<calcChain xmlns="http://schemas.openxmlformats.org/spreadsheetml/2006/main">
  <c r="E51" i="23" l="1"/>
  <c r="B51" i="23"/>
  <c r="E51" i="14"/>
  <c r="B51" i="14"/>
  <c r="B51" i="24"/>
  <c r="E51" i="24" s="1"/>
  <c r="G5" i="24"/>
  <c r="G6" i="24"/>
  <c r="G7" i="24"/>
  <c r="G8" i="24"/>
  <c r="G9" i="24"/>
  <c r="G10" i="24"/>
  <c r="G11" i="24"/>
  <c r="G12" i="24"/>
  <c r="G13" i="24"/>
  <c r="G14" i="24"/>
  <c r="G15" i="24"/>
  <c r="G16" i="24"/>
  <c r="G17" i="24"/>
  <c r="G18" i="24"/>
  <c r="G19" i="24"/>
  <c r="G20" i="24"/>
  <c r="G21" i="24"/>
  <c r="G22" i="24"/>
  <c r="G23" i="24"/>
  <c r="G24" i="24"/>
  <c r="G25" i="24"/>
  <c r="G26" i="24"/>
  <c r="G27" i="24"/>
  <c r="G28" i="24"/>
  <c r="G29" i="24"/>
  <c r="G30" i="24"/>
  <c r="G31" i="24"/>
  <c r="G32" i="24"/>
  <c r="G33" i="24"/>
  <c r="G34" i="24"/>
  <c r="G35" i="24"/>
  <c r="G36" i="24"/>
  <c r="G37" i="24"/>
  <c r="G38" i="24"/>
  <c r="G39" i="24"/>
  <c r="G40" i="24"/>
  <c r="G41" i="24"/>
  <c r="G42" i="24"/>
  <c r="G43" i="24"/>
  <c r="G44" i="24"/>
  <c r="G45" i="24"/>
  <c r="G46" i="24"/>
  <c r="G47" i="24"/>
  <c r="G48" i="24"/>
  <c r="G49" i="24"/>
  <c r="G4" i="2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4" i="14"/>
  <c r="G5" i="23"/>
  <c r="G6" i="23"/>
  <c r="G7" i="23"/>
  <c r="G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G34" i="23"/>
  <c r="G35" i="23"/>
  <c r="G36" i="23"/>
  <c r="G37" i="23"/>
  <c r="G38" i="23"/>
  <c r="G39" i="23"/>
  <c r="G40" i="23"/>
  <c r="G41" i="23"/>
  <c r="G42" i="23"/>
  <c r="G43" i="23"/>
  <c r="G44" i="23"/>
  <c r="G45" i="23"/>
  <c r="G46" i="23"/>
  <c r="G47" i="23"/>
  <c r="G48" i="23"/>
  <c r="G49" i="23"/>
  <c r="G4" i="23"/>
  <c r="E12" i="10" l="1"/>
  <c r="E11" i="10"/>
  <c r="E8" i="10"/>
  <c r="E5" i="10"/>
  <c r="E6" i="10"/>
  <c r="E7" i="10"/>
  <c r="E4" i="10"/>
  <c r="D5" i="9"/>
  <c r="D4" i="9"/>
  <c r="H24" i="24"/>
  <c r="I24" i="24" s="1"/>
  <c r="H28" i="24"/>
  <c r="I28" i="24" s="1"/>
  <c r="H32" i="24"/>
  <c r="H36" i="24"/>
  <c r="I36" i="24" s="1"/>
  <c r="H40" i="24"/>
  <c r="I40" i="24" s="1"/>
  <c r="H44" i="24"/>
  <c r="I44" i="24" s="1"/>
  <c r="H48" i="24"/>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H49" i="24"/>
  <c r="I48" i="24"/>
  <c r="H47" i="24"/>
  <c r="H46" i="24"/>
  <c r="I46" i="24" s="1"/>
  <c r="H45" i="24"/>
  <c r="H42" i="24"/>
  <c r="I42" i="24" s="1"/>
  <c r="H41" i="24"/>
  <c r="H38" i="24"/>
  <c r="I38" i="24" s="1"/>
  <c r="H37" i="24"/>
  <c r="H34" i="24"/>
  <c r="I34" i="24" s="1"/>
  <c r="H33" i="24"/>
  <c r="I32" i="24"/>
  <c r="H30" i="24"/>
  <c r="I30" i="24" s="1"/>
  <c r="H29" i="24"/>
  <c r="H26" i="24"/>
  <c r="I26" i="24" s="1"/>
  <c r="H25" i="24"/>
  <c r="H23" i="24"/>
  <c r="H22" i="24"/>
  <c r="I22" i="24" s="1"/>
  <c r="H21" i="24"/>
  <c r="H20" i="24"/>
  <c r="I20" i="24" s="1"/>
  <c r="H19" i="24"/>
  <c r="H18" i="24"/>
  <c r="I18" i="24" s="1"/>
  <c r="H6" i="24"/>
  <c r="H4" i="24"/>
  <c r="G6" i="16"/>
  <c r="H43" i="24" l="1"/>
  <c r="I43" i="24" s="1"/>
  <c r="H39" i="24"/>
  <c r="I39" i="24" s="1"/>
  <c r="H35" i="24"/>
  <c r="I35" i="24" s="1"/>
  <c r="H31" i="24"/>
  <c r="I31" i="24" s="1"/>
  <c r="H27" i="24"/>
  <c r="I27" i="24" s="1"/>
  <c r="H17" i="24"/>
  <c r="I17" i="24" s="1"/>
  <c r="H15" i="24"/>
  <c r="I15" i="24" s="1"/>
  <c r="H13" i="24"/>
  <c r="I13" i="24" s="1"/>
  <c r="H11" i="24"/>
  <c r="I11" i="24" s="1"/>
  <c r="H9" i="24"/>
  <c r="I9" i="24" s="1"/>
  <c r="H7" i="24"/>
  <c r="I7" i="24" s="1"/>
  <c r="H5" i="24"/>
  <c r="I5" i="24" s="1"/>
  <c r="I19" i="24"/>
  <c r="I23" i="24"/>
  <c r="I47" i="24"/>
  <c r="H16" i="24"/>
  <c r="I16" i="24" s="1"/>
  <c r="H14" i="24"/>
  <c r="I14" i="24" s="1"/>
  <c r="H12" i="24"/>
  <c r="I12" i="24" s="1"/>
  <c r="H10" i="24"/>
  <c r="I10" i="24" s="1"/>
  <c r="H8" i="24"/>
  <c r="I8" i="24" s="1"/>
  <c r="L4" i="23"/>
  <c r="L5" i="23"/>
  <c r="I6" i="24"/>
  <c r="I21" i="24"/>
  <c r="I25" i="24"/>
  <c r="I29" i="24"/>
  <c r="I33" i="24"/>
  <c r="I37" i="24"/>
  <c r="I41" i="24"/>
  <c r="I45" i="24"/>
  <c r="I49" i="24"/>
  <c r="H6" i="16"/>
  <c r="H4" i="23" l="1"/>
  <c r="H4" i="14"/>
  <c r="I4" i="24"/>
  <c r="H6" i="14" l="1"/>
  <c r="I6" i="14" s="1"/>
  <c r="H7" i="14"/>
  <c r="I7" i="14" s="1"/>
  <c r="H8" i="14"/>
  <c r="I8" i="14" s="1"/>
  <c r="H9" i="14"/>
  <c r="I9" i="14" s="1"/>
  <c r="H10" i="14"/>
  <c r="I10" i="14" s="1"/>
  <c r="H11" i="14"/>
  <c r="I11" i="14" s="1"/>
  <c r="H12" i="14"/>
  <c r="I12" i="14" s="1"/>
  <c r="H15" i="16"/>
  <c r="H14" i="14"/>
  <c r="I14" i="14" s="1"/>
  <c r="H15" i="14"/>
  <c r="I15" i="14" s="1"/>
  <c r="H16" i="14"/>
  <c r="I16" i="14" s="1"/>
  <c r="H17" i="14"/>
  <c r="I17" i="14" s="1"/>
  <c r="H18" i="14"/>
  <c r="I18" i="14" s="1"/>
  <c r="H19" i="14"/>
  <c r="I19" i="14" s="1"/>
  <c r="H20" i="14"/>
  <c r="I20" i="14" s="1"/>
  <c r="H22" i="14"/>
  <c r="I22" i="14" s="1"/>
  <c r="H23" i="14"/>
  <c r="I23" i="14" s="1"/>
  <c r="H24" i="14"/>
  <c r="I24" i="14" s="1"/>
  <c r="H25" i="14"/>
  <c r="I25" i="14" s="1"/>
  <c r="H26" i="14"/>
  <c r="I26" i="14" s="1"/>
  <c r="H27" i="14"/>
  <c r="I27" i="14" s="1"/>
  <c r="H28" i="14"/>
  <c r="I28" i="14" s="1"/>
  <c r="H29" i="14"/>
  <c r="I29" i="14" s="1"/>
  <c r="H30" i="14"/>
  <c r="I30" i="14" s="1"/>
  <c r="H31" i="14"/>
  <c r="I31" i="14" s="1"/>
  <c r="H32" i="14"/>
  <c r="I32" i="14" s="1"/>
  <c r="H33" i="14"/>
  <c r="I33" i="14" s="1"/>
  <c r="H34" i="14"/>
  <c r="I34" i="14" s="1"/>
  <c r="H35" i="14"/>
  <c r="I35" i="14" s="1"/>
  <c r="H36" i="14"/>
  <c r="I36" i="14" s="1"/>
  <c r="H37" i="14"/>
  <c r="I37" i="14" s="1"/>
  <c r="H38" i="14"/>
  <c r="I38" i="14" s="1"/>
  <c r="H39" i="14"/>
  <c r="I39" i="14" s="1"/>
  <c r="H40" i="14"/>
  <c r="I40" i="14" s="1"/>
  <c r="H41" i="14"/>
  <c r="I41" i="14" s="1"/>
  <c r="H42" i="14"/>
  <c r="I42" i="14" s="1"/>
  <c r="H43" i="14"/>
  <c r="I43" i="14" s="1"/>
  <c r="H44" i="14"/>
  <c r="I44" i="14" s="1"/>
  <c r="H45" i="14"/>
  <c r="I45" i="14" s="1"/>
  <c r="H46" i="14"/>
  <c r="I46" i="14" s="1"/>
  <c r="H5" i="14" l="1"/>
  <c r="I5" i="14" s="1"/>
  <c r="I7" i="16" s="1"/>
  <c r="H7" i="16"/>
  <c r="H5" i="23" s="1"/>
  <c r="I5" i="23" s="1"/>
  <c r="H9" i="23"/>
  <c r="I9" i="23" s="1"/>
  <c r="I11" i="16" s="1"/>
  <c r="H11" i="16"/>
  <c r="H16" i="16"/>
  <c r="H14" i="23"/>
  <c r="I14" i="23" s="1"/>
  <c r="I16" i="16" s="1"/>
  <c r="H20" i="16"/>
  <c r="H18" i="23"/>
  <c r="I18" i="23" s="1"/>
  <c r="I20" i="16" s="1"/>
  <c r="H21" i="23"/>
  <c r="I21" i="23" s="1"/>
  <c r="H23" i="16"/>
  <c r="H21" i="14" s="1"/>
  <c r="I21" i="14" s="1"/>
  <c r="H25" i="23"/>
  <c r="I25" i="23" s="1"/>
  <c r="I27" i="16" s="1"/>
  <c r="H27" i="16"/>
  <c r="H29" i="23"/>
  <c r="I29" i="23" s="1"/>
  <c r="I31" i="16" s="1"/>
  <c r="H31" i="16"/>
  <c r="H32" i="23"/>
  <c r="I32" i="23" s="1"/>
  <c r="I34" i="16" s="1"/>
  <c r="H34" i="16"/>
  <c r="H36" i="23"/>
  <c r="I36" i="23" s="1"/>
  <c r="I38" i="16" s="1"/>
  <c r="H38" i="16"/>
  <c r="H40" i="23"/>
  <c r="I40" i="23" s="1"/>
  <c r="I42" i="16" s="1"/>
  <c r="H42" i="16"/>
  <c r="H41" i="23"/>
  <c r="I41" i="23" s="1"/>
  <c r="I43" i="16" s="1"/>
  <c r="H43" i="16"/>
  <c r="H45" i="23"/>
  <c r="I45" i="23" s="1"/>
  <c r="I47" i="16" s="1"/>
  <c r="H47" i="16"/>
  <c r="H48" i="23"/>
  <c r="I48" i="23" s="1"/>
  <c r="H50" i="16"/>
  <c r="H48" i="14" s="1"/>
  <c r="I48" i="14" s="1"/>
  <c r="H8" i="23"/>
  <c r="I8" i="23" s="1"/>
  <c r="I10" i="16" s="1"/>
  <c r="H10" i="16"/>
  <c r="H10" i="23"/>
  <c r="I10" i="23" s="1"/>
  <c r="I12" i="16" s="1"/>
  <c r="H12" i="16"/>
  <c r="H12" i="23"/>
  <c r="I12" i="23" s="1"/>
  <c r="I14" i="16" s="1"/>
  <c r="H14" i="16"/>
  <c r="H15" i="23"/>
  <c r="I15" i="23" s="1"/>
  <c r="I17" i="16" s="1"/>
  <c r="H17" i="16"/>
  <c r="H17" i="23"/>
  <c r="I17" i="23" s="1"/>
  <c r="I19" i="16" s="1"/>
  <c r="H19" i="16"/>
  <c r="H19" i="23"/>
  <c r="I19" i="23" s="1"/>
  <c r="I21" i="16" s="1"/>
  <c r="H21" i="16"/>
  <c r="H22" i="23"/>
  <c r="I22" i="23" s="1"/>
  <c r="I24" i="16" s="1"/>
  <c r="H24" i="16"/>
  <c r="H23" i="23"/>
  <c r="I23" i="23" s="1"/>
  <c r="I25" i="16" s="1"/>
  <c r="H25" i="16"/>
  <c r="H26" i="23"/>
  <c r="I26" i="23" s="1"/>
  <c r="I28" i="16" s="1"/>
  <c r="H28" i="16"/>
  <c r="H27" i="23"/>
  <c r="I27" i="23" s="1"/>
  <c r="I29" i="16" s="1"/>
  <c r="H29" i="16"/>
  <c r="H30" i="23"/>
  <c r="I30" i="23" s="1"/>
  <c r="I32" i="16" s="1"/>
  <c r="H32" i="16"/>
  <c r="H31" i="23"/>
  <c r="I31" i="23" s="1"/>
  <c r="I33" i="16" s="1"/>
  <c r="H33" i="16"/>
  <c r="H34" i="23"/>
  <c r="I34" i="23" s="1"/>
  <c r="I36" i="16" s="1"/>
  <c r="H36" i="16"/>
  <c r="H35" i="23"/>
  <c r="I35" i="23" s="1"/>
  <c r="I37" i="16" s="1"/>
  <c r="H37" i="16"/>
  <c r="H38" i="23"/>
  <c r="I38" i="23" s="1"/>
  <c r="I40" i="16" s="1"/>
  <c r="H40" i="16"/>
  <c r="H39" i="23"/>
  <c r="I39" i="23" s="1"/>
  <c r="I41" i="16" s="1"/>
  <c r="H41" i="16"/>
  <c r="H42" i="23"/>
  <c r="I42" i="23" s="1"/>
  <c r="I44" i="16" s="1"/>
  <c r="H44" i="16"/>
  <c r="H43" i="23"/>
  <c r="I43" i="23" s="1"/>
  <c r="I45" i="16" s="1"/>
  <c r="H45" i="16"/>
  <c r="H46" i="23"/>
  <c r="I46" i="23" s="1"/>
  <c r="I48" i="16" s="1"/>
  <c r="H48" i="16"/>
  <c r="H47" i="23"/>
  <c r="I47" i="23" s="1"/>
  <c r="H49" i="16"/>
  <c r="H47" i="14" s="1"/>
  <c r="I47" i="14" s="1"/>
  <c r="H9" i="16"/>
  <c r="H7" i="23" s="1"/>
  <c r="I7" i="23" s="1"/>
  <c r="I9" i="16" s="1"/>
  <c r="H13" i="16"/>
  <c r="H11" i="23"/>
  <c r="I11" i="23" s="1"/>
  <c r="I13" i="16" s="1"/>
  <c r="H18" i="16"/>
  <c r="H16" i="23"/>
  <c r="I16" i="23" s="1"/>
  <c r="I18" i="16" s="1"/>
  <c r="H20" i="23"/>
  <c r="I20" i="23" s="1"/>
  <c r="I22" i="16" s="1"/>
  <c r="H22" i="16"/>
  <c r="H24" i="23"/>
  <c r="I24" i="23" s="1"/>
  <c r="I26" i="16" s="1"/>
  <c r="H26" i="16"/>
  <c r="H28" i="23"/>
  <c r="I28" i="23" s="1"/>
  <c r="I30" i="16" s="1"/>
  <c r="H30" i="16"/>
  <c r="H33" i="23"/>
  <c r="I33" i="23" s="1"/>
  <c r="I35" i="16" s="1"/>
  <c r="H35" i="16"/>
  <c r="H37" i="23"/>
  <c r="I37" i="23" s="1"/>
  <c r="I39" i="16" s="1"/>
  <c r="H39" i="16"/>
  <c r="H44" i="23"/>
  <c r="I44" i="23" s="1"/>
  <c r="I46" i="16" s="1"/>
  <c r="H46" i="16"/>
  <c r="H49" i="23"/>
  <c r="I49" i="23" s="1"/>
  <c r="H51" i="16"/>
  <c r="H49" i="14" s="1"/>
  <c r="I49" i="14" s="1"/>
  <c r="H8" i="16"/>
  <c r="H13" i="23"/>
  <c r="I13" i="23" s="1"/>
  <c r="H13" i="14"/>
  <c r="I13" i="14" s="1"/>
  <c r="F6" i="16"/>
  <c r="E6" i="16"/>
  <c r="I51" i="16" l="1"/>
  <c r="I49" i="16"/>
  <c r="I23" i="16"/>
  <c r="I50" i="16"/>
  <c r="I15" i="16"/>
  <c r="H6" i="23"/>
  <c r="I6" i="23" s="1"/>
  <c r="I8" i="16" s="1"/>
  <c r="C52" i="16" l="1"/>
  <c r="D5" i="8" s="1"/>
  <c r="A12" i="8" s="1"/>
  <c r="F11" i="8" l="1"/>
  <c r="F21" i="8"/>
  <c r="F19" i="8"/>
  <c r="F12" i="8"/>
  <c r="F20" i="8"/>
  <c r="F22" i="8"/>
  <c r="F9" i="8"/>
  <c r="F10" i="8"/>
  <c r="F13" i="8"/>
  <c r="I4" i="14"/>
  <c r="I4" i="23"/>
  <c r="F14" i="8" l="1"/>
  <c r="I6" i="16"/>
  <c r="I52" i="16" s="1"/>
  <c r="D13" i="10" l="1"/>
  <c r="D9" i="10"/>
  <c r="C6" i="9"/>
  <c r="B6" i="9"/>
  <c r="G14" i="8"/>
  <c r="D6" i="9" l="1"/>
  <c r="F23" i="8" l="1"/>
  <c r="C8" i="10"/>
  <c r="F8" i="10" s="1"/>
  <c r="C6" i="10"/>
  <c r="F6" i="10" s="1"/>
  <c r="C4" i="10"/>
  <c r="F4" i="10" s="1"/>
  <c r="C7" i="10"/>
  <c r="F7" i="10" s="1"/>
  <c r="C5" i="10"/>
  <c r="F5" i="10" s="1"/>
  <c r="C11" i="10"/>
  <c r="F11" i="10" s="1"/>
  <c r="C12" i="10" l="1"/>
  <c r="F12" i="10" s="1"/>
  <c r="C9" i="10"/>
  <c r="F9" i="10" s="1"/>
  <c r="F25" i="8"/>
  <c r="C13" i="10" l="1"/>
  <c r="F13" i="10" s="1"/>
</calcChain>
</file>

<file path=xl/comments1.xml><?xml version="1.0" encoding="utf-8"?>
<comments xmlns="http://schemas.openxmlformats.org/spreadsheetml/2006/main">
  <authors>
    <author>作者</author>
  </authors>
  <commentList>
    <comment ref="A3" authorId="0">
      <text>
        <r>
          <rPr>
            <sz val="9"/>
            <color indexed="81"/>
            <rFont val="宋体"/>
            <charset val="134"/>
          </rPr>
          <t>同《项目计划》.WBS中任务号。估算负责人填写</t>
        </r>
      </text>
    </comment>
    <comment ref="B3" authorId="0">
      <text>
        <r>
          <rPr>
            <sz val="9"/>
            <color indexed="81"/>
            <rFont val="宋体"/>
            <charset val="134"/>
          </rPr>
          <t>同《项目计划》.WBS中任务描述。估算负责人填写</t>
        </r>
      </text>
    </comment>
    <comment ref="I3" authorId="0">
      <text>
        <r>
          <rPr>
            <sz val="9"/>
            <color indexed="81"/>
            <rFont val="宋体"/>
            <charset val="134"/>
          </rPr>
          <t>如果该估算成员未就该任务进行估算，此自动计算区域无效</t>
        </r>
      </text>
    </comment>
  </commentList>
</comments>
</file>

<file path=xl/comments2.xml><?xml version="1.0" encoding="utf-8"?>
<comments xmlns="http://schemas.openxmlformats.org/spreadsheetml/2006/main">
  <authors>
    <author>作者</author>
  </authors>
  <commentList>
    <comment ref="A3" authorId="0">
      <text>
        <r>
          <rPr>
            <sz val="9"/>
            <color indexed="81"/>
            <rFont val="宋体"/>
            <charset val="134"/>
          </rPr>
          <t>同《项目计划》.WBS中任务号。估算负责人填写</t>
        </r>
      </text>
    </comment>
    <comment ref="B3" authorId="0">
      <text>
        <r>
          <rPr>
            <sz val="9"/>
            <color indexed="81"/>
            <rFont val="宋体"/>
            <charset val="134"/>
          </rPr>
          <t>同《项目计划》.WBS中任务描述。估算负责人填写</t>
        </r>
      </text>
    </comment>
    <comment ref="I3" authorId="0">
      <text>
        <r>
          <rPr>
            <sz val="9"/>
            <color indexed="81"/>
            <rFont val="宋体"/>
            <charset val="134"/>
          </rPr>
          <t>如果该估算成员未就该任务进行估算，此自动计算区域无效</t>
        </r>
      </text>
    </comment>
  </commentList>
</comments>
</file>

<file path=xl/comments3.xml><?xml version="1.0" encoding="utf-8"?>
<comments xmlns="http://schemas.openxmlformats.org/spreadsheetml/2006/main">
  <authors>
    <author>作者</author>
  </authors>
  <commentList>
    <comment ref="A3" authorId="0">
      <text>
        <r>
          <rPr>
            <sz val="9"/>
            <color indexed="81"/>
            <rFont val="宋体"/>
            <charset val="134"/>
          </rPr>
          <t>同《项目计划》.WBS中任务号。估算负责人填写</t>
        </r>
      </text>
    </comment>
    <comment ref="B3" authorId="0">
      <text>
        <r>
          <rPr>
            <sz val="9"/>
            <color indexed="81"/>
            <rFont val="宋体"/>
            <charset val="134"/>
          </rPr>
          <t>同《项目计划》.WBS中任务描述。估算负责人填写</t>
        </r>
      </text>
    </comment>
    <comment ref="I3" authorId="0">
      <text>
        <r>
          <rPr>
            <sz val="9"/>
            <color indexed="81"/>
            <rFont val="宋体"/>
            <charset val="134"/>
          </rPr>
          <t>如果该估算成员未就该任务进行估算，此自动计算区域无效</t>
        </r>
      </text>
    </comment>
  </commentList>
</comments>
</file>

<file path=xl/comments4.xml><?xml version="1.0" encoding="utf-8"?>
<comments xmlns="http://schemas.openxmlformats.org/spreadsheetml/2006/main">
  <authors>
    <author>作者</author>
  </authors>
  <commentList>
    <comment ref="D5" authorId="0">
      <text>
        <r>
          <rPr>
            <sz val="9"/>
            <color indexed="81"/>
            <rFont val="宋体"/>
            <charset val="134"/>
          </rPr>
          <t>估算成员的估算数据与最终汇总结果如产生大于此范围的偏差，则估算不可接受。需要重新估算该任务。</t>
        </r>
      </text>
    </comment>
    <comment ref="C6" authorId="0">
      <text>
        <r>
          <rPr>
            <sz val="9"/>
            <color indexed="81"/>
            <rFont val="宋体"/>
            <charset val="134"/>
          </rPr>
          <t>同“工作量估算”工作表</t>
        </r>
      </text>
    </comment>
  </commentList>
</comments>
</file>

<file path=xl/sharedStrings.xml><?xml version="1.0" encoding="utf-8"?>
<sst xmlns="http://schemas.openxmlformats.org/spreadsheetml/2006/main" count="126" uniqueCount="75">
  <si>
    <t>合计</t>
    <phoneticPr fontId="10" type="noConversion"/>
  </si>
  <si>
    <t>初始估计值：</t>
    <phoneticPr fontId="10" type="noConversion"/>
  </si>
  <si>
    <r>
      <t>最终估计值</t>
    </r>
    <r>
      <rPr>
        <sz val="10"/>
        <rFont val="Microsoft Sans Serif"/>
        <family val="2"/>
      </rPr>
      <t>=</t>
    </r>
    <r>
      <rPr>
        <sz val="10"/>
        <rFont val="宋体"/>
        <family val="3"/>
        <charset val="134"/>
      </rPr>
      <t>初始估计值</t>
    </r>
    <r>
      <rPr>
        <sz val="10"/>
        <rFont val="Microsoft Sans Serif"/>
        <family val="2"/>
      </rPr>
      <t>*</t>
    </r>
    <r>
      <rPr>
        <sz val="10"/>
        <rFont val="宋体"/>
        <family val="3"/>
        <charset val="134"/>
      </rPr>
      <t>增量比例</t>
    </r>
    <phoneticPr fontId="10" type="noConversion"/>
  </si>
  <si>
    <t>合计：</t>
    <phoneticPr fontId="10" type="noConversion"/>
  </si>
  <si>
    <r>
      <t>工作量估计表</t>
    </r>
    <r>
      <rPr>
        <b/>
        <sz val="14"/>
        <rFont val="Microsoft Sans Serif"/>
        <family val="2"/>
      </rPr>
      <t>(</t>
    </r>
    <r>
      <rPr>
        <b/>
        <sz val="14"/>
        <rFont val="宋体"/>
        <family val="3"/>
        <charset val="134"/>
      </rPr>
      <t>自上而下方法</t>
    </r>
    <r>
      <rPr>
        <b/>
        <sz val="14"/>
        <rFont val="Microsoft Sans Serif"/>
        <family val="2"/>
      </rPr>
      <t>)</t>
    </r>
    <phoneticPr fontId="10" type="noConversion"/>
  </si>
  <si>
    <t>估计技术开发工工作量（含需求、设计、编程、测试、评审等）</t>
    <phoneticPr fontId="10" type="noConversion"/>
  </si>
  <si>
    <t>估计计算公式</t>
    <phoneticPr fontId="10" type="noConversion"/>
  </si>
  <si>
    <r>
      <t>技术开发工作量</t>
    </r>
    <r>
      <rPr>
        <sz val="10"/>
        <rFont val="Microsoft Sans Serif"/>
        <family val="2"/>
      </rPr>
      <t>=</t>
    </r>
    <r>
      <rPr>
        <sz val="10"/>
        <rFont val="宋体"/>
        <family val="3"/>
        <charset val="134"/>
      </rPr>
      <t>新代码规模</t>
    </r>
    <r>
      <rPr>
        <sz val="10"/>
        <rFont val="Microsoft Sans Serif"/>
        <family val="2"/>
      </rPr>
      <t>*</t>
    </r>
    <r>
      <rPr>
        <sz val="10"/>
        <rFont val="宋体"/>
        <family val="3"/>
        <charset val="134"/>
      </rPr>
      <t>难度系数</t>
    </r>
    <r>
      <rPr>
        <sz val="10"/>
        <rFont val="Microsoft Sans Serif"/>
        <family val="2"/>
      </rPr>
      <t>/</t>
    </r>
    <r>
      <rPr>
        <sz val="10"/>
        <rFont val="宋体"/>
        <family val="3"/>
        <charset val="134"/>
      </rPr>
      <t>人均生产率</t>
    </r>
  </si>
  <si>
    <t>难度系数</t>
    <phoneticPr fontId="10" type="noConversion"/>
  </si>
  <si>
    <r>
      <t>人均生产率（行数</t>
    </r>
    <r>
      <rPr>
        <sz val="10"/>
        <rFont val="Microsoft Sans Serif"/>
        <family val="2"/>
      </rPr>
      <t>/</t>
    </r>
    <r>
      <rPr>
        <sz val="10"/>
        <rFont val="宋体"/>
        <family val="3"/>
        <charset val="134"/>
      </rPr>
      <t>人天）</t>
    </r>
    <phoneticPr fontId="10" type="noConversion"/>
  </si>
  <si>
    <t>工作量（人天）</t>
    <phoneticPr fontId="10" type="noConversion"/>
  </si>
  <si>
    <t>技术开发总工作量（人天）</t>
    <phoneticPr fontId="10" type="noConversion"/>
  </si>
  <si>
    <t>估计假设条件</t>
    <phoneticPr fontId="10" type="noConversion"/>
  </si>
  <si>
    <t>项目管理总工作量（人天）</t>
    <phoneticPr fontId="10" type="noConversion"/>
  </si>
  <si>
    <t>合计</t>
    <phoneticPr fontId="10" type="noConversion"/>
  </si>
  <si>
    <t>总工作量（人天）</t>
    <phoneticPr fontId="10" type="noConversion"/>
  </si>
  <si>
    <r>
      <t>阶</t>
    </r>
    <r>
      <rPr>
        <b/>
        <sz val="10"/>
        <rFont val="Microsoft Sans Serif"/>
        <family val="2"/>
      </rPr>
      <t xml:space="preserve">     </t>
    </r>
    <r>
      <rPr>
        <b/>
        <sz val="10"/>
        <rFont val="宋体"/>
        <family val="3"/>
        <charset val="134"/>
      </rPr>
      <t>段</t>
    </r>
    <phoneticPr fontId="10" type="noConversion"/>
  </si>
  <si>
    <t>部件集成和测试工作量</t>
    <phoneticPr fontId="10" type="noConversion"/>
  </si>
  <si>
    <r>
      <t>系统测试工作量</t>
    </r>
    <r>
      <rPr>
        <sz val="10"/>
        <rFont val="Microsoft Sans Serif"/>
        <family val="2"/>
      </rPr>
      <t>=</t>
    </r>
    <phoneticPr fontId="10" type="noConversion"/>
  </si>
  <si>
    <t>估计项目管理工工作量（项目策划与项目管理）</t>
    <phoneticPr fontId="10" type="noConversion"/>
  </si>
  <si>
    <r>
      <t>项目管理工作量</t>
    </r>
    <r>
      <rPr>
        <sz val="10"/>
        <rFont val="Microsoft Sans Serif"/>
        <family val="2"/>
      </rPr>
      <t>=</t>
    </r>
    <r>
      <rPr>
        <sz val="10"/>
        <rFont val="宋体"/>
        <family val="3"/>
        <charset val="134"/>
      </rPr>
      <t>技术开发工作量</t>
    </r>
    <r>
      <rPr>
        <sz val="10"/>
        <rFont val="Microsoft Sans Serif"/>
        <family val="2"/>
      </rPr>
      <t>*</t>
    </r>
    <r>
      <rPr>
        <sz val="10"/>
        <rFont val="宋体"/>
        <family val="3"/>
        <charset val="134"/>
      </rPr>
      <t>比例系数</t>
    </r>
    <r>
      <rPr>
        <sz val="10"/>
        <rFont val="Microsoft Sans Serif"/>
        <family val="2"/>
      </rPr>
      <t>*</t>
    </r>
    <r>
      <rPr>
        <sz val="10"/>
        <rFont val="宋体"/>
        <family val="3"/>
        <charset val="134"/>
      </rPr>
      <t>调整系数</t>
    </r>
    <phoneticPr fontId="10" type="noConversion"/>
  </si>
  <si>
    <r>
      <t>阶</t>
    </r>
    <r>
      <rPr>
        <b/>
        <sz val="10"/>
        <rFont val="Microsoft Sans Serif"/>
        <family val="2"/>
      </rPr>
      <t xml:space="preserve">   </t>
    </r>
    <r>
      <rPr>
        <b/>
        <sz val="10"/>
        <rFont val="宋体"/>
        <family val="3"/>
        <charset val="134"/>
      </rPr>
      <t>段</t>
    </r>
    <phoneticPr fontId="10" type="noConversion"/>
  </si>
  <si>
    <t>分类</t>
    <phoneticPr fontId="3" type="noConversion"/>
  </si>
  <si>
    <t>规模偏差</t>
    <phoneticPr fontId="10" type="noConversion"/>
  </si>
  <si>
    <t>估计值</t>
    <phoneticPr fontId="3" type="noConversion"/>
  </si>
  <si>
    <t>实际值</t>
    <phoneticPr fontId="3" type="noConversion"/>
  </si>
  <si>
    <t>偏差</t>
    <phoneticPr fontId="3" type="noConversion"/>
  </si>
  <si>
    <t>代码</t>
    <phoneticPr fontId="10" type="noConversion"/>
  </si>
  <si>
    <t>测试用例</t>
    <phoneticPr fontId="10" type="noConversion"/>
  </si>
  <si>
    <t>工作量偏差</t>
    <phoneticPr fontId="10" type="noConversion"/>
  </si>
  <si>
    <t>阶段</t>
    <phoneticPr fontId="3" type="noConversion"/>
  </si>
  <si>
    <t>需求分析工作量</t>
    <phoneticPr fontId="10" type="noConversion"/>
  </si>
  <si>
    <t>设计工作量</t>
    <phoneticPr fontId="10" type="noConversion"/>
  </si>
  <si>
    <t>编码和单元测试工作量</t>
    <phoneticPr fontId="10" type="noConversion"/>
  </si>
  <si>
    <t>实际比例系数</t>
    <phoneticPr fontId="3" type="noConversion"/>
  </si>
  <si>
    <t>估计值（人天）</t>
    <phoneticPr fontId="3" type="noConversion"/>
  </si>
  <si>
    <t>实际值（人天）</t>
    <phoneticPr fontId="3" type="noConversion"/>
  </si>
  <si>
    <t>比例系数</t>
    <phoneticPr fontId="10" type="noConversion"/>
  </si>
  <si>
    <t>项目管理</t>
    <phoneticPr fontId="10" type="noConversion"/>
  </si>
  <si>
    <t>项目策划</t>
    <phoneticPr fontId="10" type="noConversion"/>
  </si>
  <si>
    <t>复用率(%)</t>
    <phoneticPr fontId="10" type="noConversion"/>
  </si>
  <si>
    <t>WBS任务号</t>
    <phoneticPr fontId="3" type="noConversion"/>
  </si>
  <si>
    <t>WBS任务描述</t>
    <phoneticPr fontId="3" type="noConversion"/>
  </si>
  <si>
    <t>WBS分解</t>
    <phoneticPr fontId="3" type="noConversion"/>
  </si>
  <si>
    <t>汇总统计结果</t>
    <phoneticPr fontId="3" type="noConversion"/>
  </si>
  <si>
    <r>
      <t>可接收的偏差率(</t>
    </r>
    <r>
      <rPr>
        <b/>
        <sz val="10"/>
        <rFont val="宋体"/>
        <family val="3"/>
        <charset val="134"/>
      </rPr>
      <t>%)</t>
    </r>
    <phoneticPr fontId="3" type="noConversion"/>
  </si>
  <si>
    <t>代码规模（千行数）</t>
    <phoneticPr fontId="10" type="noConversion"/>
  </si>
  <si>
    <t>系统测试工作量</t>
    <phoneticPr fontId="10" type="noConversion"/>
  </si>
  <si>
    <t>质量保证工作量</t>
    <phoneticPr fontId="10" type="noConversion"/>
  </si>
  <si>
    <t>配置管理工作量</t>
    <phoneticPr fontId="10" type="noConversion"/>
  </si>
  <si>
    <r>
      <rPr>
        <sz val="10"/>
        <rFont val="宋体"/>
        <family val="3"/>
        <charset val="134"/>
      </rPr>
      <t>项目管理工作量</t>
    </r>
    <r>
      <rPr>
        <sz val="10"/>
        <rFont val="Microsoft Sans Serif"/>
        <family val="2"/>
      </rPr>
      <t/>
    </r>
    <phoneticPr fontId="10" type="noConversion"/>
  </si>
  <si>
    <t>其它活动</t>
    <phoneticPr fontId="10" type="noConversion"/>
  </si>
  <si>
    <r>
      <t>难度系数：</t>
    </r>
    <r>
      <rPr>
        <sz val="10"/>
        <rFont val="Microsoft Sans Serif"/>
        <family val="2"/>
      </rPr>
      <t>(1.0-1.5)</t>
    </r>
    <phoneticPr fontId="10" type="noConversion"/>
  </si>
  <si>
    <t>软件代码规模估计表</t>
    <phoneticPr fontId="10" type="noConversion"/>
  </si>
  <si>
    <t>最可能工作量</t>
    <phoneticPr fontId="3" type="noConversion"/>
  </si>
  <si>
    <t>最悲观工作量</t>
    <phoneticPr fontId="3" type="noConversion"/>
  </si>
  <si>
    <t>最乐观工作量</t>
    <phoneticPr fontId="3" type="noConversion"/>
  </si>
  <si>
    <t>预计工作量</t>
    <phoneticPr fontId="3" type="noConversion"/>
  </si>
  <si>
    <r>
      <rPr>
        <sz val="12"/>
        <rFont val="宋体"/>
        <family val="3"/>
        <charset val="134"/>
      </rPr>
      <t>版本：</t>
    </r>
    <r>
      <rPr>
        <sz val="12"/>
        <rFont val="Microsoft Sans Serif"/>
        <family val="2"/>
      </rPr>
      <t xml:space="preserve">V1.7
</t>
    </r>
    <r>
      <rPr>
        <sz val="12"/>
        <rFont val="宋体"/>
        <family val="3"/>
        <charset val="134"/>
      </rPr>
      <t>文档编号：</t>
    </r>
    <r>
      <rPr>
        <sz val="12"/>
        <rFont val="Microsoft Sans Serif"/>
        <family val="2"/>
      </rPr>
      <t>EPG-103-PP-202M</t>
    </r>
    <phoneticPr fontId="10" type="noConversion"/>
  </si>
  <si>
    <t>可接收的偏差率(%)</t>
    <phoneticPr fontId="3" type="noConversion"/>
  </si>
  <si>
    <t>规模估计值</t>
    <phoneticPr fontId="10" type="noConversion"/>
  </si>
  <si>
    <r>
      <t>偏差率(%</t>
    </r>
    <r>
      <rPr>
        <b/>
        <sz val="10"/>
        <rFont val="宋体"/>
        <family val="3"/>
        <charset val="134"/>
      </rPr>
      <t>)</t>
    </r>
    <phoneticPr fontId="3" type="noConversion"/>
  </si>
  <si>
    <t>是否接受</t>
    <phoneticPr fontId="3" type="noConversion"/>
  </si>
  <si>
    <t>最乐观工作量</t>
    <phoneticPr fontId="3" type="noConversion"/>
  </si>
  <si>
    <t>最悲观工作量</t>
    <phoneticPr fontId="3" type="noConversion"/>
  </si>
  <si>
    <t>最可能工作量</t>
    <phoneticPr fontId="3" type="noConversion"/>
  </si>
  <si>
    <t>预计工作量</t>
    <phoneticPr fontId="3" type="noConversion"/>
  </si>
  <si>
    <t>是否接受</t>
    <phoneticPr fontId="10" type="noConversion"/>
  </si>
  <si>
    <t>裁剪部分项目管理活动；项目人员少例会活动紧凑；项目风险抵</t>
    <phoneticPr fontId="10" type="noConversion"/>
  </si>
  <si>
    <t>使用说明：
1.技术开发的工作量包括软件生命周期各阶段的工作量，如：需求开发、需求分析、设计、编码、单元测试、部件集成和测试级系统测试等；
2.项目管理的工作量包括项目策划（重新策划）、项目管理；
3.茶色区域为自动计算区域；</t>
    <phoneticPr fontId="3" type="noConversion"/>
  </si>
  <si>
    <t>使用说明：
1、该表用于项目中或项目完结时计算规模偏差；
2、输入估计值及实际值，自动计算楄差；
3、茶色区域为自动计算区域；</t>
    <phoneticPr fontId="3" type="noConversion"/>
  </si>
  <si>
    <t>使用说明：
1、该表用于项目中或项目完结时计算工作量偏差；
2、输入估计值及实际值，自动计算楄差；
3、茶色区域为自动计算区域；</t>
    <phoneticPr fontId="3" type="noConversion"/>
  </si>
  <si>
    <t>使用说明：
1、本表用于估算专家评估代码规模。
2、项目经理完成WBS分解并填写WBS任务号及任务描述后，将该表发送给所有参与代码规模估计的专家，专家凭经验填写最乐观工作量、最可能工作量、最悲观工作量、复用率及难度系数。复用率为本软件复用其他软件的比例,难度系数仅考虑技术难度，不和人员的能力挂钩。
3、系统会自动计算平均值、初始估计值，初始估计代码和难度系数相乘，得到产品的最终估计值。
4、偏差率和接受度在所有专家估计数据汇总后会自动计算。
5、茶色区域为自动计算区域；
6、专家评估完毕后将该表发回给项目经理，由项目经理汇总进行规模综合估计
7、代码规模估算单位为千行</t>
    <phoneticPr fontId="10" type="noConversion"/>
  </si>
  <si>
    <t>项目工作量估算书-DELPHI</t>
    <phoneticPr fontId="3" type="noConversion"/>
  </si>
  <si>
    <t xml:space="preserve">说明：
1、本中间表是提供给估算负责人用于汇总估算结果的工具；估算负责人将各估算成员估算表拷备到‘专家估计表－起始’标签页和‘专家估计表－终止’标签页之间，系统会自动计算汇总统计结果及判断某估算成员的估算结果是否可以接受；
2、可接受的偏差率是指允许估算成员估算偏差的范围，超过此范围的估算成员的估算结果需要重新讨论并估算；如有估算成员的某个任务偏差率大于可接收偏差率，则汇总表中是否可接受处显示FLASE；
3、茶色部分未自动计算区域，不用填写；
4、代码规模估算单位为千行。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</si>
</sst>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 #,##0.00_ ;_ * \-#,##0.00_ ;_ * &quot;-&quot;??_ ;_ @_ "/>
    <numFmt numFmtId="176" formatCode="0.00_);[Red]\(0.00\)"/>
    <numFmt numFmtId="177" formatCode="0_ "/>
    <numFmt numFmtId="178" formatCode="0.0_);[Red]\(0.0\)"/>
  </numFmts>
  <fonts count="21" x14ac:knownFonts="1">
    <font>
      <sz val="12"/>
      <name val="宋体"/>
      <charset val="134"/>
    </font>
    <font>
      <sz val="11"/>
      <color theme="1"/>
      <name val="宋体"/>
      <family val="2"/>
      <charset val="134"/>
      <scheme val="minor"/>
    </font>
    <font>
      <sz val="10"/>
      <name val="宋体"/>
      <charset val="134"/>
    </font>
    <font>
      <sz val="9"/>
      <name val="宋体"/>
      <charset val="134"/>
    </font>
    <font>
      <b/>
      <sz val="10"/>
      <name val="宋体"/>
      <charset val="134"/>
    </font>
    <font>
      <sz val="12"/>
      <name val="宋体"/>
      <family val="3"/>
      <charset val="134"/>
    </font>
    <font>
      <sz val="12"/>
      <name val="Microsoft Sans Serif"/>
      <family val="2"/>
    </font>
    <font>
      <sz val="10"/>
      <name val="Microsoft Sans Serif"/>
      <family val="2"/>
    </font>
    <font>
      <sz val="10"/>
      <name val="宋体"/>
      <family val="3"/>
      <charset val="134"/>
    </font>
    <font>
      <b/>
      <sz val="10"/>
      <name val="宋体"/>
      <family val="3"/>
      <charset val="134"/>
    </font>
    <font>
      <sz val="9"/>
      <name val="宋体"/>
      <family val="3"/>
      <charset val="134"/>
    </font>
    <font>
      <b/>
      <sz val="14"/>
      <name val="宋体"/>
      <family val="3"/>
      <charset val="134"/>
    </font>
    <font>
      <b/>
      <sz val="14"/>
      <name val="Microsoft Sans Serif"/>
      <family val="2"/>
    </font>
    <font>
      <b/>
      <sz val="10"/>
      <name val="Microsoft Sans Serif"/>
      <family val="2"/>
    </font>
    <font>
      <b/>
      <sz val="16"/>
      <name val="宋体"/>
      <family val="3"/>
      <charset val="134"/>
    </font>
    <font>
      <b/>
      <sz val="12"/>
      <name val="宋体"/>
      <family val="3"/>
      <charset val="134"/>
    </font>
    <font>
      <sz val="10"/>
      <color indexed="48"/>
      <name val="Microsoft Sans Serif"/>
      <family val="2"/>
    </font>
    <font>
      <sz val="9"/>
      <color indexed="81"/>
      <name val="宋体"/>
      <charset val="134"/>
    </font>
    <font>
      <b/>
      <sz val="16"/>
      <name val="宋体"/>
      <charset val="134"/>
    </font>
    <font>
      <b/>
      <i/>
      <sz val="16"/>
      <color indexed="12"/>
      <name val="宋体"/>
      <charset val="134"/>
    </font>
    <font>
      <sz val="11"/>
      <color indexed="12"/>
      <name val="宋体"/>
      <family val="3"/>
      <charset val="134"/>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47"/>
        <bgColor indexed="64"/>
      </patternFill>
    </fill>
    <fill>
      <patternFill patternType="solid">
        <fgColor indexed="44"/>
        <bgColor indexed="64"/>
      </patternFill>
    </fill>
    <fill>
      <patternFill patternType="solid">
        <fgColor indexed="43"/>
        <bgColor indexed="64"/>
      </patternFill>
    </fill>
    <fill>
      <patternFill patternType="solid">
        <fgColor theme="0"/>
        <bgColor indexed="64"/>
      </patternFill>
    </fill>
  </fills>
  <borders count="27">
    <border>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s>
  <cellStyleXfs count="4">
    <xf numFmtId="0" fontId="0" fillId="0" borderId="0"/>
    <xf numFmtId="0" fontId="5" fillId="0" borderId="0"/>
    <xf numFmtId="43" fontId="5" fillId="0" borderId="0" applyFont="0" applyFill="0" applyBorder="0" applyAlignment="0" applyProtection="0"/>
    <xf numFmtId="0" fontId="1" fillId="0" borderId="0">
      <alignment vertical="center"/>
    </xf>
  </cellStyleXfs>
  <cellXfs count="138">
    <xf numFmtId="0" fontId="0" fillId="0" borderId="0" xfId="0"/>
    <xf numFmtId="0" fontId="2" fillId="2" borderId="4" xfId="0" applyFont="1" applyFill="1" applyBorder="1" applyAlignment="1">
      <alignment horizontal="center" vertical="center" wrapText="1"/>
    </xf>
    <xf numFmtId="0" fontId="6" fillId="0" borderId="0" xfId="1" applyFont="1"/>
    <xf numFmtId="0" fontId="6" fillId="0" borderId="0" xfId="1" applyFont="1" applyAlignment="1">
      <alignment horizontal="center"/>
    </xf>
    <xf numFmtId="0" fontId="7" fillId="0" borderId="0" xfId="1" applyFont="1"/>
    <xf numFmtId="0" fontId="7" fillId="0" borderId="4" xfId="1" applyFont="1" applyBorder="1" applyAlignment="1">
      <alignment horizontal="center" vertical="center" wrapText="1"/>
    </xf>
    <xf numFmtId="0" fontId="8" fillId="0" borderId="11" xfId="1" applyFont="1" applyBorder="1" applyAlignment="1">
      <alignment horizontal="center" vertical="center" wrapText="1"/>
    </xf>
    <xf numFmtId="0" fontId="2" fillId="2" borderId="3"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9" fillId="2" borderId="3" xfId="0" applyFont="1" applyFill="1" applyBorder="1" applyAlignment="1">
      <alignment horizontal="left" vertical="center" wrapText="1"/>
    </xf>
    <xf numFmtId="0" fontId="2" fillId="5" borderId="4"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0" borderId="4" xfId="0" applyFont="1" applyBorder="1" applyAlignment="1">
      <alignment horizontal="center"/>
    </xf>
    <xf numFmtId="0" fontId="7" fillId="0" borderId="0" xfId="1" applyFont="1" applyAlignment="1">
      <alignment horizontal="center"/>
    </xf>
    <xf numFmtId="0" fontId="9" fillId="0" borderId="4" xfId="1" applyFont="1" applyBorder="1" applyAlignment="1">
      <alignment horizontal="center"/>
    </xf>
    <xf numFmtId="9" fontId="7" fillId="0" borderId="4" xfId="1" applyNumberFormat="1" applyFont="1" applyBorder="1" applyAlignment="1">
      <alignment horizontal="center"/>
    </xf>
    <xf numFmtId="9" fontId="16" fillId="0" borderId="4" xfId="1" applyNumberFormat="1" applyFont="1" applyBorder="1" applyAlignment="1">
      <alignment horizontal="center"/>
    </xf>
    <xf numFmtId="0" fontId="9" fillId="6" borderId="4" xfId="1" applyFont="1" applyFill="1" applyBorder="1" applyAlignment="1">
      <alignment horizontal="center"/>
    </xf>
    <xf numFmtId="0" fontId="7" fillId="0" borderId="5" xfId="1" applyFont="1" applyBorder="1" applyAlignment="1">
      <alignment horizontal="center"/>
    </xf>
    <xf numFmtId="0" fontId="2" fillId="5"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9" fillId="0" borderId="4" xfId="1" applyFont="1" applyBorder="1" applyAlignment="1">
      <alignment horizontal="center"/>
    </xf>
    <xf numFmtId="0" fontId="0" fillId="0" borderId="4" xfId="0" applyBorder="1"/>
    <xf numFmtId="9" fontId="2" fillId="5" borderId="4" xfId="0" applyNumberFormat="1" applyFont="1" applyFill="1" applyBorder="1" applyAlignment="1">
      <alignment horizontal="center" vertical="center" wrapText="1"/>
    </xf>
    <xf numFmtId="0" fontId="7" fillId="0" borderId="7" xfId="1" applyFont="1" applyBorder="1" applyAlignment="1"/>
    <xf numFmtId="0" fontId="8" fillId="0" borderId="4" xfId="1" applyFont="1" applyBorder="1" applyAlignment="1"/>
    <xf numFmtId="0" fontId="7" fillId="0" borderId="13" xfId="1" applyFont="1" applyBorder="1" applyAlignment="1">
      <alignment horizontal="center" vertical="center" wrapText="1"/>
    </xf>
    <xf numFmtId="0" fontId="2" fillId="5" borderId="6"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0" fillId="2" borderId="0" xfId="0" applyFill="1" applyAlignment="1">
      <alignment vertical="center"/>
    </xf>
    <xf numFmtId="0" fontId="0" fillId="3" borderId="0" xfId="0" applyFill="1" applyAlignment="1">
      <alignment vertical="center"/>
    </xf>
    <xf numFmtId="0" fontId="0" fillId="2" borderId="0" xfId="0" applyFill="1" applyAlignment="1">
      <alignment horizontal="center" vertical="center"/>
    </xf>
    <xf numFmtId="0" fontId="0" fillId="3" borderId="0" xfId="0" applyFill="1" applyAlignment="1">
      <alignment horizontal="center" vertical="center"/>
    </xf>
    <xf numFmtId="0" fontId="8" fillId="8" borderId="4" xfId="0" applyFont="1" applyFill="1" applyBorder="1" applyAlignment="1">
      <alignment vertical="center" wrapText="1"/>
    </xf>
    <xf numFmtId="176" fontId="0" fillId="5" borderId="4" xfId="0" applyNumberFormat="1" applyFill="1" applyBorder="1" applyAlignment="1">
      <alignment vertical="center"/>
    </xf>
    <xf numFmtId="0" fontId="8" fillId="8" borderId="0" xfId="0" applyFont="1" applyFill="1" applyBorder="1" applyAlignment="1">
      <alignment vertical="center" wrapText="1"/>
    </xf>
    <xf numFmtId="0" fontId="2" fillId="5" borderId="4" xfId="0" applyFont="1" applyFill="1" applyBorder="1" applyAlignment="1">
      <alignment horizontal="center" vertical="center" wrapText="1"/>
    </xf>
    <xf numFmtId="0" fontId="7" fillId="0" borderId="4" xfId="1" applyFont="1" applyBorder="1"/>
    <xf numFmtId="0" fontId="8" fillId="0" borderId="4" xfId="1" applyFont="1" applyBorder="1" applyAlignment="1">
      <alignment horizontal="center" vertical="center" wrapText="1"/>
    </xf>
    <xf numFmtId="0" fontId="2" fillId="5" borderId="4" xfId="0" applyFont="1" applyFill="1" applyBorder="1" applyAlignment="1">
      <alignment horizontal="center" vertical="center" wrapText="1"/>
    </xf>
    <xf numFmtId="0" fontId="4" fillId="7" borderId="10" xfId="0" applyFont="1" applyFill="1" applyBorder="1" applyAlignment="1">
      <alignment horizontal="center" vertical="center" wrapText="1"/>
    </xf>
    <xf numFmtId="176" fontId="2" fillId="5" borderId="4" xfId="0" applyNumberFormat="1" applyFont="1" applyFill="1" applyBorder="1" applyAlignment="1">
      <alignment horizontal="center" vertical="center" wrapText="1"/>
    </xf>
    <xf numFmtId="0" fontId="8" fillId="0" borderId="4" xfId="1" applyFont="1" applyBorder="1" applyAlignment="1">
      <alignment horizontal="center" vertical="center" wrapText="1"/>
    </xf>
    <xf numFmtId="0" fontId="2" fillId="5"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5" fillId="4" borderId="4" xfId="0" applyFont="1" applyFill="1" applyBorder="1" applyAlignment="1">
      <alignment horizontal="center" vertical="center" wrapText="1"/>
    </xf>
    <xf numFmtId="9" fontId="7" fillId="0" borderId="13" xfId="1" applyNumberFormat="1" applyFont="1" applyBorder="1" applyAlignment="1">
      <alignment horizontal="center" vertical="center" wrapText="1"/>
    </xf>
    <xf numFmtId="9" fontId="7" fillId="0" borderId="0" xfId="1" applyNumberFormat="1" applyFont="1"/>
    <xf numFmtId="0" fontId="2" fillId="5" borderId="4" xfId="0" applyFont="1" applyFill="1" applyBorder="1" applyAlignment="1">
      <alignment horizontal="center" vertical="center" wrapText="1"/>
    </xf>
    <xf numFmtId="0" fontId="7" fillId="0" borderId="0" xfId="1" applyNumberFormat="1" applyFont="1"/>
    <xf numFmtId="0" fontId="8" fillId="0" borderId="4" xfId="1" applyFont="1" applyBorder="1" applyAlignment="1">
      <alignment horizontal="center" vertical="center" wrapText="1"/>
    </xf>
    <xf numFmtId="0" fontId="20" fillId="2" borderId="8" xfId="0" applyFont="1" applyFill="1" applyBorder="1" applyAlignment="1">
      <alignment vertical="center" wrapText="1"/>
    </xf>
    <xf numFmtId="178" fontId="2" fillId="5" borderId="4" xfId="0" applyNumberFormat="1" applyFont="1" applyFill="1" applyBorder="1" applyAlignment="1">
      <alignment horizontal="center" vertical="center" wrapText="1"/>
    </xf>
    <xf numFmtId="178" fontId="7" fillId="0" borderId="4" xfId="1" applyNumberFormat="1" applyFont="1" applyBorder="1" applyAlignment="1">
      <alignment horizontal="center" vertical="center" wrapText="1"/>
    </xf>
    <xf numFmtId="0" fontId="6" fillId="0" borderId="8" xfId="1" applyFont="1" applyBorder="1" applyAlignment="1">
      <alignment horizontal="center" vertical="center" wrapText="1"/>
    </xf>
    <xf numFmtId="0" fontId="20" fillId="2" borderId="4" xfId="0" applyFont="1" applyFill="1" applyBorder="1" applyAlignment="1">
      <alignment horizontal="left" vertical="center" wrapText="1"/>
    </xf>
    <xf numFmtId="0" fontId="8" fillId="0" borderId="2" xfId="1" applyFont="1" applyBorder="1" applyAlignment="1">
      <alignment horizontal="center" vertical="center" wrapText="1"/>
    </xf>
    <xf numFmtId="0" fontId="7" fillId="0" borderId="12" xfId="1" applyFont="1" applyBorder="1" applyAlignment="1">
      <alignment horizontal="center" vertical="center" wrapText="1"/>
    </xf>
    <xf numFmtId="0" fontId="8" fillId="0" borderId="4"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0" fontId="2" fillId="5" borderId="4"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10"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4" fillId="7" borderId="4" xfId="0" applyFont="1" applyFill="1" applyBorder="1" applyAlignment="1">
      <alignment horizontal="center" vertical="center" wrapText="1"/>
    </xf>
    <xf numFmtId="9" fontId="9" fillId="2" borderId="4" xfId="0" applyNumberFormat="1" applyFont="1" applyFill="1" applyBorder="1" applyAlignment="1">
      <alignment horizontal="center" vertical="center" wrapText="1"/>
    </xf>
    <xf numFmtId="9" fontId="19" fillId="5" borderId="2" xfId="0" applyNumberFormat="1" applyFont="1" applyFill="1" applyBorder="1" applyAlignment="1">
      <alignment horizontal="center" vertical="top" wrapText="1"/>
    </xf>
    <xf numFmtId="9" fontId="19" fillId="5" borderId="25" xfId="0" applyNumberFormat="1" applyFont="1" applyFill="1" applyBorder="1" applyAlignment="1">
      <alignment horizontal="center" vertical="top" wrapText="1"/>
    </xf>
    <xf numFmtId="9" fontId="19" fillId="5" borderId="12" xfId="0" applyNumberFormat="1" applyFont="1" applyFill="1" applyBorder="1" applyAlignment="1">
      <alignment horizontal="center" vertical="top" wrapText="1"/>
    </xf>
    <xf numFmtId="0" fontId="4" fillId="4" borderId="6"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7" borderId="10" xfId="0" applyFont="1" applyFill="1" applyBorder="1" applyAlignment="1">
      <alignment horizontal="center" vertical="center" wrapText="1"/>
    </xf>
    <xf numFmtId="0" fontId="20" fillId="2" borderId="8" xfId="0" applyFont="1" applyFill="1" applyBorder="1" applyAlignment="1">
      <alignment horizontal="left" vertical="center" wrapText="1"/>
    </xf>
    <xf numFmtId="0" fontId="14" fillId="2" borderId="0"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8" fillId="0" borderId="4" xfId="1" applyFont="1" applyBorder="1" applyAlignment="1">
      <alignment horizontal="center"/>
    </xf>
    <xf numFmtId="0" fontId="7" fillId="0" borderId="4" xfId="1" applyFont="1" applyBorder="1" applyAlignment="1">
      <alignment horizontal="center"/>
    </xf>
    <xf numFmtId="0" fontId="8" fillId="0" borderId="3" xfId="1" applyFont="1" applyBorder="1" applyAlignment="1">
      <alignment horizontal="center"/>
    </xf>
    <xf numFmtId="176" fontId="2" fillId="5" borderId="6" xfId="0" applyNumberFormat="1" applyFont="1" applyFill="1" applyBorder="1" applyAlignment="1">
      <alignment horizontal="center" vertical="center" wrapText="1"/>
    </xf>
    <xf numFmtId="176" fontId="2" fillId="5" borderId="10" xfId="0" applyNumberFormat="1" applyFont="1" applyFill="1" applyBorder="1" applyAlignment="1">
      <alignment horizontal="center" vertical="center" wrapText="1"/>
    </xf>
    <xf numFmtId="177" fontId="2" fillId="5" borderId="6" xfId="0" applyNumberFormat="1" applyFont="1" applyFill="1" applyBorder="1" applyAlignment="1">
      <alignment horizontal="center" vertical="center" wrapText="1"/>
    </xf>
    <xf numFmtId="177" fontId="2" fillId="5" borderId="10" xfId="0" applyNumberFormat="1" applyFont="1" applyFill="1" applyBorder="1" applyAlignment="1">
      <alignment horizontal="center" vertical="center" wrapText="1"/>
    </xf>
    <xf numFmtId="0" fontId="7" fillId="6" borderId="3" xfId="1" applyFont="1" applyFill="1" applyBorder="1" applyAlignment="1">
      <alignment horizontal="center"/>
    </xf>
    <xf numFmtId="0" fontId="7" fillId="6" borderId="4" xfId="1" applyFont="1" applyFill="1" applyBorder="1" applyAlignment="1">
      <alignment horizontal="center"/>
    </xf>
    <xf numFmtId="0" fontId="9" fillId="6" borderId="6" xfId="1" applyFont="1" applyFill="1" applyBorder="1" applyAlignment="1">
      <alignment horizontal="center"/>
    </xf>
    <xf numFmtId="0" fontId="13" fillId="6" borderId="7" xfId="1" applyFont="1" applyFill="1" applyBorder="1" applyAlignment="1">
      <alignment horizontal="center"/>
    </xf>
    <xf numFmtId="0" fontId="9" fillId="3" borderId="23" xfId="1" applyFont="1" applyFill="1" applyBorder="1" applyAlignment="1">
      <alignment horizontal="center"/>
    </xf>
    <xf numFmtId="0" fontId="13" fillId="3" borderId="0" xfId="1" applyFont="1" applyFill="1" applyBorder="1" applyAlignment="1">
      <alignment horizontal="center"/>
    </xf>
    <xf numFmtId="0" fontId="8" fillId="0" borderId="6" xfId="1" applyFont="1" applyBorder="1" applyAlignment="1">
      <alignment horizontal="center"/>
    </xf>
    <xf numFmtId="0" fontId="8" fillId="0" borderId="7" xfId="1" applyFont="1" applyBorder="1" applyAlignment="1">
      <alignment horizontal="center"/>
    </xf>
    <xf numFmtId="0" fontId="7" fillId="0" borderId="6" xfId="1" applyFont="1" applyBorder="1" applyAlignment="1">
      <alignment horizontal="center"/>
    </xf>
    <xf numFmtId="0" fontId="7" fillId="0" borderId="7" xfId="1" applyFont="1" applyBorder="1" applyAlignment="1">
      <alignment horizontal="center"/>
    </xf>
    <xf numFmtId="0" fontId="9" fillId="3" borderId="4" xfId="1" applyFont="1" applyFill="1" applyBorder="1" applyAlignment="1">
      <alignment horizontal="center"/>
    </xf>
    <xf numFmtId="0" fontId="13" fillId="3" borderId="4" xfId="1" applyFont="1" applyFill="1" applyBorder="1" applyAlignment="1">
      <alignment horizontal="center"/>
    </xf>
    <xf numFmtId="0" fontId="2" fillId="5" borderId="26"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5" borderId="24"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14" xfId="0" applyFont="1" applyFill="1" applyBorder="1" applyAlignment="1">
      <alignment horizontal="center" vertical="center" wrapText="1"/>
    </xf>
    <xf numFmtId="0" fontId="7" fillId="0" borderId="20" xfId="1" applyFont="1" applyBorder="1" applyAlignment="1">
      <alignment horizontal="center"/>
    </xf>
    <xf numFmtId="0" fontId="7" fillId="0" borderId="15" xfId="1" applyFont="1" applyBorder="1" applyAlignment="1">
      <alignment horizontal="center"/>
    </xf>
    <xf numFmtId="0" fontId="7" fillId="0" borderId="22" xfId="1" applyFont="1" applyBorder="1" applyAlignment="1">
      <alignment horizontal="center"/>
    </xf>
    <xf numFmtId="0" fontId="7" fillId="0" borderId="21" xfId="1" applyFont="1" applyBorder="1" applyAlignment="1">
      <alignment horizontal="center"/>
    </xf>
    <xf numFmtId="0" fontId="8" fillId="0" borderId="18" xfId="1" applyFont="1" applyBorder="1" applyAlignment="1">
      <alignment horizontal="center" vertical="center"/>
    </xf>
    <xf numFmtId="0" fontId="7" fillId="0" borderId="9" xfId="1" applyFont="1" applyBorder="1" applyAlignment="1">
      <alignment horizontal="center" vertical="center"/>
    </xf>
    <xf numFmtId="0" fontId="7" fillId="0" borderId="1" xfId="1" applyFont="1" applyBorder="1" applyAlignment="1">
      <alignment horizontal="center" vertical="center"/>
    </xf>
    <xf numFmtId="0" fontId="7" fillId="0" borderId="23" xfId="1" applyFont="1" applyBorder="1" applyAlignment="1">
      <alignment horizontal="center" vertical="center"/>
    </xf>
    <xf numFmtId="0" fontId="7" fillId="0" borderId="0" xfId="1" applyFont="1" applyBorder="1" applyAlignment="1">
      <alignment horizontal="center" vertical="center"/>
    </xf>
    <xf numFmtId="0" fontId="7" fillId="0" borderId="24" xfId="1" applyFont="1" applyBorder="1" applyAlignment="1">
      <alignment horizontal="center" vertical="center"/>
    </xf>
    <xf numFmtId="0" fontId="7" fillId="0" borderId="19" xfId="1" applyFont="1" applyBorder="1" applyAlignment="1">
      <alignment horizontal="center" vertical="center"/>
    </xf>
    <xf numFmtId="0" fontId="7" fillId="0" borderId="8" xfId="1" applyFont="1" applyBorder="1" applyAlignment="1">
      <alignment horizontal="center" vertical="center"/>
    </xf>
    <xf numFmtId="0" fontId="7" fillId="0" borderId="14" xfId="1" applyFont="1" applyBorder="1" applyAlignment="1">
      <alignment horizontal="center" vertical="center"/>
    </xf>
    <xf numFmtId="0" fontId="9" fillId="3" borderId="17" xfId="1" applyFont="1" applyFill="1" applyBorder="1" applyAlignment="1">
      <alignment horizontal="center"/>
    </xf>
    <xf numFmtId="0" fontId="13" fillId="3" borderId="10" xfId="1" applyFont="1" applyFill="1" applyBorder="1" applyAlignment="1">
      <alignment horizontal="center"/>
    </xf>
    <xf numFmtId="0" fontId="16" fillId="0" borderId="17" xfId="1" applyFont="1" applyBorder="1" applyAlignment="1">
      <alignment horizontal="center"/>
    </xf>
    <xf numFmtId="0" fontId="16" fillId="0" borderId="10" xfId="1" applyFont="1" applyBorder="1" applyAlignment="1">
      <alignment horizontal="center"/>
    </xf>
    <xf numFmtId="0" fontId="16" fillId="0" borderId="7" xfId="1" applyFont="1" applyBorder="1" applyAlignment="1">
      <alignment horizontal="center"/>
    </xf>
    <xf numFmtId="0" fontId="7" fillId="0" borderId="3" xfId="1" applyFont="1" applyBorder="1" applyAlignment="1">
      <alignment horizontal="center"/>
    </xf>
    <xf numFmtId="0" fontId="8" fillId="0" borderId="4" xfId="1" applyFont="1" applyBorder="1" applyAlignment="1">
      <alignment horizontal="center" vertical="center"/>
    </xf>
    <xf numFmtId="0" fontId="9" fillId="0" borderId="4" xfId="1" applyFont="1" applyBorder="1" applyAlignment="1">
      <alignment horizontal="center"/>
    </xf>
    <xf numFmtId="0" fontId="13" fillId="0" borderId="4" xfId="1" applyFont="1" applyBorder="1" applyAlignment="1">
      <alignment horizontal="center"/>
    </xf>
    <xf numFmtId="0" fontId="9" fillId="0" borderId="4"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12" xfId="0" applyFont="1" applyBorder="1" applyAlignment="1">
      <alignment horizontal="center" vertical="center" wrapText="1"/>
    </xf>
    <xf numFmtId="0" fontId="20" fillId="2" borderId="6" xfId="0" applyFont="1" applyFill="1" applyBorder="1" applyAlignment="1">
      <alignment horizontal="left" vertical="center" wrapText="1"/>
    </xf>
    <xf numFmtId="0" fontId="20" fillId="2" borderId="10" xfId="0" applyFont="1" applyFill="1" applyBorder="1" applyAlignment="1">
      <alignment horizontal="left" vertical="center" wrapText="1"/>
    </xf>
    <xf numFmtId="0" fontId="20" fillId="2" borderId="7" xfId="0" applyFont="1" applyFill="1" applyBorder="1" applyAlignment="1">
      <alignment horizontal="left" vertical="center" wrapText="1"/>
    </xf>
    <xf numFmtId="178" fontId="0" fillId="5" borderId="4" xfId="0" applyNumberFormat="1" applyFill="1" applyBorder="1" applyAlignment="1">
      <alignment horizontal="center" vertical="center"/>
    </xf>
    <xf numFmtId="0" fontId="8" fillId="8" borderId="0" xfId="0" applyFont="1" applyFill="1" applyBorder="1" applyAlignment="1">
      <alignment horizontal="center" vertical="center" wrapText="1"/>
    </xf>
  </cellXfs>
  <cellStyles count="4">
    <cellStyle name="常规" xfId="0" builtinId="0"/>
    <cellStyle name="常规 2" xfId="1"/>
    <cellStyle name="常规 3" xfId="3"/>
    <cellStyle name="千位分隔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10"/>
  <sheetViews>
    <sheetView workbookViewId="0">
      <selection activeCell="H23" sqref="H23"/>
    </sheetView>
  </sheetViews>
  <sheetFormatPr defaultRowHeight="14.25" x14ac:dyDescent="0.15"/>
  <sheetData>
    <row r="5" spans="1:7" ht="15.75" customHeight="1" x14ac:dyDescent="0.15">
      <c r="A5" s="55" t="s">
        <v>58</v>
      </c>
      <c r="B5" s="55"/>
      <c r="C5" s="55"/>
      <c r="D5" s="55"/>
      <c r="E5" s="55"/>
      <c r="F5" s="55"/>
      <c r="G5" s="55"/>
    </row>
    <row r="6" spans="1:7" x14ac:dyDescent="0.15">
      <c r="A6" s="55"/>
      <c r="B6" s="55"/>
      <c r="C6" s="55"/>
      <c r="D6" s="55"/>
      <c r="E6" s="55"/>
      <c r="F6" s="55"/>
      <c r="G6" s="55"/>
    </row>
    <row r="7" spans="1:7" x14ac:dyDescent="0.15">
      <c r="A7" s="55"/>
      <c r="B7" s="55"/>
      <c r="C7" s="55"/>
      <c r="D7" s="55"/>
      <c r="E7" s="55"/>
      <c r="F7" s="55"/>
      <c r="G7" s="55"/>
    </row>
    <row r="8" spans="1:7" x14ac:dyDescent="0.15">
      <c r="A8" s="55"/>
      <c r="B8" s="55"/>
      <c r="C8" s="55"/>
      <c r="D8" s="55"/>
      <c r="E8" s="55"/>
      <c r="F8" s="55"/>
      <c r="G8" s="55"/>
    </row>
    <row r="9" spans="1:7" x14ac:dyDescent="0.15">
      <c r="A9" s="55"/>
      <c r="B9" s="55"/>
      <c r="C9" s="55"/>
      <c r="D9" s="55"/>
      <c r="E9" s="55"/>
      <c r="F9" s="55"/>
      <c r="G9" s="55"/>
    </row>
    <row r="10" spans="1:7" x14ac:dyDescent="0.15">
      <c r="A10" s="55"/>
      <c r="B10" s="55"/>
      <c r="C10" s="55"/>
      <c r="D10" s="55"/>
      <c r="E10" s="55"/>
      <c r="F10" s="55"/>
      <c r="G10" s="55"/>
    </row>
  </sheetData>
  <mergeCells count="1">
    <mergeCell ref="A5:G10"/>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51"/>
  <sheetViews>
    <sheetView topLeftCell="A28" workbookViewId="0">
      <selection activeCell="B52" sqref="B52"/>
    </sheetView>
  </sheetViews>
  <sheetFormatPr defaultColWidth="9" defaultRowHeight="15.75" outlineLevelRow="2" x14ac:dyDescent="0.25"/>
  <cols>
    <col min="1" max="1" width="9" style="3" customWidth="1"/>
    <col min="2" max="2" width="34.125" style="3" customWidth="1"/>
    <col min="3" max="3" width="13.875" style="3" customWidth="1"/>
    <col min="4" max="4" width="15.625" style="3" customWidth="1"/>
    <col min="5" max="5" width="15.25" style="3" customWidth="1"/>
    <col min="6" max="6" width="18.125" style="3" customWidth="1"/>
    <col min="7" max="7" width="23.125" style="3" customWidth="1"/>
    <col min="8" max="8" width="10.5" style="3" customWidth="1"/>
    <col min="9" max="9" width="9.75" style="3" customWidth="1"/>
    <col min="10" max="16384" width="9" style="2"/>
  </cols>
  <sheetData>
    <row r="1" spans="1:11" s="4" customFormat="1" ht="27" customHeight="1" x14ac:dyDescent="0.2">
      <c r="A1" s="63" t="s">
        <v>53</v>
      </c>
      <c r="B1" s="63"/>
      <c r="C1" s="63"/>
      <c r="D1" s="63"/>
      <c r="E1" s="63"/>
      <c r="F1" s="63"/>
      <c r="G1" s="63"/>
      <c r="H1" s="63"/>
      <c r="I1" s="63"/>
    </row>
    <row r="2" spans="1:11" s="4" customFormat="1" ht="145.15" customHeight="1" x14ac:dyDescent="0.2">
      <c r="A2" s="56" t="s">
        <v>72</v>
      </c>
      <c r="B2" s="56"/>
      <c r="C2" s="56"/>
      <c r="D2" s="56"/>
      <c r="E2" s="56"/>
      <c r="F2" s="56"/>
      <c r="G2" s="56"/>
      <c r="H2" s="56"/>
      <c r="I2" s="56"/>
    </row>
    <row r="3" spans="1:11" ht="28.15" customHeight="1" outlineLevel="1" x14ac:dyDescent="0.25">
      <c r="A3" s="45" t="s">
        <v>41</v>
      </c>
      <c r="B3" s="46" t="s">
        <v>42</v>
      </c>
      <c r="C3" s="45" t="s">
        <v>56</v>
      </c>
      <c r="D3" s="45" t="s">
        <v>54</v>
      </c>
      <c r="E3" s="45" t="s">
        <v>55</v>
      </c>
      <c r="F3" s="45" t="s">
        <v>40</v>
      </c>
      <c r="G3" s="45" t="s">
        <v>57</v>
      </c>
      <c r="H3" s="45" t="s">
        <v>61</v>
      </c>
      <c r="I3" s="45" t="s">
        <v>62</v>
      </c>
    </row>
    <row r="4" spans="1:11" s="4" customFormat="1" ht="20.25" customHeight="1" outlineLevel="2" x14ac:dyDescent="0.2">
      <c r="A4" s="9"/>
      <c r="B4" s="1"/>
      <c r="C4" s="54"/>
      <c r="D4" s="5"/>
      <c r="E4" s="5"/>
      <c r="F4" s="47"/>
      <c r="G4" s="43" t="str">
        <f>IF(SUM(C4+4*D4+E4)/6*(1-F4)=0,"",ROUND(SUM(C4+4*D4+E4)/6*(1-F4),2))</f>
        <v/>
      </c>
      <c r="H4" s="23">
        <f>IF(AND(G4&lt;&gt;0,G4&lt;&gt;""),ABS((G4-规模综合汇总估计表!H6)/G4),0)</f>
        <v>0</v>
      </c>
      <c r="I4" s="43" t="b">
        <f>IF(H4&gt;规模综合汇总估计表!E$4,FALSE,TRUE)</f>
        <v>1</v>
      </c>
      <c r="K4" s="48"/>
    </row>
    <row r="5" spans="1:11" s="4" customFormat="1" ht="20.25" customHeight="1" outlineLevel="2" x14ac:dyDescent="0.2">
      <c r="A5" s="8"/>
      <c r="B5" s="1"/>
      <c r="C5" s="5"/>
      <c r="D5" s="5"/>
      <c r="E5" s="5"/>
      <c r="F5" s="26"/>
      <c r="G5" s="49" t="str">
        <f t="shared" ref="G5:G49" si="0">IF(SUM(C5+4*D5+E5)/6*(1-F5)=0,"",ROUND(SUM(C5+4*D5+E5)/6*(1-F5),2))</f>
        <v/>
      </c>
      <c r="H5" s="23">
        <f>IF(AND(G5&lt;&gt;0,G5&lt;&gt;""),ABS((G5-规模综合汇总估计表!H7)/G5),0)</f>
        <v>0</v>
      </c>
      <c r="I5" s="43" t="b">
        <f>IF(H5&gt;规模综合汇总估计表!E$4,FALSE,TRUE)</f>
        <v>1</v>
      </c>
      <c r="K5" s="48"/>
    </row>
    <row r="6" spans="1:11" s="4" customFormat="1" ht="20.25" customHeight="1" outlineLevel="2" x14ac:dyDescent="0.2">
      <c r="A6" s="8"/>
      <c r="B6" s="1"/>
      <c r="C6" s="5"/>
      <c r="D6" s="5"/>
      <c r="E6" s="5"/>
      <c r="F6" s="26"/>
      <c r="G6" s="49" t="str">
        <f t="shared" si="0"/>
        <v/>
      </c>
      <c r="H6" s="23">
        <f>IF(AND(G6&lt;&gt;0,G6&lt;&gt;""),ABS((G6-规模综合汇总估计表!H8)/G6),0)</f>
        <v>0</v>
      </c>
      <c r="I6" s="43" t="b">
        <f>IF(H6&gt;规模综合汇总估计表!E$4,FALSE,TRUE)</f>
        <v>1</v>
      </c>
    </row>
    <row r="7" spans="1:11" s="4" customFormat="1" ht="20.25" customHeight="1" outlineLevel="1" x14ac:dyDescent="0.2">
      <c r="A7" s="8"/>
      <c r="B7" s="1"/>
      <c r="C7" s="5"/>
      <c r="D7" s="5"/>
      <c r="E7" s="5"/>
      <c r="F7" s="26"/>
      <c r="G7" s="49" t="str">
        <f t="shared" si="0"/>
        <v/>
      </c>
      <c r="H7" s="23">
        <f>IF(AND(G7&lt;&gt;0,G7&lt;&gt;""),ABS((G7-规模综合汇总估计表!H9)/G7),0)</f>
        <v>0</v>
      </c>
      <c r="I7" s="43" t="b">
        <f>IF(H7&gt;规模综合汇总估计表!E$4,FALSE,TRUE)</f>
        <v>1</v>
      </c>
      <c r="J7" s="37"/>
    </row>
    <row r="8" spans="1:11" s="4" customFormat="1" ht="20.25" customHeight="1" outlineLevel="2" x14ac:dyDescent="0.2">
      <c r="A8" s="8"/>
      <c r="B8" s="1"/>
      <c r="C8" s="5"/>
      <c r="D8" s="5"/>
      <c r="E8" s="5"/>
      <c r="F8" s="26"/>
      <c r="G8" s="49" t="str">
        <f t="shared" si="0"/>
        <v/>
      </c>
      <c r="H8" s="23">
        <f>IF(AND(G8&lt;&gt;0,G8&lt;&gt;""),ABS((G8-规模综合汇总估计表!H10)/G8),0)</f>
        <v>0</v>
      </c>
      <c r="I8" s="43" t="b">
        <f>IF(H8&gt;规模综合汇总估计表!E$4,FALSE,TRUE)</f>
        <v>1</v>
      </c>
    </row>
    <row r="9" spans="1:11" s="4" customFormat="1" ht="20.25" customHeight="1" outlineLevel="2" x14ac:dyDescent="0.2">
      <c r="A9" s="8"/>
      <c r="B9" s="1"/>
      <c r="C9" s="5"/>
      <c r="D9" s="5"/>
      <c r="E9" s="5"/>
      <c r="F9" s="26"/>
      <c r="G9" s="49" t="str">
        <f t="shared" si="0"/>
        <v/>
      </c>
      <c r="H9" s="23">
        <f>IF(AND(G9&lt;&gt;0,G9&lt;&gt;""),ABS((G9-规模综合汇总估计表!H11)/G9),0)</f>
        <v>0</v>
      </c>
      <c r="I9" s="43" t="b">
        <f>IF(H9&gt;规模综合汇总估计表!E$4,FALSE,TRUE)</f>
        <v>1</v>
      </c>
    </row>
    <row r="10" spans="1:11" s="4" customFormat="1" ht="20.25" customHeight="1" outlineLevel="2" x14ac:dyDescent="0.2">
      <c r="A10" s="8"/>
      <c r="B10" s="42"/>
      <c r="C10" s="5"/>
      <c r="D10" s="5"/>
      <c r="E10" s="5"/>
      <c r="F10" s="26"/>
      <c r="G10" s="49" t="str">
        <f t="shared" si="0"/>
        <v/>
      </c>
      <c r="H10" s="23">
        <f>IF(AND(G10&lt;&gt;0,G10&lt;&gt;""),ABS((G10-规模综合汇总估计表!H12)/G10),0)</f>
        <v>0</v>
      </c>
      <c r="I10" s="43" t="b">
        <f>IF(H10&gt;规模综合汇总估计表!E$4,FALSE,TRUE)</f>
        <v>1</v>
      </c>
    </row>
    <row r="11" spans="1:11" s="4" customFormat="1" ht="20.25" customHeight="1" x14ac:dyDescent="0.2">
      <c r="A11" s="8"/>
      <c r="B11" s="42"/>
      <c r="C11" s="5"/>
      <c r="D11" s="5"/>
      <c r="E11" s="5"/>
      <c r="F11" s="26"/>
      <c r="G11" s="49" t="str">
        <f t="shared" si="0"/>
        <v/>
      </c>
      <c r="H11" s="23">
        <f>IF(AND(G11&lt;&gt;0,G11&lt;&gt;""),ABS((G11-规模综合汇总估计表!H13)/G11),0)</f>
        <v>0</v>
      </c>
      <c r="I11" s="43" t="b">
        <f>IF(H11&gt;规模综合汇总估计表!E$4,FALSE,TRUE)</f>
        <v>1</v>
      </c>
    </row>
    <row r="12" spans="1:11" s="4" customFormat="1" ht="20.25" customHeight="1" outlineLevel="1" x14ac:dyDescent="0.2">
      <c r="A12" s="8"/>
      <c r="B12" s="42"/>
      <c r="C12" s="5"/>
      <c r="D12" s="5"/>
      <c r="E12" s="5"/>
      <c r="F12" s="26"/>
      <c r="G12" s="49" t="str">
        <f t="shared" si="0"/>
        <v/>
      </c>
      <c r="H12" s="23">
        <f>IF(AND(G12&lt;&gt;0,G12&lt;&gt;""),ABS((G12-规模综合汇总估计表!H14)/G12),0)</f>
        <v>0</v>
      </c>
      <c r="I12" s="43" t="b">
        <f>IF(H12&gt;规模综合汇总估计表!E$4,FALSE,TRUE)</f>
        <v>1</v>
      </c>
    </row>
    <row r="13" spans="1:11" s="4" customFormat="1" ht="20.25" customHeight="1" outlineLevel="2" x14ac:dyDescent="0.2">
      <c r="A13" s="9"/>
      <c r="B13" s="42"/>
      <c r="C13" s="5"/>
      <c r="D13" s="5"/>
      <c r="E13" s="5"/>
      <c r="F13" s="26"/>
      <c r="G13" s="49" t="str">
        <f t="shared" si="0"/>
        <v/>
      </c>
      <c r="H13" s="23">
        <f>IF(AND(G13&lt;&gt;0,G13&lt;&gt;""),ABS((G13-规模综合汇总估计表!H15)/G13),0)</f>
        <v>0</v>
      </c>
      <c r="I13" s="43" t="b">
        <f>IF(H13&gt;规模综合汇总估计表!E$4,FALSE,TRUE)</f>
        <v>1</v>
      </c>
    </row>
    <row r="14" spans="1:11" s="4" customFormat="1" ht="20.25" customHeight="1" outlineLevel="2" x14ac:dyDescent="0.2">
      <c r="A14" s="8"/>
      <c r="B14" s="42"/>
      <c r="C14" s="5"/>
      <c r="D14" s="5"/>
      <c r="E14" s="5"/>
      <c r="F14" s="26"/>
      <c r="G14" s="49" t="str">
        <f t="shared" si="0"/>
        <v/>
      </c>
      <c r="H14" s="23">
        <f>IF(AND(G14&lt;&gt;0,G14&lt;&gt;""),ABS((G14-规模综合汇总估计表!H16)/G14),0)</f>
        <v>0</v>
      </c>
      <c r="I14" s="43" t="b">
        <f>IF(H14&gt;规模综合汇总估计表!E$4,FALSE,TRUE)</f>
        <v>1</v>
      </c>
    </row>
    <row r="15" spans="1:11" s="4" customFormat="1" ht="20.25" customHeight="1" outlineLevel="2" x14ac:dyDescent="0.2">
      <c r="A15" s="8"/>
      <c r="B15" s="42"/>
      <c r="C15" s="5"/>
      <c r="D15" s="5"/>
      <c r="E15" s="5"/>
      <c r="F15" s="26"/>
      <c r="G15" s="49" t="str">
        <f t="shared" si="0"/>
        <v/>
      </c>
      <c r="H15" s="23">
        <f>IF(AND(G15&lt;&gt;0,G15&lt;&gt;""),ABS((G15-规模综合汇总估计表!H17)/G15),0)</f>
        <v>0</v>
      </c>
      <c r="I15" s="43" t="b">
        <f>IF(H15&gt;规模综合汇总估计表!E$4,FALSE,TRUE)</f>
        <v>1</v>
      </c>
    </row>
    <row r="16" spans="1:11" s="4" customFormat="1" ht="20.25" customHeight="1" x14ac:dyDescent="0.2">
      <c r="A16" s="8"/>
      <c r="B16" s="42"/>
      <c r="C16" s="5"/>
      <c r="D16" s="5"/>
      <c r="E16" s="5"/>
      <c r="F16" s="26"/>
      <c r="G16" s="49" t="str">
        <f t="shared" si="0"/>
        <v/>
      </c>
      <c r="H16" s="23">
        <f>IF(AND(G16&lt;&gt;0,G16&lt;&gt;""),ABS((G16-规模综合汇总估计表!H18)/G16),0)</f>
        <v>0</v>
      </c>
      <c r="I16" s="43" t="b">
        <f>IF(H16&gt;规模综合汇总估计表!E$4,FALSE,TRUE)</f>
        <v>1</v>
      </c>
    </row>
    <row r="17" spans="1:9" s="4" customFormat="1" ht="20.25" customHeight="1" x14ac:dyDescent="0.2">
      <c r="A17" s="8"/>
      <c r="B17" s="42"/>
      <c r="C17" s="5"/>
      <c r="D17" s="5"/>
      <c r="E17" s="5"/>
      <c r="F17" s="26"/>
      <c r="G17" s="49" t="str">
        <f t="shared" si="0"/>
        <v/>
      </c>
      <c r="H17" s="23">
        <f>IF(AND(G17&lt;&gt;0,G17&lt;&gt;""),ABS((G17-规模综合汇总估计表!H19)/G17),0)</f>
        <v>0</v>
      </c>
      <c r="I17" s="43" t="b">
        <f>IF(H17&gt;规模综合汇总估计表!E$4,FALSE,TRUE)</f>
        <v>1</v>
      </c>
    </row>
    <row r="18" spans="1:9" s="4" customFormat="1" ht="20.25" customHeight="1" x14ac:dyDescent="0.2">
      <c r="A18" s="7"/>
      <c r="B18" s="5"/>
      <c r="C18" s="5"/>
      <c r="D18" s="5"/>
      <c r="E18" s="5"/>
      <c r="F18" s="5"/>
      <c r="G18" s="49" t="str">
        <f t="shared" si="0"/>
        <v/>
      </c>
      <c r="H18" s="23">
        <f>IF(AND(G18&lt;&gt;0,G18&lt;&gt;""),ABS((G18-规模综合汇总估计表!H20)/G18),0)</f>
        <v>0</v>
      </c>
      <c r="I18" s="43" t="b">
        <f>IF(H18&gt;规模综合汇总估计表!E$4,FALSE,TRUE)</f>
        <v>1</v>
      </c>
    </row>
    <row r="19" spans="1:9" s="4" customFormat="1" ht="20.25" customHeight="1" x14ac:dyDescent="0.2">
      <c r="A19" s="44"/>
      <c r="B19" s="5"/>
      <c r="C19" s="5"/>
      <c r="D19" s="5"/>
      <c r="E19" s="5"/>
      <c r="F19" s="5"/>
      <c r="G19" s="49" t="str">
        <f t="shared" si="0"/>
        <v/>
      </c>
      <c r="H19" s="23">
        <f>IF(AND(G19&lt;&gt;0,G19&lt;&gt;""),ABS((G19-规模综合汇总估计表!H21)/G19),0)</f>
        <v>0</v>
      </c>
      <c r="I19" s="43" t="b">
        <f>IF(H19&gt;规模综合汇总估计表!E$4,FALSE,TRUE)</f>
        <v>1</v>
      </c>
    </row>
    <row r="20" spans="1:9" s="4" customFormat="1" ht="20.25" customHeight="1" x14ac:dyDescent="0.2">
      <c r="A20" s="44"/>
      <c r="B20" s="5"/>
      <c r="C20" s="5"/>
      <c r="D20" s="5"/>
      <c r="E20" s="5"/>
      <c r="F20" s="5"/>
      <c r="G20" s="49" t="str">
        <f t="shared" si="0"/>
        <v/>
      </c>
      <c r="H20" s="23">
        <f>IF(AND(G20&lt;&gt;0,G20&lt;&gt;""),ABS((G20-规模综合汇总估计表!H22)/G20),0)</f>
        <v>0</v>
      </c>
      <c r="I20" s="43" t="b">
        <f>IF(H20&gt;规模综合汇总估计表!E$4,FALSE,TRUE)</f>
        <v>1</v>
      </c>
    </row>
    <row r="21" spans="1:9" s="4" customFormat="1" ht="20.25" customHeight="1" x14ac:dyDescent="0.2">
      <c r="A21" s="44"/>
      <c r="B21" s="5"/>
      <c r="C21" s="5"/>
      <c r="D21" s="5"/>
      <c r="E21" s="5"/>
      <c r="F21" s="5"/>
      <c r="G21" s="49" t="str">
        <f t="shared" si="0"/>
        <v/>
      </c>
      <c r="H21" s="23">
        <f>IF(AND(G21&lt;&gt;0,G21&lt;&gt;""),ABS((G21-规模综合汇总估计表!H23)/G21),0)</f>
        <v>0</v>
      </c>
      <c r="I21" s="43" t="b">
        <f>IF(H21&gt;规模综合汇总估计表!E$4,FALSE,TRUE)</f>
        <v>1</v>
      </c>
    </row>
    <row r="22" spans="1:9" s="4" customFormat="1" ht="20.25" customHeight="1" x14ac:dyDescent="0.2">
      <c r="A22" s="44"/>
      <c r="B22" s="5"/>
      <c r="C22" s="5"/>
      <c r="D22" s="5"/>
      <c r="E22" s="5"/>
      <c r="F22" s="5"/>
      <c r="G22" s="49" t="str">
        <f t="shared" si="0"/>
        <v/>
      </c>
      <c r="H22" s="23">
        <f>IF(AND(G22&lt;&gt;0,G22&lt;&gt;""),ABS((G22-规模综合汇总估计表!H24)/G22),0)</f>
        <v>0</v>
      </c>
      <c r="I22" s="43" t="b">
        <f>IF(H22&gt;规模综合汇总估计表!E$4,FALSE,TRUE)</f>
        <v>1</v>
      </c>
    </row>
    <row r="23" spans="1:9" s="4" customFormat="1" ht="20.25" customHeight="1" x14ac:dyDescent="0.2">
      <c r="A23" s="44"/>
      <c r="B23" s="5"/>
      <c r="C23" s="5"/>
      <c r="D23" s="5"/>
      <c r="E23" s="5"/>
      <c r="F23" s="5"/>
      <c r="G23" s="49" t="str">
        <f t="shared" si="0"/>
        <v/>
      </c>
      <c r="H23" s="23">
        <f>IF(AND(G23&lt;&gt;0,G23&lt;&gt;""),ABS((G23-规模综合汇总估计表!H25)/G23),0)</f>
        <v>0</v>
      </c>
      <c r="I23" s="43" t="b">
        <f>IF(H23&gt;规模综合汇总估计表!E$4,FALSE,TRUE)</f>
        <v>1</v>
      </c>
    </row>
    <row r="24" spans="1:9" s="4" customFormat="1" ht="20.25" customHeight="1" x14ac:dyDescent="0.2">
      <c r="A24" s="44"/>
      <c r="B24" s="5"/>
      <c r="C24" s="5"/>
      <c r="D24" s="5"/>
      <c r="E24" s="5"/>
      <c r="F24" s="5"/>
      <c r="G24" s="49" t="str">
        <f t="shared" si="0"/>
        <v/>
      </c>
      <c r="H24" s="23">
        <f>IF(AND(G24&lt;&gt;0,G24&lt;&gt;""),ABS((G24-规模综合汇总估计表!H26)/G24),0)</f>
        <v>0</v>
      </c>
      <c r="I24" s="43" t="b">
        <f>IF(H24&gt;规模综合汇总估计表!E$4,FALSE,TRUE)</f>
        <v>1</v>
      </c>
    </row>
    <row r="25" spans="1:9" s="4" customFormat="1" ht="20.25" customHeight="1" x14ac:dyDescent="0.2">
      <c r="A25" s="44"/>
      <c r="B25" s="5"/>
      <c r="C25" s="5"/>
      <c r="D25" s="5"/>
      <c r="E25" s="5"/>
      <c r="F25" s="5"/>
      <c r="G25" s="49" t="str">
        <f t="shared" si="0"/>
        <v/>
      </c>
      <c r="H25" s="23">
        <f>IF(AND(G25&lt;&gt;0,G25&lt;&gt;""),ABS((G25-规模综合汇总估计表!H27)/G25),0)</f>
        <v>0</v>
      </c>
      <c r="I25" s="43" t="b">
        <f>IF(H25&gt;规模综合汇总估计表!E$4,FALSE,TRUE)</f>
        <v>1</v>
      </c>
    </row>
    <row r="26" spans="1:9" s="4" customFormat="1" ht="20.25" customHeight="1" x14ac:dyDescent="0.2">
      <c r="A26" s="44"/>
      <c r="B26" s="5"/>
      <c r="C26" s="5"/>
      <c r="D26" s="5"/>
      <c r="E26" s="5"/>
      <c r="F26" s="5"/>
      <c r="G26" s="49" t="str">
        <f t="shared" si="0"/>
        <v/>
      </c>
      <c r="H26" s="23">
        <f>IF(AND(G26&lt;&gt;0,G26&lt;&gt;""),ABS((G26-规模综合汇总估计表!H28)/G26),0)</f>
        <v>0</v>
      </c>
      <c r="I26" s="43" t="b">
        <f>IF(H26&gt;规模综合汇总估计表!E$4,FALSE,TRUE)</f>
        <v>1</v>
      </c>
    </row>
    <row r="27" spans="1:9" s="4" customFormat="1" ht="20.25" customHeight="1" x14ac:dyDescent="0.2">
      <c r="A27" s="44"/>
      <c r="B27" s="5"/>
      <c r="C27" s="5"/>
      <c r="D27" s="5"/>
      <c r="E27" s="5"/>
      <c r="F27" s="5"/>
      <c r="G27" s="49" t="str">
        <f t="shared" si="0"/>
        <v/>
      </c>
      <c r="H27" s="23">
        <f>IF(AND(G27&lt;&gt;0,G27&lt;&gt;""),ABS((G27-规模综合汇总估计表!H29)/G27),0)</f>
        <v>0</v>
      </c>
      <c r="I27" s="43" t="b">
        <f>IF(H27&gt;规模综合汇总估计表!E$4,FALSE,TRUE)</f>
        <v>1</v>
      </c>
    </row>
    <row r="28" spans="1:9" s="4" customFormat="1" ht="20.25" customHeight="1" x14ac:dyDescent="0.2">
      <c r="A28" s="44"/>
      <c r="B28" s="5"/>
      <c r="C28" s="5"/>
      <c r="D28" s="5"/>
      <c r="E28" s="5"/>
      <c r="F28" s="5"/>
      <c r="G28" s="49" t="str">
        <f t="shared" si="0"/>
        <v/>
      </c>
      <c r="H28" s="23">
        <f>IF(AND(G28&lt;&gt;0,G28&lt;&gt;""),ABS((G28-规模综合汇总估计表!H30)/G28),0)</f>
        <v>0</v>
      </c>
      <c r="I28" s="43" t="b">
        <f>IF(H28&gt;规模综合汇总估计表!E$4,FALSE,TRUE)</f>
        <v>1</v>
      </c>
    </row>
    <row r="29" spans="1:9" s="4" customFormat="1" ht="20.25" customHeight="1" x14ac:dyDescent="0.2">
      <c r="A29" s="5"/>
      <c r="B29" s="5"/>
      <c r="C29" s="5"/>
      <c r="D29" s="5"/>
      <c r="E29" s="5"/>
      <c r="F29" s="5"/>
      <c r="G29" s="49" t="str">
        <f t="shared" si="0"/>
        <v/>
      </c>
      <c r="H29" s="23">
        <f>IF(AND(G29&lt;&gt;0,G29&lt;&gt;""),ABS((G29-规模综合汇总估计表!H31)/G29),0)</f>
        <v>0</v>
      </c>
      <c r="I29" s="43" t="b">
        <f>IF(H29&gt;规模综合汇总估计表!E$4,FALSE,TRUE)</f>
        <v>1</v>
      </c>
    </row>
    <row r="30" spans="1:9" s="4" customFormat="1" ht="20.25" customHeight="1" x14ac:dyDescent="0.2">
      <c r="A30" s="44"/>
      <c r="B30" s="5"/>
      <c r="C30" s="5"/>
      <c r="D30" s="5"/>
      <c r="E30" s="5"/>
      <c r="F30" s="5"/>
      <c r="G30" s="49" t="str">
        <f t="shared" si="0"/>
        <v/>
      </c>
      <c r="H30" s="23">
        <f>IF(AND(G30&lt;&gt;0,G30&lt;&gt;""),ABS((G30-规模综合汇总估计表!H32)/G30),0)</f>
        <v>0</v>
      </c>
      <c r="I30" s="43" t="b">
        <f>IF(H30&gt;规模综合汇总估计表!E$4,FALSE,TRUE)</f>
        <v>1</v>
      </c>
    </row>
    <row r="31" spans="1:9" s="4" customFormat="1" ht="20.25" customHeight="1" x14ac:dyDescent="0.2">
      <c r="A31" s="44"/>
      <c r="B31" s="5"/>
      <c r="C31" s="5"/>
      <c r="D31" s="5"/>
      <c r="E31" s="5"/>
      <c r="F31" s="5"/>
      <c r="G31" s="49" t="str">
        <f t="shared" si="0"/>
        <v/>
      </c>
      <c r="H31" s="23">
        <f>IF(AND(G31&lt;&gt;0,G31&lt;&gt;""),ABS((G31-规模综合汇总估计表!H33)/G31),0)</f>
        <v>0</v>
      </c>
      <c r="I31" s="43" t="b">
        <f>IF(H31&gt;规模综合汇总估计表!E$4,FALSE,TRUE)</f>
        <v>1</v>
      </c>
    </row>
    <row r="32" spans="1:9" s="4" customFormat="1" ht="20.25" customHeight="1" x14ac:dyDescent="0.2">
      <c r="A32" s="44"/>
      <c r="B32" s="5"/>
      <c r="C32" s="5"/>
      <c r="D32" s="5"/>
      <c r="E32" s="5"/>
      <c r="F32" s="5"/>
      <c r="G32" s="49" t="str">
        <f t="shared" si="0"/>
        <v/>
      </c>
      <c r="H32" s="23">
        <f>IF(AND(G32&lt;&gt;0,G32&lt;&gt;""),ABS((G32-规模综合汇总估计表!H34)/G32),0)</f>
        <v>0</v>
      </c>
      <c r="I32" s="43" t="b">
        <f>IF(H32&gt;规模综合汇总估计表!E$4,FALSE,TRUE)</f>
        <v>1</v>
      </c>
    </row>
    <row r="33" spans="1:9" s="4" customFormat="1" ht="20.25" customHeight="1" x14ac:dyDescent="0.2">
      <c r="A33" s="44"/>
      <c r="B33" s="5"/>
      <c r="C33" s="5"/>
      <c r="D33" s="5"/>
      <c r="E33" s="5"/>
      <c r="F33" s="5"/>
      <c r="G33" s="49" t="str">
        <f t="shared" si="0"/>
        <v/>
      </c>
      <c r="H33" s="23">
        <f>IF(AND(G33&lt;&gt;0,G33&lt;&gt;""),ABS((G33-规模综合汇总估计表!H35)/G33),0)</f>
        <v>0</v>
      </c>
      <c r="I33" s="43" t="b">
        <f>IF(H33&gt;规模综合汇总估计表!E$4,FALSE,TRUE)</f>
        <v>1</v>
      </c>
    </row>
    <row r="34" spans="1:9" s="4" customFormat="1" ht="20.25" customHeight="1" x14ac:dyDescent="0.2">
      <c r="A34" s="44"/>
      <c r="B34" s="5"/>
      <c r="C34" s="5"/>
      <c r="D34" s="5"/>
      <c r="E34" s="5"/>
      <c r="F34" s="5"/>
      <c r="G34" s="49" t="str">
        <f t="shared" si="0"/>
        <v/>
      </c>
      <c r="H34" s="23">
        <f>IF(AND(G34&lt;&gt;0,G34&lt;&gt;""),ABS((G34-规模综合汇总估计表!H36)/G34),0)</f>
        <v>0</v>
      </c>
      <c r="I34" s="43" t="b">
        <f>IF(H34&gt;规模综合汇总估计表!E$4,FALSE,TRUE)</f>
        <v>1</v>
      </c>
    </row>
    <row r="35" spans="1:9" s="4" customFormat="1" ht="20.25" customHeight="1" x14ac:dyDescent="0.2">
      <c r="A35" s="44"/>
      <c r="B35" s="5"/>
      <c r="C35" s="5"/>
      <c r="D35" s="5"/>
      <c r="E35" s="5"/>
      <c r="F35" s="5"/>
      <c r="G35" s="49" t="str">
        <f t="shared" si="0"/>
        <v/>
      </c>
      <c r="H35" s="23">
        <f>IF(AND(G35&lt;&gt;0,G35&lt;&gt;""),ABS((G35-规模综合汇总估计表!H37)/G35),0)</f>
        <v>0</v>
      </c>
      <c r="I35" s="43" t="b">
        <f>IF(H35&gt;规模综合汇总估计表!E$4,FALSE,TRUE)</f>
        <v>1</v>
      </c>
    </row>
    <row r="36" spans="1:9" s="4" customFormat="1" ht="20.25" customHeight="1" x14ac:dyDescent="0.2">
      <c r="A36" s="5"/>
      <c r="B36" s="5"/>
      <c r="C36" s="5"/>
      <c r="D36" s="5"/>
      <c r="E36" s="5"/>
      <c r="F36" s="5"/>
      <c r="G36" s="49" t="str">
        <f t="shared" si="0"/>
        <v/>
      </c>
      <c r="H36" s="23">
        <f>IF(AND(G36&lt;&gt;0,G36&lt;&gt;""),ABS((G36-规模综合汇总估计表!H38)/G36),0)</f>
        <v>0</v>
      </c>
      <c r="I36" s="43" t="b">
        <f>IF(H36&gt;规模综合汇总估计表!E$4,FALSE,TRUE)</f>
        <v>1</v>
      </c>
    </row>
    <row r="37" spans="1:9" s="4" customFormat="1" ht="20.25" customHeight="1" x14ac:dyDescent="0.2">
      <c r="A37" s="44"/>
      <c r="B37" s="5"/>
      <c r="C37" s="5"/>
      <c r="D37" s="5"/>
      <c r="E37" s="5"/>
      <c r="F37" s="5"/>
      <c r="G37" s="49" t="str">
        <f t="shared" si="0"/>
        <v/>
      </c>
      <c r="H37" s="23">
        <f>IF(AND(G37&lt;&gt;0,G37&lt;&gt;""),ABS((G37-规模综合汇总估计表!H39)/G37),0)</f>
        <v>0</v>
      </c>
      <c r="I37" s="43" t="b">
        <f>IF(H37&gt;规模综合汇总估计表!E$4,FALSE,TRUE)</f>
        <v>1</v>
      </c>
    </row>
    <row r="38" spans="1:9" s="4" customFormat="1" ht="20.25" customHeight="1" x14ac:dyDescent="0.2">
      <c r="A38" s="44"/>
      <c r="B38" s="5"/>
      <c r="C38" s="5"/>
      <c r="D38" s="5"/>
      <c r="E38" s="5"/>
      <c r="F38" s="5"/>
      <c r="G38" s="49" t="str">
        <f t="shared" si="0"/>
        <v/>
      </c>
      <c r="H38" s="23">
        <f>IF(AND(G38&lt;&gt;0,G38&lt;&gt;""),ABS((G38-规模综合汇总估计表!H40)/G38),0)</f>
        <v>0</v>
      </c>
      <c r="I38" s="43" t="b">
        <f>IF(H38&gt;规模综合汇总估计表!E$4,FALSE,TRUE)</f>
        <v>1</v>
      </c>
    </row>
    <row r="39" spans="1:9" s="4" customFormat="1" ht="20.25" customHeight="1" x14ac:dyDescent="0.2">
      <c r="A39" s="44"/>
      <c r="B39" s="5"/>
      <c r="C39" s="5"/>
      <c r="D39" s="5"/>
      <c r="E39" s="5"/>
      <c r="F39" s="5"/>
      <c r="G39" s="49" t="str">
        <f t="shared" si="0"/>
        <v/>
      </c>
      <c r="H39" s="23">
        <f>IF(AND(G39&lt;&gt;0,G39&lt;&gt;""),ABS((G39-规模综合汇总估计表!H41)/G39),0)</f>
        <v>0</v>
      </c>
      <c r="I39" s="43" t="b">
        <f>IF(H39&gt;规模综合汇总估计表!E$4,FALSE,TRUE)</f>
        <v>1</v>
      </c>
    </row>
    <row r="40" spans="1:9" s="4" customFormat="1" ht="20.25" customHeight="1" x14ac:dyDescent="0.2">
      <c r="A40" s="44"/>
      <c r="B40" s="5"/>
      <c r="C40" s="5"/>
      <c r="D40" s="5"/>
      <c r="E40" s="5"/>
      <c r="F40" s="5"/>
      <c r="G40" s="49" t="str">
        <f t="shared" si="0"/>
        <v/>
      </c>
      <c r="H40" s="23">
        <f>IF(AND(G40&lt;&gt;0,G40&lt;&gt;""),ABS((G40-规模综合汇总估计表!H42)/G40),0)</f>
        <v>0</v>
      </c>
      <c r="I40" s="43" t="b">
        <f>IF(H40&gt;规模综合汇总估计表!E$4,FALSE,TRUE)</f>
        <v>1</v>
      </c>
    </row>
    <row r="41" spans="1:9" s="4" customFormat="1" ht="20.25" customHeight="1" x14ac:dyDescent="0.2">
      <c r="A41" s="44"/>
      <c r="B41" s="5"/>
      <c r="C41" s="5"/>
      <c r="D41" s="5"/>
      <c r="E41" s="5"/>
      <c r="F41" s="5"/>
      <c r="G41" s="49" t="str">
        <f t="shared" si="0"/>
        <v/>
      </c>
      <c r="H41" s="23">
        <f>IF(AND(G41&lt;&gt;0,G41&lt;&gt;""),ABS((G41-规模综合汇总估计表!H43)/G41),0)</f>
        <v>0</v>
      </c>
      <c r="I41" s="43" t="b">
        <f>IF(H41&gt;规模综合汇总估计表!E$4,FALSE,TRUE)</f>
        <v>1</v>
      </c>
    </row>
    <row r="42" spans="1:9" s="4" customFormat="1" ht="20.25" customHeight="1" x14ac:dyDescent="0.2">
      <c r="A42" s="44"/>
      <c r="B42" s="5"/>
      <c r="C42" s="5"/>
      <c r="D42" s="5"/>
      <c r="E42" s="5"/>
      <c r="F42" s="5"/>
      <c r="G42" s="49" t="str">
        <f t="shared" si="0"/>
        <v/>
      </c>
      <c r="H42" s="23">
        <f>IF(AND(G42&lt;&gt;0,G42&lt;&gt;""),ABS((G42-规模综合汇总估计表!H44)/G42),0)</f>
        <v>0</v>
      </c>
      <c r="I42" s="43" t="b">
        <f>IF(H42&gt;规模综合汇总估计表!E$4,FALSE,TRUE)</f>
        <v>1</v>
      </c>
    </row>
    <row r="43" spans="1:9" s="4" customFormat="1" ht="20.25" customHeight="1" x14ac:dyDescent="0.2">
      <c r="A43" s="5"/>
      <c r="B43" s="5"/>
      <c r="C43" s="5"/>
      <c r="D43" s="5"/>
      <c r="E43" s="5"/>
      <c r="F43" s="5"/>
      <c r="G43" s="49" t="str">
        <f t="shared" si="0"/>
        <v/>
      </c>
      <c r="H43" s="23">
        <f>IF(AND(G43&lt;&gt;0,G43&lt;&gt;""),ABS((G43-规模综合汇总估计表!H45)/G43),0)</f>
        <v>0</v>
      </c>
      <c r="I43" s="43" t="b">
        <f>IF(H43&gt;规模综合汇总估计表!E$4,FALSE,TRUE)</f>
        <v>1</v>
      </c>
    </row>
    <row r="44" spans="1:9" s="4" customFormat="1" ht="20.25" customHeight="1" x14ac:dyDescent="0.2">
      <c r="A44" s="44"/>
      <c r="B44" s="5"/>
      <c r="C44" s="5"/>
      <c r="D44" s="5"/>
      <c r="E44" s="5"/>
      <c r="F44" s="5"/>
      <c r="G44" s="49" t="str">
        <f t="shared" si="0"/>
        <v/>
      </c>
      <c r="H44" s="23">
        <f>IF(AND(G44&lt;&gt;0,G44&lt;&gt;""),ABS((G44-规模综合汇总估计表!H46)/G44),0)</f>
        <v>0</v>
      </c>
      <c r="I44" s="43" t="b">
        <f>IF(H44&gt;规模综合汇总估计表!E$4,FALSE,TRUE)</f>
        <v>1</v>
      </c>
    </row>
    <row r="45" spans="1:9" s="4" customFormat="1" ht="20.25" customHeight="1" x14ac:dyDescent="0.2">
      <c r="A45" s="44"/>
      <c r="B45" s="5"/>
      <c r="C45" s="5"/>
      <c r="D45" s="5"/>
      <c r="E45" s="5"/>
      <c r="F45" s="5"/>
      <c r="G45" s="49" t="str">
        <f t="shared" si="0"/>
        <v/>
      </c>
      <c r="H45" s="23">
        <f>IF(AND(G45&lt;&gt;0,G45&lt;&gt;""),ABS((G45-规模综合汇总估计表!H47)/G45),0)</f>
        <v>0</v>
      </c>
      <c r="I45" s="43" t="b">
        <f>IF(H45&gt;规模综合汇总估计表!E$4,FALSE,TRUE)</f>
        <v>1</v>
      </c>
    </row>
    <row r="46" spans="1:9" s="4" customFormat="1" ht="20.25" customHeight="1" x14ac:dyDescent="0.2">
      <c r="A46" s="44"/>
      <c r="B46" s="5"/>
      <c r="C46" s="5"/>
      <c r="D46" s="5"/>
      <c r="E46" s="5"/>
      <c r="F46" s="5"/>
      <c r="G46" s="49" t="str">
        <f t="shared" si="0"/>
        <v/>
      </c>
      <c r="H46" s="23">
        <f>IF(AND(G46&lt;&gt;0,G46&lt;&gt;""),ABS((G46-规模综合汇总估计表!H48)/G46),0)</f>
        <v>0</v>
      </c>
      <c r="I46" s="43" t="b">
        <f>IF(H46&gt;规模综合汇总估计表!E$4,FALSE,TRUE)</f>
        <v>1</v>
      </c>
    </row>
    <row r="47" spans="1:9" s="4" customFormat="1" ht="20.25" customHeight="1" x14ac:dyDescent="0.2">
      <c r="A47" s="44"/>
      <c r="B47" s="5"/>
      <c r="C47" s="5"/>
      <c r="D47" s="5"/>
      <c r="E47" s="5"/>
      <c r="F47" s="5"/>
      <c r="G47" s="49" t="str">
        <f t="shared" si="0"/>
        <v/>
      </c>
      <c r="H47" s="23">
        <f>IF(AND(G47&lt;&gt;0,G47&lt;&gt;""),ABS((G47-规模综合汇总估计表!H49)/G47),0)</f>
        <v>0</v>
      </c>
      <c r="I47" s="43" t="b">
        <f>IF(H47&gt;规模综合汇总估计表!E$4,FALSE,TRUE)</f>
        <v>1</v>
      </c>
    </row>
    <row r="48" spans="1:9" s="4" customFormat="1" ht="20.25" customHeight="1" x14ac:dyDescent="0.2">
      <c r="A48" s="44"/>
      <c r="B48" s="5"/>
      <c r="C48" s="5"/>
      <c r="D48" s="5"/>
      <c r="E48" s="5"/>
      <c r="F48" s="5"/>
      <c r="G48" s="49" t="str">
        <f t="shared" si="0"/>
        <v/>
      </c>
      <c r="H48" s="23">
        <f>IF(AND(G48&lt;&gt;0,G48&lt;&gt;""),ABS((G48-规模综合汇总估计表!H50)/G48),0)</f>
        <v>0</v>
      </c>
      <c r="I48" s="43" t="b">
        <f>IF(H48&gt;规模综合汇总估计表!E$4,FALSE,TRUE)</f>
        <v>1</v>
      </c>
    </row>
    <row r="49" spans="1:9" s="4" customFormat="1" ht="20.25" customHeight="1" x14ac:dyDescent="0.2">
      <c r="A49" s="44"/>
      <c r="B49" s="5"/>
      <c r="C49" s="5"/>
      <c r="D49" s="5"/>
      <c r="E49" s="5"/>
      <c r="F49" s="5"/>
      <c r="G49" s="49" t="str">
        <f t="shared" si="0"/>
        <v/>
      </c>
      <c r="H49" s="23">
        <f>IF(AND(G49&lt;&gt;0,G49&lt;&gt;""),ABS((G49-规模综合汇总估计表!H51)/G49),0)</f>
        <v>0</v>
      </c>
      <c r="I49" s="43" t="b">
        <f>IF(H49&gt;规模综合汇总估计表!E$4,FALSE,TRUE)</f>
        <v>1</v>
      </c>
    </row>
    <row r="50" spans="1:9" ht="24" customHeight="1" x14ac:dyDescent="0.25">
      <c r="A50" s="57" t="s">
        <v>0</v>
      </c>
      <c r="B50" s="6" t="s">
        <v>1</v>
      </c>
      <c r="C50" s="59" t="s">
        <v>52</v>
      </c>
      <c r="D50" s="59"/>
      <c r="E50" s="59" t="s">
        <v>2</v>
      </c>
      <c r="F50" s="59"/>
      <c r="G50" s="59"/>
      <c r="H50" s="2"/>
      <c r="I50" s="2"/>
    </row>
    <row r="51" spans="1:9" ht="16.149999999999999" customHeight="1" x14ac:dyDescent="0.25">
      <c r="A51" s="58"/>
      <c r="B51" s="27">
        <f>ROUND(SUM(G4:G28),2)</f>
        <v>0</v>
      </c>
      <c r="C51" s="60">
        <v>1</v>
      </c>
      <c r="D51" s="61"/>
      <c r="E51" s="62">
        <f>ROUND(SUM(B51*C51),2)</f>
        <v>0</v>
      </c>
      <c r="F51" s="62"/>
      <c r="G51" s="62"/>
      <c r="H51" s="2"/>
      <c r="I51" s="2"/>
    </row>
  </sheetData>
  <mergeCells count="7">
    <mergeCell ref="A1:I1"/>
    <mergeCell ref="A2:I2"/>
    <mergeCell ref="A50:A51"/>
    <mergeCell ref="C50:D50"/>
    <mergeCell ref="E50:G50"/>
    <mergeCell ref="C51:D51"/>
    <mergeCell ref="E51:G51"/>
  </mergeCells>
  <phoneticPr fontId="10" type="noConversion"/>
  <dataValidations count="2">
    <dataValidation type="decimal" allowBlank="1" showInputMessage="1" showErrorMessage="1" sqref="C4:E49">
      <formula1>0</formula1>
      <formula2>10000000</formula2>
    </dataValidation>
    <dataValidation type="decimal" allowBlank="1" showInputMessage="1" showErrorMessage="1" sqref="F15:F17 F10:F12 F6:F8">
      <formula1>0</formula1>
      <formula2>100</formula2>
    </dataValidation>
  </dataValidations>
  <pageMargins left="0.47244094488188981" right="0.47244094488188981" top="0.98425196850393704" bottom="0.98425196850393704" header="0.51181102362204722" footer="0.51181102362204722"/>
  <pageSetup paperSize="9" orientation="portrait" verticalDpi="300" r:id="rId1"/>
  <headerFooter alignWithMargins="0">
    <oddFooter>&amp;L&amp;10存档编号：&amp;"Times New Roman,常规"200  - &amp;R&amp;10本模板最后修订日期：&amp;"Times New Roman,常规"2004-9-14</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K51"/>
  <sheetViews>
    <sheetView workbookViewId="0">
      <selection activeCell="E52" sqref="E52"/>
    </sheetView>
  </sheetViews>
  <sheetFormatPr defaultColWidth="9" defaultRowHeight="15.75" outlineLevelRow="2" x14ac:dyDescent="0.25"/>
  <cols>
    <col min="1" max="1" width="9" style="3" customWidth="1"/>
    <col min="2" max="2" width="34.125" style="3" customWidth="1"/>
    <col min="3" max="3" width="12.25" style="3" customWidth="1"/>
    <col min="4" max="4" width="12.125" style="3" customWidth="1"/>
    <col min="5" max="5" width="12.5" style="3" customWidth="1"/>
    <col min="6" max="6" width="18.125" style="3" customWidth="1"/>
    <col min="7" max="7" width="23.125" style="3" customWidth="1"/>
    <col min="8" max="8" width="10.5" style="3" customWidth="1"/>
    <col min="9" max="9" width="9.75" style="3" customWidth="1"/>
    <col min="10" max="16384" width="9" style="2"/>
  </cols>
  <sheetData>
    <row r="1" spans="1:11" s="4" customFormat="1" ht="27" customHeight="1" x14ac:dyDescent="0.2">
      <c r="A1" s="64" t="s">
        <v>53</v>
      </c>
      <c r="B1" s="65"/>
      <c r="C1" s="65"/>
      <c r="D1" s="65"/>
      <c r="E1" s="65"/>
      <c r="F1" s="65"/>
      <c r="G1" s="65"/>
      <c r="H1" s="65"/>
      <c r="I1" s="66"/>
    </row>
    <row r="2" spans="1:11" s="4" customFormat="1" ht="145.15" customHeight="1" x14ac:dyDescent="0.2">
      <c r="A2" s="56" t="s">
        <v>72</v>
      </c>
      <c r="B2" s="56"/>
      <c r="C2" s="56"/>
      <c r="D2" s="56"/>
      <c r="E2" s="56"/>
      <c r="F2" s="56"/>
      <c r="G2" s="56"/>
      <c r="H2" s="56"/>
      <c r="I2" s="56"/>
    </row>
    <row r="3" spans="1:11" ht="28.15" customHeight="1" outlineLevel="1" x14ac:dyDescent="0.25">
      <c r="A3" s="45" t="s">
        <v>41</v>
      </c>
      <c r="B3" s="46" t="s">
        <v>42</v>
      </c>
      <c r="C3" s="45" t="s">
        <v>56</v>
      </c>
      <c r="D3" s="45" t="s">
        <v>54</v>
      </c>
      <c r="E3" s="45" t="s">
        <v>55</v>
      </c>
      <c r="F3" s="45" t="s">
        <v>40</v>
      </c>
      <c r="G3" s="45" t="s">
        <v>57</v>
      </c>
      <c r="H3" s="45" t="s">
        <v>61</v>
      </c>
      <c r="I3" s="45" t="s">
        <v>62</v>
      </c>
    </row>
    <row r="4" spans="1:11" s="4" customFormat="1" ht="20.25" customHeight="1" outlineLevel="2" x14ac:dyDescent="0.2">
      <c r="A4" s="9">
        <v>1</v>
      </c>
      <c r="B4" s="1"/>
      <c r="C4" s="5"/>
      <c r="D4" s="5"/>
      <c r="E4" s="5"/>
      <c r="F4" s="47"/>
      <c r="G4" s="39" t="str">
        <f>IF(SUM(C4+4*D4+E4)/6*(1-F4)=0,"",ROUND(SUM(C4+4*D4+E4)/6*(1-F4),2))</f>
        <v/>
      </c>
      <c r="H4" s="23">
        <f>IF(AND(G4&lt;&gt;0,G4&lt;&gt;""),ABS((G4-规模综合汇总估计表!H6)/G4),0)</f>
        <v>0</v>
      </c>
      <c r="I4" s="43" t="b">
        <f>IF(H4&gt;规模综合汇总估计表!E$4,FALSE,TRUE)</f>
        <v>1</v>
      </c>
      <c r="K4" s="48"/>
    </row>
    <row r="5" spans="1:11" s="4" customFormat="1" ht="20.25" customHeight="1" outlineLevel="2" x14ac:dyDescent="0.2">
      <c r="A5" s="9">
        <v>2</v>
      </c>
      <c r="B5" s="1"/>
      <c r="C5" s="5"/>
      <c r="D5" s="5"/>
      <c r="E5" s="5"/>
      <c r="F5" s="26"/>
      <c r="G5" s="49" t="str">
        <f t="shared" ref="G5:G49" si="0">IF(SUM(C5+4*D5+E5)/6*(1-F5)=0,"",ROUND(SUM(C5+4*D5+E5)/6*(1-F5),2))</f>
        <v/>
      </c>
      <c r="H5" s="23">
        <f>IF(AND(G5&lt;&gt;0,G5&lt;&gt;""),ABS((G5-规模综合汇总估计表!H7)/G5),0)</f>
        <v>0</v>
      </c>
      <c r="I5" s="43" t="b">
        <f>IF(H5&gt;规模综合汇总估计表!E$4,FALSE,TRUE)</f>
        <v>1</v>
      </c>
      <c r="K5" s="48"/>
    </row>
    <row r="6" spans="1:11" s="4" customFormat="1" ht="20.25" customHeight="1" outlineLevel="2" x14ac:dyDescent="0.2">
      <c r="A6" s="9">
        <v>3</v>
      </c>
      <c r="B6" s="1"/>
      <c r="C6" s="5"/>
      <c r="D6" s="5"/>
      <c r="E6" s="5"/>
      <c r="F6" s="26"/>
      <c r="G6" s="49" t="str">
        <f t="shared" si="0"/>
        <v/>
      </c>
      <c r="H6" s="23">
        <f>IF(AND(G6&lt;&gt;0,G6&lt;&gt;""),ABS((G6-规模综合汇总估计表!H8)/G6),0)</f>
        <v>0</v>
      </c>
      <c r="I6" s="43" t="b">
        <f>IF(H6&gt;规模综合汇总估计表!E$4,FALSE,TRUE)</f>
        <v>1</v>
      </c>
    </row>
    <row r="7" spans="1:11" s="4" customFormat="1" ht="20.25" customHeight="1" outlineLevel="1" x14ac:dyDescent="0.2">
      <c r="A7" s="9">
        <v>4</v>
      </c>
      <c r="B7" s="1"/>
      <c r="C7" s="5"/>
      <c r="D7" s="5"/>
      <c r="E7" s="5"/>
      <c r="F7" s="26"/>
      <c r="G7" s="49" t="str">
        <f t="shared" si="0"/>
        <v/>
      </c>
      <c r="H7" s="23">
        <f>IF(AND(G7&lt;&gt;0,G7&lt;&gt;""),ABS((G7-规模综合汇总估计表!H9)/G7),0)</f>
        <v>0</v>
      </c>
      <c r="I7" s="43" t="b">
        <f>IF(H7&gt;规模综合汇总估计表!E$4,FALSE,TRUE)</f>
        <v>1</v>
      </c>
      <c r="J7" s="37"/>
    </row>
    <row r="8" spans="1:11" s="4" customFormat="1" ht="20.25" customHeight="1" outlineLevel="2" x14ac:dyDescent="0.2">
      <c r="A8" s="9">
        <v>5</v>
      </c>
      <c r="B8" s="1"/>
      <c r="C8" s="5"/>
      <c r="D8" s="5"/>
      <c r="E8" s="5"/>
      <c r="F8" s="26"/>
      <c r="G8" s="49" t="str">
        <f t="shared" si="0"/>
        <v/>
      </c>
      <c r="H8" s="23">
        <f>IF(AND(G8&lt;&gt;0,G8&lt;&gt;""),ABS((G8-规模综合汇总估计表!H10)/G8),0)</f>
        <v>0</v>
      </c>
      <c r="I8" s="43" t="b">
        <f>IF(H8&gt;规模综合汇总估计表!E$4,FALSE,TRUE)</f>
        <v>1</v>
      </c>
    </row>
    <row r="9" spans="1:11" s="4" customFormat="1" ht="20.25" customHeight="1" outlineLevel="2" x14ac:dyDescent="0.2">
      <c r="A9" s="9">
        <v>6</v>
      </c>
      <c r="B9" s="1"/>
      <c r="C9" s="5"/>
      <c r="D9" s="5"/>
      <c r="E9" s="5"/>
      <c r="F9" s="26"/>
      <c r="G9" s="49" t="str">
        <f t="shared" si="0"/>
        <v/>
      </c>
      <c r="H9" s="23">
        <f>IF(AND(G9&lt;&gt;0,G9&lt;&gt;""),ABS((G9-规模综合汇总估计表!H11)/G9),0)</f>
        <v>0</v>
      </c>
      <c r="I9" s="43" t="b">
        <f>IF(H9&gt;规模综合汇总估计表!E$4,FALSE,TRUE)</f>
        <v>1</v>
      </c>
    </row>
    <row r="10" spans="1:11" s="4" customFormat="1" ht="20.25" customHeight="1" outlineLevel="2" x14ac:dyDescent="0.2">
      <c r="A10" s="9">
        <v>7</v>
      </c>
      <c r="B10" s="38"/>
      <c r="C10" s="5"/>
      <c r="D10" s="5"/>
      <c r="E10" s="5"/>
      <c r="F10" s="26"/>
      <c r="G10" s="49" t="str">
        <f t="shared" si="0"/>
        <v/>
      </c>
      <c r="H10" s="23">
        <f>IF(AND(G10&lt;&gt;0,G10&lt;&gt;""),ABS((G10-规模综合汇总估计表!H12)/G10),0)</f>
        <v>0</v>
      </c>
      <c r="I10" s="43" t="b">
        <f>IF(H10&gt;规模综合汇总估计表!E$4,FALSE,TRUE)</f>
        <v>1</v>
      </c>
    </row>
    <row r="11" spans="1:11" s="4" customFormat="1" ht="20.25" customHeight="1" x14ac:dyDescent="0.2">
      <c r="A11" s="9">
        <v>8</v>
      </c>
      <c r="B11" s="38"/>
      <c r="C11" s="5"/>
      <c r="D11" s="5"/>
      <c r="E11" s="5"/>
      <c r="F11" s="26"/>
      <c r="G11" s="49" t="str">
        <f t="shared" si="0"/>
        <v/>
      </c>
      <c r="H11" s="23">
        <f>IF(AND(G11&lt;&gt;0,G11&lt;&gt;""),ABS((G11-规模综合汇总估计表!H13)/G11),0)</f>
        <v>0</v>
      </c>
      <c r="I11" s="43" t="b">
        <f>IF(H11&gt;规模综合汇总估计表!E$4,FALSE,TRUE)</f>
        <v>1</v>
      </c>
    </row>
    <row r="12" spans="1:11" s="4" customFormat="1" ht="20.25" customHeight="1" outlineLevel="1" x14ac:dyDescent="0.2">
      <c r="A12" s="9">
        <v>9</v>
      </c>
      <c r="B12" s="38"/>
      <c r="C12" s="5"/>
      <c r="D12" s="5"/>
      <c r="E12" s="5"/>
      <c r="F12" s="26"/>
      <c r="G12" s="49" t="str">
        <f t="shared" si="0"/>
        <v/>
      </c>
      <c r="H12" s="23">
        <f>IF(AND(G12&lt;&gt;0,G12&lt;&gt;""),ABS((G12-规模综合汇总估计表!H14)/G12),0)</f>
        <v>0</v>
      </c>
      <c r="I12" s="43" t="b">
        <f>IF(H12&gt;规模综合汇总估计表!E$4,FALSE,TRUE)</f>
        <v>1</v>
      </c>
    </row>
    <row r="13" spans="1:11" s="4" customFormat="1" ht="20.25" customHeight="1" outlineLevel="2" x14ac:dyDescent="0.2">
      <c r="A13" s="9">
        <v>10</v>
      </c>
      <c r="B13" s="38"/>
      <c r="C13" s="5"/>
      <c r="D13" s="5"/>
      <c r="E13" s="5"/>
      <c r="F13" s="26"/>
      <c r="G13" s="49" t="str">
        <f t="shared" si="0"/>
        <v/>
      </c>
      <c r="H13" s="23">
        <f>IF(AND(G13&lt;&gt;0,G13&lt;&gt;""),ABS((G13-规模综合汇总估计表!H15)/G13),0)</f>
        <v>0</v>
      </c>
      <c r="I13" s="43" t="b">
        <f>IF(H13&gt;规模综合汇总估计表!E$4,FALSE,TRUE)</f>
        <v>1</v>
      </c>
    </row>
    <row r="14" spans="1:11" s="4" customFormat="1" ht="20.25" customHeight="1" outlineLevel="2" x14ac:dyDescent="0.2">
      <c r="A14" s="9"/>
      <c r="B14" s="38"/>
      <c r="C14" s="5"/>
      <c r="D14" s="5"/>
      <c r="E14" s="5"/>
      <c r="F14" s="26"/>
      <c r="G14" s="49" t="str">
        <f t="shared" si="0"/>
        <v/>
      </c>
      <c r="H14" s="23">
        <f>IF(AND(G14&lt;&gt;0,G14&lt;&gt;""),ABS((G14-规模综合汇总估计表!H16)/G14),0)</f>
        <v>0</v>
      </c>
      <c r="I14" s="43" t="b">
        <f>IF(H14&gt;规模综合汇总估计表!E$4,FALSE,TRUE)</f>
        <v>1</v>
      </c>
    </row>
    <row r="15" spans="1:11" s="4" customFormat="1" ht="20.25" customHeight="1" outlineLevel="2" x14ac:dyDescent="0.2">
      <c r="A15" s="9"/>
      <c r="B15" s="38"/>
      <c r="C15" s="5"/>
      <c r="D15" s="5"/>
      <c r="E15" s="5"/>
      <c r="F15" s="26"/>
      <c r="G15" s="49" t="str">
        <f t="shared" si="0"/>
        <v/>
      </c>
      <c r="H15" s="23">
        <f>IF(AND(G15&lt;&gt;0,G15&lt;&gt;""),ABS((G15-规模综合汇总估计表!H17)/G15),0)</f>
        <v>0</v>
      </c>
      <c r="I15" s="43" t="b">
        <f>IF(H15&gt;规模综合汇总估计表!E$4,FALSE,TRUE)</f>
        <v>1</v>
      </c>
    </row>
    <row r="16" spans="1:11" s="4" customFormat="1" ht="20.25" customHeight="1" x14ac:dyDescent="0.2">
      <c r="A16" s="9"/>
      <c r="B16" s="38"/>
      <c r="C16" s="5"/>
      <c r="D16" s="5"/>
      <c r="E16" s="5"/>
      <c r="F16" s="26"/>
      <c r="G16" s="49" t="str">
        <f t="shared" si="0"/>
        <v/>
      </c>
      <c r="H16" s="23">
        <f>IF(AND(G16&lt;&gt;0,G16&lt;&gt;""),ABS((G16-规模综合汇总估计表!H18)/G16),0)</f>
        <v>0</v>
      </c>
      <c r="I16" s="43" t="b">
        <f>IF(H16&gt;规模综合汇总估计表!E$4,FALSE,TRUE)</f>
        <v>1</v>
      </c>
    </row>
    <row r="17" spans="1:9" s="4" customFormat="1" ht="20.25" customHeight="1" x14ac:dyDescent="0.2">
      <c r="A17" s="9"/>
      <c r="B17" s="38"/>
      <c r="C17" s="5"/>
      <c r="D17" s="5"/>
      <c r="E17" s="5"/>
      <c r="F17" s="26"/>
      <c r="G17" s="49" t="str">
        <f t="shared" si="0"/>
        <v/>
      </c>
      <c r="H17" s="23">
        <f>IF(AND(G17&lt;&gt;0,G17&lt;&gt;""),ABS((G17-规模综合汇总估计表!H19)/G17),0)</f>
        <v>0</v>
      </c>
      <c r="I17" s="43" t="b">
        <f>IF(H17&gt;规模综合汇总估计表!E$4,FALSE,TRUE)</f>
        <v>1</v>
      </c>
    </row>
    <row r="18" spans="1:9" s="4" customFormat="1" ht="20.25" customHeight="1" x14ac:dyDescent="0.2">
      <c r="A18" s="9"/>
      <c r="B18" s="5"/>
      <c r="C18" s="5"/>
      <c r="D18" s="5"/>
      <c r="E18" s="5"/>
      <c r="F18" s="5"/>
      <c r="G18" s="49" t="str">
        <f t="shared" si="0"/>
        <v/>
      </c>
      <c r="H18" s="23">
        <f>IF(AND(G18&lt;&gt;0,G18&lt;&gt;""),ABS((G18-规模综合汇总估计表!H20)/G18),0)</f>
        <v>0</v>
      </c>
      <c r="I18" s="43" t="b">
        <f>IF(H18&gt;规模综合汇总估计表!E$4,FALSE,TRUE)</f>
        <v>1</v>
      </c>
    </row>
    <row r="19" spans="1:9" s="4" customFormat="1" ht="20.25" customHeight="1" x14ac:dyDescent="0.2">
      <c r="A19" s="44"/>
      <c r="B19" s="5"/>
      <c r="C19" s="5"/>
      <c r="D19" s="5"/>
      <c r="E19" s="5"/>
      <c r="F19" s="5"/>
      <c r="G19" s="49" t="str">
        <f t="shared" si="0"/>
        <v/>
      </c>
      <c r="H19" s="23">
        <f>IF(AND(G19&lt;&gt;0,G19&lt;&gt;""),ABS((G19-规模综合汇总估计表!H21)/G19),0)</f>
        <v>0</v>
      </c>
      <c r="I19" s="43" t="b">
        <f>IF(H19&gt;规模综合汇总估计表!E$4,FALSE,TRUE)</f>
        <v>1</v>
      </c>
    </row>
    <row r="20" spans="1:9" s="4" customFormat="1" ht="20.25" customHeight="1" x14ac:dyDescent="0.2">
      <c r="A20" s="44"/>
      <c r="B20" s="5"/>
      <c r="C20" s="5"/>
      <c r="D20" s="5"/>
      <c r="E20" s="5"/>
      <c r="F20" s="5"/>
      <c r="G20" s="49" t="str">
        <f t="shared" si="0"/>
        <v/>
      </c>
      <c r="H20" s="23">
        <f>IF(AND(G20&lt;&gt;0,G20&lt;&gt;""),ABS((G20-规模综合汇总估计表!H22)/G20),0)</f>
        <v>0</v>
      </c>
      <c r="I20" s="43" t="b">
        <f>IF(H20&gt;规模综合汇总估计表!E$4,FALSE,TRUE)</f>
        <v>1</v>
      </c>
    </row>
    <row r="21" spans="1:9" s="4" customFormat="1" ht="20.25" customHeight="1" x14ac:dyDescent="0.2">
      <c r="A21" s="44"/>
      <c r="B21" s="5"/>
      <c r="C21" s="5"/>
      <c r="D21" s="5"/>
      <c r="E21" s="5"/>
      <c r="F21" s="5"/>
      <c r="G21" s="49" t="str">
        <f t="shared" si="0"/>
        <v/>
      </c>
      <c r="H21" s="23">
        <f>IF(AND(G21&lt;&gt;0,G21&lt;&gt;""),ABS((G21-规模综合汇总估计表!H23)/G21),0)</f>
        <v>0</v>
      </c>
      <c r="I21" s="43" t="b">
        <f>IF(H21&gt;规模综合汇总估计表!E$4,FALSE,TRUE)</f>
        <v>1</v>
      </c>
    </row>
    <row r="22" spans="1:9" s="4" customFormat="1" ht="20.25" customHeight="1" x14ac:dyDescent="0.2">
      <c r="A22" s="44"/>
      <c r="B22" s="5"/>
      <c r="C22" s="5"/>
      <c r="D22" s="5"/>
      <c r="E22" s="5"/>
      <c r="F22" s="5"/>
      <c r="G22" s="49" t="str">
        <f t="shared" si="0"/>
        <v/>
      </c>
      <c r="H22" s="23">
        <f>IF(AND(G22&lt;&gt;0,G22&lt;&gt;""),ABS((G22-规模综合汇总估计表!H24)/G22),0)</f>
        <v>0</v>
      </c>
      <c r="I22" s="43" t="b">
        <f>IF(H22&gt;规模综合汇总估计表!E$4,FALSE,TRUE)</f>
        <v>1</v>
      </c>
    </row>
    <row r="23" spans="1:9" s="4" customFormat="1" ht="20.25" customHeight="1" x14ac:dyDescent="0.2">
      <c r="A23" s="44"/>
      <c r="B23" s="5"/>
      <c r="C23" s="5"/>
      <c r="D23" s="5"/>
      <c r="E23" s="5"/>
      <c r="F23" s="5"/>
      <c r="G23" s="49" t="str">
        <f t="shared" si="0"/>
        <v/>
      </c>
      <c r="H23" s="23">
        <f>IF(AND(G23&lt;&gt;0,G23&lt;&gt;""),ABS((G23-规模综合汇总估计表!H25)/G23),0)</f>
        <v>0</v>
      </c>
      <c r="I23" s="43" t="b">
        <f>IF(H23&gt;规模综合汇总估计表!E$4,FALSE,TRUE)</f>
        <v>1</v>
      </c>
    </row>
    <row r="24" spans="1:9" s="4" customFormat="1" ht="20.25" customHeight="1" x14ac:dyDescent="0.2">
      <c r="A24" s="44"/>
      <c r="B24" s="5"/>
      <c r="C24" s="5"/>
      <c r="D24" s="5"/>
      <c r="E24" s="5"/>
      <c r="F24" s="5"/>
      <c r="G24" s="49" t="str">
        <f t="shared" si="0"/>
        <v/>
      </c>
      <c r="H24" s="23">
        <f>IF(AND(G24&lt;&gt;0,G24&lt;&gt;""),ABS((G24-规模综合汇总估计表!H26)/G24),0)</f>
        <v>0</v>
      </c>
      <c r="I24" s="43" t="b">
        <f>IF(H24&gt;规模综合汇总估计表!E$4,FALSE,TRUE)</f>
        <v>1</v>
      </c>
    </row>
    <row r="25" spans="1:9" s="4" customFormat="1" ht="20.25" customHeight="1" x14ac:dyDescent="0.2">
      <c r="A25" s="44"/>
      <c r="B25" s="5"/>
      <c r="C25" s="5"/>
      <c r="D25" s="5"/>
      <c r="E25" s="5"/>
      <c r="F25" s="5"/>
      <c r="G25" s="49" t="str">
        <f t="shared" si="0"/>
        <v/>
      </c>
      <c r="H25" s="23">
        <f>IF(AND(G25&lt;&gt;0,G25&lt;&gt;""),ABS((G25-规模综合汇总估计表!H27)/G25),0)</f>
        <v>0</v>
      </c>
      <c r="I25" s="43" t="b">
        <f>IF(H25&gt;规模综合汇总估计表!E$4,FALSE,TRUE)</f>
        <v>1</v>
      </c>
    </row>
    <row r="26" spans="1:9" s="4" customFormat="1" ht="20.25" customHeight="1" x14ac:dyDescent="0.2">
      <c r="A26" s="44"/>
      <c r="B26" s="5"/>
      <c r="C26" s="5"/>
      <c r="D26" s="5"/>
      <c r="E26" s="5"/>
      <c r="F26" s="5"/>
      <c r="G26" s="49" t="str">
        <f t="shared" si="0"/>
        <v/>
      </c>
      <c r="H26" s="23">
        <f>IF(AND(G26&lt;&gt;0,G26&lt;&gt;""),ABS((G26-规模综合汇总估计表!H28)/G26),0)</f>
        <v>0</v>
      </c>
      <c r="I26" s="43" t="b">
        <f>IF(H26&gt;规模综合汇总估计表!E$4,FALSE,TRUE)</f>
        <v>1</v>
      </c>
    </row>
    <row r="27" spans="1:9" s="4" customFormat="1" ht="20.25" customHeight="1" x14ac:dyDescent="0.2">
      <c r="A27" s="44"/>
      <c r="B27" s="5"/>
      <c r="C27" s="5"/>
      <c r="D27" s="5"/>
      <c r="E27" s="5"/>
      <c r="F27" s="5"/>
      <c r="G27" s="49" t="str">
        <f t="shared" si="0"/>
        <v/>
      </c>
      <c r="H27" s="23">
        <f>IF(AND(G27&lt;&gt;0,G27&lt;&gt;""),ABS((G27-规模综合汇总估计表!H29)/G27),0)</f>
        <v>0</v>
      </c>
      <c r="I27" s="43" t="b">
        <f>IF(H27&gt;规模综合汇总估计表!E$4,FALSE,TRUE)</f>
        <v>1</v>
      </c>
    </row>
    <row r="28" spans="1:9" s="4" customFormat="1" ht="20.25" customHeight="1" x14ac:dyDescent="0.2">
      <c r="A28" s="44"/>
      <c r="B28" s="5"/>
      <c r="C28" s="5"/>
      <c r="D28" s="5"/>
      <c r="E28" s="5"/>
      <c r="F28" s="5"/>
      <c r="G28" s="49" t="str">
        <f t="shared" si="0"/>
        <v/>
      </c>
      <c r="H28" s="23">
        <f>IF(AND(G28&lt;&gt;0,G28&lt;&gt;""),ABS((G28-规模综合汇总估计表!H30)/G28),0)</f>
        <v>0</v>
      </c>
      <c r="I28" s="43" t="b">
        <f>IF(H28&gt;规模综合汇总估计表!E$4,FALSE,TRUE)</f>
        <v>1</v>
      </c>
    </row>
    <row r="29" spans="1:9" s="4" customFormat="1" ht="20.25" customHeight="1" x14ac:dyDescent="0.2">
      <c r="A29" s="5"/>
      <c r="B29" s="5"/>
      <c r="C29" s="5"/>
      <c r="D29" s="5"/>
      <c r="E29" s="5"/>
      <c r="F29" s="5"/>
      <c r="G29" s="49" t="str">
        <f t="shared" si="0"/>
        <v/>
      </c>
      <c r="H29" s="23">
        <f>IF(AND(G29&lt;&gt;0,G29&lt;&gt;""),ABS((G29-规模综合汇总估计表!H31)/G29),0)</f>
        <v>0</v>
      </c>
      <c r="I29" s="43" t="b">
        <f>IF(H29&gt;规模综合汇总估计表!E$4,FALSE,TRUE)</f>
        <v>1</v>
      </c>
    </row>
    <row r="30" spans="1:9" s="4" customFormat="1" ht="20.25" customHeight="1" x14ac:dyDescent="0.2">
      <c r="A30" s="44"/>
      <c r="B30" s="5"/>
      <c r="C30" s="5"/>
      <c r="D30" s="5"/>
      <c r="E30" s="5"/>
      <c r="F30" s="5"/>
      <c r="G30" s="49" t="str">
        <f t="shared" si="0"/>
        <v/>
      </c>
      <c r="H30" s="23">
        <f>IF(AND(G30&lt;&gt;0,G30&lt;&gt;""),ABS((G30-规模综合汇总估计表!H32)/G30),0)</f>
        <v>0</v>
      </c>
      <c r="I30" s="43" t="b">
        <f>IF(H30&gt;规模综合汇总估计表!E$4,FALSE,TRUE)</f>
        <v>1</v>
      </c>
    </row>
    <row r="31" spans="1:9" s="4" customFormat="1" ht="20.25" customHeight="1" x14ac:dyDescent="0.2">
      <c r="A31" s="44"/>
      <c r="B31" s="5"/>
      <c r="C31" s="5"/>
      <c r="D31" s="5"/>
      <c r="E31" s="5"/>
      <c r="F31" s="5"/>
      <c r="G31" s="49" t="str">
        <f t="shared" si="0"/>
        <v/>
      </c>
      <c r="H31" s="23">
        <f>IF(AND(G31&lt;&gt;0,G31&lt;&gt;""),ABS((G31-规模综合汇总估计表!H33)/G31),0)</f>
        <v>0</v>
      </c>
      <c r="I31" s="43" t="b">
        <f>IF(H31&gt;规模综合汇总估计表!E$4,FALSE,TRUE)</f>
        <v>1</v>
      </c>
    </row>
    <row r="32" spans="1:9" s="4" customFormat="1" ht="20.25" customHeight="1" x14ac:dyDescent="0.2">
      <c r="A32" s="44"/>
      <c r="B32" s="5"/>
      <c r="C32" s="5"/>
      <c r="D32" s="5"/>
      <c r="E32" s="5"/>
      <c r="F32" s="5"/>
      <c r="G32" s="49" t="str">
        <f t="shared" si="0"/>
        <v/>
      </c>
      <c r="H32" s="23">
        <f>IF(AND(G32&lt;&gt;0,G32&lt;&gt;""),ABS((G32-规模综合汇总估计表!H34)/G32),0)</f>
        <v>0</v>
      </c>
      <c r="I32" s="43" t="b">
        <f>IF(H32&gt;规模综合汇总估计表!E$4,FALSE,TRUE)</f>
        <v>1</v>
      </c>
    </row>
    <row r="33" spans="1:9" s="4" customFormat="1" ht="20.25" customHeight="1" x14ac:dyDescent="0.2">
      <c r="A33" s="44"/>
      <c r="B33" s="5"/>
      <c r="C33" s="5"/>
      <c r="D33" s="5"/>
      <c r="E33" s="5"/>
      <c r="F33" s="5"/>
      <c r="G33" s="49" t="str">
        <f t="shared" si="0"/>
        <v/>
      </c>
      <c r="H33" s="23">
        <f>IF(AND(G33&lt;&gt;0,G33&lt;&gt;""),ABS((G33-规模综合汇总估计表!H35)/G33),0)</f>
        <v>0</v>
      </c>
      <c r="I33" s="43" t="b">
        <f>IF(H33&gt;规模综合汇总估计表!E$4,FALSE,TRUE)</f>
        <v>1</v>
      </c>
    </row>
    <row r="34" spans="1:9" s="4" customFormat="1" ht="20.25" customHeight="1" x14ac:dyDescent="0.2">
      <c r="A34" s="44"/>
      <c r="B34" s="5"/>
      <c r="C34" s="5"/>
      <c r="D34" s="5"/>
      <c r="E34" s="5"/>
      <c r="F34" s="5"/>
      <c r="G34" s="49" t="str">
        <f t="shared" si="0"/>
        <v/>
      </c>
      <c r="H34" s="23">
        <f>IF(AND(G34&lt;&gt;0,G34&lt;&gt;""),ABS((G34-规模综合汇总估计表!H36)/G34),0)</f>
        <v>0</v>
      </c>
      <c r="I34" s="43" t="b">
        <f>IF(H34&gt;规模综合汇总估计表!E$4,FALSE,TRUE)</f>
        <v>1</v>
      </c>
    </row>
    <row r="35" spans="1:9" s="4" customFormat="1" ht="20.25" customHeight="1" x14ac:dyDescent="0.2">
      <c r="A35" s="44"/>
      <c r="B35" s="5"/>
      <c r="C35" s="5"/>
      <c r="D35" s="5"/>
      <c r="E35" s="5"/>
      <c r="F35" s="5"/>
      <c r="G35" s="49" t="str">
        <f t="shared" si="0"/>
        <v/>
      </c>
      <c r="H35" s="23">
        <f>IF(AND(G35&lt;&gt;0,G35&lt;&gt;""),ABS((G35-规模综合汇总估计表!H37)/G35),0)</f>
        <v>0</v>
      </c>
      <c r="I35" s="43" t="b">
        <f>IF(H35&gt;规模综合汇总估计表!E$4,FALSE,TRUE)</f>
        <v>1</v>
      </c>
    </row>
    <row r="36" spans="1:9" s="4" customFormat="1" ht="20.25" customHeight="1" x14ac:dyDescent="0.2">
      <c r="A36" s="5"/>
      <c r="B36" s="5"/>
      <c r="C36" s="5"/>
      <c r="D36" s="5"/>
      <c r="E36" s="5"/>
      <c r="F36" s="5"/>
      <c r="G36" s="49" t="str">
        <f t="shared" si="0"/>
        <v/>
      </c>
      <c r="H36" s="23">
        <f>IF(AND(G36&lt;&gt;0,G36&lt;&gt;""),ABS((G36-规模综合汇总估计表!H38)/G36),0)</f>
        <v>0</v>
      </c>
      <c r="I36" s="43" t="b">
        <f>IF(H36&gt;规模综合汇总估计表!E$4,FALSE,TRUE)</f>
        <v>1</v>
      </c>
    </row>
    <row r="37" spans="1:9" s="4" customFormat="1" ht="20.25" customHeight="1" x14ac:dyDescent="0.2">
      <c r="A37" s="44"/>
      <c r="B37" s="5"/>
      <c r="C37" s="5"/>
      <c r="D37" s="5"/>
      <c r="E37" s="5"/>
      <c r="F37" s="5"/>
      <c r="G37" s="49" t="str">
        <f t="shared" si="0"/>
        <v/>
      </c>
      <c r="H37" s="23">
        <f>IF(AND(G37&lt;&gt;0,G37&lt;&gt;""),ABS((G37-规模综合汇总估计表!H39)/G37),0)</f>
        <v>0</v>
      </c>
      <c r="I37" s="43" t="b">
        <f>IF(H37&gt;规模综合汇总估计表!E$4,FALSE,TRUE)</f>
        <v>1</v>
      </c>
    </row>
    <row r="38" spans="1:9" s="4" customFormat="1" ht="20.25" customHeight="1" x14ac:dyDescent="0.2">
      <c r="A38" s="44"/>
      <c r="B38" s="5"/>
      <c r="C38" s="5"/>
      <c r="D38" s="5"/>
      <c r="E38" s="5"/>
      <c r="F38" s="5"/>
      <c r="G38" s="49" t="str">
        <f t="shared" si="0"/>
        <v/>
      </c>
      <c r="H38" s="23">
        <f>IF(AND(G38&lt;&gt;0,G38&lt;&gt;""),ABS((G38-规模综合汇总估计表!H40)/G38),0)</f>
        <v>0</v>
      </c>
      <c r="I38" s="43" t="b">
        <f>IF(H38&gt;规模综合汇总估计表!E$4,FALSE,TRUE)</f>
        <v>1</v>
      </c>
    </row>
    <row r="39" spans="1:9" s="4" customFormat="1" ht="20.25" customHeight="1" x14ac:dyDescent="0.2">
      <c r="A39" s="44"/>
      <c r="B39" s="5"/>
      <c r="C39" s="5"/>
      <c r="D39" s="5"/>
      <c r="E39" s="5"/>
      <c r="F39" s="5"/>
      <c r="G39" s="49" t="str">
        <f t="shared" si="0"/>
        <v/>
      </c>
      <c r="H39" s="23">
        <f>IF(AND(G39&lt;&gt;0,G39&lt;&gt;""),ABS((G39-规模综合汇总估计表!H41)/G39),0)</f>
        <v>0</v>
      </c>
      <c r="I39" s="43" t="b">
        <f>IF(H39&gt;规模综合汇总估计表!E$4,FALSE,TRUE)</f>
        <v>1</v>
      </c>
    </row>
    <row r="40" spans="1:9" s="4" customFormat="1" ht="20.25" customHeight="1" x14ac:dyDescent="0.2">
      <c r="A40" s="44"/>
      <c r="B40" s="5"/>
      <c r="C40" s="5"/>
      <c r="D40" s="5"/>
      <c r="E40" s="5"/>
      <c r="F40" s="5"/>
      <c r="G40" s="49" t="str">
        <f t="shared" si="0"/>
        <v/>
      </c>
      <c r="H40" s="23">
        <f>IF(AND(G40&lt;&gt;0,G40&lt;&gt;""),ABS((G40-规模综合汇总估计表!H42)/G40),0)</f>
        <v>0</v>
      </c>
      <c r="I40" s="43" t="b">
        <f>IF(H40&gt;规模综合汇总估计表!E$4,FALSE,TRUE)</f>
        <v>1</v>
      </c>
    </row>
    <row r="41" spans="1:9" s="4" customFormat="1" ht="20.25" customHeight="1" x14ac:dyDescent="0.2">
      <c r="A41" s="44"/>
      <c r="B41" s="5"/>
      <c r="C41" s="5"/>
      <c r="D41" s="5"/>
      <c r="E41" s="5"/>
      <c r="F41" s="5"/>
      <c r="G41" s="49" t="str">
        <f t="shared" si="0"/>
        <v/>
      </c>
      <c r="H41" s="23">
        <f>IF(AND(G41&lt;&gt;0,G41&lt;&gt;""),ABS((G41-规模综合汇总估计表!H43)/G41),0)</f>
        <v>0</v>
      </c>
      <c r="I41" s="43" t="b">
        <f>IF(H41&gt;规模综合汇总估计表!E$4,FALSE,TRUE)</f>
        <v>1</v>
      </c>
    </row>
    <row r="42" spans="1:9" s="4" customFormat="1" ht="20.25" customHeight="1" x14ac:dyDescent="0.2">
      <c r="A42" s="44"/>
      <c r="B42" s="5"/>
      <c r="C42" s="5"/>
      <c r="D42" s="5"/>
      <c r="E42" s="5"/>
      <c r="F42" s="5"/>
      <c r="G42" s="49" t="str">
        <f t="shared" si="0"/>
        <v/>
      </c>
      <c r="H42" s="23">
        <f>IF(AND(G42&lt;&gt;0,G42&lt;&gt;""),ABS((G42-规模综合汇总估计表!H44)/G42),0)</f>
        <v>0</v>
      </c>
      <c r="I42" s="43" t="b">
        <f>IF(H42&gt;规模综合汇总估计表!E$4,FALSE,TRUE)</f>
        <v>1</v>
      </c>
    </row>
    <row r="43" spans="1:9" s="4" customFormat="1" ht="20.25" customHeight="1" x14ac:dyDescent="0.2">
      <c r="A43" s="5"/>
      <c r="B43" s="5"/>
      <c r="C43" s="5"/>
      <c r="D43" s="5"/>
      <c r="E43" s="5"/>
      <c r="F43" s="5"/>
      <c r="G43" s="49" t="str">
        <f t="shared" si="0"/>
        <v/>
      </c>
      <c r="H43" s="23">
        <f>IF(AND(G43&lt;&gt;0,G43&lt;&gt;""),ABS((G43-规模综合汇总估计表!H45)/G43),0)</f>
        <v>0</v>
      </c>
      <c r="I43" s="43" t="b">
        <f>IF(H43&gt;规模综合汇总估计表!E$4,FALSE,TRUE)</f>
        <v>1</v>
      </c>
    </row>
    <row r="44" spans="1:9" s="4" customFormat="1" ht="20.25" customHeight="1" x14ac:dyDescent="0.2">
      <c r="A44" s="44"/>
      <c r="B44" s="5"/>
      <c r="C44" s="5"/>
      <c r="D44" s="5"/>
      <c r="E44" s="5"/>
      <c r="F44" s="5"/>
      <c r="G44" s="49" t="str">
        <f t="shared" si="0"/>
        <v/>
      </c>
      <c r="H44" s="23">
        <f>IF(AND(G44&lt;&gt;0,G44&lt;&gt;""),ABS((G44-规模综合汇总估计表!H46)/G44),0)</f>
        <v>0</v>
      </c>
      <c r="I44" s="43" t="b">
        <f>IF(H44&gt;规模综合汇总估计表!E$4,FALSE,TRUE)</f>
        <v>1</v>
      </c>
    </row>
    <row r="45" spans="1:9" s="4" customFormat="1" ht="20.25" customHeight="1" x14ac:dyDescent="0.2">
      <c r="A45" s="44"/>
      <c r="B45" s="5"/>
      <c r="C45" s="5"/>
      <c r="D45" s="5"/>
      <c r="E45" s="5"/>
      <c r="F45" s="5"/>
      <c r="G45" s="49" t="str">
        <f t="shared" si="0"/>
        <v/>
      </c>
      <c r="H45" s="23">
        <f>IF(AND(G45&lt;&gt;0,G45&lt;&gt;""),ABS((G45-规模综合汇总估计表!H47)/G45),0)</f>
        <v>0</v>
      </c>
      <c r="I45" s="43" t="b">
        <f>IF(H45&gt;规模综合汇总估计表!E$4,FALSE,TRUE)</f>
        <v>1</v>
      </c>
    </row>
    <row r="46" spans="1:9" s="4" customFormat="1" ht="20.25" customHeight="1" x14ac:dyDescent="0.2">
      <c r="A46" s="44"/>
      <c r="B46" s="5"/>
      <c r="C46" s="5"/>
      <c r="D46" s="5"/>
      <c r="E46" s="5"/>
      <c r="F46" s="5"/>
      <c r="G46" s="49" t="str">
        <f t="shared" si="0"/>
        <v/>
      </c>
      <c r="H46" s="23">
        <f>IF(AND(G46&lt;&gt;0,G46&lt;&gt;""),ABS((G46-规模综合汇总估计表!H48)/G46),0)</f>
        <v>0</v>
      </c>
      <c r="I46" s="43" t="b">
        <f>IF(H46&gt;规模综合汇总估计表!E$4,FALSE,TRUE)</f>
        <v>1</v>
      </c>
    </row>
    <row r="47" spans="1:9" s="4" customFormat="1" ht="20.25" customHeight="1" x14ac:dyDescent="0.2">
      <c r="A47" s="44"/>
      <c r="B47" s="5"/>
      <c r="C47" s="5"/>
      <c r="D47" s="5"/>
      <c r="E47" s="5"/>
      <c r="F47" s="5"/>
      <c r="G47" s="49" t="str">
        <f t="shared" si="0"/>
        <v/>
      </c>
      <c r="H47" s="23">
        <f>IF(AND(G47&lt;&gt;0,G47&lt;&gt;""),ABS((G47-规模综合汇总估计表!H49)/G47),0)</f>
        <v>0</v>
      </c>
      <c r="I47" s="43" t="b">
        <f>IF(H47&gt;规模综合汇总估计表!E$4,FALSE,TRUE)</f>
        <v>1</v>
      </c>
    </row>
    <row r="48" spans="1:9" s="4" customFormat="1" ht="20.25" customHeight="1" x14ac:dyDescent="0.2">
      <c r="A48" s="44"/>
      <c r="B48" s="5"/>
      <c r="C48" s="5"/>
      <c r="D48" s="5"/>
      <c r="E48" s="5"/>
      <c r="F48" s="5"/>
      <c r="G48" s="49" t="str">
        <f t="shared" si="0"/>
        <v/>
      </c>
      <c r="H48" s="23">
        <f>IF(AND(G48&lt;&gt;0,G48&lt;&gt;""),ABS((G48-规模综合汇总估计表!H50)/G48),0)</f>
        <v>0</v>
      </c>
      <c r="I48" s="43" t="b">
        <f>IF(H48&gt;规模综合汇总估计表!E$4,FALSE,TRUE)</f>
        <v>1</v>
      </c>
    </row>
    <row r="49" spans="1:9" s="4" customFormat="1" ht="20.25" customHeight="1" x14ac:dyDescent="0.2">
      <c r="A49" s="44"/>
      <c r="B49" s="5"/>
      <c r="C49" s="5"/>
      <c r="D49" s="5"/>
      <c r="E49" s="5"/>
      <c r="F49" s="5"/>
      <c r="G49" s="49" t="str">
        <f t="shared" si="0"/>
        <v/>
      </c>
      <c r="H49" s="23">
        <f>IF(AND(G49&lt;&gt;0,G49&lt;&gt;""),ABS((G49-规模综合汇总估计表!H51)/G49),0)</f>
        <v>0</v>
      </c>
      <c r="I49" s="43" t="b">
        <f>IF(H49&gt;规模综合汇总估计表!E$4,FALSE,TRUE)</f>
        <v>1</v>
      </c>
    </row>
    <row r="50" spans="1:9" ht="24" customHeight="1" x14ac:dyDescent="0.25">
      <c r="A50" s="57" t="s">
        <v>0</v>
      </c>
      <c r="B50" s="6" t="s">
        <v>1</v>
      </c>
      <c r="C50" s="59" t="s">
        <v>52</v>
      </c>
      <c r="D50" s="59"/>
      <c r="E50" s="59" t="s">
        <v>2</v>
      </c>
      <c r="F50" s="59"/>
      <c r="G50" s="59"/>
      <c r="H50" s="2"/>
      <c r="I50" s="2"/>
    </row>
    <row r="51" spans="1:9" ht="16.149999999999999" customHeight="1" x14ac:dyDescent="0.25">
      <c r="A51" s="58"/>
      <c r="B51" s="27">
        <f>ROUND(SUM(G4:G28),2)</f>
        <v>0</v>
      </c>
      <c r="C51" s="60">
        <v>1</v>
      </c>
      <c r="D51" s="61"/>
      <c r="E51" s="62">
        <f>ROUND(SUM(B51*C51),2)</f>
        <v>0</v>
      </c>
      <c r="F51" s="62"/>
      <c r="G51" s="62"/>
      <c r="H51" s="2"/>
      <c r="I51" s="2"/>
    </row>
  </sheetData>
  <mergeCells count="7">
    <mergeCell ref="A1:I1"/>
    <mergeCell ref="A2:I2"/>
    <mergeCell ref="A50:A51"/>
    <mergeCell ref="C50:D50"/>
    <mergeCell ref="E50:G50"/>
    <mergeCell ref="C51:D51"/>
    <mergeCell ref="E51:G51"/>
  </mergeCells>
  <phoneticPr fontId="10" type="noConversion"/>
  <dataValidations count="2">
    <dataValidation type="decimal" allowBlank="1" showInputMessage="1" showErrorMessage="1" sqref="F15:F17 F10:F12 F6:F8">
      <formula1>0</formula1>
      <formula2>100</formula2>
    </dataValidation>
    <dataValidation type="decimal" allowBlank="1" showInputMessage="1" showErrorMessage="1" sqref="C4:E49">
      <formula1>0</formula1>
      <formula2>10000000</formula2>
    </dataValidation>
  </dataValidations>
  <pageMargins left="0.47244094488188981" right="0.47244094488188981" top="0.98425196850393704" bottom="0.98425196850393704" header="0.51181102362204722" footer="0.51181102362204722"/>
  <pageSetup paperSize="9" orientation="portrait" verticalDpi="300" r:id="rId1"/>
  <headerFooter alignWithMargins="0">
    <oddFooter>&amp;L&amp;10存档编号：&amp;"Times New Roman,常规"200  - &amp;R&amp;10本模板最后修订日期：&amp;"Times New Roman,常规"2004-9-14</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L51"/>
  <sheetViews>
    <sheetView workbookViewId="0">
      <selection activeCell="H49" sqref="H49"/>
    </sheetView>
  </sheetViews>
  <sheetFormatPr defaultColWidth="9" defaultRowHeight="15.75" outlineLevelRow="2" x14ac:dyDescent="0.25"/>
  <cols>
    <col min="1" max="1" width="9" style="3" customWidth="1"/>
    <col min="2" max="2" width="34.125" style="3" customWidth="1"/>
    <col min="3" max="3" width="16.25" style="3" customWidth="1"/>
    <col min="4" max="4" width="16.125" style="3" customWidth="1"/>
    <col min="5" max="5" width="15.25" style="3" customWidth="1"/>
    <col min="6" max="6" width="18.125" style="3" customWidth="1"/>
    <col min="7" max="7" width="23.125" style="3" customWidth="1"/>
    <col min="8" max="8" width="10.5" style="3" customWidth="1"/>
    <col min="9" max="9" width="9.75" style="3" customWidth="1"/>
    <col min="10" max="16384" width="9" style="2"/>
  </cols>
  <sheetData>
    <row r="1" spans="1:12" s="4" customFormat="1" ht="27" customHeight="1" x14ac:dyDescent="0.2">
      <c r="A1" s="63" t="s">
        <v>53</v>
      </c>
      <c r="B1" s="63"/>
      <c r="C1" s="63"/>
      <c r="D1" s="63"/>
      <c r="E1" s="63"/>
      <c r="F1" s="63"/>
      <c r="G1" s="63"/>
      <c r="H1" s="63"/>
      <c r="I1" s="63"/>
    </row>
    <row r="2" spans="1:12" s="4" customFormat="1" ht="145.15" customHeight="1" x14ac:dyDescent="0.2">
      <c r="A2" s="56" t="s">
        <v>72</v>
      </c>
      <c r="B2" s="56"/>
      <c r="C2" s="56"/>
      <c r="D2" s="56"/>
      <c r="E2" s="56"/>
      <c r="F2" s="56"/>
      <c r="G2" s="56"/>
      <c r="H2" s="56"/>
      <c r="I2" s="56"/>
      <c r="J2" s="52"/>
      <c r="K2" s="52"/>
      <c r="L2" s="52"/>
    </row>
    <row r="3" spans="1:12" ht="28.15" customHeight="1" outlineLevel="1" x14ac:dyDescent="0.25">
      <c r="A3" s="45" t="s">
        <v>41</v>
      </c>
      <c r="B3" s="46" t="s">
        <v>42</v>
      </c>
      <c r="C3" s="45" t="s">
        <v>56</v>
      </c>
      <c r="D3" s="45" t="s">
        <v>54</v>
      </c>
      <c r="E3" s="45" t="s">
        <v>55</v>
      </c>
      <c r="F3" s="45" t="s">
        <v>40</v>
      </c>
      <c r="G3" s="45" t="s">
        <v>57</v>
      </c>
      <c r="H3" s="45" t="s">
        <v>61</v>
      </c>
      <c r="I3" s="45" t="s">
        <v>62</v>
      </c>
    </row>
    <row r="4" spans="1:12" s="4" customFormat="1" ht="20.25" customHeight="1" outlineLevel="2" x14ac:dyDescent="0.2">
      <c r="A4" s="9"/>
      <c r="B4" s="1"/>
      <c r="C4" s="5"/>
      <c r="D4" s="5"/>
      <c r="E4" s="5"/>
      <c r="F4" s="47"/>
      <c r="G4" s="39" t="str">
        <f>IF(SUM(C4+4*D4+E4)/6*(1-F4)=0,"",ROUND(SUM(C4+4*D4+E4)/6*(1-F4),2))</f>
        <v/>
      </c>
      <c r="H4" s="23">
        <f>IF(AND(G4&lt;&gt;0,G4&lt;&gt;""),ABS((G4-规模综合汇总估计表!H6)/G4),0)</f>
        <v>0</v>
      </c>
      <c r="I4" s="43" t="b">
        <f>IF(H4&gt;规模综合汇总估计表!E$4,FALSE,TRUE)</f>
        <v>1</v>
      </c>
      <c r="K4" s="50"/>
      <c r="L4" s="50" t="str">
        <f>G4</f>
        <v/>
      </c>
    </row>
    <row r="5" spans="1:12" s="4" customFormat="1" ht="20.25" customHeight="1" outlineLevel="2" x14ac:dyDescent="0.2">
      <c r="A5" s="9"/>
      <c r="B5" s="1"/>
      <c r="C5" s="5"/>
      <c r="D5" s="5"/>
      <c r="E5" s="5"/>
      <c r="F5" s="26"/>
      <c r="G5" s="49" t="str">
        <f t="shared" ref="G5:G49" si="0">IF(SUM(C5+4*D5+E5)/6*(1-F5)=0,"",ROUND(SUM(C5+4*D5+E5)/6*(1-F5),2))</f>
        <v/>
      </c>
      <c r="H5" s="23">
        <f>IF(AND(G5&lt;&gt;0,G5&lt;&gt;""),ABS((G5-规模综合汇总估计表!H7)/G5),0)</f>
        <v>0</v>
      </c>
      <c r="I5" s="43" t="b">
        <f>IF(H5&gt;规模综合汇总估计表!E$4,FALSE,TRUE)</f>
        <v>1</v>
      </c>
      <c r="K5" s="50"/>
      <c r="L5" s="50" t="str">
        <f>G5</f>
        <v/>
      </c>
    </row>
    <row r="6" spans="1:12" s="4" customFormat="1" ht="20.25" customHeight="1" outlineLevel="2" x14ac:dyDescent="0.2">
      <c r="A6" s="9"/>
      <c r="B6" s="1"/>
      <c r="C6" s="5"/>
      <c r="D6" s="5"/>
      <c r="E6" s="5"/>
      <c r="F6" s="26"/>
      <c r="G6" s="49" t="str">
        <f t="shared" si="0"/>
        <v/>
      </c>
      <c r="H6" s="23">
        <f>IF(AND(G6&lt;&gt;0,G6&lt;&gt;""),ABS((G6-规模综合汇总估计表!H8)/G6),0)</f>
        <v>0</v>
      </c>
      <c r="I6" s="43" t="b">
        <f>IF(H6&gt;规模综合汇总估计表!E$4,FALSE,TRUE)</f>
        <v>1</v>
      </c>
      <c r="L6" s="50"/>
    </row>
    <row r="7" spans="1:12" s="4" customFormat="1" ht="20.25" customHeight="1" outlineLevel="1" x14ac:dyDescent="0.2">
      <c r="A7" s="9"/>
      <c r="B7" s="1"/>
      <c r="C7" s="5"/>
      <c r="D7" s="5"/>
      <c r="E7" s="5"/>
      <c r="F7" s="26"/>
      <c r="G7" s="49" t="str">
        <f t="shared" si="0"/>
        <v/>
      </c>
      <c r="H7" s="23">
        <f>IF(AND(G7&lt;&gt;0,G7&lt;&gt;""),ABS((G7-规模综合汇总估计表!H9)/G7),0)</f>
        <v>0</v>
      </c>
      <c r="I7" s="43" t="b">
        <f>IF(H7&gt;规模综合汇总估计表!E$4,FALSE,TRUE)</f>
        <v>1</v>
      </c>
      <c r="J7" s="37"/>
      <c r="L7" s="50"/>
    </row>
    <row r="8" spans="1:12" s="4" customFormat="1" ht="20.25" customHeight="1" outlineLevel="2" x14ac:dyDescent="0.2">
      <c r="A8" s="9"/>
      <c r="B8" s="1"/>
      <c r="C8" s="5"/>
      <c r="D8" s="5"/>
      <c r="E8" s="5"/>
      <c r="F8" s="26"/>
      <c r="G8" s="49" t="str">
        <f t="shared" si="0"/>
        <v/>
      </c>
      <c r="H8" s="23">
        <f>IF(AND(G8&lt;&gt;0,G8&lt;&gt;""),ABS((G8-规模综合汇总估计表!H10)/G8),0)</f>
        <v>0</v>
      </c>
      <c r="I8" s="43" t="b">
        <f>IF(H8&gt;规模综合汇总估计表!E$4,FALSE,TRUE)</f>
        <v>1</v>
      </c>
      <c r="L8" s="50"/>
    </row>
    <row r="9" spans="1:12" s="4" customFormat="1" ht="20.25" customHeight="1" outlineLevel="2" x14ac:dyDescent="0.2">
      <c r="A9" s="9"/>
      <c r="B9" s="1"/>
      <c r="C9" s="5"/>
      <c r="D9" s="5"/>
      <c r="E9" s="5"/>
      <c r="F9" s="26"/>
      <c r="G9" s="49" t="str">
        <f t="shared" si="0"/>
        <v/>
      </c>
      <c r="H9" s="23">
        <f>IF(AND(G9&lt;&gt;0,G9&lt;&gt;""),ABS((G9-规模综合汇总估计表!H11)/G9),0)</f>
        <v>0</v>
      </c>
      <c r="I9" s="43" t="b">
        <f>IF(H9&gt;规模综合汇总估计表!E$4,FALSE,TRUE)</f>
        <v>1</v>
      </c>
      <c r="L9" s="50"/>
    </row>
    <row r="10" spans="1:12" s="4" customFormat="1" ht="20.25" customHeight="1" outlineLevel="2" x14ac:dyDescent="0.2">
      <c r="A10" s="9"/>
      <c r="B10" s="38"/>
      <c r="C10" s="5"/>
      <c r="D10" s="5"/>
      <c r="E10" s="5"/>
      <c r="F10" s="26"/>
      <c r="G10" s="49" t="str">
        <f t="shared" si="0"/>
        <v/>
      </c>
      <c r="H10" s="23">
        <f>IF(AND(G10&lt;&gt;0,G10&lt;&gt;""),ABS((G10-规模综合汇总估计表!H12)/G10),0)</f>
        <v>0</v>
      </c>
      <c r="I10" s="43" t="b">
        <f>IF(H10&gt;规模综合汇总估计表!E$4,FALSE,TRUE)</f>
        <v>1</v>
      </c>
      <c r="L10" s="50"/>
    </row>
    <row r="11" spans="1:12" s="4" customFormat="1" ht="20.25" customHeight="1" x14ac:dyDescent="0.2">
      <c r="A11" s="9"/>
      <c r="B11" s="38"/>
      <c r="C11" s="5"/>
      <c r="D11" s="5"/>
      <c r="E11" s="5"/>
      <c r="F11" s="26"/>
      <c r="G11" s="49" t="str">
        <f t="shared" si="0"/>
        <v/>
      </c>
      <c r="H11" s="23">
        <f>IF(AND(G11&lt;&gt;0,G11&lt;&gt;""),ABS((G11-规模综合汇总估计表!H13)/G11),0)</f>
        <v>0</v>
      </c>
      <c r="I11" s="43" t="b">
        <f>IF(H11&gt;规模综合汇总估计表!E$4,FALSE,TRUE)</f>
        <v>1</v>
      </c>
    </row>
    <row r="12" spans="1:12" s="4" customFormat="1" ht="20.25" customHeight="1" outlineLevel="1" x14ac:dyDescent="0.2">
      <c r="A12" s="9"/>
      <c r="B12" s="38"/>
      <c r="C12" s="5"/>
      <c r="D12" s="5"/>
      <c r="E12" s="5"/>
      <c r="F12" s="26"/>
      <c r="G12" s="49" t="str">
        <f t="shared" si="0"/>
        <v/>
      </c>
      <c r="H12" s="23">
        <f>IF(AND(G12&lt;&gt;0,G12&lt;&gt;""),ABS((G12-规模综合汇总估计表!H14)/G12),0)</f>
        <v>0</v>
      </c>
      <c r="I12" s="43" t="b">
        <f>IF(H12&gt;规模综合汇总估计表!E$4,FALSE,TRUE)</f>
        <v>1</v>
      </c>
    </row>
    <row r="13" spans="1:12" s="4" customFormat="1" ht="20.25" customHeight="1" outlineLevel="2" x14ac:dyDescent="0.2">
      <c r="A13" s="9"/>
      <c r="B13" s="38"/>
      <c r="C13" s="5"/>
      <c r="D13" s="5"/>
      <c r="E13" s="5"/>
      <c r="F13" s="26"/>
      <c r="G13" s="49" t="str">
        <f t="shared" si="0"/>
        <v/>
      </c>
      <c r="H13" s="23">
        <f>IF(AND(G13&lt;&gt;0,G13&lt;&gt;""),ABS((G13-规模综合汇总估计表!H15)/G13),0)</f>
        <v>0</v>
      </c>
      <c r="I13" s="43" t="b">
        <f>IF(H13&gt;规模综合汇总估计表!E$4,FALSE,TRUE)</f>
        <v>1</v>
      </c>
    </row>
    <row r="14" spans="1:12" s="4" customFormat="1" ht="20.25" customHeight="1" outlineLevel="2" x14ac:dyDescent="0.2">
      <c r="A14" s="9"/>
      <c r="B14" s="38"/>
      <c r="C14" s="5"/>
      <c r="D14" s="5"/>
      <c r="E14" s="5"/>
      <c r="F14" s="26"/>
      <c r="G14" s="49" t="str">
        <f t="shared" si="0"/>
        <v/>
      </c>
      <c r="H14" s="23">
        <f>IF(AND(G14&lt;&gt;0,G14&lt;&gt;""),ABS((G14-规模综合汇总估计表!H16)/G14),0)</f>
        <v>0</v>
      </c>
      <c r="I14" s="43" t="b">
        <f>IF(H14&gt;规模综合汇总估计表!E$4,FALSE,TRUE)</f>
        <v>1</v>
      </c>
    </row>
    <row r="15" spans="1:12" s="4" customFormat="1" ht="20.25" customHeight="1" outlineLevel="2" x14ac:dyDescent="0.2">
      <c r="A15" s="9"/>
      <c r="B15" s="38"/>
      <c r="C15" s="5"/>
      <c r="D15" s="5"/>
      <c r="E15" s="5"/>
      <c r="F15" s="26"/>
      <c r="G15" s="49" t="str">
        <f t="shared" si="0"/>
        <v/>
      </c>
      <c r="H15" s="23">
        <f>IF(AND(G15&lt;&gt;0,G15&lt;&gt;""),ABS((G15-规模综合汇总估计表!H17)/G15),0)</f>
        <v>0</v>
      </c>
      <c r="I15" s="43" t="b">
        <f>IF(H15&gt;规模综合汇总估计表!E$4,FALSE,TRUE)</f>
        <v>1</v>
      </c>
    </row>
    <row r="16" spans="1:12" s="4" customFormat="1" ht="20.25" customHeight="1" x14ac:dyDescent="0.2">
      <c r="A16" s="9"/>
      <c r="B16" s="38"/>
      <c r="C16" s="5"/>
      <c r="D16" s="5"/>
      <c r="E16" s="5"/>
      <c r="F16" s="26"/>
      <c r="G16" s="49" t="str">
        <f t="shared" si="0"/>
        <v/>
      </c>
      <c r="H16" s="23">
        <f>IF(AND(G16&lt;&gt;0,G16&lt;&gt;""),ABS((G16-规模综合汇总估计表!H18)/G16),0)</f>
        <v>0</v>
      </c>
      <c r="I16" s="43" t="b">
        <f>IF(H16&gt;规模综合汇总估计表!E$4,FALSE,TRUE)</f>
        <v>1</v>
      </c>
    </row>
    <row r="17" spans="1:9" s="4" customFormat="1" ht="20.25" customHeight="1" x14ac:dyDescent="0.2">
      <c r="A17" s="9"/>
      <c r="B17" s="38"/>
      <c r="C17" s="5"/>
      <c r="D17" s="5"/>
      <c r="E17" s="5"/>
      <c r="F17" s="26"/>
      <c r="G17" s="49" t="str">
        <f t="shared" si="0"/>
        <v/>
      </c>
      <c r="H17" s="23">
        <f>IF(AND(G17&lt;&gt;0,G17&lt;&gt;""),ABS((G17-规模综合汇总估计表!H19)/G17),0)</f>
        <v>0</v>
      </c>
      <c r="I17" s="43" t="b">
        <f>IF(H17&gt;规模综合汇总估计表!E$4,FALSE,TRUE)</f>
        <v>1</v>
      </c>
    </row>
    <row r="18" spans="1:9" s="4" customFormat="1" ht="20.25" customHeight="1" x14ac:dyDescent="0.2">
      <c r="A18" s="9"/>
      <c r="B18" s="5"/>
      <c r="C18" s="5"/>
      <c r="D18" s="5"/>
      <c r="E18" s="5"/>
      <c r="F18" s="5"/>
      <c r="G18" s="49" t="str">
        <f t="shared" si="0"/>
        <v/>
      </c>
      <c r="H18" s="23">
        <f>IF(AND(G18&lt;&gt;0,G18&lt;&gt;""),ABS((G18-规模综合汇总估计表!H20)/G18),0)</f>
        <v>0</v>
      </c>
      <c r="I18" s="43" t="b">
        <f>IF(H18&gt;规模综合汇总估计表!E$4,FALSE,TRUE)</f>
        <v>1</v>
      </c>
    </row>
    <row r="19" spans="1:9" s="4" customFormat="1" ht="20.25" customHeight="1" x14ac:dyDescent="0.2">
      <c r="A19" s="44"/>
      <c r="B19" s="5"/>
      <c r="C19" s="5"/>
      <c r="D19" s="5"/>
      <c r="E19" s="5"/>
      <c r="F19" s="5"/>
      <c r="G19" s="49" t="str">
        <f t="shared" si="0"/>
        <v/>
      </c>
      <c r="H19" s="23">
        <f>IF(AND(G19&lt;&gt;0,G19&lt;&gt;""),ABS((G19-规模综合汇总估计表!H21)/G19),0)</f>
        <v>0</v>
      </c>
      <c r="I19" s="43" t="b">
        <f>IF(H19&gt;规模综合汇总估计表!E$4,FALSE,TRUE)</f>
        <v>1</v>
      </c>
    </row>
    <row r="20" spans="1:9" s="4" customFormat="1" ht="20.25" customHeight="1" x14ac:dyDescent="0.2">
      <c r="A20" s="44"/>
      <c r="B20" s="5"/>
      <c r="C20" s="5"/>
      <c r="D20" s="5"/>
      <c r="E20" s="5"/>
      <c r="F20" s="5"/>
      <c r="G20" s="49" t="str">
        <f t="shared" si="0"/>
        <v/>
      </c>
      <c r="H20" s="23">
        <f>IF(AND(G20&lt;&gt;0,G20&lt;&gt;""),ABS((G20-规模综合汇总估计表!H22)/G20),0)</f>
        <v>0</v>
      </c>
      <c r="I20" s="43" t="b">
        <f>IF(H20&gt;规模综合汇总估计表!E$4,FALSE,TRUE)</f>
        <v>1</v>
      </c>
    </row>
    <row r="21" spans="1:9" s="4" customFormat="1" ht="20.25" customHeight="1" x14ac:dyDescent="0.2">
      <c r="A21" s="44"/>
      <c r="B21" s="5"/>
      <c r="C21" s="5"/>
      <c r="D21" s="5"/>
      <c r="E21" s="5"/>
      <c r="F21" s="5"/>
      <c r="G21" s="49" t="str">
        <f t="shared" si="0"/>
        <v/>
      </c>
      <c r="H21" s="23">
        <f>IF(AND(G21&lt;&gt;0,G21&lt;&gt;""),ABS((G21-规模综合汇总估计表!H23)/G21),0)</f>
        <v>0</v>
      </c>
      <c r="I21" s="43" t="b">
        <f>IF(H21&gt;规模综合汇总估计表!E$4,FALSE,TRUE)</f>
        <v>1</v>
      </c>
    </row>
    <row r="22" spans="1:9" s="4" customFormat="1" ht="20.25" customHeight="1" x14ac:dyDescent="0.2">
      <c r="A22" s="44"/>
      <c r="B22" s="5"/>
      <c r="C22" s="5"/>
      <c r="D22" s="5"/>
      <c r="E22" s="5"/>
      <c r="F22" s="5"/>
      <c r="G22" s="49" t="str">
        <f t="shared" si="0"/>
        <v/>
      </c>
      <c r="H22" s="23">
        <f>IF(AND(G22&lt;&gt;0,G22&lt;&gt;""),ABS((G22-规模综合汇总估计表!H24)/G22),0)</f>
        <v>0</v>
      </c>
      <c r="I22" s="43" t="b">
        <f>IF(H22&gt;规模综合汇总估计表!E$4,FALSE,TRUE)</f>
        <v>1</v>
      </c>
    </row>
    <row r="23" spans="1:9" s="4" customFormat="1" ht="20.25" customHeight="1" x14ac:dyDescent="0.2">
      <c r="A23" s="44"/>
      <c r="B23" s="5"/>
      <c r="C23" s="5"/>
      <c r="D23" s="5"/>
      <c r="E23" s="5"/>
      <c r="F23" s="5"/>
      <c r="G23" s="49" t="str">
        <f t="shared" si="0"/>
        <v/>
      </c>
      <c r="H23" s="23">
        <f>IF(AND(G23&lt;&gt;0,G23&lt;&gt;""),ABS((G23-规模综合汇总估计表!H25)/G23),0)</f>
        <v>0</v>
      </c>
      <c r="I23" s="43" t="b">
        <f>IF(H23&gt;规模综合汇总估计表!E$4,FALSE,TRUE)</f>
        <v>1</v>
      </c>
    </row>
    <row r="24" spans="1:9" s="4" customFormat="1" ht="20.25" customHeight="1" x14ac:dyDescent="0.2">
      <c r="A24" s="44"/>
      <c r="B24" s="5"/>
      <c r="C24" s="5"/>
      <c r="D24" s="5"/>
      <c r="E24" s="5"/>
      <c r="F24" s="5"/>
      <c r="G24" s="49" t="str">
        <f t="shared" si="0"/>
        <v/>
      </c>
      <c r="H24" s="23">
        <f>IF(AND(G24&lt;&gt;0,G24&lt;&gt;""),ABS((G24-规模综合汇总估计表!H26)/G24),0)</f>
        <v>0</v>
      </c>
      <c r="I24" s="43" t="b">
        <f>IF(H24&gt;规模综合汇总估计表!E$4,FALSE,TRUE)</f>
        <v>1</v>
      </c>
    </row>
    <row r="25" spans="1:9" s="4" customFormat="1" ht="20.25" customHeight="1" x14ac:dyDescent="0.2">
      <c r="A25" s="44"/>
      <c r="B25" s="5"/>
      <c r="C25" s="5"/>
      <c r="D25" s="5"/>
      <c r="E25" s="5"/>
      <c r="F25" s="5"/>
      <c r="G25" s="49" t="str">
        <f t="shared" si="0"/>
        <v/>
      </c>
      <c r="H25" s="23">
        <f>IF(AND(G25&lt;&gt;0,G25&lt;&gt;""),ABS((G25-规模综合汇总估计表!H27)/G25),0)</f>
        <v>0</v>
      </c>
      <c r="I25" s="43" t="b">
        <f>IF(H25&gt;规模综合汇总估计表!E$4,FALSE,TRUE)</f>
        <v>1</v>
      </c>
    </row>
    <row r="26" spans="1:9" s="4" customFormat="1" ht="20.25" customHeight="1" x14ac:dyDescent="0.2">
      <c r="A26" s="44"/>
      <c r="B26" s="5"/>
      <c r="C26" s="5"/>
      <c r="D26" s="5"/>
      <c r="E26" s="5"/>
      <c r="F26" s="5"/>
      <c r="G26" s="49" t="str">
        <f t="shared" si="0"/>
        <v/>
      </c>
      <c r="H26" s="23">
        <f>IF(AND(G26&lt;&gt;0,G26&lt;&gt;""),ABS((G26-规模综合汇总估计表!H28)/G26),0)</f>
        <v>0</v>
      </c>
      <c r="I26" s="43" t="b">
        <f>IF(H26&gt;规模综合汇总估计表!E$4,FALSE,TRUE)</f>
        <v>1</v>
      </c>
    </row>
    <row r="27" spans="1:9" s="4" customFormat="1" ht="20.25" customHeight="1" x14ac:dyDescent="0.2">
      <c r="A27" s="44"/>
      <c r="B27" s="5"/>
      <c r="C27" s="5"/>
      <c r="D27" s="5"/>
      <c r="E27" s="5"/>
      <c r="F27" s="5"/>
      <c r="G27" s="49" t="str">
        <f t="shared" si="0"/>
        <v/>
      </c>
      <c r="H27" s="23">
        <f>IF(AND(G27&lt;&gt;0,G27&lt;&gt;""),ABS((G27-规模综合汇总估计表!H29)/G27),0)</f>
        <v>0</v>
      </c>
      <c r="I27" s="43" t="b">
        <f>IF(H27&gt;规模综合汇总估计表!E$4,FALSE,TRUE)</f>
        <v>1</v>
      </c>
    </row>
    <row r="28" spans="1:9" s="4" customFormat="1" ht="20.25" customHeight="1" x14ac:dyDescent="0.2">
      <c r="A28" s="44"/>
      <c r="B28" s="5"/>
      <c r="C28" s="5"/>
      <c r="D28" s="5"/>
      <c r="E28" s="5"/>
      <c r="F28" s="5"/>
      <c r="G28" s="49" t="str">
        <f t="shared" si="0"/>
        <v/>
      </c>
      <c r="H28" s="23">
        <f>IF(AND(G28&lt;&gt;0,G28&lt;&gt;""),ABS((G28-规模综合汇总估计表!H30)/G28),0)</f>
        <v>0</v>
      </c>
      <c r="I28" s="43" t="b">
        <f>IF(H28&gt;规模综合汇总估计表!E$4,FALSE,TRUE)</f>
        <v>1</v>
      </c>
    </row>
    <row r="29" spans="1:9" s="4" customFormat="1" ht="20.25" customHeight="1" x14ac:dyDescent="0.2">
      <c r="A29" s="5"/>
      <c r="B29" s="5"/>
      <c r="C29" s="5"/>
      <c r="D29" s="5"/>
      <c r="E29" s="5"/>
      <c r="F29" s="5"/>
      <c r="G29" s="49" t="str">
        <f t="shared" si="0"/>
        <v/>
      </c>
      <c r="H29" s="23">
        <f>IF(AND(G29&lt;&gt;0,G29&lt;&gt;""),ABS((G29-规模综合汇总估计表!H31)/G29),0)</f>
        <v>0</v>
      </c>
      <c r="I29" s="43" t="b">
        <f>IF(H29&gt;规模综合汇总估计表!E$4,FALSE,TRUE)</f>
        <v>1</v>
      </c>
    </row>
    <row r="30" spans="1:9" s="4" customFormat="1" ht="20.25" customHeight="1" x14ac:dyDescent="0.2">
      <c r="A30" s="44"/>
      <c r="B30" s="5"/>
      <c r="C30" s="5"/>
      <c r="D30" s="5"/>
      <c r="E30" s="5"/>
      <c r="F30" s="5"/>
      <c r="G30" s="49" t="str">
        <f t="shared" si="0"/>
        <v/>
      </c>
      <c r="H30" s="23">
        <f>IF(AND(G30&lt;&gt;0,G30&lt;&gt;""),ABS((G30-规模综合汇总估计表!H32)/G30),0)</f>
        <v>0</v>
      </c>
      <c r="I30" s="43" t="b">
        <f>IF(H30&gt;规模综合汇总估计表!E$4,FALSE,TRUE)</f>
        <v>1</v>
      </c>
    </row>
    <row r="31" spans="1:9" s="4" customFormat="1" ht="20.25" customHeight="1" x14ac:dyDescent="0.2">
      <c r="A31" s="44"/>
      <c r="B31" s="5"/>
      <c r="C31" s="5"/>
      <c r="D31" s="5"/>
      <c r="E31" s="5"/>
      <c r="F31" s="5"/>
      <c r="G31" s="49" t="str">
        <f t="shared" si="0"/>
        <v/>
      </c>
      <c r="H31" s="23">
        <f>IF(AND(G31&lt;&gt;0,G31&lt;&gt;""),ABS((G31-规模综合汇总估计表!H33)/G31),0)</f>
        <v>0</v>
      </c>
      <c r="I31" s="43" t="b">
        <f>IF(H31&gt;规模综合汇总估计表!E$4,FALSE,TRUE)</f>
        <v>1</v>
      </c>
    </row>
    <row r="32" spans="1:9" s="4" customFormat="1" ht="20.25" customHeight="1" x14ac:dyDescent="0.2">
      <c r="A32" s="44"/>
      <c r="B32" s="5"/>
      <c r="C32" s="5"/>
      <c r="D32" s="5"/>
      <c r="E32" s="5"/>
      <c r="F32" s="5"/>
      <c r="G32" s="49" t="str">
        <f t="shared" si="0"/>
        <v/>
      </c>
      <c r="H32" s="23">
        <f>IF(AND(G32&lt;&gt;0,G32&lt;&gt;""),ABS((G32-规模综合汇总估计表!H34)/G32),0)</f>
        <v>0</v>
      </c>
      <c r="I32" s="43" t="b">
        <f>IF(H32&gt;规模综合汇总估计表!E$4,FALSE,TRUE)</f>
        <v>1</v>
      </c>
    </row>
    <row r="33" spans="1:9" s="4" customFormat="1" ht="20.25" customHeight="1" x14ac:dyDescent="0.2">
      <c r="A33" s="44"/>
      <c r="B33" s="5"/>
      <c r="C33" s="5"/>
      <c r="D33" s="5"/>
      <c r="E33" s="5"/>
      <c r="F33" s="5"/>
      <c r="G33" s="49" t="str">
        <f t="shared" si="0"/>
        <v/>
      </c>
      <c r="H33" s="23">
        <f>IF(AND(G33&lt;&gt;0,G33&lt;&gt;""),ABS((G33-规模综合汇总估计表!H35)/G33),0)</f>
        <v>0</v>
      </c>
      <c r="I33" s="43" t="b">
        <f>IF(H33&gt;规模综合汇总估计表!E$4,FALSE,TRUE)</f>
        <v>1</v>
      </c>
    </row>
    <row r="34" spans="1:9" s="4" customFormat="1" ht="20.25" customHeight="1" x14ac:dyDescent="0.2">
      <c r="A34" s="44"/>
      <c r="B34" s="5"/>
      <c r="C34" s="5"/>
      <c r="D34" s="5"/>
      <c r="E34" s="5"/>
      <c r="F34" s="5"/>
      <c r="G34" s="49" t="str">
        <f t="shared" si="0"/>
        <v/>
      </c>
      <c r="H34" s="23">
        <f>IF(AND(G34&lt;&gt;0,G34&lt;&gt;""),ABS((G34-规模综合汇总估计表!H36)/G34),0)</f>
        <v>0</v>
      </c>
      <c r="I34" s="43" t="b">
        <f>IF(H34&gt;规模综合汇总估计表!E$4,FALSE,TRUE)</f>
        <v>1</v>
      </c>
    </row>
    <row r="35" spans="1:9" s="4" customFormat="1" ht="20.25" customHeight="1" x14ac:dyDescent="0.2">
      <c r="A35" s="44"/>
      <c r="B35" s="5"/>
      <c r="C35" s="5"/>
      <c r="D35" s="5"/>
      <c r="E35" s="5"/>
      <c r="F35" s="5"/>
      <c r="G35" s="49" t="str">
        <f t="shared" si="0"/>
        <v/>
      </c>
      <c r="H35" s="23">
        <f>IF(AND(G35&lt;&gt;0,G35&lt;&gt;""),ABS((G35-规模综合汇总估计表!H37)/G35),0)</f>
        <v>0</v>
      </c>
      <c r="I35" s="43" t="b">
        <f>IF(H35&gt;规模综合汇总估计表!E$4,FALSE,TRUE)</f>
        <v>1</v>
      </c>
    </row>
    <row r="36" spans="1:9" s="4" customFormat="1" ht="20.25" customHeight="1" x14ac:dyDescent="0.2">
      <c r="A36" s="5"/>
      <c r="B36" s="5"/>
      <c r="C36" s="5"/>
      <c r="D36" s="5"/>
      <c r="E36" s="5"/>
      <c r="F36" s="5"/>
      <c r="G36" s="49" t="str">
        <f t="shared" si="0"/>
        <v/>
      </c>
      <c r="H36" s="23">
        <f>IF(AND(G36&lt;&gt;0,G36&lt;&gt;""),ABS((G36-规模综合汇总估计表!H38)/G36),0)</f>
        <v>0</v>
      </c>
      <c r="I36" s="43" t="b">
        <f>IF(H36&gt;规模综合汇总估计表!E$4,FALSE,TRUE)</f>
        <v>1</v>
      </c>
    </row>
    <row r="37" spans="1:9" s="4" customFormat="1" ht="20.25" customHeight="1" x14ac:dyDescent="0.2">
      <c r="A37" s="44"/>
      <c r="B37" s="5"/>
      <c r="C37" s="5"/>
      <c r="D37" s="5"/>
      <c r="E37" s="5"/>
      <c r="F37" s="5"/>
      <c r="G37" s="49" t="str">
        <f t="shared" si="0"/>
        <v/>
      </c>
      <c r="H37" s="23">
        <f>IF(AND(G37&lt;&gt;0,G37&lt;&gt;""),ABS((G37-规模综合汇总估计表!H39)/G37),0)</f>
        <v>0</v>
      </c>
      <c r="I37" s="43" t="b">
        <f>IF(H37&gt;规模综合汇总估计表!E$4,FALSE,TRUE)</f>
        <v>1</v>
      </c>
    </row>
    <row r="38" spans="1:9" s="4" customFormat="1" ht="20.25" customHeight="1" x14ac:dyDescent="0.2">
      <c r="A38" s="44"/>
      <c r="B38" s="5"/>
      <c r="C38" s="5"/>
      <c r="D38" s="5"/>
      <c r="E38" s="5"/>
      <c r="F38" s="5"/>
      <c r="G38" s="49" t="str">
        <f t="shared" si="0"/>
        <v/>
      </c>
      <c r="H38" s="23">
        <f>IF(AND(G38&lt;&gt;0,G38&lt;&gt;""),ABS((G38-规模综合汇总估计表!H40)/G38),0)</f>
        <v>0</v>
      </c>
      <c r="I38" s="43" t="b">
        <f>IF(H38&gt;规模综合汇总估计表!E$4,FALSE,TRUE)</f>
        <v>1</v>
      </c>
    </row>
    <row r="39" spans="1:9" s="4" customFormat="1" ht="20.25" customHeight="1" x14ac:dyDescent="0.2">
      <c r="A39" s="44"/>
      <c r="B39" s="5"/>
      <c r="C39" s="5"/>
      <c r="D39" s="5"/>
      <c r="E39" s="5"/>
      <c r="F39" s="5"/>
      <c r="G39" s="49" t="str">
        <f t="shared" si="0"/>
        <v/>
      </c>
      <c r="H39" s="23">
        <f>IF(AND(G39&lt;&gt;0,G39&lt;&gt;""),ABS((G39-规模综合汇总估计表!H41)/G39),0)</f>
        <v>0</v>
      </c>
      <c r="I39" s="43" t="b">
        <f>IF(H39&gt;规模综合汇总估计表!E$4,FALSE,TRUE)</f>
        <v>1</v>
      </c>
    </row>
    <row r="40" spans="1:9" s="4" customFormat="1" ht="20.25" customHeight="1" x14ac:dyDescent="0.2">
      <c r="A40" s="44"/>
      <c r="B40" s="5"/>
      <c r="C40" s="5"/>
      <c r="D40" s="5"/>
      <c r="E40" s="5"/>
      <c r="F40" s="5"/>
      <c r="G40" s="49" t="str">
        <f t="shared" si="0"/>
        <v/>
      </c>
      <c r="H40" s="23">
        <f>IF(AND(G40&lt;&gt;0,G40&lt;&gt;""),ABS((G40-规模综合汇总估计表!H42)/G40),0)</f>
        <v>0</v>
      </c>
      <c r="I40" s="43" t="b">
        <f>IF(H40&gt;规模综合汇总估计表!E$4,FALSE,TRUE)</f>
        <v>1</v>
      </c>
    </row>
    <row r="41" spans="1:9" s="4" customFormat="1" ht="20.25" customHeight="1" x14ac:dyDescent="0.2">
      <c r="A41" s="44"/>
      <c r="B41" s="5"/>
      <c r="C41" s="5"/>
      <c r="D41" s="5"/>
      <c r="E41" s="5"/>
      <c r="F41" s="5"/>
      <c r="G41" s="49" t="str">
        <f t="shared" si="0"/>
        <v/>
      </c>
      <c r="H41" s="23">
        <f>IF(AND(G41&lt;&gt;0,G41&lt;&gt;""),ABS((G41-规模综合汇总估计表!H43)/G41),0)</f>
        <v>0</v>
      </c>
      <c r="I41" s="43" t="b">
        <f>IF(H41&gt;规模综合汇总估计表!E$4,FALSE,TRUE)</f>
        <v>1</v>
      </c>
    </row>
    <row r="42" spans="1:9" s="4" customFormat="1" ht="20.25" customHeight="1" x14ac:dyDescent="0.2">
      <c r="A42" s="44"/>
      <c r="B42" s="5"/>
      <c r="C42" s="5"/>
      <c r="D42" s="5"/>
      <c r="E42" s="5"/>
      <c r="F42" s="5"/>
      <c r="G42" s="49" t="str">
        <f t="shared" si="0"/>
        <v/>
      </c>
      <c r="H42" s="23">
        <f>IF(AND(G42&lt;&gt;0,G42&lt;&gt;""),ABS((G42-规模综合汇总估计表!H44)/G42),0)</f>
        <v>0</v>
      </c>
      <c r="I42" s="43" t="b">
        <f>IF(H42&gt;规模综合汇总估计表!E$4,FALSE,TRUE)</f>
        <v>1</v>
      </c>
    </row>
    <row r="43" spans="1:9" s="4" customFormat="1" ht="20.25" customHeight="1" x14ac:dyDescent="0.2">
      <c r="A43" s="5"/>
      <c r="B43" s="5"/>
      <c r="C43" s="5"/>
      <c r="D43" s="5"/>
      <c r="E43" s="5"/>
      <c r="F43" s="5"/>
      <c r="G43" s="49" t="str">
        <f t="shared" si="0"/>
        <v/>
      </c>
      <c r="H43" s="23">
        <f>IF(AND(G43&lt;&gt;0,G43&lt;&gt;""),ABS((G43-规模综合汇总估计表!H45)/G43),0)</f>
        <v>0</v>
      </c>
      <c r="I43" s="43" t="b">
        <f>IF(H43&gt;规模综合汇总估计表!E$4,FALSE,TRUE)</f>
        <v>1</v>
      </c>
    </row>
    <row r="44" spans="1:9" s="4" customFormat="1" ht="20.25" customHeight="1" x14ac:dyDescent="0.2">
      <c r="A44" s="44"/>
      <c r="B44" s="5"/>
      <c r="C44" s="5"/>
      <c r="D44" s="5"/>
      <c r="E44" s="5"/>
      <c r="F44" s="5"/>
      <c r="G44" s="49" t="str">
        <f t="shared" si="0"/>
        <v/>
      </c>
      <c r="H44" s="23">
        <f>IF(AND(G44&lt;&gt;0,G44&lt;&gt;""),ABS((G44-规模综合汇总估计表!H46)/G44),0)</f>
        <v>0</v>
      </c>
      <c r="I44" s="43" t="b">
        <f>IF(H44&gt;规模综合汇总估计表!E$4,FALSE,TRUE)</f>
        <v>1</v>
      </c>
    </row>
    <row r="45" spans="1:9" s="4" customFormat="1" ht="20.25" customHeight="1" x14ac:dyDescent="0.2">
      <c r="A45" s="44"/>
      <c r="B45" s="5"/>
      <c r="C45" s="5"/>
      <c r="D45" s="5"/>
      <c r="E45" s="5"/>
      <c r="F45" s="5"/>
      <c r="G45" s="49" t="str">
        <f t="shared" si="0"/>
        <v/>
      </c>
      <c r="H45" s="23">
        <f>IF(AND(G45&lt;&gt;0,G45&lt;&gt;""),ABS((G45-规模综合汇总估计表!H47)/G45),0)</f>
        <v>0</v>
      </c>
      <c r="I45" s="43" t="b">
        <f>IF(H45&gt;规模综合汇总估计表!E$4,FALSE,TRUE)</f>
        <v>1</v>
      </c>
    </row>
    <row r="46" spans="1:9" s="4" customFormat="1" ht="20.25" customHeight="1" x14ac:dyDescent="0.2">
      <c r="A46" s="44"/>
      <c r="B46" s="5"/>
      <c r="C46" s="5"/>
      <c r="D46" s="5"/>
      <c r="E46" s="5"/>
      <c r="F46" s="5"/>
      <c r="G46" s="49" t="str">
        <f t="shared" si="0"/>
        <v/>
      </c>
      <c r="H46" s="23">
        <f>IF(AND(G46&lt;&gt;0,G46&lt;&gt;""),ABS((G46-规模综合汇总估计表!H48)/G46),0)</f>
        <v>0</v>
      </c>
      <c r="I46" s="43" t="b">
        <f>IF(H46&gt;规模综合汇总估计表!E$4,FALSE,TRUE)</f>
        <v>1</v>
      </c>
    </row>
    <row r="47" spans="1:9" s="4" customFormat="1" ht="20.25" customHeight="1" x14ac:dyDescent="0.2">
      <c r="A47" s="44"/>
      <c r="B47" s="5"/>
      <c r="C47" s="5"/>
      <c r="D47" s="5"/>
      <c r="E47" s="5"/>
      <c r="F47" s="5"/>
      <c r="G47" s="49" t="str">
        <f t="shared" si="0"/>
        <v/>
      </c>
      <c r="H47" s="23">
        <f>IF(AND(G47&lt;&gt;0,G47&lt;&gt;""),ABS((G47-规模综合汇总估计表!H49)/G47),0)</f>
        <v>0</v>
      </c>
      <c r="I47" s="43" t="b">
        <f>IF(H47&gt;规模综合汇总估计表!E$4,FALSE,TRUE)</f>
        <v>1</v>
      </c>
    </row>
    <row r="48" spans="1:9" s="4" customFormat="1" ht="20.25" customHeight="1" x14ac:dyDescent="0.2">
      <c r="A48" s="44"/>
      <c r="B48" s="5"/>
      <c r="C48" s="5"/>
      <c r="D48" s="5"/>
      <c r="E48" s="5"/>
      <c r="F48" s="5"/>
      <c r="G48" s="49" t="str">
        <f t="shared" si="0"/>
        <v/>
      </c>
      <c r="H48" s="23">
        <f>IF(AND(G48&lt;&gt;0,G48&lt;&gt;""),ABS((G48-规模综合汇总估计表!H50)/G48),0)</f>
        <v>0</v>
      </c>
      <c r="I48" s="43" t="b">
        <f>IF(H48&gt;规模综合汇总估计表!E$4,FALSE,TRUE)</f>
        <v>1</v>
      </c>
    </row>
    <row r="49" spans="1:9" s="4" customFormat="1" ht="20.25" customHeight="1" x14ac:dyDescent="0.2">
      <c r="A49" s="44"/>
      <c r="B49" s="5"/>
      <c r="C49" s="5"/>
      <c r="D49" s="5"/>
      <c r="E49" s="5"/>
      <c r="F49" s="5"/>
      <c r="G49" s="49" t="str">
        <f t="shared" si="0"/>
        <v/>
      </c>
      <c r="H49" s="23">
        <f>IF(AND(G49&lt;&gt;0,G49&lt;&gt;""),ABS((G49-规模综合汇总估计表!H51)/G49),0)</f>
        <v>0</v>
      </c>
      <c r="I49" s="43" t="b">
        <f>IF(H49&gt;规模综合汇总估计表!E$4,FALSE,TRUE)</f>
        <v>1</v>
      </c>
    </row>
    <row r="50" spans="1:9" ht="24" customHeight="1" x14ac:dyDescent="0.25">
      <c r="A50" s="57" t="s">
        <v>0</v>
      </c>
      <c r="B50" s="6" t="s">
        <v>1</v>
      </c>
      <c r="C50" s="59" t="s">
        <v>52</v>
      </c>
      <c r="D50" s="59"/>
      <c r="E50" s="59" t="s">
        <v>2</v>
      </c>
      <c r="F50" s="59"/>
      <c r="G50" s="59"/>
      <c r="H50" s="2"/>
      <c r="I50" s="2"/>
    </row>
    <row r="51" spans="1:9" ht="16.149999999999999" customHeight="1" x14ac:dyDescent="0.25">
      <c r="A51" s="58"/>
      <c r="B51" s="27">
        <f>ROUND(SUM(G4:G28),2)</f>
        <v>0</v>
      </c>
      <c r="C51" s="60">
        <v>1</v>
      </c>
      <c r="D51" s="61"/>
      <c r="E51" s="62">
        <f>ROUND(SUM(B51*C51),2)</f>
        <v>0</v>
      </c>
      <c r="F51" s="62"/>
      <c r="G51" s="62"/>
      <c r="H51" s="2"/>
      <c r="I51" s="2"/>
    </row>
  </sheetData>
  <mergeCells count="7">
    <mergeCell ref="A1:I1"/>
    <mergeCell ref="A2:I2"/>
    <mergeCell ref="A50:A51"/>
    <mergeCell ref="C50:D50"/>
    <mergeCell ref="E50:G50"/>
    <mergeCell ref="C51:D51"/>
    <mergeCell ref="E51:G51"/>
  </mergeCells>
  <phoneticPr fontId="10" type="noConversion"/>
  <dataValidations count="2">
    <dataValidation type="decimal" allowBlank="1" showInputMessage="1" showErrorMessage="1" sqref="C4:E49">
      <formula1>0</formula1>
      <formula2>10000000</formula2>
    </dataValidation>
    <dataValidation type="decimal" allowBlank="1" showInputMessage="1" showErrorMessage="1" sqref="F15:F17 F10:F12 F6:F8">
      <formula1>0</formula1>
      <formula2>100</formula2>
    </dataValidation>
  </dataValidations>
  <pageMargins left="0.47244094488188981" right="0.47244094488188981" top="0.98425196850393704" bottom="0.98425196850393704" header="0.51181102362204722" footer="0.51181102362204722"/>
  <pageSetup paperSize="9" orientation="portrait" verticalDpi="300" r:id="rId1"/>
  <headerFooter alignWithMargins="0">
    <oddFooter>&amp;L&amp;10存档编号：&amp;"Times New Roman,常规"200  - &amp;R&amp;10本模板最后修订日期：&amp;"Times New Roman,常规"2004-9-14</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3"/>
  <sheetViews>
    <sheetView tabSelected="1" workbookViewId="0">
      <pane ySplit="5" topLeftCell="A6" activePane="bottomLeft" state="frozen"/>
      <selection pane="bottomLeft" activeCell="B2" sqref="B2:I2"/>
    </sheetView>
  </sheetViews>
  <sheetFormatPr defaultColWidth="8.75" defaultRowHeight="14.25" x14ac:dyDescent="0.15"/>
  <cols>
    <col min="1" max="1" width="3" style="30" customWidth="1"/>
    <col min="2" max="2" width="11.125" style="30" customWidth="1"/>
    <col min="3" max="3" width="48.75" style="30" customWidth="1"/>
    <col min="4" max="4" width="9.25" style="30" hidden="1" customWidth="1"/>
    <col min="5" max="5" width="14.75" style="30" hidden="1" customWidth="1"/>
    <col min="6" max="6" width="20.5" style="30" hidden="1" customWidth="1"/>
    <col min="7" max="7" width="23.875" style="30" hidden="1" customWidth="1"/>
    <col min="8" max="8" width="31.625" style="32" customWidth="1"/>
    <col min="9" max="9" width="35.375" style="30" customWidth="1"/>
    <col min="10" max="220" width="8.75" style="30"/>
    <col min="221" max="221" width="3" style="30" customWidth="1"/>
    <col min="222" max="223" width="7" style="30" customWidth="1"/>
    <col min="224" max="224" width="9.25" style="30" customWidth="1"/>
    <col min="225" max="228" width="11.125" style="30" customWidth="1"/>
    <col min="229" max="230" width="12.25" style="30" customWidth="1"/>
    <col min="231" max="231" width="11.625" style="30" customWidth="1"/>
    <col min="232" max="232" width="9.875" style="30" customWidth="1"/>
    <col min="233" max="234" width="10.5" style="30" customWidth="1"/>
    <col min="235" max="237" width="11.125" style="30" customWidth="1"/>
    <col min="238" max="238" width="10.625" style="30" customWidth="1"/>
    <col min="239" max="240" width="8.75" style="30" customWidth="1"/>
    <col min="241" max="243" width="11.125" style="30" customWidth="1"/>
    <col min="244" max="244" width="10.625" style="30" customWidth="1"/>
    <col min="245" max="246" width="8.75" style="30" customWidth="1"/>
    <col min="247" max="249" width="11.125" style="30" customWidth="1"/>
    <col min="250" max="250" width="10.125" style="30" customWidth="1"/>
    <col min="251" max="252" width="8.75" style="30" customWidth="1"/>
    <col min="253" max="255" width="11.125" style="30" customWidth="1"/>
    <col min="256" max="256" width="10.125" style="30" customWidth="1"/>
    <col min="257" max="258" width="8.75" style="30" customWidth="1"/>
    <col min="259" max="261" width="11.125" style="30" customWidth="1"/>
    <col min="262" max="262" width="10.125" style="30" customWidth="1"/>
    <col min="263" max="264" width="8.75" style="30" customWidth="1"/>
    <col min="265" max="265" width="3.75" style="30" customWidth="1"/>
    <col min="266" max="476" width="8.75" style="30"/>
    <col min="477" max="477" width="3" style="30" customWidth="1"/>
    <col min="478" max="479" width="7" style="30" customWidth="1"/>
    <col min="480" max="480" width="9.25" style="30" customWidth="1"/>
    <col min="481" max="484" width="11.125" style="30" customWidth="1"/>
    <col min="485" max="486" width="12.25" style="30" customWidth="1"/>
    <col min="487" max="487" width="11.625" style="30" customWidth="1"/>
    <col min="488" max="488" width="9.875" style="30" customWidth="1"/>
    <col min="489" max="490" width="10.5" style="30" customWidth="1"/>
    <col min="491" max="493" width="11.125" style="30" customWidth="1"/>
    <col min="494" max="494" width="10.625" style="30" customWidth="1"/>
    <col min="495" max="496" width="8.75" style="30" customWidth="1"/>
    <col min="497" max="499" width="11.125" style="30" customWidth="1"/>
    <col min="500" max="500" width="10.625" style="30" customWidth="1"/>
    <col min="501" max="502" width="8.75" style="30" customWidth="1"/>
    <col min="503" max="505" width="11.125" style="30" customWidth="1"/>
    <col min="506" max="506" width="10.125" style="30" customWidth="1"/>
    <col min="507" max="508" width="8.75" style="30" customWidth="1"/>
    <col min="509" max="511" width="11.125" style="30" customWidth="1"/>
    <col min="512" max="512" width="10.125" style="30" customWidth="1"/>
    <col min="513" max="514" width="8.75" style="30" customWidth="1"/>
    <col min="515" max="517" width="11.125" style="30" customWidth="1"/>
    <col min="518" max="518" width="10.125" style="30" customWidth="1"/>
    <col min="519" max="520" width="8.75" style="30" customWidth="1"/>
    <col min="521" max="521" width="3.75" style="30" customWidth="1"/>
    <col min="522" max="732" width="8.75" style="30"/>
    <col min="733" max="733" width="3" style="30" customWidth="1"/>
    <col min="734" max="735" width="7" style="30" customWidth="1"/>
    <col min="736" max="736" width="9.25" style="30" customWidth="1"/>
    <col min="737" max="740" width="11.125" style="30" customWidth="1"/>
    <col min="741" max="742" width="12.25" style="30" customWidth="1"/>
    <col min="743" max="743" width="11.625" style="30" customWidth="1"/>
    <col min="744" max="744" width="9.875" style="30" customWidth="1"/>
    <col min="745" max="746" width="10.5" style="30" customWidth="1"/>
    <col min="747" max="749" width="11.125" style="30" customWidth="1"/>
    <col min="750" max="750" width="10.625" style="30" customWidth="1"/>
    <col min="751" max="752" width="8.75" style="30" customWidth="1"/>
    <col min="753" max="755" width="11.125" style="30" customWidth="1"/>
    <col min="756" max="756" width="10.625" style="30" customWidth="1"/>
    <col min="757" max="758" width="8.75" style="30" customWidth="1"/>
    <col min="759" max="761" width="11.125" style="30" customWidth="1"/>
    <col min="762" max="762" width="10.125" style="30" customWidth="1"/>
    <col min="763" max="764" width="8.75" style="30" customWidth="1"/>
    <col min="765" max="767" width="11.125" style="30" customWidth="1"/>
    <col min="768" max="768" width="10.125" style="30" customWidth="1"/>
    <col min="769" max="770" width="8.75" style="30" customWidth="1"/>
    <col min="771" max="773" width="11.125" style="30" customWidth="1"/>
    <col min="774" max="774" width="10.125" style="30" customWidth="1"/>
    <col min="775" max="776" width="8.75" style="30" customWidth="1"/>
    <col min="777" max="777" width="3.75" style="30" customWidth="1"/>
    <col min="778" max="988" width="8.75" style="30"/>
    <col min="989" max="989" width="3" style="30" customWidth="1"/>
    <col min="990" max="991" width="7" style="30" customWidth="1"/>
    <col min="992" max="992" width="9.25" style="30" customWidth="1"/>
    <col min="993" max="996" width="11.125" style="30" customWidth="1"/>
    <col min="997" max="998" width="12.25" style="30" customWidth="1"/>
    <col min="999" max="999" width="11.625" style="30" customWidth="1"/>
    <col min="1000" max="1000" width="9.875" style="30" customWidth="1"/>
    <col min="1001" max="1002" width="10.5" style="30" customWidth="1"/>
    <col min="1003" max="1005" width="11.125" style="30" customWidth="1"/>
    <col min="1006" max="1006" width="10.625" style="30" customWidth="1"/>
    <col min="1007" max="1008" width="8.75" style="30" customWidth="1"/>
    <col min="1009" max="1011" width="11.125" style="30" customWidth="1"/>
    <col min="1012" max="1012" width="10.625" style="30" customWidth="1"/>
    <col min="1013" max="1014" width="8.75" style="30" customWidth="1"/>
    <col min="1015" max="1017" width="11.125" style="30" customWidth="1"/>
    <col min="1018" max="1018" width="10.125" style="30" customWidth="1"/>
    <col min="1019" max="1020" width="8.75" style="30" customWidth="1"/>
    <col min="1021" max="1023" width="11.125" style="30" customWidth="1"/>
    <col min="1024" max="1024" width="10.125" style="30" customWidth="1"/>
    <col min="1025" max="1026" width="8.75" style="30" customWidth="1"/>
    <col min="1027" max="1029" width="11.125" style="30" customWidth="1"/>
    <col min="1030" max="1030" width="10.125" style="30" customWidth="1"/>
    <col min="1031" max="1032" width="8.75" style="30" customWidth="1"/>
    <col min="1033" max="1033" width="3.75" style="30" customWidth="1"/>
    <col min="1034" max="1244" width="8.75" style="30"/>
    <col min="1245" max="1245" width="3" style="30" customWidth="1"/>
    <col min="1246" max="1247" width="7" style="30" customWidth="1"/>
    <col min="1248" max="1248" width="9.25" style="30" customWidth="1"/>
    <col min="1249" max="1252" width="11.125" style="30" customWidth="1"/>
    <col min="1253" max="1254" width="12.25" style="30" customWidth="1"/>
    <col min="1255" max="1255" width="11.625" style="30" customWidth="1"/>
    <col min="1256" max="1256" width="9.875" style="30" customWidth="1"/>
    <col min="1257" max="1258" width="10.5" style="30" customWidth="1"/>
    <col min="1259" max="1261" width="11.125" style="30" customWidth="1"/>
    <col min="1262" max="1262" width="10.625" style="30" customWidth="1"/>
    <col min="1263" max="1264" width="8.75" style="30" customWidth="1"/>
    <col min="1265" max="1267" width="11.125" style="30" customWidth="1"/>
    <col min="1268" max="1268" width="10.625" style="30" customWidth="1"/>
    <col min="1269" max="1270" width="8.75" style="30" customWidth="1"/>
    <col min="1271" max="1273" width="11.125" style="30" customWidth="1"/>
    <col min="1274" max="1274" width="10.125" style="30" customWidth="1"/>
    <col min="1275" max="1276" width="8.75" style="30" customWidth="1"/>
    <col min="1277" max="1279" width="11.125" style="30" customWidth="1"/>
    <col min="1280" max="1280" width="10.125" style="30" customWidth="1"/>
    <col min="1281" max="1282" width="8.75" style="30" customWidth="1"/>
    <col min="1283" max="1285" width="11.125" style="30" customWidth="1"/>
    <col min="1286" max="1286" width="10.125" style="30" customWidth="1"/>
    <col min="1287" max="1288" width="8.75" style="30" customWidth="1"/>
    <col min="1289" max="1289" width="3.75" style="30" customWidth="1"/>
    <col min="1290" max="1500" width="8.75" style="30"/>
    <col min="1501" max="1501" width="3" style="30" customWidth="1"/>
    <col min="1502" max="1503" width="7" style="30" customWidth="1"/>
    <col min="1504" max="1504" width="9.25" style="30" customWidth="1"/>
    <col min="1505" max="1508" width="11.125" style="30" customWidth="1"/>
    <col min="1509" max="1510" width="12.25" style="30" customWidth="1"/>
    <col min="1511" max="1511" width="11.625" style="30" customWidth="1"/>
    <col min="1512" max="1512" width="9.875" style="30" customWidth="1"/>
    <col min="1513" max="1514" width="10.5" style="30" customWidth="1"/>
    <col min="1515" max="1517" width="11.125" style="30" customWidth="1"/>
    <col min="1518" max="1518" width="10.625" style="30" customWidth="1"/>
    <col min="1519" max="1520" width="8.75" style="30" customWidth="1"/>
    <col min="1521" max="1523" width="11.125" style="30" customWidth="1"/>
    <col min="1524" max="1524" width="10.625" style="30" customWidth="1"/>
    <col min="1525" max="1526" width="8.75" style="30" customWidth="1"/>
    <col min="1527" max="1529" width="11.125" style="30" customWidth="1"/>
    <col min="1530" max="1530" width="10.125" style="30" customWidth="1"/>
    <col min="1531" max="1532" width="8.75" style="30" customWidth="1"/>
    <col min="1533" max="1535" width="11.125" style="30" customWidth="1"/>
    <col min="1536" max="1536" width="10.125" style="30" customWidth="1"/>
    <col min="1537" max="1538" width="8.75" style="30" customWidth="1"/>
    <col min="1539" max="1541" width="11.125" style="30" customWidth="1"/>
    <col min="1542" max="1542" width="10.125" style="30" customWidth="1"/>
    <col min="1543" max="1544" width="8.75" style="30" customWidth="1"/>
    <col min="1545" max="1545" width="3.75" style="30" customWidth="1"/>
    <col min="1546" max="1756" width="8.75" style="30"/>
    <col min="1757" max="1757" width="3" style="30" customWidth="1"/>
    <col min="1758" max="1759" width="7" style="30" customWidth="1"/>
    <col min="1760" max="1760" width="9.25" style="30" customWidth="1"/>
    <col min="1761" max="1764" width="11.125" style="30" customWidth="1"/>
    <col min="1765" max="1766" width="12.25" style="30" customWidth="1"/>
    <col min="1767" max="1767" width="11.625" style="30" customWidth="1"/>
    <col min="1768" max="1768" width="9.875" style="30" customWidth="1"/>
    <col min="1769" max="1770" width="10.5" style="30" customWidth="1"/>
    <col min="1771" max="1773" width="11.125" style="30" customWidth="1"/>
    <col min="1774" max="1774" width="10.625" style="30" customWidth="1"/>
    <col min="1775" max="1776" width="8.75" style="30" customWidth="1"/>
    <col min="1777" max="1779" width="11.125" style="30" customWidth="1"/>
    <col min="1780" max="1780" width="10.625" style="30" customWidth="1"/>
    <col min="1781" max="1782" width="8.75" style="30" customWidth="1"/>
    <col min="1783" max="1785" width="11.125" style="30" customWidth="1"/>
    <col min="1786" max="1786" width="10.125" style="30" customWidth="1"/>
    <col min="1787" max="1788" width="8.75" style="30" customWidth="1"/>
    <col min="1789" max="1791" width="11.125" style="30" customWidth="1"/>
    <col min="1792" max="1792" width="10.125" style="30" customWidth="1"/>
    <col min="1793" max="1794" width="8.75" style="30" customWidth="1"/>
    <col min="1795" max="1797" width="11.125" style="30" customWidth="1"/>
    <col min="1798" max="1798" width="10.125" style="30" customWidth="1"/>
    <col min="1799" max="1800" width="8.75" style="30" customWidth="1"/>
    <col min="1801" max="1801" width="3.75" style="30" customWidth="1"/>
    <col min="1802" max="2012" width="8.75" style="30"/>
    <col min="2013" max="2013" width="3" style="30" customWidth="1"/>
    <col min="2014" max="2015" width="7" style="30" customWidth="1"/>
    <col min="2016" max="2016" width="9.25" style="30" customWidth="1"/>
    <col min="2017" max="2020" width="11.125" style="30" customWidth="1"/>
    <col min="2021" max="2022" width="12.25" style="30" customWidth="1"/>
    <col min="2023" max="2023" width="11.625" style="30" customWidth="1"/>
    <col min="2024" max="2024" width="9.875" style="30" customWidth="1"/>
    <col min="2025" max="2026" width="10.5" style="30" customWidth="1"/>
    <col min="2027" max="2029" width="11.125" style="30" customWidth="1"/>
    <col min="2030" max="2030" width="10.625" style="30" customWidth="1"/>
    <col min="2031" max="2032" width="8.75" style="30" customWidth="1"/>
    <col min="2033" max="2035" width="11.125" style="30" customWidth="1"/>
    <col min="2036" max="2036" width="10.625" style="30" customWidth="1"/>
    <col min="2037" max="2038" width="8.75" style="30" customWidth="1"/>
    <col min="2039" max="2041" width="11.125" style="30" customWidth="1"/>
    <col min="2042" max="2042" width="10.125" style="30" customWidth="1"/>
    <col min="2043" max="2044" width="8.75" style="30" customWidth="1"/>
    <col min="2045" max="2047" width="11.125" style="30" customWidth="1"/>
    <col min="2048" max="2048" width="10.125" style="30" customWidth="1"/>
    <col min="2049" max="2050" width="8.75" style="30" customWidth="1"/>
    <col min="2051" max="2053" width="11.125" style="30" customWidth="1"/>
    <col min="2054" max="2054" width="10.125" style="30" customWidth="1"/>
    <col min="2055" max="2056" width="8.75" style="30" customWidth="1"/>
    <col min="2057" max="2057" width="3.75" style="30" customWidth="1"/>
    <col min="2058" max="2268" width="8.75" style="30"/>
    <col min="2269" max="2269" width="3" style="30" customWidth="1"/>
    <col min="2270" max="2271" width="7" style="30" customWidth="1"/>
    <col min="2272" max="2272" width="9.25" style="30" customWidth="1"/>
    <col min="2273" max="2276" width="11.125" style="30" customWidth="1"/>
    <col min="2277" max="2278" width="12.25" style="30" customWidth="1"/>
    <col min="2279" max="2279" width="11.625" style="30" customWidth="1"/>
    <col min="2280" max="2280" width="9.875" style="30" customWidth="1"/>
    <col min="2281" max="2282" width="10.5" style="30" customWidth="1"/>
    <col min="2283" max="2285" width="11.125" style="30" customWidth="1"/>
    <col min="2286" max="2286" width="10.625" style="30" customWidth="1"/>
    <col min="2287" max="2288" width="8.75" style="30" customWidth="1"/>
    <col min="2289" max="2291" width="11.125" style="30" customWidth="1"/>
    <col min="2292" max="2292" width="10.625" style="30" customWidth="1"/>
    <col min="2293" max="2294" width="8.75" style="30" customWidth="1"/>
    <col min="2295" max="2297" width="11.125" style="30" customWidth="1"/>
    <col min="2298" max="2298" width="10.125" style="30" customWidth="1"/>
    <col min="2299" max="2300" width="8.75" style="30" customWidth="1"/>
    <col min="2301" max="2303" width="11.125" style="30" customWidth="1"/>
    <col min="2304" max="2304" width="10.125" style="30" customWidth="1"/>
    <col min="2305" max="2306" width="8.75" style="30" customWidth="1"/>
    <col min="2307" max="2309" width="11.125" style="30" customWidth="1"/>
    <col min="2310" max="2310" width="10.125" style="30" customWidth="1"/>
    <col min="2311" max="2312" width="8.75" style="30" customWidth="1"/>
    <col min="2313" max="2313" width="3.75" style="30" customWidth="1"/>
    <col min="2314" max="2524" width="8.75" style="30"/>
    <col min="2525" max="2525" width="3" style="30" customWidth="1"/>
    <col min="2526" max="2527" width="7" style="30" customWidth="1"/>
    <col min="2528" max="2528" width="9.25" style="30" customWidth="1"/>
    <col min="2529" max="2532" width="11.125" style="30" customWidth="1"/>
    <col min="2533" max="2534" width="12.25" style="30" customWidth="1"/>
    <col min="2535" max="2535" width="11.625" style="30" customWidth="1"/>
    <col min="2536" max="2536" width="9.875" style="30" customWidth="1"/>
    <col min="2537" max="2538" width="10.5" style="30" customWidth="1"/>
    <col min="2539" max="2541" width="11.125" style="30" customWidth="1"/>
    <col min="2542" max="2542" width="10.625" style="30" customWidth="1"/>
    <col min="2543" max="2544" width="8.75" style="30" customWidth="1"/>
    <col min="2545" max="2547" width="11.125" style="30" customWidth="1"/>
    <col min="2548" max="2548" width="10.625" style="30" customWidth="1"/>
    <col min="2549" max="2550" width="8.75" style="30" customWidth="1"/>
    <col min="2551" max="2553" width="11.125" style="30" customWidth="1"/>
    <col min="2554" max="2554" width="10.125" style="30" customWidth="1"/>
    <col min="2555" max="2556" width="8.75" style="30" customWidth="1"/>
    <col min="2557" max="2559" width="11.125" style="30" customWidth="1"/>
    <col min="2560" max="2560" width="10.125" style="30" customWidth="1"/>
    <col min="2561" max="2562" width="8.75" style="30" customWidth="1"/>
    <col min="2563" max="2565" width="11.125" style="30" customWidth="1"/>
    <col min="2566" max="2566" width="10.125" style="30" customWidth="1"/>
    <col min="2567" max="2568" width="8.75" style="30" customWidth="1"/>
    <col min="2569" max="2569" width="3.75" style="30" customWidth="1"/>
    <col min="2570" max="2780" width="8.75" style="30"/>
    <col min="2781" max="2781" width="3" style="30" customWidth="1"/>
    <col min="2782" max="2783" width="7" style="30" customWidth="1"/>
    <col min="2784" max="2784" width="9.25" style="30" customWidth="1"/>
    <col min="2785" max="2788" width="11.125" style="30" customWidth="1"/>
    <col min="2789" max="2790" width="12.25" style="30" customWidth="1"/>
    <col min="2791" max="2791" width="11.625" style="30" customWidth="1"/>
    <col min="2792" max="2792" width="9.875" style="30" customWidth="1"/>
    <col min="2793" max="2794" width="10.5" style="30" customWidth="1"/>
    <col min="2795" max="2797" width="11.125" style="30" customWidth="1"/>
    <col min="2798" max="2798" width="10.625" style="30" customWidth="1"/>
    <col min="2799" max="2800" width="8.75" style="30" customWidth="1"/>
    <col min="2801" max="2803" width="11.125" style="30" customWidth="1"/>
    <col min="2804" max="2804" width="10.625" style="30" customWidth="1"/>
    <col min="2805" max="2806" width="8.75" style="30" customWidth="1"/>
    <col min="2807" max="2809" width="11.125" style="30" customWidth="1"/>
    <col min="2810" max="2810" width="10.125" style="30" customWidth="1"/>
    <col min="2811" max="2812" width="8.75" style="30" customWidth="1"/>
    <col min="2813" max="2815" width="11.125" style="30" customWidth="1"/>
    <col min="2816" max="2816" width="10.125" style="30" customWidth="1"/>
    <col min="2817" max="2818" width="8.75" style="30" customWidth="1"/>
    <col min="2819" max="2821" width="11.125" style="30" customWidth="1"/>
    <col min="2822" max="2822" width="10.125" style="30" customWidth="1"/>
    <col min="2823" max="2824" width="8.75" style="30" customWidth="1"/>
    <col min="2825" max="2825" width="3.75" style="30" customWidth="1"/>
    <col min="2826" max="3036" width="8.75" style="30"/>
    <col min="3037" max="3037" width="3" style="30" customWidth="1"/>
    <col min="3038" max="3039" width="7" style="30" customWidth="1"/>
    <col min="3040" max="3040" width="9.25" style="30" customWidth="1"/>
    <col min="3041" max="3044" width="11.125" style="30" customWidth="1"/>
    <col min="3045" max="3046" width="12.25" style="30" customWidth="1"/>
    <col min="3047" max="3047" width="11.625" style="30" customWidth="1"/>
    <col min="3048" max="3048" width="9.875" style="30" customWidth="1"/>
    <col min="3049" max="3050" width="10.5" style="30" customWidth="1"/>
    <col min="3051" max="3053" width="11.125" style="30" customWidth="1"/>
    <col min="3054" max="3054" width="10.625" style="30" customWidth="1"/>
    <col min="3055" max="3056" width="8.75" style="30" customWidth="1"/>
    <col min="3057" max="3059" width="11.125" style="30" customWidth="1"/>
    <col min="3060" max="3060" width="10.625" style="30" customWidth="1"/>
    <col min="3061" max="3062" width="8.75" style="30" customWidth="1"/>
    <col min="3063" max="3065" width="11.125" style="30" customWidth="1"/>
    <col min="3066" max="3066" width="10.125" style="30" customWidth="1"/>
    <col min="3067" max="3068" width="8.75" style="30" customWidth="1"/>
    <col min="3069" max="3071" width="11.125" style="30" customWidth="1"/>
    <col min="3072" max="3072" width="10.125" style="30" customWidth="1"/>
    <col min="3073" max="3074" width="8.75" style="30" customWidth="1"/>
    <col min="3075" max="3077" width="11.125" style="30" customWidth="1"/>
    <col min="3078" max="3078" width="10.125" style="30" customWidth="1"/>
    <col min="3079" max="3080" width="8.75" style="30" customWidth="1"/>
    <col min="3081" max="3081" width="3.75" style="30" customWidth="1"/>
    <col min="3082" max="3292" width="8.75" style="30"/>
    <col min="3293" max="3293" width="3" style="30" customWidth="1"/>
    <col min="3294" max="3295" width="7" style="30" customWidth="1"/>
    <col min="3296" max="3296" width="9.25" style="30" customWidth="1"/>
    <col min="3297" max="3300" width="11.125" style="30" customWidth="1"/>
    <col min="3301" max="3302" width="12.25" style="30" customWidth="1"/>
    <col min="3303" max="3303" width="11.625" style="30" customWidth="1"/>
    <col min="3304" max="3304" width="9.875" style="30" customWidth="1"/>
    <col min="3305" max="3306" width="10.5" style="30" customWidth="1"/>
    <col min="3307" max="3309" width="11.125" style="30" customWidth="1"/>
    <col min="3310" max="3310" width="10.625" style="30" customWidth="1"/>
    <col min="3311" max="3312" width="8.75" style="30" customWidth="1"/>
    <col min="3313" max="3315" width="11.125" style="30" customWidth="1"/>
    <col min="3316" max="3316" width="10.625" style="30" customWidth="1"/>
    <col min="3317" max="3318" width="8.75" style="30" customWidth="1"/>
    <col min="3319" max="3321" width="11.125" style="30" customWidth="1"/>
    <col min="3322" max="3322" width="10.125" style="30" customWidth="1"/>
    <col min="3323" max="3324" width="8.75" style="30" customWidth="1"/>
    <col min="3325" max="3327" width="11.125" style="30" customWidth="1"/>
    <col min="3328" max="3328" width="10.125" style="30" customWidth="1"/>
    <col min="3329" max="3330" width="8.75" style="30" customWidth="1"/>
    <col min="3331" max="3333" width="11.125" style="30" customWidth="1"/>
    <col min="3334" max="3334" width="10.125" style="30" customWidth="1"/>
    <col min="3335" max="3336" width="8.75" style="30" customWidth="1"/>
    <col min="3337" max="3337" width="3.75" style="30" customWidth="1"/>
    <col min="3338" max="3548" width="8.75" style="30"/>
    <col min="3549" max="3549" width="3" style="30" customWidth="1"/>
    <col min="3550" max="3551" width="7" style="30" customWidth="1"/>
    <col min="3552" max="3552" width="9.25" style="30" customWidth="1"/>
    <col min="3553" max="3556" width="11.125" style="30" customWidth="1"/>
    <col min="3557" max="3558" width="12.25" style="30" customWidth="1"/>
    <col min="3559" max="3559" width="11.625" style="30" customWidth="1"/>
    <col min="3560" max="3560" width="9.875" style="30" customWidth="1"/>
    <col min="3561" max="3562" width="10.5" style="30" customWidth="1"/>
    <col min="3563" max="3565" width="11.125" style="30" customWidth="1"/>
    <col min="3566" max="3566" width="10.625" style="30" customWidth="1"/>
    <col min="3567" max="3568" width="8.75" style="30" customWidth="1"/>
    <col min="3569" max="3571" width="11.125" style="30" customWidth="1"/>
    <col min="3572" max="3572" width="10.625" style="30" customWidth="1"/>
    <col min="3573" max="3574" width="8.75" style="30" customWidth="1"/>
    <col min="3575" max="3577" width="11.125" style="30" customWidth="1"/>
    <col min="3578" max="3578" width="10.125" style="30" customWidth="1"/>
    <col min="3579" max="3580" width="8.75" style="30" customWidth="1"/>
    <col min="3581" max="3583" width="11.125" style="30" customWidth="1"/>
    <col min="3584" max="3584" width="10.125" style="30" customWidth="1"/>
    <col min="3585" max="3586" width="8.75" style="30" customWidth="1"/>
    <col min="3587" max="3589" width="11.125" style="30" customWidth="1"/>
    <col min="3590" max="3590" width="10.125" style="30" customWidth="1"/>
    <col min="3591" max="3592" width="8.75" style="30" customWidth="1"/>
    <col min="3593" max="3593" width="3.75" style="30" customWidth="1"/>
    <col min="3594" max="3804" width="8.75" style="30"/>
    <col min="3805" max="3805" width="3" style="30" customWidth="1"/>
    <col min="3806" max="3807" width="7" style="30" customWidth="1"/>
    <col min="3808" max="3808" width="9.25" style="30" customWidth="1"/>
    <col min="3809" max="3812" width="11.125" style="30" customWidth="1"/>
    <col min="3813" max="3814" width="12.25" style="30" customWidth="1"/>
    <col min="3815" max="3815" width="11.625" style="30" customWidth="1"/>
    <col min="3816" max="3816" width="9.875" style="30" customWidth="1"/>
    <col min="3817" max="3818" width="10.5" style="30" customWidth="1"/>
    <col min="3819" max="3821" width="11.125" style="30" customWidth="1"/>
    <col min="3822" max="3822" width="10.625" style="30" customWidth="1"/>
    <col min="3823" max="3824" width="8.75" style="30" customWidth="1"/>
    <col min="3825" max="3827" width="11.125" style="30" customWidth="1"/>
    <col min="3828" max="3828" width="10.625" style="30" customWidth="1"/>
    <col min="3829" max="3830" width="8.75" style="30" customWidth="1"/>
    <col min="3831" max="3833" width="11.125" style="30" customWidth="1"/>
    <col min="3834" max="3834" width="10.125" style="30" customWidth="1"/>
    <col min="3835" max="3836" width="8.75" style="30" customWidth="1"/>
    <col min="3837" max="3839" width="11.125" style="30" customWidth="1"/>
    <col min="3840" max="3840" width="10.125" style="30" customWidth="1"/>
    <col min="3841" max="3842" width="8.75" style="30" customWidth="1"/>
    <col min="3843" max="3845" width="11.125" style="30" customWidth="1"/>
    <col min="3846" max="3846" width="10.125" style="30" customWidth="1"/>
    <col min="3847" max="3848" width="8.75" style="30" customWidth="1"/>
    <col min="3849" max="3849" width="3.75" style="30" customWidth="1"/>
    <col min="3850" max="4060" width="8.75" style="30"/>
    <col min="4061" max="4061" width="3" style="30" customWidth="1"/>
    <col min="4062" max="4063" width="7" style="30" customWidth="1"/>
    <col min="4064" max="4064" width="9.25" style="30" customWidth="1"/>
    <col min="4065" max="4068" width="11.125" style="30" customWidth="1"/>
    <col min="4069" max="4070" width="12.25" style="30" customWidth="1"/>
    <col min="4071" max="4071" width="11.625" style="30" customWidth="1"/>
    <col min="4072" max="4072" width="9.875" style="30" customWidth="1"/>
    <col min="4073" max="4074" width="10.5" style="30" customWidth="1"/>
    <col min="4075" max="4077" width="11.125" style="30" customWidth="1"/>
    <col min="4078" max="4078" width="10.625" style="30" customWidth="1"/>
    <col min="4079" max="4080" width="8.75" style="30" customWidth="1"/>
    <col min="4081" max="4083" width="11.125" style="30" customWidth="1"/>
    <col min="4084" max="4084" width="10.625" style="30" customWidth="1"/>
    <col min="4085" max="4086" width="8.75" style="30" customWidth="1"/>
    <col min="4087" max="4089" width="11.125" style="30" customWidth="1"/>
    <col min="4090" max="4090" width="10.125" style="30" customWidth="1"/>
    <col min="4091" max="4092" width="8.75" style="30" customWidth="1"/>
    <col min="4093" max="4095" width="11.125" style="30" customWidth="1"/>
    <col min="4096" max="4096" width="10.125" style="30" customWidth="1"/>
    <col min="4097" max="4098" width="8.75" style="30" customWidth="1"/>
    <col min="4099" max="4101" width="11.125" style="30" customWidth="1"/>
    <col min="4102" max="4102" width="10.125" style="30" customWidth="1"/>
    <col min="4103" max="4104" width="8.75" style="30" customWidth="1"/>
    <col min="4105" max="4105" width="3.75" style="30" customWidth="1"/>
    <col min="4106" max="4316" width="8.75" style="30"/>
    <col min="4317" max="4317" width="3" style="30" customWidth="1"/>
    <col min="4318" max="4319" width="7" style="30" customWidth="1"/>
    <col min="4320" max="4320" width="9.25" style="30" customWidth="1"/>
    <col min="4321" max="4324" width="11.125" style="30" customWidth="1"/>
    <col min="4325" max="4326" width="12.25" style="30" customWidth="1"/>
    <col min="4327" max="4327" width="11.625" style="30" customWidth="1"/>
    <col min="4328" max="4328" width="9.875" style="30" customWidth="1"/>
    <col min="4329" max="4330" width="10.5" style="30" customWidth="1"/>
    <col min="4331" max="4333" width="11.125" style="30" customWidth="1"/>
    <col min="4334" max="4334" width="10.625" style="30" customWidth="1"/>
    <col min="4335" max="4336" width="8.75" style="30" customWidth="1"/>
    <col min="4337" max="4339" width="11.125" style="30" customWidth="1"/>
    <col min="4340" max="4340" width="10.625" style="30" customWidth="1"/>
    <col min="4341" max="4342" width="8.75" style="30" customWidth="1"/>
    <col min="4343" max="4345" width="11.125" style="30" customWidth="1"/>
    <col min="4346" max="4346" width="10.125" style="30" customWidth="1"/>
    <col min="4347" max="4348" width="8.75" style="30" customWidth="1"/>
    <col min="4349" max="4351" width="11.125" style="30" customWidth="1"/>
    <col min="4352" max="4352" width="10.125" style="30" customWidth="1"/>
    <col min="4353" max="4354" width="8.75" style="30" customWidth="1"/>
    <col min="4355" max="4357" width="11.125" style="30" customWidth="1"/>
    <col min="4358" max="4358" width="10.125" style="30" customWidth="1"/>
    <col min="4359" max="4360" width="8.75" style="30" customWidth="1"/>
    <col min="4361" max="4361" width="3.75" style="30" customWidth="1"/>
    <col min="4362" max="4572" width="8.75" style="30"/>
    <col min="4573" max="4573" width="3" style="30" customWidth="1"/>
    <col min="4574" max="4575" width="7" style="30" customWidth="1"/>
    <col min="4576" max="4576" width="9.25" style="30" customWidth="1"/>
    <col min="4577" max="4580" width="11.125" style="30" customWidth="1"/>
    <col min="4581" max="4582" width="12.25" style="30" customWidth="1"/>
    <col min="4583" max="4583" width="11.625" style="30" customWidth="1"/>
    <col min="4584" max="4584" width="9.875" style="30" customWidth="1"/>
    <col min="4585" max="4586" width="10.5" style="30" customWidth="1"/>
    <col min="4587" max="4589" width="11.125" style="30" customWidth="1"/>
    <col min="4590" max="4590" width="10.625" style="30" customWidth="1"/>
    <col min="4591" max="4592" width="8.75" style="30" customWidth="1"/>
    <col min="4593" max="4595" width="11.125" style="30" customWidth="1"/>
    <col min="4596" max="4596" width="10.625" style="30" customWidth="1"/>
    <col min="4597" max="4598" width="8.75" style="30" customWidth="1"/>
    <col min="4599" max="4601" width="11.125" style="30" customWidth="1"/>
    <col min="4602" max="4602" width="10.125" style="30" customWidth="1"/>
    <col min="4603" max="4604" width="8.75" style="30" customWidth="1"/>
    <col min="4605" max="4607" width="11.125" style="30" customWidth="1"/>
    <col min="4608" max="4608" width="10.125" style="30" customWidth="1"/>
    <col min="4609" max="4610" width="8.75" style="30" customWidth="1"/>
    <col min="4611" max="4613" width="11.125" style="30" customWidth="1"/>
    <col min="4614" max="4614" width="10.125" style="30" customWidth="1"/>
    <col min="4615" max="4616" width="8.75" style="30" customWidth="1"/>
    <col min="4617" max="4617" width="3.75" style="30" customWidth="1"/>
    <col min="4618" max="4828" width="8.75" style="30"/>
    <col min="4829" max="4829" width="3" style="30" customWidth="1"/>
    <col min="4830" max="4831" width="7" style="30" customWidth="1"/>
    <col min="4832" max="4832" width="9.25" style="30" customWidth="1"/>
    <col min="4833" max="4836" width="11.125" style="30" customWidth="1"/>
    <col min="4837" max="4838" width="12.25" style="30" customWidth="1"/>
    <col min="4839" max="4839" width="11.625" style="30" customWidth="1"/>
    <col min="4840" max="4840" width="9.875" style="30" customWidth="1"/>
    <col min="4841" max="4842" width="10.5" style="30" customWidth="1"/>
    <col min="4843" max="4845" width="11.125" style="30" customWidth="1"/>
    <col min="4846" max="4846" width="10.625" style="30" customWidth="1"/>
    <col min="4847" max="4848" width="8.75" style="30" customWidth="1"/>
    <col min="4849" max="4851" width="11.125" style="30" customWidth="1"/>
    <col min="4852" max="4852" width="10.625" style="30" customWidth="1"/>
    <col min="4853" max="4854" width="8.75" style="30" customWidth="1"/>
    <col min="4855" max="4857" width="11.125" style="30" customWidth="1"/>
    <col min="4858" max="4858" width="10.125" style="30" customWidth="1"/>
    <col min="4859" max="4860" width="8.75" style="30" customWidth="1"/>
    <col min="4861" max="4863" width="11.125" style="30" customWidth="1"/>
    <col min="4864" max="4864" width="10.125" style="30" customWidth="1"/>
    <col min="4865" max="4866" width="8.75" style="30" customWidth="1"/>
    <col min="4867" max="4869" width="11.125" style="30" customWidth="1"/>
    <col min="4870" max="4870" width="10.125" style="30" customWidth="1"/>
    <col min="4871" max="4872" width="8.75" style="30" customWidth="1"/>
    <col min="4873" max="4873" width="3.75" style="30" customWidth="1"/>
    <col min="4874" max="5084" width="8.75" style="30"/>
    <col min="5085" max="5085" width="3" style="30" customWidth="1"/>
    <col min="5086" max="5087" width="7" style="30" customWidth="1"/>
    <col min="5088" max="5088" width="9.25" style="30" customWidth="1"/>
    <col min="5089" max="5092" width="11.125" style="30" customWidth="1"/>
    <col min="5093" max="5094" width="12.25" style="30" customWidth="1"/>
    <col min="5095" max="5095" width="11.625" style="30" customWidth="1"/>
    <col min="5096" max="5096" width="9.875" style="30" customWidth="1"/>
    <col min="5097" max="5098" width="10.5" style="30" customWidth="1"/>
    <col min="5099" max="5101" width="11.125" style="30" customWidth="1"/>
    <col min="5102" max="5102" width="10.625" style="30" customWidth="1"/>
    <col min="5103" max="5104" width="8.75" style="30" customWidth="1"/>
    <col min="5105" max="5107" width="11.125" style="30" customWidth="1"/>
    <col min="5108" max="5108" width="10.625" style="30" customWidth="1"/>
    <col min="5109" max="5110" width="8.75" style="30" customWidth="1"/>
    <col min="5111" max="5113" width="11.125" style="30" customWidth="1"/>
    <col min="5114" max="5114" width="10.125" style="30" customWidth="1"/>
    <col min="5115" max="5116" width="8.75" style="30" customWidth="1"/>
    <col min="5117" max="5119" width="11.125" style="30" customWidth="1"/>
    <col min="5120" max="5120" width="10.125" style="30" customWidth="1"/>
    <col min="5121" max="5122" width="8.75" style="30" customWidth="1"/>
    <col min="5123" max="5125" width="11.125" style="30" customWidth="1"/>
    <col min="5126" max="5126" width="10.125" style="30" customWidth="1"/>
    <col min="5127" max="5128" width="8.75" style="30" customWidth="1"/>
    <col min="5129" max="5129" width="3.75" style="30" customWidth="1"/>
    <col min="5130" max="5340" width="8.75" style="30"/>
    <col min="5341" max="5341" width="3" style="30" customWidth="1"/>
    <col min="5342" max="5343" width="7" style="30" customWidth="1"/>
    <col min="5344" max="5344" width="9.25" style="30" customWidth="1"/>
    <col min="5345" max="5348" width="11.125" style="30" customWidth="1"/>
    <col min="5349" max="5350" width="12.25" style="30" customWidth="1"/>
    <col min="5351" max="5351" width="11.625" style="30" customWidth="1"/>
    <col min="5352" max="5352" width="9.875" style="30" customWidth="1"/>
    <col min="5353" max="5354" width="10.5" style="30" customWidth="1"/>
    <col min="5355" max="5357" width="11.125" style="30" customWidth="1"/>
    <col min="5358" max="5358" width="10.625" style="30" customWidth="1"/>
    <col min="5359" max="5360" width="8.75" style="30" customWidth="1"/>
    <col min="5361" max="5363" width="11.125" style="30" customWidth="1"/>
    <col min="5364" max="5364" width="10.625" style="30" customWidth="1"/>
    <col min="5365" max="5366" width="8.75" style="30" customWidth="1"/>
    <col min="5367" max="5369" width="11.125" style="30" customWidth="1"/>
    <col min="5370" max="5370" width="10.125" style="30" customWidth="1"/>
    <col min="5371" max="5372" width="8.75" style="30" customWidth="1"/>
    <col min="5373" max="5375" width="11.125" style="30" customWidth="1"/>
    <col min="5376" max="5376" width="10.125" style="30" customWidth="1"/>
    <col min="5377" max="5378" width="8.75" style="30" customWidth="1"/>
    <col min="5379" max="5381" width="11.125" style="30" customWidth="1"/>
    <col min="5382" max="5382" width="10.125" style="30" customWidth="1"/>
    <col min="5383" max="5384" width="8.75" style="30" customWidth="1"/>
    <col min="5385" max="5385" width="3.75" style="30" customWidth="1"/>
    <col min="5386" max="5596" width="8.75" style="30"/>
    <col min="5597" max="5597" width="3" style="30" customWidth="1"/>
    <col min="5598" max="5599" width="7" style="30" customWidth="1"/>
    <col min="5600" max="5600" width="9.25" style="30" customWidth="1"/>
    <col min="5601" max="5604" width="11.125" style="30" customWidth="1"/>
    <col min="5605" max="5606" width="12.25" style="30" customWidth="1"/>
    <col min="5607" max="5607" width="11.625" style="30" customWidth="1"/>
    <col min="5608" max="5608" width="9.875" style="30" customWidth="1"/>
    <col min="5609" max="5610" width="10.5" style="30" customWidth="1"/>
    <col min="5611" max="5613" width="11.125" style="30" customWidth="1"/>
    <col min="5614" max="5614" width="10.625" style="30" customWidth="1"/>
    <col min="5615" max="5616" width="8.75" style="30" customWidth="1"/>
    <col min="5617" max="5619" width="11.125" style="30" customWidth="1"/>
    <col min="5620" max="5620" width="10.625" style="30" customWidth="1"/>
    <col min="5621" max="5622" width="8.75" style="30" customWidth="1"/>
    <col min="5623" max="5625" width="11.125" style="30" customWidth="1"/>
    <col min="5626" max="5626" width="10.125" style="30" customWidth="1"/>
    <col min="5627" max="5628" width="8.75" style="30" customWidth="1"/>
    <col min="5629" max="5631" width="11.125" style="30" customWidth="1"/>
    <col min="5632" max="5632" width="10.125" style="30" customWidth="1"/>
    <col min="5633" max="5634" width="8.75" style="30" customWidth="1"/>
    <col min="5635" max="5637" width="11.125" style="30" customWidth="1"/>
    <col min="5638" max="5638" width="10.125" style="30" customWidth="1"/>
    <col min="5639" max="5640" width="8.75" style="30" customWidth="1"/>
    <col min="5641" max="5641" width="3.75" style="30" customWidth="1"/>
    <col min="5642" max="5852" width="8.75" style="30"/>
    <col min="5853" max="5853" width="3" style="30" customWidth="1"/>
    <col min="5854" max="5855" width="7" style="30" customWidth="1"/>
    <col min="5856" max="5856" width="9.25" style="30" customWidth="1"/>
    <col min="5857" max="5860" width="11.125" style="30" customWidth="1"/>
    <col min="5861" max="5862" width="12.25" style="30" customWidth="1"/>
    <col min="5863" max="5863" width="11.625" style="30" customWidth="1"/>
    <col min="5864" max="5864" width="9.875" style="30" customWidth="1"/>
    <col min="5865" max="5866" width="10.5" style="30" customWidth="1"/>
    <col min="5867" max="5869" width="11.125" style="30" customWidth="1"/>
    <col min="5870" max="5870" width="10.625" style="30" customWidth="1"/>
    <col min="5871" max="5872" width="8.75" style="30" customWidth="1"/>
    <col min="5873" max="5875" width="11.125" style="30" customWidth="1"/>
    <col min="5876" max="5876" width="10.625" style="30" customWidth="1"/>
    <col min="5877" max="5878" width="8.75" style="30" customWidth="1"/>
    <col min="5879" max="5881" width="11.125" style="30" customWidth="1"/>
    <col min="5882" max="5882" width="10.125" style="30" customWidth="1"/>
    <col min="5883" max="5884" width="8.75" style="30" customWidth="1"/>
    <col min="5885" max="5887" width="11.125" style="30" customWidth="1"/>
    <col min="5888" max="5888" width="10.125" style="30" customWidth="1"/>
    <col min="5889" max="5890" width="8.75" style="30" customWidth="1"/>
    <col min="5891" max="5893" width="11.125" style="30" customWidth="1"/>
    <col min="5894" max="5894" width="10.125" style="30" customWidth="1"/>
    <col min="5895" max="5896" width="8.75" style="30" customWidth="1"/>
    <col min="5897" max="5897" width="3.75" style="30" customWidth="1"/>
    <col min="5898" max="6108" width="8.75" style="30"/>
    <col min="6109" max="6109" width="3" style="30" customWidth="1"/>
    <col min="6110" max="6111" width="7" style="30" customWidth="1"/>
    <col min="6112" max="6112" width="9.25" style="30" customWidth="1"/>
    <col min="6113" max="6116" width="11.125" style="30" customWidth="1"/>
    <col min="6117" max="6118" width="12.25" style="30" customWidth="1"/>
    <col min="6119" max="6119" width="11.625" style="30" customWidth="1"/>
    <col min="6120" max="6120" width="9.875" style="30" customWidth="1"/>
    <col min="6121" max="6122" width="10.5" style="30" customWidth="1"/>
    <col min="6123" max="6125" width="11.125" style="30" customWidth="1"/>
    <col min="6126" max="6126" width="10.625" style="30" customWidth="1"/>
    <col min="6127" max="6128" width="8.75" style="30" customWidth="1"/>
    <col min="6129" max="6131" width="11.125" style="30" customWidth="1"/>
    <col min="6132" max="6132" width="10.625" style="30" customWidth="1"/>
    <col min="6133" max="6134" width="8.75" style="30" customWidth="1"/>
    <col min="6135" max="6137" width="11.125" style="30" customWidth="1"/>
    <col min="6138" max="6138" width="10.125" style="30" customWidth="1"/>
    <col min="6139" max="6140" width="8.75" style="30" customWidth="1"/>
    <col min="6141" max="6143" width="11.125" style="30" customWidth="1"/>
    <col min="6144" max="6144" width="10.125" style="30" customWidth="1"/>
    <col min="6145" max="6146" width="8.75" style="30" customWidth="1"/>
    <col min="6147" max="6149" width="11.125" style="30" customWidth="1"/>
    <col min="6150" max="6150" width="10.125" style="30" customWidth="1"/>
    <col min="6151" max="6152" width="8.75" style="30" customWidth="1"/>
    <col min="6153" max="6153" width="3.75" style="30" customWidth="1"/>
    <col min="6154" max="6364" width="8.75" style="30"/>
    <col min="6365" max="6365" width="3" style="30" customWidth="1"/>
    <col min="6366" max="6367" width="7" style="30" customWidth="1"/>
    <col min="6368" max="6368" width="9.25" style="30" customWidth="1"/>
    <col min="6369" max="6372" width="11.125" style="30" customWidth="1"/>
    <col min="6373" max="6374" width="12.25" style="30" customWidth="1"/>
    <col min="6375" max="6375" width="11.625" style="30" customWidth="1"/>
    <col min="6376" max="6376" width="9.875" style="30" customWidth="1"/>
    <col min="6377" max="6378" width="10.5" style="30" customWidth="1"/>
    <col min="6379" max="6381" width="11.125" style="30" customWidth="1"/>
    <col min="6382" max="6382" width="10.625" style="30" customWidth="1"/>
    <col min="6383" max="6384" width="8.75" style="30" customWidth="1"/>
    <col min="6385" max="6387" width="11.125" style="30" customWidth="1"/>
    <col min="6388" max="6388" width="10.625" style="30" customWidth="1"/>
    <col min="6389" max="6390" width="8.75" style="30" customWidth="1"/>
    <col min="6391" max="6393" width="11.125" style="30" customWidth="1"/>
    <col min="6394" max="6394" width="10.125" style="30" customWidth="1"/>
    <col min="6395" max="6396" width="8.75" style="30" customWidth="1"/>
    <col min="6397" max="6399" width="11.125" style="30" customWidth="1"/>
    <col min="6400" max="6400" width="10.125" style="30" customWidth="1"/>
    <col min="6401" max="6402" width="8.75" style="30" customWidth="1"/>
    <col min="6403" max="6405" width="11.125" style="30" customWidth="1"/>
    <col min="6406" max="6406" width="10.125" style="30" customWidth="1"/>
    <col min="6407" max="6408" width="8.75" style="30" customWidth="1"/>
    <col min="6409" max="6409" width="3.75" style="30" customWidth="1"/>
    <col min="6410" max="6620" width="8.75" style="30"/>
    <col min="6621" max="6621" width="3" style="30" customWidth="1"/>
    <col min="6622" max="6623" width="7" style="30" customWidth="1"/>
    <col min="6624" max="6624" width="9.25" style="30" customWidth="1"/>
    <col min="6625" max="6628" width="11.125" style="30" customWidth="1"/>
    <col min="6629" max="6630" width="12.25" style="30" customWidth="1"/>
    <col min="6631" max="6631" width="11.625" style="30" customWidth="1"/>
    <col min="6632" max="6632" width="9.875" style="30" customWidth="1"/>
    <col min="6633" max="6634" width="10.5" style="30" customWidth="1"/>
    <col min="6635" max="6637" width="11.125" style="30" customWidth="1"/>
    <col min="6638" max="6638" width="10.625" style="30" customWidth="1"/>
    <col min="6639" max="6640" width="8.75" style="30" customWidth="1"/>
    <col min="6641" max="6643" width="11.125" style="30" customWidth="1"/>
    <col min="6644" max="6644" width="10.625" style="30" customWidth="1"/>
    <col min="6645" max="6646" width="8.75" style="30" customWidth="1"/>
    <col min="6647" max="6649" width="11.125" style="30" customWidth="1"/>
    <col min="6650" max="6650" width="10.125" style="30" customWidth="1"/>
    <col min="6651" max="6652" width="8.75" style="30" customWidth="1"/>
    <col min="6653" max="6655" width="11.125" style="30" customWidth="1"/>
    <col min="6656" max="6656" width="10.125" style="30" customWidth="1"/>
    <col min="6657" max="6658" width="8.75" style="30" customWidth="1"/>
    <col min="6659" max="6661" width="11.125" style="30" customWidth="1"/>
    <col min="6662" max="6662" width="10.125" style="30" customWidth="1"/>
    <col min="6663" max="6664" width="8.75" style="30" customWidth="1"/>
    <col min="6665" max="6665" width="3.75" style="30" customWidth="1"/>
    <col min="6666" max="6876" width="8.75" style="30"/>
    <col min="6877" max="6877" width="3" style="30" customWidth="1"/>
    <col min="6878" max="6879" width="7" style="30" customWidth="1"/>
    <col min="6880" max="6880" width="9.25" style="30" customWidth="1"/>
    <col min="6881" max="6884" width="11.125" style="30" customWidth="1"/>
    <col min="6885" max="6886" width="12.25" style="30" customWidth="1"/>
    <col min="6887" max="6887" width="11.625" style="30" customWidth="1"/>
    <col min="6888" max="6888" width="9.875" style="30" customWidth="1"/>
    <col min="6889" max="6890" width="10.5" style="30" customWidth="1"/>
    <col min="6891" max="6893" width="11.125" style="30" customWidth="1"/>
    <col min="6894" max="6894" width="10.625" style="30" customWidth="1"/>
    <col min="6895" max="6896" width="8.75" style="30" customWidth="1"/>
    <col min="6897" max="6899" width="11.125" style="30" customWidth="1"/>
    <col min="6900" max="6900" width="10.625" style="30" customWidth="1"/>
    <col min="6901" max="6902" width="8.75" style="30" customWidth="1"/>
    <col min="6903" max="6905" width="11.125" style="30" customWidth="1"/>
    <col min="6906" max="6906" width="10.125" style="30" customWidth="1"/>
    <col min="6907" max="6908" width="8.75" style="30" customWidth="1"/>
    <col min="6909" max="6911" width="11.125" style="30" customWidth="1"/>
    <col min="6912" max="6912" width="10.125" style="30" customWidth="1"/>
    <col min="6913" max="6914" width="8.75" style="30" customWidth="1"/>
    <col min="6915" max="6917" width="11.125" style="30" customWidth="1"/>
    <col min="6918" max="6918" width="10.125" style="30" customWidth="1"/>
    <col min="6919" max="6920" width="8.75" style="30" customWidth="1"/>
    <col min="6921" max="6921" width="3.75" style="30" customWidth="1"/>
    <col min="6922" max="7132" width="8.75" style="30"/>
    <col min="7133" max="7133" width="3" style="30" customWidth="1"/>
    <col min="7134" max="7135" width="7" style="30" customWidth="1"/>
    <col min="7136" max="7136" width="9.25" style="30" customWidth="1"/>
    <col min="7137" max="7140" width="11.125" style="30" customWidth="1"/>
    <col min="7141" max="7142" width="12.25" style="30" customWidth="1"/>
    <col min="7143" max="7143" width="11.625" style="30" customWidth="1"/>
    <col min="7144" max="7144" width="9.875" style="30" customWidth="1"/>
    <col min="7145" max="7146" width="10.5" style="30" customWidth="1"/>
    <col min="7147" max="7149" width="11.125" style="30" customWidth="1"/>
    <col min="7150" max="7150" width="10.625" style="30" customWidth="1"/>
    <col min="7151" max="7152" width="8.75" style="30" customWidth="1"/>
    <col min="7153" max="7155" width="11.125" style="30" customWidth="1"/>
    <col min="7156" max="7156" width="10.625" style="30" customWidth="1"/>
    <col min="7157" max="7158" width="8.75" style="30" customWidth="1"/>
    <col min="7159" max="7161" width="11.125" style="30" customWidth="1"/>
    <col min="7162" max="7162" width="10.125" style="30" customWidth="1"/>
    <col min="7163" max="7164" width="8.75" style="30" customWidth="1"/>
    <col min="7165" max="7167" width="11.125" style="30" customWidth="1"/>
    <col min="7168" max="7168" width="10.125" style="30" customWidth="1"/>
    <col min="7169" max="7170" width="8.75" style="30" customWidth="1"/>
    <col min="7171" max="7173" width="11.125" style="30" customWidth="1"/>
    <col min="7174" max="7174" width="10.125" style="30" customWidth="1"/>
    <col min="7175" max="7176" width="8.75" style="30" customWidth="1"/>
    <col min="7177" max="7177" width="3.75" style="30" customWidth="1"/>
    <col min="7178" max="7388" width="8.75" style="30"/>
    <col min="7389" max="7389" width="3" style="30" customWidth="1"/>
    <col min="7390" max="7391" width="7" style="30" customWidth="1"/>
    <col min="7392" max="7392" width="9.25" style="30" customWidth="1"/>
    <col min="7393" max="7396" width="11.125" style="30" customWidth="1"/>
    <col min="7397" max="7398" width="12.25" style="30" customWidth="1"/>
    <col min="7399" max="7399" width="11.625" style="30" customWidth="1"/>
    <col min="7400" max="7400" width="9.875" style="30" customWidth="1"/>
    <col min="7401" max="7402" width="10.5" style="30" customWidth="1"/>
    <col min="7403" max="7405" width="11.125" style="30" customWidth="1"/>
    <col min="7406" max="7406" width="10.625" style="30" customWidth="1"/>
    <col min="7407" max="7408" width="8.75" style="30" customWidth="1"/>
    <col min="7409" max="7411" width="11.125" style="30" customWidth="1"/>
    <col min="7412" max="7412" width="10.625" style="30" customWidth="1"/>
    <col min="7413" max="7414" width="8.75" style="30" customWidth="1"/>
    <col min="7415" max="7417" width="11.125" style="30" customWidth="1"/>
    <col min="7418" max="7418" width="10.125" style="30" customWidth="1"/>
    <col min="7419" max="7420" width="8.75" style="30" customWidth="1"/>
    <col min="7421" max="7423" width="11.125" style="30" customWidth="1"/>
    <col min="7424" max="7424" width="10.125" style="30" customWidth="1"/>
    <col min="7425" max="7426" width="8.75" style="30" customWidth="1"/>
    <col min="7427" max="7429" width="11.125" style="30" customWidth="1"/>
    <col min="7430" max="7430" width="10.125" style="30" customWidth="1"/>
    <col min="7431" max="7432" width="8.75" style="30" customWidth="1"/>
    <col min="7433" max="7433" width="3.75" style="30" customWidth="1"/>
    <col min="7434" max="7644" width="8.75" style="30"/>
    <col min="7645" max="7645" width="3" style="30" customWidth="1"/>
    <col min="7646" max="7647" width="7" style="30" customWidth="1"/>
    <col min="7648" max="7648" width="9.25" style="30" customWidth="1"/>
    <col min="7649" max="7652" width="11.125" style="30" customWidth="1"/>
    <col min="7653" max="7654" width="12.25" style="30" customWidth="1"/>
    <col min="7655" max="7655" width="11.625" style="30" customWidth="1"/>
    <col min="7656" max="7656" width="9.875" style="30" customWidth="1"/>
    <col min="7657" max="7658" width="10.5" style="30" customWidth="1"/>
    <col min="7659" max="7661" width="11.125" style="30" customWidth="1"/>
    <col min="7662" max="7662" width="10.625" style="30" customWidth="1"/>
    <col min="7663" max="7664" width="8.75" style="30" customWidth="1"/>
    <col min="7665" max="7667" width="11.125" style="30" customWidth="1"/>
    <col min="7668" max="7668" width="10.625" style="30" customWidth="1"/>
    <col min="7669" max="7670" width="8.75" style="30" customWidth="1"/>
    <col min="7671" max="7673" width="11.125" style="30" customWidth="1"/>
    <col min="7674" max="7674" width="10.125" style="30" customWidth="1"/>
    <col min="7675" max="7676" width="8.75" style="30" customWidth="1"/>
    <col min="7677" max="7679" width="11.125" style="30" customWidth="1"/>
    <col min="7680" max="7680" width="10.125" style="30" customWidth="1"/>
    <col min="7681" max="7682" width="8.75" style="30" customWidth="1"/>
    <col min="7683" max="7685" width="11.125" style="30" customWidth="1"/>
    <col min="7686" max="7686" width="10.125" style="30" customWidth="1"/>
    <col min="7687" max="7688" width="8.75" style="30" customWidth="1"/>
    <col min="7689" max="7689" width="3.75" style="30" customWidth="1"/>
    <col min="7690" max="7900" width="8.75" style="30"/>
    <col min="7901" max="7901" width="3" style="30" customWidth="1"/>
    <col min="7902" max="7903" width="7" style="30" customWidth="1"/>
    <col min="7904" max="7904" width="9.25" style="30" customWidth="1"/>
    <col min="7905" max="7908" width="11.125" style="30" customWidth="1"/>
    <col min="7909" max="7910" width="12.25" style="30" customWidth="1"/>
    <col min="7911" max="7911" width="11.625" style="30" customWidth="1"/>
    <col min="7912" max="7912" width="9.875" style="30" customWidth="1"/>
    <col min="7913" max="7914" width="10.5" style="30" customWidth="1"/>
    <col min="7915" max="7917" width="11.125" style="30" customWidth="1"/>
    <col min="7918" max="7918" width="10.625" style="30" customWidth="1"/>
    <col min="7919" max="7920" width="8.75" style="30" customWidth="1"/>
    <col min="7921" max="7923" width="11.125" style="30" customWidth="1"/>
    <col min="7924" max="7924" width="10.625" style="30" customWidth="1"/>
    <col min="7925" max="7926" width="8.75" style="30" customWidth="1"/>
    <col min="7927" max="7929" width="11.125" style="30" customWidth="1"/>
    <col min="7930" max="7930" width="10.125" style="30" customWidth="1"/>
    <col min="7931" max="7932" width="8.75" style="30" customWidth="1"/>
    <col min="7933" max="7935" width="11.125" style="30" customWidth="1"/>
    <col min="7936" max="7936" width="10.125" style="30" customWidth="1"/>
    <col min="7937" max="7938" width="8.75" style="30" customWidth="1"/>
    <col min="7939" max="7941" width="11.125" style="30" customWidth="1"/>
    <col min="7942" max="7942" width="10.125" style="30" customWidth="1"/>
    <col min="7943" max="7944" width="8.75" style="30" customWidth="1"/>
    <col min="7945" max="7945" width="3.75" style="30" customWidth="1"/>
    <col min="7946" max="8156" width="8.75" style="30"/>
    <col min="8157" max="8157" width="3" style="30" customWidth="1"/>
    <col min="8158" max="8159" width="7" style="30" customWidth="1"/>
    <col min="8160" max="8160" width="9.25" style="30" customWidth="1"/>
    <col min="8161" max="8164" width="11.125" style="30" customWidth="1"/>
    <col min="8165" max="8166" width="12.25" style="30" customWidth="1"/>
    <col min="8167" max="8167" width="11.625" style="30" customWidth="1"/>
    <col min="8168" max="8168" width="9.875" style="30" customWidth="1"/>
    <col min="8169" max="8170" width="10.5" style="30" customWidth="1"/>
    <col min="8171" max="8173" width="11.125" style="30" customWidth="1"/>
    <col min="8174" max="8174" width="10.625" style="30" customWidth="1"/>
    <col min="8175" max="8176" width="8.75" style="30" customWidth="1"/>
    <col min="8177" max="8179" width="11.125" style="30" customWidth="1"/>
    <col min="8180" max="8180" width="10.625" style="30" customWidth="1"/>
    <col min="8181" max="8182" width="8.75" style="30" customWidth="1"/>
    <col min="8183" max="8185" width="11.125" style="30" customWidth="1"/>
    <col min="8186" max="8186" width="10.125" style="30" customWidth="1"/>
    <col min="8187" max="8188" width="8.75" style="30" customWidth="1"/>
    <col min="8189" max="8191" width="11.125" style="30" customWidth="1"/>
    <col min="8192" max="8192" width="10.125" style="30" customWidth="1"/>
    <col min="8193" max="8194" width="8.75" style="30" customWidth="1"/>
    <col min="8195" max="8197" width="11.125" style="30" customWidth="1"/>
    <col min="8198" max="8198" width="10.125" style="30" customWidth="1"/>
    <col min="8199" max="8200" width="8.75" style="30" customWidth="1"/>
    <col min="8201" max="8201" width="3.75" style="30" customWidth="1"/>
    <col min="8202" max="8412" width="8.75" style="30"/>
    <col min="8413" max="8413" width="3" style="30" customWidth="1"/>
    <col min="8414" max="8415" width="7" style="30" customWidth="1"/>
    <col min="8416" max="8416" width="9.25" style="30" customWidth="1"/>
    <col min="8417" max="8420" width="11.125" style="30" customWidth="1"/>
    <col min="8421" max="8422" width="12.25" style="30" customWidth="1"/>
    <col min="8423" max="8423" width="11.625" style="30" customWidth="1"/>
    <col min="8424" max="8424" width="9.875" style="30" customWidth="1"/>
    <col min="8425" max="8426" width="10.5" style="30" customWidth="1"/>
    <col min="8427" max="8429" width="11.125" style="30" customWidth="1"/>
    <col min="8430" max="8430" width="10.625" style="30" customWidth="1"/>
    <col min="8431" max="8432" width="8.75" style="30" customWidth="1"/>
    <col min="8433" max="8435" width="11.125" style="30" customWidth="1"/>
    <col min="8436" max="8436" width="10.625" style="30" customWidth="1"/>
    <col min="8437" max="8438" width="8.75" style="30" customWidth="1"/>
    <col min="8439" max="8441" width="11.125" style="30" customWidth="1"/>
    <col min="8442" max="8442" width="10.125" style="30" customWidth="1"/>
    <col min="8443" max="8444" width="8.75" style="30" customWidth="1"/>
    <col min="8445" max="8447" width="11.125" style="30" customWidth="1"/>
    <col min="8448" max="8448" width="10.125" style="30" customWidth="1"/>
    <col min="8449" max="8450" width="8.75" style="30" customWidth="1"/>
    <col min="8451" max="8453" width="11.125" style="30" customWidth="1"/>
    <col min="8454" max="8454" width="10.125" style="30" customWidth="1"/>
    <col min="8455" max="8456" width="8.75" style="30" customWidth="1"/>
    <col min="8457" max="8457" width="3.75" style="30" customWidth="1"/>
    <col min="8458" max="8668" width="8.75" style="30"/>
    <col min="8669" max="8669" width="3" style="30" customWidth="1"/>
    <col min="8670" max="8671" width="7" style="30" customWidth="1"/>
    <col min="8672" max="8672" width="9.25" style="30" customWidth="1"/>
    <col min="8673" max="8676" width="11.125" style="30" customWidth="1"/>
    <col min="8677" max="8678" width="12.25" style="30" customWidth="1"/>
    <col min="8679" max="8679" width="11.625" style="30" customWidth="1"/>
    <col min="8680" max="8680" width="9.875" style="30" customWidth="1"/>
    <col min="8681" max="8682" width="10.5" style="30" customWidth="1"/>
    <col min="8683" max="8685" width="11.125" style="30" customWidth="1"/>
    <col min="8686" max="8686" width="10.625" style="30" customWidth="1"/>
    <col min="8687" max="8688" width="8.75" style="30" customWidth="1"/>
    <col min="8689" max="8691" width="11.125" style="30" customWidth="1"/>
    <col min="8692" max="8692" width="10.625" style="30" customWidth="1"/>
    <col min="8693" max="8694" width="8.75" style="30" customWidth="1"/>
    <col min="8695" max="8697" width="11.125" style="30" customWidth="1"/>
    <col min="8698" max="8698" width="10.125" style="30" customWidth="1"/>
    <col min="8699" max="8700" width="8.75" style="30" customWidth="1"/>
    <col min="8701" max="8703" width="11.125" style="30" customWidth="1"/>
    <col min="8704" max="8704" width="10.125" style="30" customWidth="1"/>
    <col min="8705" max="8706" width="8.75" style="30" customWidth="1"/>
    <col min="8707" max="8709" width="11.125" style="30" customWidth="1"/>
    <col min="8710" max="8710" width="10.125" style="30" customWidth="1"/>
    <col min="8711" max="8712" width="8.75" style="30" customWidth="1"/>
    <col min="8713" max="8713" width="3.75" style="30" customWidth="1"/>
    <col min="8714" max="8924" width="8.75" style="30"/>
    <col min="8925" max="8925" width="3" style="30" customWidth="1"/>
    <col min="8926" max="8927" width="7" style="30" customWidth="1"/>
    <col min="8928" max="8928" width="9.25" style="30" customWidth="1"/>
    <col min="8929" max="8932" width="11.125" style="30" customWidth="1"/>
    <col min="8933" max="8934" width="12.25" style="30" customWidth="1"/>
    <col min="8935" max="8935" width="11.625" style="30" customWidth="1"/>
    <col min="8936" max="8936" width="9.875" style="30" customWidth="1"/>
    <col min="8937" max="8938" width="10.5" style="30" customWidth="1"/>
    <col min="8939" max="8941" width="11.125" style="30" customWidth="1"/>
    <col min="8942" max="8942" width="10.625" style="30" customWidth="1"/>
    <col min="8943" max="8944" width="8.75" style="30" customWidth="1"/>
    <col min="8945" max="8947" width="11.125" style="30" customWidth="1"/>
    <col min="8948" max="8948" width="10.625" style="30" customWidth="1"/>
    <col min="8949" max="8950" width="8.75" style="30" customWidth="1"/>
    <col min="8951" max="8953" width="11.125" style="30" customWidth="1"/>
    <col min="8954" max="8954" width="10.125" style="30" customWidth="1"/>
    <col min="8955" max="8956" width="8.75" style="30" customWidth="1"/>
    <col min="8957" max="8959" width="11.125" style="30" customWidth="1"/>
    <col min="8960" max="8960" width="10.125" style="30" customWidth="1"/>
    <col min="8961" max="8962" width="8.75" style="30" customWidth="1"/>
    <col min="8963" max="8965" width="11.125" style="30" customWidth="1"/>
    <col min="8966" max="8966" width="10.125" style="30" customWidth="1"/>
    <col min="8967" max="8968" width="8.75" style="30" customWidth="1"/>
    <col min="8969" max="8969" width="3.75" style="30" customWidth="1"/>
    <col min="8970" max="9180" width="8.75" style="30"/>
    <col min="9181" max="9181" width="3" style="30" customWidth="1"/>
    <col min="9182" max="9183" width="7" style="30" customWidth="1"/>
    <col min="9184" max="9184" width="9.25" style="30" customWidth="1"/>
    <col min="9185" max="9188" width="11.125" style="30" customWidth="1"/>
    <col min="9189" max="9190" width="12.25" style="30" customWidth="1"/>
    <col min="9191" max="9191" width="11.625" style="30" customWidth="1"/>
    <col min="9192" max="9192" width="9.875" style="30" customWidth="1"/>
    <col min="9193" max="9194" width="10.5" style="30" customWidth="1"/>
    <col min="9195" max="9197" width="11.125" style="30" customWidth="1"/>
    <col min="9198" max="9198" width="10.625" style="30" customWidth="1"/>
    <col min="9199" max="9200" width="8.75" style="30" customWidth="1"/>
    <col min="9201" max="9203" width="11.125" style="30" customWidth="1"/>
    <col min="9204" max="9204" width="10.625" style="30" customWidth="1"/>
    <col min="9205" max="9206" width="8.75" style="30" customWidth="1"/>
    <col min="9207" max="9209" width="11.125" style="30" customWidth="1"/>
    <col min="9210" max="9210" width="10.125" style="30" customWidth="1"/>
    <col min="9211" max="9212" width="8.75" style="30" customWidth="1"/>
    <col min="9213" max="9215" width="11.125" style="30" customWidth="1"/>
    <col min="9216" max="9216" width="10.125" style="30" customWidth="1"/>
    <col min="9217" max="9218" width="8.75" style="30" customWidth="1"/>
    <col min="9219" max="9221" width="11.125" style="30" customWidth="1"/>
    <col min="9222" max="9222" width="10.125" style="30" customWidth="1"/>
    <col min="9223" max="9224" width="8.75" style="30" customWidth="1"/>
    <col min="9225" max="9225" width="3.75" style="30" customWidth="1"/>
    <col min="9226" max="9436" width="8.75" style="30"/>
    <col min="9437" max="9437" width="3" style="30" customWidth="1"/>
    <col min="9438" max="9439" width="7" style="30" customWidth="1"/>
    <col min="9440" max="9440" width="9.25" style="30" customWidth="1"/>
    <col min="9441" max="9444" width="11.125" style="30" customWidth="1"/>
    <col min="9445" max="9446" width="12.25" style="30" customWidth="1"/>
    <col min="9447" max="9447" width="11.625" style="30" customWidth="1"/>
    <col min="9448" max="9448" width="9.875" style="30" customWidth="1"/>
    <col min="9449" max="9450" width="10.5" style="30" customWidth="1"/>
    <col min="9451" max="9453" width="11.125" style="30" customWidth="1"/>
    <col min="9454" max="9454" width="10.625" style="30" customWidth="1"/>
    <col min="9455" max="9456" width="8.75" style="30" customWidth="1"/>
    <col min="9457" max="9459" width="11.125" style="30" customWidth="1"/>
    <col min="9460" max="9460" width="10.625" style="30" customWidth="1"/>
    <col min="9461" max="9462" width="8.75" style="30" customWidth="1"/>
    <col min="9463" max="9465" width="11.125" style="30" customWidth="1"/>
    <col min="9466" max="9466" width="10.125" style="30" customWidth="1"/>
    <col min="9467" max="9468" width="8.75" style="30" customWidth="1"/>
    <col min="9469" max="9471" width="11.125" style="30" customWidth="1"/>
    <col min="9472" max="9472" width="10.125" style="30" customWidth="1"/>
    <col min="9473" max="9474" width="8.75" style="30" customWidth="1"/>
    <col min="9475" max="9477" width="11.125" style="30" customWidth="1"/>
    <col min="9478" max="9478" width="10.125" style="30" customWidth="1"/>
    <col min="9479" max="9480" width="8.75" style="30" customWidth="1"/>
    <col min="9481" max="9481" width="3.75" style="30" customWidth="1"/>
    <col min="9482" max="9692" width="8.75" style="30"/>
    <col min="9693" max="9693" width="3" style="30" customWidth="1"/>
    <col min="9694" max="9695" width="7" style="30" customWidth="1"/>
    <col min="9696" max="9696" width="9.25" style="30" customWidth="1"/>
    <col min="9697" max="9700" width="11.125" style="30" customWidth="1"/>
    <col min="9701" max="9702" width="12.25" style="30" customWidth="1"/>
    <col min="9703" max="9703" width="11.625" style="30" customWidth="1"/>
    <col min="9704" max="9704" width="9.875" style="30" customWidth="1"/>
    <col min="9705" max="9706" width="10.5" style="30" customWidth="1"/>
    <col min="9707" max="9709" width="11.125" style="30" customWidth="1"/>
    <col min="9710" max="9710" width="10.625" style="30" customWidth="1"/>
    <col min="9711" max="9712" width="8.75" style="30" customWidth="1"/>
    <col min="9713" max="9715" width="11.125" style="30" customWidth="1"/>
    <col min="9716" max="9716" width="10.625" style="30" customWidth="1"/>
    <col min="9717" max="9718" width="8.75" style="30" customWidth="1"/>
    <col min="9719" max="9721" width="11.125" style="30" customWidth="1"/>
    <col min="9722" max="9722" width="10.125" style="30" customWidth="1"/>
    <col min="9723" max="9724" width="8.75" style="30" customWidth="1"/>
    <col min="9725" max="9727" width="11.125" style="30" customWidth="1"/>
    <col min="9728" max="9728" width="10.125" style="30" customWidth="1"/>
    <col min="9729" max="9730" width="8.75" style="30" customWidth="1"/>
    <col min="9731" max="9733" width="11.125" style="30" customWidth="1"/>
    <col min="9734" max="9734" width="10.125" style="30" customWidth="1"/>
    <col min="9735" max="9736" width="8.75" style="30" customWidth="1"/>
    <col min="9737" max="9737" width="3.75" style="30" customWidth="1"/>
    <col min="9738" max="9948" width="8.75" style="30"/>
    <col min="9949" max="9949" width="3" style="30" customWidth="1"/>
    <col min="9950" max="9951" width="7" style="30" customWidth="1"/>
    <col min="9952" max="9952" width="9.25" style="30" customWidth="1"/>
    <col min="9953" max="9956" width="11.125" style="30" customWidth="1"/>
    <col min="9957" max="9958" width="12.25" style="30" customWidth="1"/>
    <col min="9959" max="9959" width="11.625" style="30" customWidth="1"/>
    <col min="9960" max="9960" width="9.875" style="30" customWidth="1"/>
    <col min="9961" max="9962" width="10.5" style="30" customWidth="1"/>
    <col min="9963" max="9965" width="11.125" style="30" customWidth="1"/>
    <col min="9966" max="9966" width="10.625" style="30" customWidth="1"/>
    <col min="9967" max="9968" width="8.75" style="30" customWidth="1"/>
    <col min="9969" max="9971" width="11.125" style="30" customWidth="1"/>
    <col min="9972" max="9972" width="10.625" style="30" customWidth="1"/>
    <col min="9973" max="9974" width="8.75" style="30" customWidth="1"/>
    <col min="9975" max="9977" width="11.125" style="30" customWidth="1"/>
    <col min="9978" max="9978" width="10.125" style="30" customWidth="1"/>
    <col min="9979" max="9980" width="8.75" style="30" customWidth="1"/>
    <col min="9981" max="9983" width="11.125" style="30" customWidth="1"/>
    <col min="9984" max="9984" width="10.125" style="30" customWidth="1"/>
    <col min="9985" max="9986" width="8.75" style="30" customWidth="1"/>
    <col min="9987" max="9989" width="11.125" style="30" customWidth="1"/>
    <col min="9990" max="9990" width="10.125" style="30" customWidth="1"/>
    <col min="9991" max="9992" width="8.75" style="30" customWidth="1"/>
    <col min="9993" max="9993" width="3.75" style="30" customWidth="1"/>
    <col min="9994" max="10204" width="8.75" style="30"/>
    <col min="10205" max="10205" width="3" style="30" customWidth="1"/>
    <col min="10206" max="10207" width="7" style="30" customWidth="1"/>
    <col min="10208" max="10208" width="9.25" style="30" customWidth="1"/>
    <col min="10209" max="10212" width="11.125" style="30" customWidth="1"/>
    <col min="10213" max="10214" width="12.25" style="30" customWidth="1"/>
    <col min="10215" max="10215" width="11.625" style="30" customWidth="1"/>
    <col min="10216" max="10216" width="9.875" style="30" customWidth="1"/>
    <col min="10217" max="10218" width="10.5" style="30" customWidth="1"/>
    <col min="10219" max="10221" width="11.125" style="30" customWidth="1"/>
    <col min="10222" max="10222" width="10.625" style="30" customWidth="1"/>
    <col min="10223" max="10224" width="8.75" style="30" customWidth="1"/>
    <col min="10225" max="10227" width="11.125" style="30" customWidth="1"/>
    <col min="10228" max="10228" width="10.625" style="30" customWidth="1"/>
    <col min="10229" max="10230" width="8.75" style="30" customWidth="1"/>
    <col min="10231" max="10233" width="11.125" style="30" customWidth="1"/>
    <col min="10234" max="10234" width="10.125" style="30" customWidth="1"/>
    <col min="10235" max="10236" width="8.75" style="30" customWidth="1"/>
    <col min="10237" max="10239" width="11.125" style="30" customWidth="1"/>
    <col min="10240" max="10240" width="10.125" style="30" customWidth="1"/>
    <col min="10241" max="10242" width="8.75" style="30" customWidth="1"/>
    <col min="10243" max="10245" width="11.125" style="30" customWidth="1"/>
    <col min="10246" max="10246" width="10.125" style="30" customWidth="1"/>
    <col min="10247" max="10248" width="8.75" style="30" customWidth="1"/>
    <col min="10249" max="10249" width="3.75" style="30" customWidth="1"/>
    <col min="10250" max="10460" width="8.75" style="30"/>
    <col min="10461" max="10461" width="3" style="30" customWidth="1"/>
    <col min="10462" max="10463" width="7" style="30" customWidth="1"/>
    <col min="10464" max="10464" width="9.25" style="30" customWidth="1"/>
    <col min="10465" max="10468" width="11.125" style="30" customWidth="1"/>
    <col min="10469" max="10470" width="12.25" style="30" customWidth="1"/>
    <col min="10471" max="10471" width="11.625" style="30" customWidth="1"/>
    <col min="10472" max="10472" width="9.875" style="30" customWidth="1"/>
    <col min="10473" max="10474" width="10.5" style="30" customWidth="1"/>
    <col min="10475" max="10477" width="11.125" style="30" customWidth="1"/>
    <col min="10478" max="10478" width="10.625" style="30" customWidth="1"/>
    <col min="10479" max="10480" width="8.75" style="30" customWidth="1"/>
    <col min="10481" max="10483" width="11.125" style="30" customWidth="1"/>
    <col min="10484" max="10484" width="10.625" style="30" customWidth="1"/>
    <col min="10485" max="10486" width="8.75" style="30" customWidth="1"/>
    <col min="10487" max="10489" width="11.125" style="30" customWidth="1"/>
    <col min="10490" max="10490" width="10.125" style="30" customWidth="1"/>
    <col min="10491" max="10492" width="8.75" style="30" customWidth="1"/>
    <col min="10493" max="10495" width="11.125" style="30" customWidth="1"/>
    <col min="10496" max="10496" width="10.125" style="30" customWidth="1"/>
    <col min="10497" max="10498" width="8.75" style="30" customWidth="1"/>
    <col min="10499" max="10501" width="11.125" style="30" customWidth="1"/>
    <col min="10502" max="10502" width="10.125" style="30" customWidth="1"/>
    <col min="10503" max="10504" width="8.75" style="30" customWidth="1"/>
    <col min="10505" max="10505" width="3.75" style="30" customWidth="1"/>
    <col min="10506" max="10716" width="8.75" style="30"/>
    <col min="10717" max="10717" width="3" style="30" customWidth="1"/>
    <col min="10718" max="10719" width="7" style="30" customWidth="1"/>
    <col min="10720" max="10720" width="9.25" style="30" customWidth="1"/>
    <col min="10721" max="10724" width="11.125" style="30" customWidth="1"/>
    <col min="10725" max="10726" width="12.25" style="30" customWidth="1"/>
    <col min="10727" max="10727" width="11.625" style="30" customWidth="1"/>
    <col min="10728" max="10728" width="9.875" style="30" customWidth="1"/>
    <col min="10729" max="10730" width="10.5" style="30" customWidth="1"/>
    <col min="10731" max="10733" width="11.125" style="30" customWidth="1"/>
    <col min="10734" max="10734" width="10.625" style="30" customWidth="1"/>
    <col min="10735" max="10736" width="8.75" style="30" customWidth="1"/>
    <col min="10737" max="10739" width="11.125" style="30" customWidth="1"/>
    <col min="10740" max="10740" width="10.625" style="30" customWidth="1"/>
    <col min="10741" max="10742" width="8.75" style="30" customWidth="1"/>
    <col min="10743" max="10745" width="11.125" style="30" customWidth="1"/>
    <col min="10746" max="10746" width="10.125" style="30" customWidth="1"/>
    <col min="10747" max="10748" width="8.75" style="30" customWidth="1"/>
    <col min="10749" max="10751" width="11.125" style="30" customWidth="1"/>
    <col min="10752" max="10752" width="10.125" style="30" customWidth="1"/>
    <col min="10753" max="10754" width="8.75" style="30" customWidth="1"/>
    <col min="10755" max="10757" width="11.125" style="30" customWidth="1"/>
    <col min="10758" max="10758" width="10.125" style="30" customWidth="1"/>
    <col min="10759" max="10760" width="8.75" style="30" customWidth="1"/>
    <col min="10761" max="10761" width="3.75" style="30" customWidth="1"/>
    <col min="10762" max="10972" width="8.75" style="30"/>
    <col min="10973" max="10973" width="3" style="30" customWidth="1"/>
    <col min="10974" max="10975" width="7" style="30" customWidth="1"/>
    <col min="10976" max="10976" width="9.25" style="30" customWidth="1"/>
    <col min="10977" max="10980" width="11.125" style="30" customWidth="1"/>
    <col min="10981" max="10982" width="12.25" style="30" customWidth="1"/>
    <col min="10983" max="10983" width="11.625" style="30" customWidth="1"/>
    <col min="10984" max="10984" width="9.875" style="30" customWidth="1"/>
    <col min="10985" max="10986" width="10.5" style="30" customWidth="1"/>
    <col min="10987" max="10989" width="11.125" style="30" customWidth="1"/>
    <col min="10990" max="10990" width="10.625" style="30" customWidth="1"/>
    <col min="10991" max="10992" width="8.75" style="30" customWidth="1"/>
    <col min="10993" max="10995" width="11.125" style="30" customWidth="1"/>
    <col min="10996" max="10996" width="10.625" style="30" customWidth="1"/>
    <col min="10997" max="10998" width="8.75" style="30" customWidth="1"/>
    <col min="10999" max="11001" width="11.125" style="30" customWidth="1"/>
    <col min="11002" max="11002" width="10.125" style="30" customWidth="1"/>
    <col min="11003" max="11004" width="8.75" style="30" customWidth="1"/>
    <col min="11005" max="11007" width="11.125" style="30" customWidth="1"/>
    <col min="11008" max="11008" width="10.125" style="30" customWidth="1"/>
    <col min="11009" max="11010" width="8.75" style="30" customWidth="1"/>
    <col min="11011" max="11013" width="11.125" style="30" customWidth="1"/>
    <col min="11014" max="11014" width="10.125" style="30" customWidth="1"/>
    <col min="11015" max="11016" width="8.75" style="30" customWidth="1"/>
    <col min="11017" max="11017" width="3.75" style="30" customWidth="1"/>
    <col min="11018" max="11228" width="8.75" style="30"/>
    <col min="11229" max="11229" width="3" style="30" customWidth="1"/>
    <col min="11230" max="11231" width="7" style="30" customWidth="1"/>
    <col min="11232" max="11232" width="9.25" style="30" customWidth="1"/>
    <col min="11233" max="11236" width="11.125" style="30" customWidth="1"/>
    <col min="11237" max="11238" width="12.25" style="30" customWidth="1"/>
    <col min="11239" max="11239" width="11.625" style="30" customWidth="1"/>
    <col min="11240" max="11240" width="9.875" style="30" customWidth="1"/>
    <col min="11241" max="11242" width="10.5" style="30" customWidth="1"/>
    <col min="11243" max="11245" width="11.125" style="30" customWidth="1"/>
    <col min="11246" max="11246" width="10.625" style="30" customWidth="1"/>
    <col min="11247" max="11248" width="8.75" style="30" customWidth="1"/>
    <col min="11249" max="11251" width="11.125" style="30" customWidth="1"/>
    <col min="11252" max="11252" width="10.625" style="30" customWidth="1"/>
    <col min="11253" max="11254" width="8.75" style="30" customWidth="1"/>
    <col min="11255" max="11257" width="11.125" style="30" customWidth="1"/>
    <col min="11258" max="11258" width="10.125" style="30" customWidth="1"/>
    <col min="11259" max="11260" width="8.75" style="30" customWidth="1"/>
    <col min="11261" max="11263" width="11.125" style="30" customWidth="1"/>
    <col min="11264" max="11264" width="10.125" style="30" customWidth="1"/>
    <col min="11265" max="11266" width="8.75" style="30" customWidth="1"/>
    <col min="11267" max="11269" width="11.125" style="30" customWidth="1"/>
    <col min="11270" max="11270" width="10.125" style="30" customWidth="1"/>
    <col min="11271" max="11272" width="8.75" style="30" customWidth="1"/>
    <col min="11273" max="11273" width="3.75" style="30" customWidth="1"/>
    <col min="11274" max="11484" width="8.75" style="30"/>
    <col min="11485" max="11485" width="3" style="30" customWidth="1"/>
    <col min="11486" max="11487" width="7" style="30" customWidth="1"/>
    <col min="11488" max="11488" width="9.25" style="30" customWidth="1"/>
    <col min="11489" max="11492" width="11.125" style="30" customWidth="1"/>
    <col min="11493" max="11494" width="12.25" style="30" customWidth="1"/>
    <col min="11495" max="11495" width="11.625" style="30" customWidth="1"/>
    <col min="11496" max="11496" width="9.875" style="30" customWidth="1"/>
    <col min="11497" max="11498" width="10.5" style="30" customWidth="1"/>
    <col min="11499" max="11501" width="11.125" style="30" customWidth="1"/>
    <col min="11502" max="11502" width="10.625" style="30" customWidth="1"/>
    <col min="11503" max="11504" width="8.75" style="30" customWidth="1"/>
    <col min="11505" max="11507" width="11.125" style="30" customWidth="1"/>
    <col min="11508" max="11508" width="10.625" style="30" customWidth="1"/>
    <col min="11509" max="11510" width="8.75" style="30" customWidth="1"/>
    <col min="11511" max="11513" width="11.125" style="30" customWidth="1"/>
    <col min="11514" max="11514" width="10.125" style="30" customWidth="1"/>
    <col min="11515" max="11516" width="8.75" style="30" customWidth="1"/>
    <col min="11517" max="11519" width="11.125" style="30" customWidth="1"/>
    <col min="11520" max="11520" width="10.125" style="30" customWidth="1"/>
    <col min="11521" max="11522" width="8.75" style="30" customWidth="1"/>
    <col min="11523" max="11525" width="11.125" style="30" customWidth="1"/>
    <col min="11526" max="11526" width="10.125" style="30" customWidth="1"/>
    <col min="11527" max="11528" width="8.75" style="30" customWidth="1"/>
    <col min="11529" max="11529" width="3.75" style="30" customWidth="1"/>
    <col min="11530" max="11740" width="8.75" style="30"/>
    <col min="11741" max="11741" width="3" style="30" customWidth="1"/>
    <col min="11742" max="11743" width="7" style="30" customWidth="1"/>
    <col min="11744" max="11744" width="9.25" style="30" customWidth="1"/>
    <col min="11745" max="11748" width="11.125" style="30" customWidth="1"/>
    <col min="11749" max="11750" width="12.25" style="30" customWidth="1"/>
    <col min="11751" max="11751" width="11.625" style="30" customWidth="1"/>
    <col min="11752" max="11752" width="9.875" style="30" customWidth="1"/>
    <col min="11753" max="11754" width="10.5" style="30" customWidth="1"/>
    <col min="11755" max="11757" width="11.125" style="30" customWidth="1"/>
    <col min="11758" max="11758" width="10.625" style="30" customWidth="1"/>
    <col min="11759" max="11760" width="8.75" style="30" customWidth="1"/>
    <col min="11761" max="11763" width="11.125" style="30" customWidth="1"/>
    <col min="11764" max="11764" width="10.625" style="30" customWidth="1"/>
    <col min="11765" max="11766" width="8.75" style="30" customWidth="1"/>
    <col min="11767" max="11769" width="11.125" style="30" customWidth="1"/>
    <col min="11770" max="11770" width="10.125" style="30" customWidth="1"/>
    <col min="11771" max="11772" width="8.75" style="30" customWidth="1"/>
    <col min="11773" max="11775" width="11.125" style="30" customWidth="1"/>
    <col min="11776" max="11776" width="10.125" style="30" customWidth="1"/>
    <col min="11777" max="11778" width="8.75" style="30" customWidth="1"/>
    <col min="11779" max="11781" width="11.125" style="30" customWidth="1"/>
    <col min="11782" max="11782" width="10.125" style="30" customWidth="1"/>
    <col min="11783" max="11784" width="8.75" style="30" customWidth="1"/>
    <col min="11785" max="11785" width="3.75" style="30" customWidth="1"/>
    <col min="11786" max="11996" width="8.75" style="30"/>
    <col min="11997" max="11997" width="3" style="30" customWidth="1"/>
    <col min="11998" max="11999" width="7" style="30" customWidth="1"/>
    <col min="12000" max="12000" width="9.25" style="30" customWidth="1"/>
    <col min="12001" max="12004" width="11.125" style="30" customWidth="1"/>
    <col min="12005" max="12006" width="12.25" style="30" customWidth="1"/>
    <col min="12007" max="12007" width="11.625" style="30" customWidth="1"/>
    <col min="12008" max="12008" width="9.875" style="30" customWidth="1"/>
    <col min="12009" max="12010" width="10.5" style="30" customWidth="1"/>
    <col min="12011" max="12013" width="11.125" style="30" customWidth="1"/>
    <col min="12014" max="12014" width="10.625" style="30" customWidth="1"/>
    <col min="12015" max="12016" width="8.75" style="30" customWidth="1"/>
    <col min="12017" max="12019" width="11.125" style="30" customWidth="1"/>
    <col min="12020" max="12020" width="10.625" style="30" customWidth="1"/>
    <col min="12021" max="12022" width="8.75" style="30" customWidth="1"/>
    <col min="12023" max="12025" width="11.125" style="30" customWidth="1"/>
    <col min="12026" max="12026" width="10.125" style="30" customWidth="1"/>
    <col min="12027" max="12028" width="8.75" style="30" customWidth="1"/>
    <col min="12029" max="12031" width="11.125" style="30" customWidth="1"/>
    <col min="12032" max="12032" width="10.125" style="30" customWidth="1"/>
    <col min="12033" max="12034" width="8.75" style="30" customWidth="1"/>
    <col min="12035" max="12037" width="11.125" style="30" customWidth="1"/>
    <col min="12038" max="12038" width="10.125" style="30" customWidth="1"/>
    <col min="12039" max="12040" width="8.75" style="30" customWidth="1"/>
    <col min="12041" max="12041" width="3.75" style="30" customWidth="1"/>
    <col min="12042" max="12252" width="8.75" style="30"/>
    <col min="12253" max="12253" width="3" style="30" customWidth="1"/>
    <col min="12254" max="12255" width="7" style="30" customWidth="1"/>
    <col min="12256" max="12256" width="9.25" style="30" customWidth="1"/>
    <col min="12257" max="12260" width="11.125" style="30" customWidth="1"/>
    <col min="12261" max="12262" width="12.25" style="30" customWidth="1"/>
    <col min="12263" max="12263" width="11.625" style="30" customWidth="1"/>
    <col min="12264" max="12264" width="9.875" style="30" customWidth="1"/>
    <col min="12265" max="12266" width="10.5" style="30" customWidth="1"/>
    <col min="12267" max="12269" width="11.125" style="30" customWidth="1"/>
    <col min="12270" max="12270" width="10.625" style="30" customWidth="1"/>
    <col min="12271" max="12272" width="8.75" style="30" customWidth="1"/>
    <col min="12273" max="12275" width="11.125" style="30" customWidth="1"/>
    <col min="12276" max="12276" width="10.625" style="30" customWidth="1"/>
    <col min="12277" max="12278" width="8.75" style="30" customWidth="1"/>
    <col min="12279" max="12281" width="11.125" style="30" customWidth="1"/>
    <col min="12282" max="12282" width="10.125" style="30" customWidth="1"/>
    <col min="12283" max="12284" width="8.75" style="30" customWidth="1"/>
    <col min="12285" max="12287" width="11.125" style="30" customWidth="1"/>
    <col min="12288" max="12288" width="10.125" style="30" customWidth="1"/>
    <col min="12289" max="12290" width="8.75" style="30" customWidth="1"/>
    <col min="12291" max="12293" width="11.125" style="30" customWidth="1"/>
    <col min="12294" max="12294" width="10.125" style="30" customWidth="1"/>
    <col min="12295" max="12296" width="8.75" style="30" customWidth="1"/>
    <col min="12297" max="12297" width="3.75" style="30" customWidth="1"/>
    <col min="12298" max="12508" width="8.75" style="30"/>
    <col min="12509" max="12509" width="3" style="30" customWidth="1"/>
    <col min="12510" max="12511" width="7" style="30" customWidth="1"/>
    <col min="12512" max="12512" width="9.25" style="30" customWidth="1"/>
    <col min="12513" max="12516" width="11.125" style="30" customWidth="1"/>
    <col min="12517" max="12518" width="12.25" style="30" customWidth="1"/>
    <col min="12519" max="12519" width="11.625" style="30" customWidth="1"/>
    <col min="12520" max="12520" width="9.875" style="30" customWidth="1"/>
    <col min="12521" max="12522" width="10.5" style="30" customWidth="1"/>
    <col min="12523" max="12525" width="11.125" style="30" customWidth="1"/>
    <col min="12526" max="12526" width="10.625" style="30" customWidth="1"/>
    <col min="12527" max="12528" width="8.75" style="30" customWidth="1"/>
    <col min="12529" max="12531" width="11.125" style="30" customWidth="1"/>
    <col min="12532" max="12532" width="10.625" style="30" customWidth="1"/>
    <col min="12533" max="12534" width="8.75" style="30" customWidth="1"/>
    <col min="12535" max="12537" width="11.125" style="30" customWidth="1"/>
    <col min="12538" max="12538" width="10.125" style="30" customWidth="1"/>
    <col min="12539" max="12540" width="8.75" style="30" customWidth="1"/>
    <col min="12541" max="12543" width="11.125" style="30" customWidth="1"/>
    <col min="12544" max="12544" width="10.125" style="30" customWidth="1"/>
    <col min="12545" max="12546" width="8.75" style="30" customWidth="1"/>
    <col min="12547" max="12549" width="11.125" style="30" customWidth="1"/>
    <col min="12550" max="12550" width="10.125" style="30" customWidth="1"/>
    <col min="12551" max="12552" width="8.75" style="30" customWidth="1"/>
    <col min="12553" max="12553" width="3.75" style="30" customWidth="1"/>
    <col min="12554" max="12764" width="8.75" style="30"/>
    <col min="12765" max="12765" width="3" style="30" customWidth="1"/>
    <col min="12766" max="12767" width="7" style="30" customWidth="1"/>
    <col min="12768" max="12768" width="9.25" style="30" customWidth="1"/>
    <col min="12769" max="12772" width="11.125" style="30" customWidth="1"/>
    <col min="12773" max="12774" width="12.25" style="30" customWidth="1"/>
    <col min="12775" max="12775" width="11.625" style="30" customWidth="1"/>
    <col min="12776" max="12776" width="9.875" style="30" customWidth="1"/>
    <col min="12777" max="12778" width="10.5" style="30" customWidth="1"/>
    <col min="12779" max="12781" width="11.125" style="30" customWidth="1"/>
    <col min="12782" max="12782" width="10.625" style="30" customWidth="1"/>
    <col min="12783" max="12784" width="8.75" style="30" customWidth="1"/>
    <col min="12785" max="12787" width="11.125" style="30" customWidth="1"/>
    <col min="12788" max="12788" width="10.625" style="30" customWidth="1"/>
    <col min="12789" max="12790" width="8.75" style="30" customWidth="1"/>
    <col min="12791" max="12793" width="11.125" style="30" customWidth="1"/>
    <col min="12794" max="12794" width="10.125" style="30" customWidth="1"/>
    <col min="12795" max="12796" width="8.75" style="30" customWidth="1"/>
    <col min="12797" max="12799" width="11.125" style="30" customWidth="1"/>
    <col min="12800" max="12800" width="10.125" style="30" customWidth="1"/>
    <col min="12801" max="12802" width="8.75" style="30" customWidth="1"/>
    <col min="12803" max="12805" width="11.125" style="30" customWidth="1"/>
    <col min="12806" max="12806" width="10.125" style="30" customWidth="1"/>
    <col min="12807" max="12808" width="8.75" style="30" customWidth="1"/>
    <col min="12809" max="12809" width="3.75" style="30" customWidth="1"/>
    <col min="12810" max="13020" width="8.75" style="30"/>
    <col min="13021" max="13021" width="3" style="30" customWidth="1"/>
    <col min="13022" max="13023" width="7" style="30" customWidth="1"/>
    <col min="13024" max="13024" width="9.25" style="30" customWidth="1"/>
    <col min="13025" max="13028" width="11.125" style="30" customWidth="1"/>
    <col min="13029" max="13030" width="12.25" style="30" customWidth="1"/>
    <col min="13031" max="13031" width="11.625" style="30" customWidth="1"/>
    <col min="13032" max="13032" width="9.875" style="30" customWidth="1"/>
    <col min="13033" max="13034" width="10.5" style="30" customWidth="1"/>
    <col min="13035" max="13037" width="11.125" style="30" customWidth="1"/>
    <col min="13038" max="13038" width="10.625" style="30" customWidth="1"/>
    <col min="13039" max="13040" width="8.75" style="30" customWidth="1"/>
    <col min="13041" max="13043" width="11.125" style="30" customWidth="1"/>
    <col min="13044" max="13044" width="10.625" style="30" customWidth="1"/>
    <col min="13045" max="13046" width="8.75" style="30" customWidth="1"/>
    <col min="13047" max="13049" width="11.125" style="30" customWidth="1"/>
    <col min="13050" max="13050" width="10.125" style="30" customWidth="1"/>
    <col min="13051" max="13052" width="8.75" style="30" customWidth="1"/>
    <col min="13053" max="13055" width="11.125" style="30" customWidth="1"/>
    <col min="13056" max="13056" width="10.125" style="30" customWidth="1"/>
    <col min="13057" max="13058" width="8.75" style="30" customWidth="1"/>
    <col min="13059" max="13061" width="11.125" style="30" customWidth="1"/>
    <col min="13062" max="13062" width="10.125" style="30" customWidth="1"/>
    <col min="13063" max="13064" width="8.75" style="30" customWidth="1"/>
    <col min="13065" max="13065" width="3.75" style="30" customWidth="1"/>
    <col min="13066" max="13276" width="8.75" style="30"/>
    <col min="13277" max="13277" width="3" style="30" customWidth="1"/>
    <col min="13278" max="13279" width="7" style="30" customWidth="1"/>
    <col min="13280" max="13280" width="9.25" style="30" customWidth="1"/>
    <col min="13281" max="13284" width="11.125" style="30" customWidth="1"/>
    <col min="13285" max="13286" width="12.25" style="30" customWidth="1"/>
    <col min="13287" max="13287" width="11.625" style="30" customWidth="1"/>
    <col min="13288" max="13288" width="9.875" style="30" customWidth="1"/>
    <col min="13289" max="13290" width="10.5" style="30" customWidth="1"/>
    <col min="13291" max="13293" width="11.125" style="30" customWidth="1"/>
    <col min="13294" max="13294" width="10.625" style="30" customWidth="1"/>
    <col min="13295" max="13296" width="8.75" style="30" customWidth="1"/>
    <col min="13297" max="13299" width="11.125" style="30" customWidth="1"/>
    <col min="13300" max="13300" width="10.625" style="30" customWidth="1"/>
    <col min="13301" max="13302" width="8.75" style="30" customWidth="1"/>
    <col min="13303" max="13305" width="11.125" style="30" customWidth="1"/>
    <col min="13306" max="13306" width="10.125" style="30" customWidth="1"/>
    <col min="13307" max="13308" width="8.75" style="30" customWidth="1"/>
    <col min="13309" max="13311" width="11.125" style="30" customWidth="1"/>
    <col min="13312" max="13312" width="10.125" style="30" customWidth="1"/>
    <col min="13313" max="13314" width="8.75" style="30" customWidth="1"/>
    <col min="13315" max="13317" width="11.125" style="30" customWidth="1"/>
    <col min="13318" max="13318" width="10.125" style="30" customWidth="1"/>
    <col min="13319" max="13320" width="8.75" style="30" customWidth="1"/>
    <col min="13321" max="13321" width="3.75" style="30" customWidth="1"/>
    <col min="13322" max="13532" width="8.75" style="30"/>
    <col min="13533" max="13533" width="3" style="30" customWidth="1"/>
    <col min="13534" max="13535" width="7" style="30" customWidth="1"/>
    <col min="13536" max="13536" width="9.25" style="30" customWidth="1"/>
    <col min="13537" max="13540" width="11.125" style="30" customWidth="1"/>
    <col min="13541" max="13542" width="12.25" style="30" customWidth="1"/>
    <col min="13543" max="13543" width="11.625" style="30" customWidth="1"/>
    <col min="13544" max="13544" width="9.875" style="30" customWidth="1"/>
    <col min="13545" max="13546" width="10.5" style="30" customWidth="1"/>
    <col min="13547" max="13549" width="11.125" style="30" customWidth="1"/>
    <col min="13550" max="13550" width="10.625" style="30" customWidth="1"/>
    <col min="13551" max="13552" width="8.75" style="30" customWidth="1"/>
    <col min="13553" max="13555" width="11.125" style="30" customWidth="1"/>
    <col min="13556" max="13556" width="10.625" style="30" customWidth="1"/>
    <col min="13557" max="13558" width="8.75" style="30" customWidth="1"/>
    <col min="13559" max="13561" width="11.125" style="30" customWidth="1"/>
    <col min="13562" max="13562" width="10.125" style="30" customWidth="1"/>
    <col min="13563" max="13564" width="8.75" style="30" customWidth="1"/>
    <col min="13565" max="13567" width="11.125" style="30" customWidth="1"/>
    <col min="13568" max="13568" width="10.125" style="30" customWidth="1"/>
    <col min="13569" max="13570" width="8.75" style="30" customWidth="1"/>
    <col min="13571" max="13573" width="11.125" style="30" customWidth="1"/>
    <col min="13574" max="13574" width="10.125" style="30" customWidth="1"/>
    <col min="13575" max="13576" width="8.75" style="30" customWidth="1"/>
    <col min="13577" max="13577" width="3.75" style="30" customWidth="1"/>
    <col min="13578" max="13788" width="8.75" style="30"/>
    <col min="13789" max="13789" width="3" style="30" customWidth="1"/>
    <col min="13790" max="13791" width="7" style="30" customWidth="1"/>
    <col min="13792" max="13792" width="9.25" style="30" customWidth="1"/>
    <col min="13793" max="13796" width="11.125" style="30" customWidth="1"/>
    <col min="13797" max="13798" width="12.25" style="30" customWidth="1"/>
    <col min="13799" max="13799" width="11.625" style="30" customWidth="1"/>
    <col min="13800" max="13800" width="9.875" style="30" customWidth="1"/>
    <col min="13801" max="13802" width="10.5" style="30" customWidth="1"/>
    <col min="13803" max="13805" width="11.125" style="30" customWidth="1"/>
    <col min="13806" max="13806" width="10.625" style="30" customWidth="1"/>
    <col min="13807" max="13808" width="8.75" style="30" customWidth="1"/>
    <col min="13809" max="13811" width="11.125" style="30" customWidth="1"/>
    <col min="13812" max="13812" width="10.625" style="30" customWidth="1"/>
    <col min="13813" max="13814" width="8.75" style="30" customWidth="1"/>
    <col min="13815" max="13817" width="11.125" style="30" customWidth="1"/>
    <col min="13818" max="13818" width="10.125" style="30" customWidth="1"/>
    <col min="13819" max="13820" width="8.75" style="30" customWidth="1"/>
    <col min="13821" max="13823" width="11.125" style="30" customWidth="1"/>
    <col min="13824" max="13824" width="10.125" style="30" customWidth="1"/>
    <col min="13825" max="13826" width="8.75" style="30" customWidth="1"/>
    <col min="13827" max="13829" width="11.125" style="30" customWidth="1"/>
    <col min="13830" max="13830" width="10.125" style="30" customWidth="1"/>
    <col min="13831" max="13832" width="8.75" style="30" customWidth="1"/>
    <col min="13833" max="13833" width="3.75" style="30" customWidth="1"/>
    <col min="13834" max="14044" width="8.75" style="30"/>
    <col min="14045" max="14045" width="3" style="30" customWidth="1"/>
    <col min="14046" max="14047" width="7" style="30" customWidth="1"/>
    <col min="14048" max="14048" width="9.25" style="30" customWidth="1"/>
    <col min="14049" max="14052" width="11.125" style="30" customWidth="1"/>
    <col min="14053" max="14054" width="12.25" style="30" customWidth="1"/>
    <col min="14055" max="14055" width="11.625" style="30" customWidth="1"/>
    <col min="14056" max="14056" width="9.875" style="30" customWidth="1"/>
    <col min="14057" max="14058" width="10.5" style="30" customWidth="1"/>
    <col min="14059" max="14061" width="11.125" style="30" customWidth="1"/>
    <col min="14062" max="14062" width="10.625" style="30" customWidth="1"/>
    <col min="14063" max="14064" width="8.75" style="30" customWidth="1"/>
    <col min="14065" max="14067" width="11.125" style="30" customWidth="1"/>
    <col min="14068" max="14068" width="10.625" style="30" customWidth="1"/>
    <col min="14069" max="14070" width="8.75" style="30" customWidth="1"/>
    <col min="14071" max="14073" width="11.125" style="30" customWidth="1"/>
    <col min="14074" max="14074" width="10.125" style="30" customWidth="1"/>
    <col min="14075" max="14076" width="8.75" style="30" customWidth="1"/>
    <col min="14077" max="14079" width="11.125" style="30" customWidth="1"/>
    <col min="14080" max="14080" width="10.125" style="30" customWidth="1"/>
    <col min="14081" max="14082" width="8.75" style="30" customWidth="1"/>
    <col min="14083" max="14085" width="11.125" style="30" customWidth="1"/>
    <col min="14086" max="14086" width="10.125" style="30" customWidth="1"/>
    <col min="14087" max="14088" width="8.75" style="30" customWidth="1"/>
    <col min="14089" max="14089" width="3.75" style="30" customWidth="1"/>
    <col min="14090" max="14300" width="8.75" style="30"/>
    <col min="14301" max="14301" width="3" style="30" customWidth="1"/>
    <col min="14302" max="14303" width="7" style="30" customWidth="1"/>
    <col min="14304" max="14304" width="9.25" style="30" customWidth="1"/>
    <col min="14305" max="14308" width="11.125" style="30" customWidth="1"/>
    <col min="14309" max="14310" width="12.25" style="30" customWidth="1"/>
    <col min="14311" max="14311" width="11.625" style="30" customWidth="1"/>
    <col min="14312" max="14312" width="9.875" style="30" customWidth="1"/>
    <col min="14313" max="14314" width="10.5" style="30" customWidth="1"/>
    <col min="14315" max="14317" width="11.125" style="30" customWidth="1"/>
    <col min="14318" max="14318" width="10.625" style="30" customWidth="1"/>
    <col min="14319" max="14320" width="8.75" style="30" customWidth="1"/>
    <col min="14321" max="14323" width="11.125" style="30" customWidth="1"/>
    <col min="14324" max="14324" width="10.625" style="30" customWidth="1"/>
    <col min="14325" max="14326" width="8.75" style="30" customWidth="1"/>
    <col min="14327" max="14329" width="11.125" style="30" customWidth="1"/>
    <col min="14330" max="14330" width="10.125" style="30" customWidth="1"/>
    <col min="14331" max="14332" width="8.75" style="30" customWidth="1"/>
    <col min="14333" max="14335" width="11.125" style="30" customWidth="1"/>
    <col min="14336" max="14336" width="10.125" style="30" customWidth="1"/>
    <col min="14337" max="14338" width="8.75" style="30" customWidth="1"/>
    <col min="14339" max="14341" width="11.125" style="30" customWidth="1"/>
    <col min="14342" max="14342" width="10.125" style="30" customWidth="1"/>
    <col min="14343" max="14344" width="8.75" style="30" customWidth="1"/>
    <col min="14345" max="14345" width="3.75" style="30" customWidth="1"/>
    <col min="14346" max="14556" width="8.75" style="30"/>
    <col min="14557" max="14557" width="3" style="30" customWidth="1"/>
    <col min="14558" max="14559" width="7" style="30" customWidth="1"/>
    <col min="14560" max="14560" width="9.25" style="30" customWidth="1"/>
    <col min="14561" max="14564" width="11.125" style="30" customWidth="1"/>
    <col min="14565" max="14566" width="12.25" style="30" customWidth="1"/>
    <col min="14567" max="14567" width="11.625" style="30" customWidth="1"/>
    <col min="14568" max="14568" width="9.875" style="30" customWidth="1"/>
    <col min="14569" max="14570" width="10.5" style="30" customWidth="1"/>
    <col min="14571" max="14573" width="11.125" style="30" customWidth="1"/>
    <col min="14574" max="14574" width="10.625" style="30" customWidth="1"/>
    <col min="14575" max="14576" width="8.75" style="30" customWidth="1"/>
    <col min="14577" max="14579" width="11.125" style="30" customWidth="1"/>
    <col min="14580" max="14580" width="10.625" style="30" customWidth="1"/>
    <col min="14581" max="14582" width="8.75" style="30" customWidth="1"/>
    <col min="14583" max="14585" width="11.125" style="30" customWidth="1"/>
    <col min="14586" max="14586" width="10.125" style="30" customWidth="1"/>
    <col min="14587" max="14588" width="8.75" style="30" customWidth="1"/>
    <col min="14589" max="14591" width="11.125" style="30" customWidth="1"/>
    <col min="14592" max="14592" width="10.125" style="30" customWidth="1"/>
    <col min="14593" max="14594" width="8.75" style="30" customWidth="1"/>
    <col min="14595" max="14597" width="11.125" style="30" customWidth="1"/>
    <col min="14598" max="14598" width="10.125" style="30" customWidth="1"/>
    <col min="14599" max="14600" width="8.75" style="30" customWidth="1"/>
    <col min="14601" max="14601" width="3.75" style="30" customWidth="1"/>
    <col min="14602" max="14812" width="8.75" style="30"/>
    <col min="14813" max="14813" width="3" style="30" customWidth="1"/>
    <col min="14814" max="14815" width="7" style="30" customWidth="1"/>
    <col min="14816" max="14816" width="9.25" style="30" customWidth="1"/>
    <col min="14817" max="14820" width="11.125" style="30" customWidth="1"/>
    <col min="14821" max="14822" width="12.25" style="30" customWidth="1"/>
    <col min="14823" max="14823" width="11.625" style="30" customWidth="1"/>
    <col min="14824" max="14824" width="9.875" style="30" customWidth="1"/>
    <col min="14825" max="14826" width="10.5" style="30" customWidth="1"/>
    <col min="14827" max="14829" width="11.125" style="30" customWidth="1"/>
    <col min="14830" max="14830" width="10.625" style="30" customWidth="1"/>
    <col min="14831" max="14832" width="8.75" style="30" customWidth="1"/>
    <col min="14833" max="14835" width="11.125" style="30" customWidth="1"/>
    <col min="14836" max="14836" width="10.625" style="30" customWidth="1"/>
    <col min="14837" max="14838" width="8.75" style="30" customWidth="1"/>
    <col min="14839" max="14841" width="11.125" style="30" customWidth="1"/>
    <col min="14842" max="14842" width="10.125" style="30" customWidth="1"/>
    <col min="14843" max="14844" width="8.75" style="30" customWidth="1"/>
    <col min="14845" max="14847" width="11.125" style="30" customWidth="1"/>
    <col min="14848" max="14848" width="10.125" style="30" customWidth="1"/>
    <col min="14849" max="14850" width="8.75" style="30" customWidth="1"/>
    <col min="14851" max="14853" width="11.125" style="30" customWidth="1"/>
    <col min="14854" max="14854" width="10.125" style="30" customWidth="1"/>
    <col min="14855" max="14856" width="8.75" style="30" customWidth="1"/>
    <col min="14857" max="14857" width="3.75" style="30" customWidth="1"/>
    <col min="14858" max="15068" width="8.75" style="30"/>
    <col min="15069" max="15069" width="3" style="30" customWidth="1"/>
    <col min="15070" max="15071" width="7" style="30" customWidth="1"/>
    <col min="15072" max="15072" width="9.25" style="30" customWidth="1"/>
    <col min="15073" max="15076" width="11.125" style="30" customWidth="1"/>
    <col min="15077" max="15078" width="12.25" style="30" customWidth="1"/>
    <col min="15079" max="15079" width="11.625" style="30" customWidth="1"/>
    <col min="15080" max="15080" width="9.875" style="30" customWidth="1"/>
    <col min="15081" max="15082" width="10.5" style="30" customWidth="1"/>
    <col min="15083" max="15085" width="11.125" style="30" customWidth="1"/>
    <col min="15086" max="15086" width="10.625" style="30" customWidth="1"/>
    <col min="15087" max="15088" width="8.75" style="30" customWidth="1"/>
    <col min="15089" max="15091" width="11.125" style="30" customWidth="1"/>
    <col min="15092" max="15092" width="10.625" style="30" customWidth="1"/>
    <col min="15093" max="15094" width="8.75" style="30" customWidth="1"/>
    <col min="15095" max="15097" width="11.125" style="30" customWidth="1"/>
    <col min="15098" max="15098" width="10.125" style="30" customWidth="1"/>
    <col min="15099" max="15100" width="8.75" style="30" customWidth="1"/>
    <col min="15101" max="15103" width="11.125" style="30" customWidth="1"/>
    <col min="15104" max="15104" width="10.125" style="30" customWidth="1"/>
    <col min="15105" max="15106" width="8.75" style="30" customWidth="1"/>
    <col min="15107" max="15109" width="11.125" style="30" customWidth="1"/>
    <col min="15110" max="15110" width="10.125" style="30" customWidth="1"/>
    <col min="15111" max="15112" width="8.75" style="30" customWidth="1"/>
    <col min="15113" max="15113" width="3.75" style="30" customWidth="1"/>
    <col min="15114" max="15324" width="8.75" style="30"/>
    <col min="15325" max="15325" width="3" style="30" customWidth="1"/>
    <col min="15326" max="15327" width="7" style="30" customWidth="1"/>
    <col min="15328" max="15328" width="9.25" style="30" customWidth="1"/>
    <col min="15329" max="15332" width="11.125" style="30" customWidth="1"/>
    <col min="15333" max="15334" width="12.25" style="30" customWidth="1"/>
    <col min="15335" max="15335" width="11.625" style="30" customWidth="1"/>
    <col min="15336" max="15336" width="9.875" style="30" customWidth="1"/>
    <col min="15337" max="15338" width="10.5" style="30" customWidth="1"/>
    <col min="15339" max="15341" width="11.125" style="30" customWidth="1"/>
    <col min="15342" max="15342" width="10.625" style="30" customWidth="1"/>
    <col min="15343" max="15344" width="8.75" style="30" customWidth="1"/>
    <col min="15345" max="15347" width="11.125" style="30" customWidth="1"/>
    <col min="15348" max="15348" width="10.625" style="30" customWidth="1"/>
    <col min="15349" max="15350" width="8.75" style="30" customWidth="1"/>
    <col min="15351" max="15353" width="11.125" style="30" customWidth="1"/>
    <col min="15354" max="15354" width="10.125" style="30" customWidth="1"/>
    <col min="15355" max="15356" width="8.75" style="30" customWidth="1"/>
    <col min="15357" max="15359" width="11.125" style="30" customWidth="1"/>
    <col min="15360" max="15360" width="10.125" style="30" customWidth="1"/>
    <col min="15361" max="15362" width="8.75" style="30" customWidth="1"/>
    <col min="15363" max="15365" width="11.125" style="30" customWidth="1"/>
    <col min="15366" max="15366" width="10.125" style="30" customWidth="1"/>
    <col min="15367" max="15368" width="8.75" style="30" customWidth="1"/>
    <col min="15369" max="15369" width="3.75" style="30" customWidth="1"/>
    <col min="15370" max="15580" width="8.75" style="30"/>
    <col min="15581" max="15581" width="3" style="30" customWidth="1"/>
    <col min="15582" max="15583" width="7" style="30" customWidth="1"/>
    <col min="15584" max="15584" width="9.25" style="30" customWidth="1"/>
    <col min="15585" max="15588" width="11.125" style="30" customWidth="1"/>
    <col min="15589" max="15590" width="12.25" style="30" customWidth="1"/>
    <col min="15591" max="15591" width="11.625" style="30" customWidth="1"/>
    <col min="15592" max="15592" width="9.875" style="30" customWidth="1"/>
    <col min="15593" max="15594" width="10.5" style="30" customWidth="1"/>
    <col min="15595" max="15597" width="11.125" style="30" customWidth="1"/>
    <col min="15598" max="15598" width="10.625" style="30" customWidth="1"/>
    <col min="15599" max="15600" width="8.75" style="30" customWidth="1"/>
    <col min="15601" max="15603" width="11.125" style="30" customWidth="1"/>
    <col min="15604" max="15604" width="10.625" style="30" customWidth="1"/>
    <col min="15605" max="15606" width="8.75" style="30" customWidth="1"/>
    <col min="15607" max="15609" width="11.125" style="30" customWidth="1"/>
    <col min="15610" max="15610" width="10.125" style="30" customWidth="1"/>
    <col min="15611" max="15612" width="8.75" style="30" customWidth="1"/>
    <col min="15613" max="15615" width="11.125" style="30" customWidth="1"/>
    <col min="15616" max="15616" width="10.125" style="30" customWidth="1"/>
    <col min="15617" max="15618" width="8.75" style="30" customWidth="1"/>
    <col min="15619" max="15621" width="11.125" style="30" customWidth="1"/>
    <col min="15622" max="15622" width="10.125" style="30" customWidth="1"/>
    <col min="15623" max="15624" width="8.75" style="30" customWidth="1"/>
    <col min="15625" max="15625" width="3.75" style="30" customWidth="1"/>
    <col min="15626" max="15836" width="8.75" style="30"/>
    <col min="15837" max="15837" width="3" style="30" customWidth="1"/>
    <col min="15838" max="15839" width="7" style="30" customWidth="1"/>
    <col min="15840" max="15840" width="9.25" style="30" customWidth="1"/>
    <col min="15841" max="15844" width="11.125" style="30" customWidth="1"/>
    <col min="15845" max="15846" width="12.25" style="30" customWidth="1"/>
    <col min="15847" max="15847" width="11.625" style="30" customWidth="1"/>
    <col min="15848" max="15848" width="9.875" style="30" customWidth="1"/>
    <col min="15849" max="15850" width="10.5" style="30" customWidth="1"/>
    <col min="15851" max="15853" width="11.125" style="30" customWidth="1"/>
    <col min="15854" max="15854" width="10.625" style="30" customWidth="1"/>
    <col min="15855" max="15856" width="8.75" style="30" customWidth="1"/>
    <col min="15857" max="15859" width="11.125" style="30" customWidth="1"/>
    <col min="15860" max="15860" width="10.625" style="30" customWidth="1"/>
    <col min="15861" max="15862" width="8.75" style="30" customWidth="1"/>
    <col min="15863" max="15865" width="11.125" style="30" customWidth="1"/>
    <col min="15866" max="15866" width="10.125" style="30" customWidth="1"/>
    <col min="15867" max="15868" width="8.75" style="30" customWidth="1"/>
    <col min="15869" max="15871" width="11.125" style="30" customWidth="1"/>
    <col min="15872" max="15872" width="10.125" style="30" customWidth="1"/>
    <col min="15873" max="15874" width="8.75" style="30" customWidth="1"/>
    <col min="15875" max="15877" width="11.125" style="30" customWidth="1"/>
    <col min="15878" max="15878" width="10.125" style="30" customWidth="1"/>
    <col min="15879" max="15880" width="8.75" style="30" customWidth="1"/>
    <col min="15881" max="15881" width="3.75" style="30" customWidth="1"/>
    <col min="15882" max="16092" width="8.75" style="30"/>
    <col min="16093" max="16093" width="3" style="30" customWidth="1"/>
    <col min="16094" max="16095" width="7" style="30" customWidth="1"/>
    <col min="16096" max="16096" width="9.25" style="30" customWidth="1"/>
    <col min="16097" max="16100" width="11.125" style="30" customWidth="1"/>
    <col min="16101" max="16102" width="12.25" style="30" customWidth="1"/>
    <col min="16103" max="16103" width="11.625" style="30" customWidth="1"/>
    <col min="16104" max="16104" width="9.875" style="30" customWidth="1"/>
    <col min="16105" max="16106" width="10.5" style="30" customWidth="1"/>
    <col min="16107" max="16109" width="11.125" style="30" customWidth="1"/>
    <col min="16110" max="16110" width="10.625" style="30" customWidth="1"/>
    <col min="16111" max="16112" width="8.75" style="30" customWidth="1"/>
    <col min="16113" max="16115" width="11.125" style="30" customWidth="1"/>
    <col min="16116" max="16116" width="10.625" style="30" customWidth="1"/>
    <col min="16117" max="16118" width="8.75" style="30" customWidth="1"/>
    <col min="16119" max="16121" width="11.125" style="30" customWidth="1"/>
    <col min="16122" max="16122" width="10.125" style="30" customWidth="1"/>
    <col min="16123" max="16124" width="8.75" style="30" customWidth="1"/>
    <col min="16125" max="16127" width="11.125" style="30" customWidth="1"/>
    <col min="16128" max="16128" width="10.125" style="30" customWidth="1"/>
    <col min="16129" max="16130" width="8.75" style="30" customWidth="1"/>
    <col min="16131" max="16133" width="11.125" style="30" customWidth="1"/>
    <col min="16134" max="16134" width="10.125" style="30" customWidth="1"/>
    <col min="16135" max="16136" width="8.75" style="30" customWidth="1"/>
    <col min="16137" max="16137" width="3.75" style="30" customWidth="1"/>
    <col min="16138" max="16384" width="8.75" style="30"/>
  </cols>
  <sheetData>
    <row r="1" spans="1:9" ht="31.15" customHeight="1" x14ac:dyDescent="0.15">
      <c r="A1" s="29"/>
      <c r="B1" s="78" t="s">
        <v>73</v>
      </c>
      <c r="C1" s="79"/>
      <c r="D1" s="79"/>
      <c r="E1" s="79"/>
      <c r="F1" s="79"/>
      <c r="G1" s="79"/>
      <c r="H1" s="79"/>
      <c r="I1" s="79"/>
    </row>
    <row r="2" spans="1:9" ht="114.75" customHeight="1" x14ac:dyDescent="0.15">
      <c r="A2" s="29"/>
      <c r="B2" s="77" t="s">
        <v>74</v>
      </c>
      <c r="C2" s="77"/>
      <c r="D2" s="77"/>
      <c r="E2" s="77"/>
      <c r="F2" s="77"/>
      <c r="G2" s="77"/>
      <c r="H2" s="77"/>
      <c r="I2" s="77"/>
    </row>
    <row r="3" spans="1:9" ht="15.6" customHeight="1" x14ac:dyDescent="0.15">
      <c r="A3" s="29"/>
      <c r="B3" s="75" t="s">
        <v>43</v>
      </c>
      <c r="C3" s="76"/>
      <c r="D3" s="40"/>
      <c r="E3" s="67" t="s">
        <v>44</v>
      </c>
      <c r="F3" s="67"/>
      <c r="G3" s="67"/>
      <c r="H3" s="67"/>
      <c r="I3" s="67"/>
    </row>
    <row r="4" spans="1:9" ht="20.25" customHeight="1" x14ac:dyDescent="0.15">
      <c r="A4" s="29"/>
      <c r="B4" s="72" t="s">
        <v>59</v>
      </c>
      <c r="C4" s="73"/>
      <c r="D4" s="74"/>
      <c r="E4" s="68">
        <v>0.25</v>
      </c>
      <c r="F4" s="68"/>
      <c r="G4" s="68"/>
      <c r="H4" s="68"/>
      <c r="I4" s="68"/>
    </row>
    <row r="5" spans="1:9" s="32" customFormat="1" ht="33" customHeight="1" x14ac:dyDescent="0.15">
      <c r="A5" s="31"/>
      <c r="B5" s="28" t="s">
        <v>41</v>
      </c>
      <c r="C5" s="28" t="s">
        <v>42</v>
      </c>
      <c r="D5" s="11" t="s">
        <v>45</v>
      </c>
      <c r="E5" s="11" t="s">
        <v>63</v>
      </c>
      <c r="F5" s="11" t="s">
        <v>64</v>
      </c>
      <c r="G5" s="11" t="s">
        <v>65</v>
      </c>
      <c r="H5" s="11" t="s">
        <v>66</v>
      </c>
      <c r="I5" s="11" t="s">
        <v>62</v>
      </c>
    </row>
    <row r="6" spans="1:9" ht="14.25" customHeight="1" x14ac:dyDescent="0.15">
      <c r="A6" s="29"/>
      <c r="B6" s="33">
        <v>1</v>
      </c>
      <c r="C6" s="33"/>
      <c r="D6" s="69">
        <v>0.25</v>
      </c>
      <c r="E6" s="34">
        <f>IF(COUNTA('专家估计表－起始:专家估计表－终止'!C4)=0,0,SUM('专家估计表－起始:专家估计表－终止'!C4)/COUNTA('专家估计表－起始:专家估计表－终止'!C4))</f>
        <v>0</v>
      </c>
      <c r="F6" s="34">
        <f>IF(COUNTA('专家估计表－起始:专家估计表－终止'!D4)=0,0,SUM('专家估计表－起始:专家估计表－终止'!D4)/COUNTA('专家估计表－起始:专家估计表－终止'!D4))</f>
        <v>0</v>
      </c>
      <c r="G6" s="34">
        <f>IF(COUNTA('专家估计表－起始:专家估计表－终止'!E4)=0,0,SUM('专家估计表－起始:专家估计表－终止'!E4)/COUNTA('专家估计表－起始:专家估计表－终止'!E4))</f>
        <v>0</v>
      </c>
      <c r="H6" s="136">
        <f>IF(COUNT('专家估计表－起始:专家估计表－终止'!G4)=0,0,SUM('专家估计表－起始:专家估计表－终止'!G4)/COUNT('专家估计表－起始:专家估计表－终止'!G4))</f>
        <v>0</v>
      </c>
      <c r="I6" s="34" t="b">
        <f>AND('专家估计表－起始:专家估计表－终止'!I4)</f>
        <v>1</v>
      </c>
    </row>
    <row r="7" spans="1:9" ht="14.25" customHeight="1" x14ac:dyDescent="0.15">
      <c r="A7" s="29"/>
      <c r="B7" s="33">
        <v>2</v>
      </c>
      <c r="C7" s="33"/>
      <c r="D7" s="70"/>
      <c r="E7" s="34">
        <f>IF(COUNTA('专家估计表－起始:专家估计表－终止'!C5)=0,0,SUM('专家估计表－起始:专家估计表－终止'!C5)/COUNTA('专家估计表－起始:专家估计表－终止'!C5))</f>
        <v>0</v>
      </c>
      <c r="F7" s="34">
        <f>IF(COUNTA('专家估计表－起始:专家估计表－终止'!D5)=0,0,SUM('专家估计表－起始:专家估计表－终止'!D5)/COUNTA('专家估计表－起始:专家估计表－终止'!D5))</f>
        <v>0</v>
      </c>
      <c r="G7" s="34">
        <f>IF(COUNTA('专家估计表－起始:专家估计表－终止'!E5)=0,0,SUM('专家估计表－起始:专家估计表－终止'!E5)/COUNTA('专家估计表－起始:专家估计表－终止'!E5))</f>
        <v>0</v>
      </c>
      <c r="H7" s="136">
        <f>IF(COUNT('专家估计表－起始:专家估计表－终止'!G5)=0,0,SUM('专家估计表－起始:专家估计表－终止'!G5)/COUNT('专家估计表－起始:专家估计表－终止'!G5))</f>
        <v>0</v>
      </c>
      <c r="I7" s="34" t="b">
        <f>AND('专家估计表－起始:专家估计表－终止'!I5)</f>
        <v>1</v>
      </c>
    </row>
    <row r="8" spans="1:9" ht="14.25" customHeight="1" x14ac:dyDescent="0.15">
      <c r="A8" s="29"/>
      <c r="B8" s="33">
        <v>3</v>
      </c>
      <c r="C8" s="33"/>
      <c r="D8" s="70"/>
      <c r="E8" s="34">
        <f>IF(COUNTA('专家估计表－起始:专家估计表－终止'!C6)=0,0,SUM('专家估计表－起始:专家估计表－终止'!C6)/COUNTA('专家估计表－起始:专家估计表－终止'!C6))</f>
        <v>0</v>
      </c>
      <c r="F8" s="34">
        <f>IF(COUNTA('专家估计表－起始:专家估计表－终止'!D6)=0,0,SUM('专家估计表－起始:专家估计表－终止'!D6)/COUNTA('专家估计表－起始:专家估计表－终止'!D6))</f>
        <v>0</v>
      </c>
      <c r="G8" s="34">
        <f>IF(COUNTA('专家估计表－起始:专家估计表－终止'!E6)=0,0,SUM('专家估计表－起始:专家估计表－终止'!E6)/COUNTA('专家估计表－起始:专家估计表－终止'!E6))</f>
        <v>0</v>
      </c>
      <c r="H8" s="136">
        <f>IF(COUNT('专家估计表－起始:专家估计表－终止'!G6)=0,0,SUM('专家估计表－起始:专家估计表－终止'!G6)/COUNT('专家估计表－起始:专家估计表－终止'!G6))</f>
        <v>0</v>
      </c>
      <c r="I8" s="34" t="b">
        <f>AND('专家估计表－起始:专家估计表－终止'!I6)</f>
        <v>1</v>
      </c>
    </row>
    <row r="9" spans="1:9" ht="14.25" customHeight="1" x14ac:dyDescent="0.15">
      <c r="A9" s="29"/>
      <c r="B9" s="33">
        <v>4</v>
      </c>
      <c r="C9" s="33"/>
      <c r="D9" s="70"/>
      <c r="E9" s="34">
        <f>IF(COUNTA('专家估计表－起始:专家估计表－终止'!C7)=0,0,SUM('专家估计表－起始:专家估计表－终止'!C7)/COUNTA('专家估计表－起始:专家估计表－终止'!C7))</f>
        <v>0</v>
      </c>
      <c r="F9" s="34">
        <f>IF(COUNTA('专家估计表－起始:专家估计表－终止'!D7)=0,0,SUM('专家估计表－起始:专家估计表－终止'!D7)/COUNTA('专家估计表－起始:专家估计表－终止'!D7))</f>
        <v>0</v>
      </c>
      <c r="G9" s="34">
        <f>IF(COUNTA('专家估计表－起始:专家估计表－终止'!E7)=0,0,SUM('专家估计表－起始:专家估计表－终止'!E7)/COUNTA('专家估计表－起始:专家估计表－终止'!E7))</f>
        <v>0</v>
      </c>
      <c r="H9" s="136">
        <f>IF(COUNT('专家估计表－起始:专家估计表－终止'!G7)=0,0,SUM('专家估计表－起始:专家估计表－终止'!G7)/COUNT('专家估计表－起始:专家估计表－终止'!G7))</f>
        <v>0</v>
      </c>
      <c r="I9" s="34" t="b">
        <f>AND('专家估计表－起始:专家估计表－终止'!I7)</f>
        <v>1</v>
      </c>
    </row>
    <row r="10" spans="1:9" ht="14.25" customHeight="1" x14ac:dyDescent="0.15">
      <c r="A10" s="29"/>
      <c r="B10" s="33">
        <v>5</v>
      </c>
      <c r="C10" s="33"/>
      <c r="D10" s="70"/>
      <c r="E10" s="34">
        <f>IF(COUNTA('专家估计表－起始:专家估计表－终止'!C8)=0,0,SUM('专家估计表－起始:专家估计表－终止'!C8)/COUNTA('专家估计表－起始:专家估计表－终止'!C8))</f>
        <v>0</v>
      </c>
      <c r="F10" s="34">
        <f>IF(COUNTA('专家估计表－起始:专家估计表－终止'!D8)=0,0,SUM('专家估计表－起始:专家估计表－终止'!D8)/COUNTA('专家估计表－起始:专家估计表－终止'!D8))</f>
        <v>0</v>
      </c>
      <c r="G10" s="34">
        <f>IF(COUNTA('专家估计表－起始:专家估计表－终止'!E8)=0,0,SUM('专家估计表－起始:专家估计表－终止'!E8)/COUNTA('专家估计表－起始:专家估计表－终止'!E8))</f>
        <v>0</v>
      </c>
      <c r="H10" s="136">
        <f>IF(COUNT('专家估计表－起始:专家估计表－终止'!G8)=0,0,SUM('专家估计表－起始:专家估计表－终止'!G8)/COUNT('专家估计表－起始:专家估计表－终止'!G8))</f>
        <v>0</v>
      </c>
      <c r="I10" s="34" t="b">
        <f>AND('专家估计表－起始:专家估计表－终止'!I8)</f>
        <v>1</v>
      </c>
    </row>
    <row r="11" spans="1:9" ht="14.25" customHeight="1" x14ac:dyDescent="0.15">
      <c r="A11" s="29"/>
      <c r="B11" s="33">
        <v>6</v>
      </c>
      <c r="C11" s="33"/>
      <c r="D11" s="70"/>
      <c r="E11" s="34">
        <f>IF(COUNTA('专家估计表－起始:专家估计表－终止'!C9)=0,0,SUM('专家估计表－起始:专家估计表－终止'!C9)/COUNTA('专家估计表－起始:专家估计表－终止'!C9))</f>
        <v>0</v>
      </c>
      <c r="F11" s="34">
        <f>IF(COUNTA('专家估计表－起始:专家估计表－终止'!D9)=0,0,SUM('专家估计表－起始:专家估计表－终止'!D9)/COUNTA('专家估计表－起始:专家估计表－终止'!D9))</f>
        <v>0</v>
      </c>
      <c r="G11" s="34">
        <f>IF(COUNTA('专家估计表－起始:专家估计表－终止'!E9)=0,0,SUM('专家估计表－起始:专家估计表－终止'!E9)/COUNTA('专家估计表－起始:专家估计表－终止'!E9))</f>
        <v>0</v>
      </c>
      <c r="H11" s="136">
        <f>IF(COUNT('专家估计表－起始:专家估计表－终止'!G9)=0,0,SUM('专家估计表－起始:专家估计表－终止'!G9)/COUNT('专家估计表－起始:专家估计表－终止'!G9))</f>
        <v>0</v>
      </c>
      <c r="I11" s="34" t="b">
        <f>AND('专家估计表－起始:专家估计表－终止'!I9)</f>
        <v>1</v>
      </c>
    </row>
    <row r="12" spans="1:9" ht="14.25" customHeight="1" x14ac:dyDescent="0.15">
      <c r="A12" s="29"/>
      <c r="B12" s="33">
        <v>7</v>
      </c>
      <c r="C12" s="33"/>
      <c r="D12" s="70"/>
      <c r="E12" s="34">
        <f>IF(COUNTA('专家估计表－起始:专家估计表－终止'!C10)=0,0,SUM('专家估计表－起始:专家估计表－终止'!C10)/COUNTA('专家估计表－起始:专家估计表－终止'!C10))</f>
        <v>0</v>
      </c>
      <c r="F12" s="34">
        <f>IF(COUNTA('专家估计表－起始:专家估计表－终止'!D10)=0,0,SUM('专家估计表－起始:专家估计表－终止'!D10)/COUNTA('专家估计表－起始:专家估计表－终止'!D10))</f>
        <v>0</v>
      </c>
      <c r="G12" s="34">
        <f>IF(COUNTA('专家估计表－起始:专家估计表－终止'!E10)=0,0,SUM('专家估计表－起始:专家估计表－终止'!E10)/COUNTA('专家估计表－起始:专家估计表－终止'!E10))</f>
        <v>0</v>
      </c>
      <c r="H12" s="136">
        <f>IF(COUNT('专家估计表－起始:专家估计表－终止'!G10)=0,0,SUM('专家估计表－起始:专家估计表－终止'!G10)/COUNT('专家估计表－起始:专家估计表－终止'!G10))</f>
        <v>0</v>
      </c>
      <c r="I12" s="34" t="b">
        <f>AND('专家估计表－起始:专家估计表－终止'!I10)</f>
        <v>1</v>
      </c>
    </row>
    <row r="13" spans="1:9" ht="14.25" customHeight="1" x14ac:dyDescent="0.15">
      <c r="A13" s="29"/>
      <c r="B13" s="33">
        <v>8</v>
      </c>
      <c r="C13" s="33"/>
      <c r="D13" s="70"/>
      <c r="E13" s="34">
        <f>IF(COUNTA('专家估计表－起始:专家估计表－终止'!C11)=0,0,SUM('专家估计表－起始:专家估计表－终止'!C11)/COUNTA('专家估计表－起始:专家估计表－终止'!C11))</f>
        <v>0</v>
      </c>
      <c r="F13" s="34">
        <f>IF(COUNTA('专家估计表－起始:专家估计表－终止'!D11)=0,0,SUM('专家估计表－起始:专家估计表－终止'!D11)/COUNTA('专家估计表－起始:专家估计表－终止'!D11))</f>
        <v>0</v>
      </c>
      <c r="G13" s="34">
        <f>IF(COUNTA('专家估计表－起始:专家估计表－终止'!E11)=0,0,SUM('专家估计表－起始:专家估计表－终止'!E11)/COUNTA('专家估计表－起始:专家估计表－终止'!E11))</f>
        <v>0</v>
      </c>
      <c r="H13" s="136">
        <f>IF(COUNT('专家估计表－起始:专家估计表－终止'!G11)=0,0,SUM('专家估计表－起始:专家估计表－终止'!G11)/COUNT('专家估计表－起始:专家估计表－终止'!G11))</f>
        <v>0</v>
      </c>
      <c r="I13" s="34" t="b">
        <f>AND('专家估计表－起始:专家估计表－终止'!I11)</f>
        <v>1</v>
      </c>
    </row>
    <row r="14" spans="1:9" ht="14.25" customHeight="1" x14ac:dyDescent="0.15">
      <c r="A14" s="29"/>
      <c r="B14" s="33">
        <v>9</v>
      </c>
      <c r="C14" s="33"/>
      <c r="D14" s="70"/>
      <c r="E14" s="34">
        <f>IF(COUNTA('专家估计表－起始:专家估计表－终止'!C12)=0,0,SUM('专家估计表－起始:专家估计表－终止'!C12)/COUNTA('专家估计表－起始:专家估计表－终止'!C12))</f>
        <v>0</v>
      </c>
      <c r="F14" s="34">
        <f>IF(COUNTA('专家估计表－起始:专家估计表－终止'!D12)=0,0,SUM('专家估计表－起始:专家估计表－终止'!D12)/COUNTA('专家估计表－起始:专家估计表－终止'!D12))</f>
        <v>0</v>
      </c>
      <c r="G14" s="34">
        <f>IF(COUNTA('专家估计表－起始:专家估计表－终止'!E12)=0,0,SUM('专家估计表－起始:专家估计表－终止'!E12)/COUNTA('专家估计表－起始:专家估计表－终止'!E12))</f>
        <v>0</v>
      </c>
      <c r="H14" s="136">
        <f>IF(COUNT('专家估计表－起始:专家估计表－终止'!G12)=0,0,SUM('专家估计表－起始:专家估计表－终止'!G12)/COUNT('专家估计表－起始:专家估计表－终止'!G12))</f>
        <v>0</v>
      </c>
      <c r="I14" s="34" t="b">
        <f>AND('专家估计表－起始:专家估计表－终止'!I12)</f>
        <v>1</v>
      </c>
    </row>
    <row r="15" spans="1:9" ht="14.25" customHeight="1" x14ac:dyDescent="0.15">
      <c r="A15" s="29"/>
      <c r="B15" s="33">
        <v>10</v>
      </c>
      <c r="C15" s="33"/>
      <c r="D15" s="70"/>
      <c r="E15" s="34">
        <f>IF(COUNTA('专家估计表－起始:专家估计表－终止'!C13)=0,0,SUM('专家估计表－起始:专家估计表－终止'!C13)/COUNTA('专家估计表－起始:专家估计表－终止'!C13))</f>
        <v>0</v>
      </c>
      <c r="F15" s="34">
        <f>IF(COUNTA('专家估计表－起始:专家估计表－终止'!D13)=0,0,SUM('专家估计表－起始:专家估计表－终止'!D13)/COUNTA('专家估计表－起始:专家估计表－终止'!D13))</f>
        <v>0</v>
      </c>
      <c r="G15" s="34">
        <f>IF(COUNTA('专家估计表－起始:专家估计表－终止'!E13)=0,0,SUM('专家估计表－起始:专家估计表－终止'!E13)/COUNTA('专家估计表－起始:专家估计表－终止'!E13))</f>
        <v>0</v>
      </c>
      <c r="H15" s="136">
        <f>IF(COUNT('专家估计表－起始:专家估计表－终止'!G13)=0,0,SUM('专家估计表－起始:专家估计表－终止'!G13)/COUNT('专家估计表－起始:专家估计表－终止'!G13))</f>
        <v>0</v>
      </c>
      <c r="I15" s="34" t="b">
        <f>AND('专家估计表－起始:专家估计表－终止'!I13)</f>
        <v>1</v>
      </c>
    </row>
    <row r="16" spans="1:9" ht="14.25" customHeight="1" x14ac:dyDescent="0.15">
      <c r="A16" s="29"/>
      <c r="B16" s="33">
        <v>11</v>
      </c>
      <c r="C16" s="33"/>
      <c r="D16" s="70"/>
      <c r="E16" s="34">
        <f>IF(COUNTA('专家估计表－起始:专家估计表－终止'!C14)=0,0,SUM('专家估计表－起始:专家估计表－终止'!C14)/COUNTA('专家估计表－起始:专家估计表－终止'!C14))</f>
        <v>0</v>
      </c>
      <c r="F16" s="34">
        <f>IF(COUNTA('专家估计表－起始:专家估计表－终止'!D14)=0,0,SUM('专家估计表－起始:专家估计表－终止'!D14)/COUNTA('专家估计表－起始:专家估计表－终止'!D14))</f>
        <v>0</v>
      </c>
      <c r="G16" s="34">
        <f>IF(COUNTA('专家估计表－起始:专家估计表－终止'!E14)=0,0,SUM('专家估计表－起始:专家估计表－终止'!E14)/COUNTA('专家估计表－起始:专家估计表－终止'!E14))</f>
        <v>0</v>
      </c>
      <c r="H16" s="136">
        <f>IF(COUNT('专家估计表－起始:专家估计表－终止'!G14)=0,0,SUM('专家估计表－起始:专家估计表－终止'!G14)/COUNT('专家估计表－起始:专家估计表－终止'!G14))</f>
        <v>0</v>
      </c>
      <c r="I16" s="34" t="b">
        <f>AND('专家估计表－起始:专家估计表－终止'!I14)</f>
        <v>1</v>
      </c>
    </row>
    <row r="17" spans="1:9" ht="14.25" customHeight="1" x14ac:dyDescent="0.15">
      <c r="A17" s="29"/>
      <c r="B17" s="33">
        <v>12</v>
      </c>
      <c r="C17" s="33"/>
      <c r="D17" s="70"/>
      <c r="E17" s="34">
        <f>IF(COUNTA('专家估计表－起始:专家估计表－终止'!C15)=0,0,SUM('专家估计表－起始:专家估计表－终止'!C15)/COUNTA('专家估计表－起始:专家估计表－终止'!C15))</f>
        <v>0</v>
      </c>
      <c r="F17" s="34">
        <f>IF(COUNTA('专家估计表－起始:专家估计表－终止'!D15)=0,0,SUM('专家估计表－起始:专家估计表－终止'!D15)/COUNTA('专家估计表－起始:专家估计表－终止'!D15))</f>
        <v>0</v>
      </c>
      <c r="G17" s="34">
        <f>IF(COUNTA('专家估计表－起始:专家估计表－终止'!E15)=0,0,SUM('专家估计表－起始:专家估计表－终止'!E15)/COUNTA('专家估计表－起始:专家估计表－终止'!E15))</f>
        <v>0</v>
      </c>
      <c r="H17" s="136">
        <f>IF(COUNT('专家估计表－起始:专家估计表－终止'!G15)=0,0,SUM('专家估计表－起始:专家估计表－终止'!G15)/COUNT('专家估计表－起始:专家估计表－终止'!G15))</f>
        <v>0</v>
      </c>
      <c r="I17" s="34" t="b">
        <f>AND('专家估计表－起始:专家估计表－终止'!I15)</f>
        <v>1</v>
      </c>
    </row>
    <row r="18" spans="1:9" ht="14.25" customHeight="1" x14ac:dyDescent="0.15">
      <c r="A18" s="29"/>
      <c r="B18" s="33">
        <v>13</v>
      </c>
      <c r="C18" s="33"/>
      <c r="D18" s="70"/>
      <c r="E18" s="34">
        <f>IF(COUNTA('专家估计表－起始:专家估计表－终止'!C16)=0,0,SUM('专家估计表－起始:专家估计表－终止'!C16)/COUNTA('专家估计表－起始:专家估计表－终止'!C16))</f>
        <v>0</v>
      </c>
      <c r="F18" s="34">
        <f>IF(COUNTA('专家估计表－起始:专家估计表－终止'!D16)=0,0,SUM('专家估计表－起始:专家估计表－终止'!D16)/COUNTA('专家估计表－起始:专家估计表－终止'!D16))</f>
        <v>0</v>
      </c>
      <c r="G18" s="34">
        <f>IF(COUNTA('专家估计表－起始:专家估计表－终止'!E16)=0,0,SUM('专家估计表－起始:专家估计表－终止'!E16)/COUNTA('专家估计表－起始:专家估计表－终止'!E16))</f>
        <v>0</v>
      </c>
      <c r="H18" s="136">
        <f>IF(COUNT('专家估计表－起始:专家估计表－终止'!G16)=0,0,SUM('专家估计表－起始:专家估计表－终止'!G16)/COUNT('专家估计表－起始:专家估计表－终止'!G16))</f>
        <v>0</v>
      </c>
      <c r="I18" s="34" t="b">
        <f>AND('专家估计表－起始:专家估计表－终止'!I16)</f>
        <v>1</v>
      </c>
    </row>
    <row r="19" spans="1:9" ht="14.25" customHeight="1" x14ac:dyDescent="0.15">
      <c r="A19" s="29"/>
      <c r="B19" s="33">
        <v>14</v>
      </c>
      <c r="C19" s="33"/>
      <c r="D19" s="70"/>
      <c r="E19" s="34">
        <f>IF(COUNTA('专家估计表－起始:专家估计表－终止'!C17)=0,0,SUM('专家估计表－起始:专家估计表－终止'!C17)/COUNTA('专家估计表－起始:专家估计表－终止'!C17))</f>
        <v>0</v>
      </c>
      <c r="F19" s="34">
        <f>IF(COUNTA('专家估计表－起始:专家估计表－终止'!D17)=0,0,SUM('专家估计表－起始:专家估计表－终止'!D17)/COUNTA('专家估计表－起始:专家估计表－终止'!D17))</f>
        <v>0</v>
      </c>
      <c r="G19" s="34">
        <f>IF(COUNTA('专家估计表－起始:专家估计表－终止'!E17)=0,0,SUM('专家估计表－起始:专家估计表－终止'!E17)/COUNTA('专家估计表－起始:专家估计表－终止'!E17))</f>
        <v>0</v>
      </c>
      <c r="H19" s="136">
        <f>IF(COUNT('专家估计表－起始:专家估计表－终止'!G17)=0,0,SUM('专家估计表－起始:专家估计表－终止'!G17)/COUNT('专家估计表－起始:专家估计表－终止'!G17))</f>
        <v>0</v>
      </c>
      <c r="I19" s="34" t="b">
        <f>AND('专家估计表－起始:专家估计表－终止'!I17)</f>
        <v>1</v>
      </c>
    </row>
    <row r="20" spans="1:9" ht="14.25" customHeight="1" x14ac:dyDescent="0.15">
      <c r="A20" s="29"/>
      <c r="B20" s="33">
        <v>15</v>
      </c>
      <c r="C20" s="33"/>
      <c r="D20" s="70"/>
      <c r="E20" s="34">
        <f>IF(COUNTA('专家估计表－起始:专家估计表－终止'!C18)=0,0,SUM('专家估计表－起始:专家估计表－终止'!C18)/COUNTA('专家估计表－起始:专家估计表－终止'!C18))</f>
        <v>0</v>
      </c>
      <c r="F20" s="34">
        <f>IF(COUNTA('专家估计表－起始:专家估计表－终止'!D18)=0,0,SUM('专家估计表－起始:专家估计表－终止'!D18)/COUNTA('专家估计表－起始:专家估计表－终止'!D18))</f>
        <v>0</v>
      </c>
      <c r="G20" s="34">
        <f>IF(COUNTA('专家估计表－起始:专家估计表－终止'!E18)=0,0,SUM('专家估计表－起始:专家估计表－终止'!E18)/COUNTA('专家估计表－起始:专家估计表－终止'!E18))</f>
        <v>0</v>
      </c>
      <c r="H20" s="136">
        <f>IF(COUNT('专家估计表－起始:专家估计表－终止'!G18)=0,0,SUM('专家估计表－起始:专家估计表－终止'!G18)/COUNT('专家估计表－起始:专家估计表－终止'!G18))</f>
        <v>0</v>
      </c>
      <c r="I20" s="34" t="b">
        <f>AND('专家估计表－起始:专家估计表－终止'!I18)</f>
        <v>1</v>
      </c>
    </row>
    <row r="21" spans="1:9" ht="14.25" customHeight="1" x14ac:dyDescent="0.15">
      <c r="A21" s="29"/>
      <c r="B21" s="33">
        <v>16</v>
      </c>
      <c r="C21" s="33"/>
      <c r="D21" s="70"/>
      <c r="E21" s="34">
        <f>IF(COUNTA('专家估计表－起始:专家估计表－终止'!C19)=0,0,SUM('专家估计表－起始:专家估计表－终止'!C19)/COUNTA('专家估计表－起始:专家估计表－终止'!C19))</f>
        <v>0</v>
      </c>
      <c r="F21" s="34">
        <f>IF(COUNTA('专家估计表－起始:专家估计表－终止'!D19)=0,0,SUM('专家估计表－起始:专家估计表－终止'!D19)/COUNTA('专家估计表－起始:专家估计表－终止'!D19))</f>
        <v>0</v>
      </c>
      <c r="G21" s="34">
        <f>IF(COUNTA('专家估计表－起始:专家估计表－终止'!E19)=0,0,SUM('专家估计表－起始:专家估计表－终止'!E19)/COUNTA('专家估计表－起始:专家估计表－终止'!E19))</f>
        <v>0</v>
      </c>
      <c r="H21" s="136">
        <f>IF(COUNT('专家估计表－起始:专家估计表－终止'!G19)=0,0,SUM('专家估计表－起始:专家估计表－终止'!G19)/COUNT('专家估计表－起始:专家估计表－终止'!G19))</f>
        <v>0</v>
      </c>
      <c r="I21" s="34" t="b">
        <f>AND('专家估计表－起始:专家估计表－终止'!I19)</f>
        <v>1</v>
      </c>
    </row>
    <row r="22" spans="1:9" ht="14.25" customHeight="1" x14ac:dyDescent="0.15">
      <c r="A22" s="29"/>
      <c r="B22" s="33">
        <v>17</v>
      </c>
      <c r="C22" s="33"/>
      <c r="D22" s="70"/>
      <c r="E22" s="34">
        <f>IF(COUNTA('专家估计表－起始:专家估计表－终止'!C20)=0,0,SUM('专家估计表－起始:专家估计表－终止'!C20)/COUNTA('专家估计表－起始:专家估计表－终止'!C20))</f>
        <v>0</v>
      </c>
      <c r="F22" s="34">
        <f>IF(COUNTA('专家估计表－起始:专家估计表－终止'!D20)=0,0,SUM('专家估计表－起始:专家估计表－终止'!D20)/COUNTA('专家估计表－起始:专家估计表－终止'!D20))</f>
        <v>0</v>
      </c>
      <c r="G22" s="34">
        <f>IF(COUNTA('专家估计表－起始:专家估计表－终止'!E20)=0,0,SUM('专家估计表－起始:专家估计表－终止'!E20)/COUNTA('专家估计表－起始:专家估计表－终止'!E20))</f>
        <v>0</v>
      </c>
      <c r="H22" s="136">
        <f>IF(COUNT('专家估计表－起始:专家估计表－终止'!G20)=0,0,SUM('专家估计表－起始:专家估计表－终止'!G20)/COUNT('专家估计表－起始:专家估计表－终止'!G20))</f>
        <v>0</v>
      </c>
      <c r="I22" s="34" t="b">
        <f>AND('专家估计表－起始:专家估计表－终止'!I20)</f>
        <v>1</v>
      </c>
    </row>
    <row r="23" spans="1:9" ht="14.25" customHeight="1" x14ac:dyDescent="0.15">
      <c r="A23" s="29"/>
      <c r="B23" s="33">
        <v>18</v>
      </c>
      <c r="C23" s="33"/>
      <c r="D23" s="70"/>
      <c r="E23" s="34">
        <f>IF(COUNTA('专家估计表－起始:专家估计表－终止'!C21)=0,0,SUM('专家估计表－起始:专家估计表－终止'!C21)/COUNTA('专家估计表－起始:专家估计表－终止'!C21))</f>
        <v>0</v>
      </c>
      <c r="F23" s="34">
        <f>IF(COUNTA('专家估计表－起始:专家估计表－终止'!D21)=0,0,SUM('专家估计表－起始:专家估计表－终止'!D21)/COUNTA('专家估计表－起始:专家估计表－终止'!D21))</f>
        <v>0</v>
      </c>
      <c r="G23" s="34">
        <f>IF(COUNTA('专家估计表－起始:专家估计表－终止'!E21)=0,0,SUM('专家估计表－起始:专家估计表－终止'!E21)/COUNTA('专家估计表－起始:专家估计表－终止'!E21))</f>
        <v>0</v>
      </c>
      <c r="H23" s="136">
        <f>IF(COUNT('专家估计表－起始:专家估计表－终止'!G21)=0,0,SUM('专家估计表－起始:专家估计表－终止'!G21)/COUNT('专家估计表－起始:专家估计表－终止'!G21))</f>
        <v>0</v>
      </c>
      <c r="I23" s="34" t="b">
        <f>AND('专家估计表－起始:专家估计表－终止'!I21)</f>
        <v>1</v>
      </c>
    </row>
    <row r="24" spans="1:9" ht="14.25" customHeight="1" x14ac:dyDescent="0.15">
      <c r="A24" s="29"/>
      <c r="B24" s="33"/>
      <c r="C24" s="33"/>
      <c r="D24" s="70"/>
      <c r="E24" s="34">
        <f>IF(COUNTA('专家估计表－起始:专家估计表－终止'!C22)=0,0,SUM('专家估计表－起始:专家估计表－终止'!C22)/COUNTA('专家估计表－起始:专家估计表－终止'!C22))</f>
        <v>0</v>
      </c>
      <c r="F24" s="34">
        <f>IF(COUNTA('专家估计表－起始:专家估计表－终止'!D22)=0,0,SUM('专家估计表－起始:专家估计表－终止'!D22)/COUNTA('专家估计表－起始:专家估计表－终止'!D22))</f>
        <v>0</v>
      </c>
      <c r="G24" s="34">
        <f>IF(COUNTA('专家估计表－起始:专家估计表－终止'!E22)=0,0,SUM('专家估计表－起始:专家估计表－终止'!E22)/COUNTA('专家估计表－起始:专家估计表－终止'!E22))</f>
        <v>0</v>
      </c>
      <c r="H24" s="136">
        <f>IF(COUNT('专家估计表－起始:专家估计表－终止'!G22)=0,0,SUM('专家估计表－起始:专家估计表－终止'!G22)/COUNT('专家估计表－起始:专家估计表－终止'!G22))</f>
        <v>0</v>
      </c>
      <c r="I24" s="34" t="b">
        <f>AND('专家估计表－起始:专家估计表－终止'!I22)</f>
        <v>1</v>
      </c>
    </row>
    <row r="25" spans="1:9" ht="14.25" customHeight="1" x14ac:dyDescent="0.15">
      <c r="A25" s="29"/>
      <c r="B25" s="33"/>
      <c r="C25" s="33"/>
      <c r="D25" s="70"/>
      <c r="E25" s="34">
        <f>IF(COUNTA('专家估计表－起始:专家估计表－终止'!C23)=0,0,SUM('专家估计表－起始:专家估计表－终止'!C23)/COUNTA('专家估计表－起始:专家估计表－终止'!C23))</f>
        <v>0</v>
      </c>
      <c r="F25" s="34">
        <f>IF(COUNTA('专家估计表－起始:专家估计表－终止'!D23)=0,0,SUM('专家估计表－起始:专家估计表－终止'!D23)/COUNTA('专家估计表－起始:专家估计表－终止'!D23))</f>
        <v>0</v>
      </c>
      <c r="G25" s="34">
        <f>IF(COUNTA('专家估计表－起始:专家估计表－终止'!E23)=0,0,SUM('专家估计表－起始:专家估计表－终止'!E23)/COUNTA('专家估计表－起始:专家估计表－终止'!E23))</f>
        <v>0</v>
      </c>
      <c r="H25" s="136">
        <f>IF(COUNT('专家估计表－起始:专家估计表－终止'!G23)=0,0,SUM('专家估计表－起始:专家估计表－终止'!G23)/COUNT('专家估计表－起始:专家估计表－终止'!G23))</f>
        <v>0</v>
      </c>
      <c r="I25" s="34" t="b">
        <f>AND('专家估计表－起始:专家估计表－终止'!I23)</f>
        <v>1</v>
      </c>
    </row>
    <row r="26" spans="1:9" ht="14.25" customHeight="1" x14ac:dyDescent="0.15">
      <c r="A26" s="29"/>
      <c r="B26" s="33"/>
      <c r="C26" s="33"/>
      <c r="D26" s="70"/>
      <c r="E26" s="34">
        <f>IF(COUNTA('专家估计表－起始:专家估计表－终止'!C24)=0,0,SUM('专家估计表－起始:专家估计表－终止'!C24)/COUNTA('专家估计表－起始:专家估计表－终止'!C24))</f>
        <v>0</v>
      </c>
      <c r="F26" s="34">
        <f>IF(COUNTA('专家估计表－起始:专家估计表－终止'!D24)=0,0,SUM('专家估计表－起始:专家估计表－终止'!D24)/COUNTA('专家估计表－起始:专家估计表－终止'!D24))</f>
        <v>0</v>
      </c>
      <c r="G26" s="34">
        <f>IF(COUNTA('专家估计表－起始:专家估计表－终止'!E24)=0,0,SUM('专家估计表－起始:专家估计表－终止'!E24)/COUNTA('专家估计表－起始:专家估计表－终止'!E24))</f>
        <v>0</v>
      </c>
      <c r="H26" s="136">
        <f>IF(COUNT('专家估计表－起始:专家估计表－终止'!G24)=0,0,SUM('专家估计表－起始:专家估计表－终止'!G24)/COUNT('专家估计表－起始:专家估计表－终止'!G24))</f>
        <v>0</v>
      </c>
      <c r="I26" s="34" t="b">
        <f>AND('专家估计表－起始:专家估计表－终止'!I24)</f>
        <v>1</v>
      </c>
    </row>
    <row r="27" spans="1:9" ht="14.25" customHeight="1" x14ac:dyDescent="0.15">
      <c r="A27" s="29"/>
      <c r="B27" s="33"/>
      <c r="C27" s="33"/>
      <c r="D27" s="70"/>
      <c r="E27" s="34">
        <f>IF(COUNTA('专家估计表－起始:专家估计表－终止'!C25)=0,0,SUM('专家估计表－起始:专家估计表－终止'!C25)/COUNTA('专家估计表－起始:专家估计表－终止'!C25))</f>
        <v>0</v>
      </c>
      <c r="F27" s="34">
        <f>IF(COUNTA('专家估计表－起始:专家估计表－终止'!D25)=0,0,SUM('专家估计表－起始:专家估计表－终止'!D25)/COUNTA('专家估计表－起始:专家估计表－终止'!D25))</f>
        <v>0</v>
      </c>
      <c r="G27" s="34">
        <f>IF(COUNTA('专家估计表－起始:专家估计表－终止'!E25)=0,0,SUM('专家估计表－起始:专家估计表－终止'!E25)/COUNTA('专家估计表－起始:专家估计表－终止'!E25))</f>
        <v>0</v>
      </c>
      <c r="H27" s="136">
        <f>IF(COUNT('专家估计表－起始:专家估计表－终止'!G25)=0,0,SUM('专家估计表－起始:专家估计表－终止'!G25)/COUNT('专家估计表－起始:专家估计表－终止'!G25))</f>
        <v>0</v>
      </c>
      <c r="I27" s="34" t="b">
        <f>AND('专家估计表－起始:专家估计表－终止'!I25)</f>
        <v>1</v>
      </c>
    </row>
    <row r="28" spans="1:9" ht="14.25" customHeight="1" x14ac:dyDescent="0.15">
      <c r="A28" s="29"/>
      <c r="B28" s="33"/>
      <c r="C28" s="33"/>
      <c r="D28" s="70"/>
      <c r="E28" s="34">
        <f>IF(COUNTA('专家估计表－起始:专家估计表－终止'!C26)=0,0,SUM('专家估计表－起始:专家估计表－终止'!C26)/COUNTA('专家估计表－起始:专家估计表－终止'!C26))</f>
        <v>0</v>
      </c>
      <c r="F28" s="34">
        <f>IF(COUNTA('专家估计表－起始:专家估计表－终止'!D26)=0,0,SUM('专家估计表－起始:专家估计表－终止'!D26)/COUNTA('专家估计表－起始:专家估计表－终止'!D26))</f>
        <v>0</v>
      </c>
      <c r="G28" s="34">
        <f>IF(COUNTA('专家估计表－起始:专家估计表－终止'!E26)=0,0,SUM('专家估计表－起始:专家估计表－终止'!E26)/COUNTA('专家估计表－起始:专家估计表－终止'!E26))</f>
        <v>0</v>
      </c>
      <c r="H28" s="136">
        <f>IF(COUNT('专家估计表－起始:专家估计表－终止'!G26)=0,0,SUM('专家估计表－起始:专家估计表－终止'!G26)/COUNT('专家估计表－起始:专家估计表－终止'!G26))</f>
        <v>0</v>
      </c>
      <c r="I28" s="34" t="b">
        <f>AND('专家估计表－起始:专家估计表－终止'!I26)</f>
        <v>1</v>
      </c>
    </row>
    <row r="29" spans="1:9" ht="14.25" customHeight="1" x14ac:dyDescent="0.15">
      <c r="A29" s="29"/>
      <c r="B29" s="33"/>
      <c r="C29" s="33"/>
      <c r="D29" s="70"/>
      <c r="E29" s="34">
        <f>IF(COUNTA('专家估计表－起始:专家估计表－终止'!C27)=0,0,SUM('专家估计表－起始:专家估计表－终止'!C27)/COUNTA('专家估计表－起始:专家估计表－终止'!C27))</f>
        <v>0</v>
      </c>
      <c r="F29" s="34">
        <f>IF(COUNTA('专家估计表－起始:专家估计表－终止'!D27)=0,0,SUM('专家估计表－起始:专家估计表－终止'!D27)/COUNTA('专家估计表－起始:专家估计表－终止'!D27))</f>
        <v>0</v>
      </c>
      <c r="G29" s="34">
        <f>IF(COUNTA('专家估计表－起始:专家估计表－终止'!E27)=0,0,SUM('专家估计表－起始:专家估计表－终止'!E27)/COUNTA('专家估计表－起始:专家估计表－终止'!E27))</f>
        <v>0</v>
      </c>
      <c r="H29" s="136">
        <f>IF(COUNT('专家估计表－起始:专家估计表－终止'!G27)=0,0,SUM('专家估计表－起始:专家估计表－终止'!G27)/COUNT('专家估计表－起始:专家估计表－终止'!G27))</f>
        <v>0</v>
      </c>
      <c r="I29" s="34" t="b">
        <f>AND('专家估计表－起始:专家估计表－终止'!I27)</f>
        <v>1</v>
      </c>
    </row>
    <row r="30" spans="1:9" ht="14.25" customHeight="1" x14ac:dyDescent="0.15">
      <c r="A30" s="29"/>
      <c r="B30" s="33"/>
      <c r="C30" s="33"/>
      <c r="D30" s="70"/>
      <c r="E30" s="34">
        <f>IF(COUNTA('专家估计表－起始:专家估计表－终止'!C28)=0,0,SUM('专家估计表－起始:专家估计表－终止'!C28)/COUNTA('专家估计表－起始:专家估计表－终止'!C28))</f>
        <v>0</v>
      </c>
      <c r="F30" s="34">
        <f>IF(COUNTA('专家估计表－起始:专家估计表－终止'!D28)=0,0,SUM('专家估计表－起始:专家估计表－终止'!D28)/COUNTA('专家估计表－起始:专家估计表－终止'!D28))</f>
        <v>0</v>
      </c>
      <c r="G30" s="34">
        <f>IF(COUNTA('专家估计表－起始:专家估计表－终止'!E28)=0,0,SUM('专家估计表－起始:专家估计表－终止'!E28)/COUNTA('专家估计表－起始:专家估计表－终止'!E28))</f>
        <v>0</v>
      </c>
      <c r="H30" s="136">
        <f>IF(COUNT('专家估计表－起始:专家估计表－终止'!G28)=0,0,SUM('专家估计表－起始:专家估计表－终止'!G28)/COUNT('专家估计表－起始:专家估计表－终止'!G28))</f>
        <v>0</v>
      </c>
      <c r="I30" s="34" t="b">
        <f>AND('专家估计表－起始:专家估计表－终止'!I28)</f>
        <v>1</v>
      </c>
    </row>
    <row r="31" spans="1:9" ht="14.25" customHeight="1" x14ac:dyDescent="0.15">
      <c r="A31" s="29"/>
      <c r="B31" s="33"/>
      <c r="C31" s="33"/>
      <c r="D31" s="70"/>
      <c r="E31" s="34">
        <f>IF(COUNTA('专家估计表－起始:专家估计表－终止'!C29)=0,0,SUM('专家估计表－起始:专家估计表－终止'!C29)/COUNTA('专家估计表－起始:专家估计表－终止'!C29))</f>
        <v>0</v>
      </c>
      <c r="F31" s="34">
        <f>IF(COUNTA('专家估计表－起始:专家估计表－终止'!D29)=0,0,SUM('专家估计表－起始:专家估计表－终止'!D29)/COUNTA('专家估计表－起始:专家估计表－终止'!D29))</f>
        <v>0</v>
      </c>
      <c r="G31" s="34">
        <f>IF(COUNTA('专家估计表－起始:专家估计表－终止'!E29)=0,0,SUM('专家估计表－起始:专家估计表－终止'!E29)/COUNTA('专家估计表－起始:专家估计表－终止'!E29))</f>
        <v>0</v>
      </c>
      <c r="H31" s="136">
        <f>IF(COUNT('专家估计表－起始:专家估计表－终止'!G29)=0,0,SUM('专家估计表－起始:专家估计表－终止'!G29)/COUNT('专家估计表－起始:专家估计表－终止'!G29))</f>
        <v>0</v>
      </c>
      <c r="I31" s="34" t="b">
        <f>AND('专家估计表－起始:专家估计表－终止'!I29)</f>
        <v>1</v>
      </c>
    </row>
    <row r="32" spans="1:9" ht="14.25" customHeight="1" x14ac:dyDescent="0.15">
      <c r="A32" s="29"/>
      <c r="B32" s="33"/>
      <c r="C32" s="33"/>
      <c r="D32" s="70"/>
      <c r="E32" s="34">
        <f>IF(COUNTA('专家估计表－起始:专家估计表－终止'!C30)=0,0,SUM('专家估计表－起始:专家估计表－终止'!C30)/COUNTA('专家估计表－起始:专家估计表－终止'!C30))</f>
        <v>0</v>
      </c>
      <c r="F32" s="34">
        <f>IF(COUNTA('专家估计表－起始:专家估计表－终止'!D30)=0,0,SUM('专家估计表－起始:专家估计表－终止'!D30)/COUNTA('专家估计表－起始:专家估计表－终止'!D30))</f>
        <v>0</v>
      </c>
      <c r="G32" s="34">
        <f>IF(COUNTA('专家估计表－起始:专家估计表－终止'!E30)=0,0,SUM('专家估计表－起始:专家估计表－终止'!E30)/COUNTA('专家估计表－起始:专家估计表－终止'!E30))</f>
        <v>0</v>
      </c>
      <c r="H32" s="136">
        <f>IF(COUNT('专家估计表－起始:专家估计表－终止'!G30)=0,0,SUM('专家估计表－起始:专家估计表－终止'!G30)/COUNT('专家估计表－起始:专家估计表－终止'!G30))</f>
        <v>0</v>
      </c>
      <c r="I32" s="34" t="b">
        <f>AND('专家估计表－起始:专家估计表－终止'!I30)</f>
        <v>1</v>
      </c>
    </row>
    <row r="33" spans="1:9" ht="14.25" customHeight="1" x14ac:dyDescent="0.15">
      <c r="A33" s="29"/>
      <c r="B33" s="33"/>
      <c r="C33" s="33"/>
      <c r="D33" s="70"/>
      <c r="E33" s="34">
        <f>IF(COUNTA('专家估计表－起始:专家估计表－终止'!C31)=0,0,SUM('专家估计表－起始:专家估计表－终止'!C31)/COUNTA('专家估计表－起始:专家估计表－终止'!C31))</f>
        <v>0</v>
      </c>
      <c r="F33" s="34">
        <f>IF(COUNTA('专家估计表－起始:专家估计表－终止'!D31)=0,0,SUM('专家估计表－起始:专家估计表－终止'!D31)/COUNTA('专家估计表－起始:专家估计表－终止'!D31))</f>
        <v>0</v>
      </c>
      <c r="G33" s="34">
        <f>IF(COUNTA('专家估计表－起始:专家估计表－终止'!E31)=0,0,SUM('专家估计表－起始:专家估计表－终止'!E31)/COUNTA('专家估计表－起始:专家估计表－终止'!E31))</f>
        <v>0</v>
      </c>
      <c r="H33" s="136">
        <f>IF(COUNT('专家估计表－起始:专家估计表－终止'!G31)=0,0,SUM('专家估计表－起始:专家估计表－终止'!G31)/COUNT('专家估计表－起始:专家估计表－终止'!G31))</f>
        <v>0</v>
      </c>
      <c r="I33" s="34" t="b">
        <f>AND('专家估计表－起始:专家估计表－终止'!I31)</f>
        <v>1</v>
      </c>
    </row>
    <row r="34" spans="1:9" ht="14.25" customHeight="1" x14ac:dyDescent="0.15">
      <c r="A34" s="29"/>
      <c r="B34" s="33"/>
      <c r="C34" s="33"/>
      <c r="D34" s="70"/>
      <c r="E34" s="34">
        <f>IF(COUNTA('专家估计表－起始:专家估计表－终止'!C32)=0,0,SUM('专家估计表－起始:专家估计表－终止'!C32)/COUNTA('专家估计表－起始:专家估计表－终止'!C32))</f>
        <v>0</v>
      </c>
      <c r="F34" s="34">
        <f>IF(COUNTA('专家估计表－起始:专家估计表－终止'!D32)=0,0,SUM('专家估计表－起始:专家估计表－终止'!D32)/COUNTA('专家估计表－起始:专家估计表－终止'!D32))</f>
        <v>0</v>
      </c>
      <c r="G34" s="34">
        <f>IF(COUNTA('专家估计表－起始:专家估计表－终止'!E32)=0,0,SUM('专家估计表－起始:专家估计表－终止'!E32)/COUNTA('专家估计表－起始:专家估计表－终止'!E32))</f>
        <v>0</v>
      </c>
      <c r="H34" s="136">
        <f>IF(COUNT('专家估计表－起始:专家估计表－终止'!G32)=0,0,SUM('专家估计表－起始:专家估计表－终止'!G32)/COUNT('专家估计表－起始:专家估计表－终止'!G32))</f>
        <v>0</v>
      </c>
      <c r="I34" s="34" t="b">
        <f>AND('专家估计表－起始:专家估计表－终止'!I32)</f>
        <v>1</v>
      </c>
    </row>
    <row r="35" spans="1:9" ht="14.25" customHeight="1" x14ac:dyDescent="0.15">
      <c r="A35" s="29"/>
      <c r="B35" s="33"/>
      <c r="C35" s="33"/>
      <c r="D35" s="70"/>
      <c r="E35" s="34">
        <f>IF(COUNTA('专家估计表－起始:专家估计表－终止'!C33)=0,0,SUM('专家估计表－起始:专家估计表－终止'!C33)/COUNTA('专家估计表－起始:专家估计表－终止'!C33))</f>
        <v>0</v>
      </c>
      <c r="F35" s="34">
        <f>IF(COUNTA('专家估计表－起始:专家估计表－终止'!D33)=0,0,SUM('专家估计表－起始:专家估计表－终止'!D33)/COUNTA('专家估计表－起始:专家估计表－终止'!D33))</f>
        <v>0</v>
      </c>
      <c r="G35" s="34">
        <f>IF(COUNTA('专家估计表－起始:专家估计表－终止'!E33)=0,0,SUM('专家估计表－起始:专家估计表－终止'!E33)/COUNTA('专家估计表－起始:专家估计表－终止'!E33))</f>
        <v>0</v>
      </c>
      <c r="H35" s="136">
        <f>IF(COUNT('专家估计表－起始:专家估计表－终止'!G33)=0,0,SUM('专家估计表－起始:专家估计表－终止'!G33)/COUNT('专家估计表－起始:专家估计表－终止'!G33))</f>
        <v>0</v>
      </c>
      <c r="I35" s="34" t="b">
        <f>AND('专家估计表－起始:专家估计表－终止'!I33)</f>
        <v>1</v>
      </c>
    </row>
    <row r="36" spans="1:9" ht="14.25" customHeight="1" x14ac:dyDescent="0.15">
      <c r="A36" s="29"/>
      <c r="B36" s="33"/>
      <c r="C36" s="33"/>
      <c r="D36" s="70"/>
      <c r="E36" s="34">
        <f>IF(COUNTA('专家估计表－起始:专家估计表－终止'!C34)=0,0,SUM('专家估计表－起始:专家估计表－终止'!C34)/COUNTA('专家估计表－起始:专家估计表－终止'!C34))</f>
        <v>0</v>
      </c>
      <c r="F36" s="34">
        <f>IF(COUNTA('专家估计表－起始:专家估计表－终止'!D34)=0,0,SUM('专家估计表－起始:专家估计表－终止'!D34)/COUNTA('专家估计表－起始:专家估计表－终止'!D34))</f>
        <v>0</v>
      </c>
      <c r="G36" s="34">
        <f>IF(COUNTA('专家估计表－起始:专家估计表－终止'!E34)=0,0,SUM('专家估计表－起始:专家估计表－终止'!E34)/COUNTA('专家估计表－起始:专家估计表－终止'!E34))</f>
        <v>0</v>
      </c>
      <c r="H36" s="136">
        <f>IF(COUNT('专家估计表－起始:专家估计表－终止'!G34)=0,0,SUM('专家估计表－起始:专家估计表－终止'!G34)/COUNT('专家估计表－起始:专家估计表－终止'!G34))</f>
        <v>0</v>
      </c>
      <c r="I36" s="34" t="b">
        <f>AND('专家估计表－起始:专家估计表－终止'!I34)</f>
        <v>1</v>
      </c>
    </row>
    <row r="37" spans="1:9" ht="14.25" customHeight="1" x14ac:dyDescent="0.15">
      <c r="A37" s="29"/>
      <c r="B37" s="33"/>
      <c r="C37" s="33"/>
      <c r="D37" s="70"/>
      <c r="E37" s="34">
        <f>IF(COUNTA('专家估计表－起始:专家估计表－终止'!C35)=0,0,SUM('专家估计表－起始:专家估计表－终止'!C35)/COUNTA('专家估计表－起始:专家估计表－终止'!C35))</f>
        <v>0</v>
      </c>
      <c r="F37" s="34">
        <f>IF(COUNTA('专家估计表－起始:专家估计表－终止'!D35)=0,0,SUM('专家估计表－起始:专家估计表－终止'!D35)/COUNTA('专家估计表－起始:专家估计表－终止'!D35))</f>
        <v>0</v>
      </c>
      <c r="G37" s="34">
        <f>IF(COUNTA('专家估计表－起始:专家估计表－终止'!E35)=0,0,SUM('专家估计表－起始:专家估计表－终止'!E35)/COUNTA('专家估计表－起始:专家估计表－终止'!E35))</f>
        <v>0</v>
      </c>
      <c r="H37" s="136">
        <f>IF(COUNT('专家估计表－起始:专家估计表－终止'!G35)=0,0,SUM('专家估计表－起始:专家估计表－终止'!G35)/COUNT('专家估计表－起始:专家估计表－终止'!G35))</f>
        <v>0</v>
      </c>
      <c r="I37" s="34" t="b">
        <f>AND('专家估计表－起始:专家估计表－终止'!I35)</f>
        <v>1</v>
      </c>
    </row>
    <row r="38" spans="1:9" ht="14.25" customHeight="1" x14ac:dyDescent="0.15">
      <c r="A38" s="29"/>
      <c r="B38" s="33"/>
      <c r="C38" s="33"/>
      <c r="D38" s="70"/>
      <c r="E38" s="34">
        <f>IF(COUNTA('专家估计表－起始:专家估计表－终止'!C36)=0,0,SUM('专家估计表－起始:专家估计表－终止'!C36)/COUNTA('专家估计表－起始:专家估计表－终止'!C36))</f>
        <v>0</v>
      </c>
      <c r="F38" s="34">
        <f>IF(COUNTA('专家估计表－起始:专家估计表－终止'!D36)=0,0,SUM('专家估计表－起始:专家估计表－终止'!D36)/COUNTA('专家估计表－起始:专家估计表－终止'!D36))</f>
        <v>0</v>
      </c>
      <c r="G38" s="34">
        <f>IF(COUNTA('专家估计表－起始:专家估计表－终止'!E36)=0,0,SUM('专家估计表－起始:专家估计表－终止'!E36)/COUNTA('专家估计表－起始:专家估计表－终止'!E36))</f>
        <v>0</v>
      </c>
      <c r="H38" s="136">
        <f>IF(COUNT('专家估计表－起始:专家估计表－终止'!G36)=0,0,SUM('专家估计表－起始:专家估计表－终止'!G36)/COUNT('专家估计表－起始:专家估计表－终止'!G36))</f>
        <v>0</v>
      </c>
      <c r="I38" s="34" t="b">
        <f>AND('专家估计表－起始:专家估计表－终止'!I36)</f>
        <v>1</v>
      </c>
    </row>
    <row r="39" spans="1:9" ht="14.25" customHeight="1" x14ac:dyDescent="0.15">
      <c r="A39" s="29"/>
      <c r="B39" s="33"/>
      <c r="C39" s="33"/>
      <c r="D39" s="70"/>
      <c r="E39" s="34">
        <f>IF(COUNTA('专家估计表－起始:专家估计表－终止'!C37)=0,0,SUM('专家估计表－起始:专家估计表－终止'!C37)/COUNTA('专家估计表－起始:专家估计表－终止'!C37))</f>
        <v>0</v>
      </c>
      <c r="F39" s="34">
        <f>IF(COUNTA('专家估计表－起始:专家估计表－终止'!D37)=0,0,SUM('专家估计表－起始:专家估计表－终止'!D37)/COUNTA('专家估计表－起始:专家估计表－终止'!D37))</f>
        <v>0</v>
      </c>
      <c r="G39" s="34">
        <f>IF(COUNTA('专家估计表－起始:专家估计表－终止'!E37)=0,0,SUM('专家估计表－起始:专家估计表－终止'!E37)/COUNTA('专家估计表－起始:专家估计表－终止'!E37))</f>
        <v>0</v>
      </c>
      <c r="H39" s="136">
        <f>IF(COUNT('专家估计表－起始:专家估计表－终止'!G37)=0,0,SUM('专家估计表－起始:专家估计表－终止'!G37)/COUNT('专家估计表－起始:专家估计表－终止'!G37))</f>
        <v>0</v>
      </c>
      <c r="I39" s="34" t="b">
        <f>AND('专家估计表－起始:专家估计表－终止'!I37)</f>
        <v>1</v>
      </c>
    </row>
    <row r="40" spans="1:9" ht="14.25" customHeight="1" x14ac:dyDescent="0.15">
      <c r="A40" s="29"/>
      <c r="B40" s="33"/>
      <c r="C40" s="33"/>
      <c r="D40" s="70"/>
      <c r="E40" s="34">
        <f>IF(COUNTA('专家估计表－起始:专家估计表－终止'!C38)=0,0,SUM('专家估计表－起始:专家估计表－终止'!C38)/COUNTA('专家估计表－起始:专家估计表－终止'!C38))</f>
        <v>0</v>
      </c>
      <c r="F40" s="34">
        <f>IF(COUNTA('专家估计表－起始:专家估计表－终止'!D38)=0,0,SUM('专家估计表－起始:专家估计表－终止'!D38)/COUNTA('专家估计表－起始:专家估计表－终止'!D38))</f>
        <v>0</v>
      </c>
      <c r="G40" s="34">
        <f>IF(COUNTA('专家估计表－起始:专家估计表－终止'!E38)=0,0,SUM('专家估计表－起始:专家估计表－终止'!E38)/COUNTA('专家估计表－起始:专家估计表－终止'!E38))</f>
        <v>0</v>
      </c>
      <c r="H40" s="136">
        <f>IF(COUNT('专家估计表－起始:专家估计表－终止'!G38)=0,0,SUM('专家估计表－起始:专家估计表－终止'!G38)/COUNT('专家估计表－起始:专家估计表－终止'!G38))</f>
        <v>0</v>
      </c>
      <c r="I40" s="34" t="b">
        <f>AND('专家估计表－起始:专家估计表－终止'!I38)</f>
        <v>1</v>
      </c>
    </row>
    <row r="41" spans="1:9" ht="14.25" customHeight="1" x14ac:dyDescent="0.15">
      <c r="A41" s="29"/>
      <c r="B41" s="33"/>
      <c r="C41" s="33"/>
      <c r="D41" s="70"/>
      <c r="E41" s="34">
        <f>IF(COUNTA('专家估计表－起始:专家估计表－终止'!C39)=0,0,SUM('专家估计表－起始:专家估计表－终止'!C39)/COUNTA('专家估计表－起始:专家估计表－终止'!C39))</f>
        <v>0</v>
      </c>
      <c r="F41" s="34">
        <f>IF(COUNTA('专家估计表－起始:专家估计表－终止'!D39)=0,0,SUM('专家估计表－起始:专家估计表－终止'!D39)/COUNTA('专家估计表－起始:专家估计表－终止'!D39))</f>
        <v>0</v>
      </c>
      <c r="G41" s="34">
        <f>IF(COUNTA('专家估计表－起始:专家估计表－终止'!E39)=0,0,SUM('专家估计表－起始:专家估计表－终止'!E39)/COUNTA('专家估计表－起始:专家估计表－终止'!E39))</f>
        <v>0</v>
      </c>
      <c r="H41" s="136">
        <f>IF(COUNT('专家估计表－起始:专家估计表－终止'!G39)=0,0,SUM('专家估计表－起始:专家估计表－终止'!G39)/COUNT('专家估计表－起始:专家估计表－终止'!G39))</f>
        <v>0</v>
      </c>
      <c r="I41" s="34" t="b">
        <f>AND('专家估计表－起始:专家估计表－终止'!I39)</f>
        <v>1</v>
      </c>
    </row>
    <row r="42" spans="1:9" ht="14.25" customHeight="1" x14ac:dyDescent="0.15">
      <c r="A42" s="29"/>
      <c r="B42" s="33"/>
      <c r="C42" s="33"/>
      <c r="D42" s="70"/>
      <c r="E42" s="34">
        <f>IF(COUNTA('专家估计表－起始:专家估计表－终止'!C40)=0,0,SUM('专家估计表－起始:专家估计表－终止'!C40)/COUNTA('专家估计表－起始:专家估计表－终止'!C40))</f>
        <v>0</v>
      </c>
      <c r="F42" s="34">
        <f>IF(COUNTA('专家估计表－起始:专家估计表－终止'!D40)=0,0,SUM('专家估计表－起始:专家估计表－终止'!D40)/COUNTA('专家估计表－起始:专家估计表－终止'!D40))</f>
        <v>0</v>
      </c>
      <c r="G42" s="34">
        <f>IF(COUNTA('专家估计表－起始:专家估计表－终止'!E40)=0,0,SUM('专家估计表－起始:专家估计表－终止'!E40)/COUNTA('专家估计表－起始:专家估计表－终止'!E40))</f>
        <v>0</v>
      </c>
      <c r="H42" s="136">
        <f>IF(COUNT('专家估计表－起始:专家估计表－终止'!G40)=0,0,SUM('专家估计表－起始:专家估计表－终止'!G40)/COUNT('专家估计表－起始:专家估计表－终止'!G40))</f>
        <v>0</v>
      </c>
      <c r="I42" s="34" t="b">
        <f>AND('专家估计表－起始:专家估计表－终止'!I40)</f>
        <v>1</v>
      </c>
    </row>
    <row r="43" spans="1:9" ht="14.25" customHeight="1" x14ac:dyDescent="0.15">
      <c r="A43" s="29"/>
      <c r="B43" s="33"/>
      <c r="C43" s="33"/>
      <c r="D43" s="70"/>
      <c r="E43" s="34">
        <f>IF(COUNTA('专家估计表－起始:专家估计表－终止'!C41)=0,0,SUM('专家估计表－起始:专家估计表－终止'!C41)/COUNTA('专家估计表－起始:专家估计表－终止'!C41))</f>
        <v>0</v>
      </c>
      <c r="F43" s="34">
        <f>IF(COUNTA('专家估计表－起始:专家估计表－终止'!D41)=0,0,SUM('专家估计表－起始:专家估计表－终止'!D41)/COUNTA('专家估计表－起始:专家估计表－终止'!D41))</f>
        <v>0</v>
      </c>
      <c r="G43" s="34">
        <f>IF(COUNTA('专家估计表－起始:专家估计表－终止'!E41)=0,0,SUM('专家估计表－起始:专家估计表－终止'!E41)/COUNTA('专家估计表－起始:专家估计表－终止'!E41))</f>
        <v>0</v>
      </c>
      <c r="H43" s="136">
        <f>IF(COUNT('专家估计表－起始:专家估计表－终止'!G41)=0,0,SUM('专家估计表－起始:专家估计表－终止'!G41)/COUNT('专家估计表－起始:专家估计表－终止'!G41))</f>
        <v>0</v>
      </c>
      <c r="I43" s="34" t="b">
        <f>AND('专家估计表－起始:专家估计表－终止'!I41)</f>
        <v>1</v>
      </c>
    </row>
    <row r="44" spans="1:9" ht="14.25" customHeight="1" x14ac:dyDescent="0.15">
      <c r="A44" s="29"/>
      <c r="B44" s="33"/>
      <c r="C44" s="33"/>
      <c r="D44" s="70"/>
      <c r="E44" s="34">
        <f>IF(COUNTA('专家估计表－起始:专家估计表－终止'!C42)=0,0,SUM('专家估计表－起始:专家估计表－终止'!C42)/COUNTA('专家估计表－起始:专家估计表－终止'!C42))</f>
        <v>0</v>
      </c>
      <c r="F44" s="34">
        <f>IF(COUNTA('专家估计表－起始:专家估计表－终止'!D42)=0,0,SUM('专家估计表－起始:专家估计表－终止'!D42)/COUNTA('专家估计表－起始:专家估计表－终止'!D42))</f>
        <v>0</v>
      </c>
      <c r="G44" s="34">
        <f>IF(COUNTA('专家估计表－起始:专家估计表－终止'!E42)=0,0,SUM('专家估计表－起始:专家估计表－终止'!E42)/COUNTA('专家估计表－起始:专家估计表－终止'!E42))</f>
        <v>0</v>
      </c>
      <c r="H44" s="136">
        <f>IF(COUNT('专家估计表－起始:专家估计表－终止'!G42)=0,0,SUM('专家估计表－起始:专家估计表－终止'!G42)/COUNT('专家估计表－起始:专家估计表－终止'!G42))</f>
        <v>0</v>
      </c>
      <c r="I44" s="34" t="b">
        <f>AND('专家估计表－起始:专家估计表－终止'!I42)</f>
        <v>1</v>
      </c>
    </row>
    <row r="45" spans="1:9" ht="14.25" customHeight="1" x14ac:dyDescent="0.15">
      <c r="A45" s="29"/>
      <c r="B45" s="33"/>
      <c r="C45" s="33"/>
      <c r="D45" s="70"/>
      <c r="E45" s="34">
        <f>IF(COUNTA('专家估计表－起始:专家估计表－终止'!C43)=0,0,SUM('专家估计表－起始:专家估计表－终止'!C43)/COUNTA('专家估计表－起始:专家估计表－终止'!C43))</f>
        <v>0</v>
      </c>
      <c r="F45" s="34">
        <f>IF(COUNTA('专家估计表－起始:专家估计表－终止'!D43)=0,0,SUM('专家估计表－起始:专家估计表－终止'!D43)/COUNTA('专家估计表－起始:专家估计表－终止'!D43))</f>
        <v>0</v>
      </c>
      <c r="G45" s="34">
        <f>IF(COUNTA('专家估计表－起始:专家估计表－终止'!E43)=0,0,SUM('专家估计表－起始:专家估计表－终止'!E43)/COUNTA('专家估计表－起始:专家估计表－终止'!E43))</f>
        <v>0</v>
      </c>
      <c r="H45" s="136">
        <f>IF(COUNT('专家估计表－起始:专家估计表－终止'!G43)=0,0,SUM('专家估计表－起始:专家估计表－终止'!G43)/COUNT('专家估计表－起始:专家估计表－终止'!G43))</f>
        <v>0</v>
      </c>
      <c r="I45" s="34" t="b">
        <f>AND('专家估计表－起始:专家估计表－终止'!I43)</f>
        <v>1</v>
      </c>
    </row>
    <row r="46" spans="1:9" ht="14.25" customHeight="1" x14ac:dyDescent="0.15">
      <c r="A46" s="29"/>
      <c r="B46" s="33"/>
      <c r="C46" s="33"/>
      <c r="D46" s="70"/>
      <c r="E46" s="34">
        <f>IF(COUNTA('专家估计表－起始:专家估计表－终止'!C44)=0,0,SUM('专家估计表－起始:专家估计表－终止'!C44)/COUNTA('专家估计表－起始:专家估计表－终止'!C44))</f>
        <v>0</v>
      </c>
      <c r="F46" s="34">
        <f>IF(COUNTA('专家估计表－起始:专家估计表－终止'!D44)=0,0,SUM('专家估计表－起始:专家估计表－终止'!D44)/COUNTA('专家估计表－起始:专家估计表－终止'!D44))</f>
        <v>0</v>
      </c>
      <c r="G46" s="34">
        <f>IF(COUNTA('专家估计表－起始:专家估计表－终止'!E44)=0,0,SUM('专家估计表－起始:专家估计表－终止'!E44)/COUNTA('专家估计表－起始:专家估计表－终止'!E44))</f>
        <v>0</v>
      </c>
      <c r="H46" s="136">
        <f>IF(COUNT('专家估计表－起始:专家估计表－终止'!G44)=0,0,SUM('专家估计表－起始:专家估计表－终止'!G44)/COUNT('专家估计表－起始:专家估计表－终止'!G44))</f>
        <v>0</v>
      </c>
      <c r="I46" s="34" t="b">
        <f>AND('专家估计表－起始:专家估计表－终止'!I44)</f>
        <v>1</v>
      </c>
    </row>
    <row r="47" spans="1:9" ht="14.25" customHeight="1" x14ac:dyDescent="0.15">
      <c r="A47" s="29"/>
      <c r="B47" s="33"/>
      <c r="C47" s="33"/>
      <c r="D47" s="70"/>
      <c r="E47" s="34">
        <f>IF(COUNTA('专家估计表－起始:专家估计表－终止'!C45)=0,0,SUM('专家估计表－起始:专家估计表－终止'!C45)/COUNTA('专家估计表－起始:专家估计表－终止'!C45))</f>
        <v>0</v>
      </c>
      <c r="F47" s="34">
        <f>IF(COUNTA('专家估计表－起始:专家估计表－终止'!D45)=0,0,SUM('专家估计表－起始:专家估计表－终止'!D45)/COUNTA('专家估计表－起始:专家估计表－终止'!D45))</f>
        <v>0</v>
      </c>
      <c r="G47" s="34">
        <f>IF(COUNTA('专家估计表－起始:专家估计表－终止'!E45)=0,0,SUM('专家估计表－起始:专家估计表－终止'!E45)/COUNTA('专家估计表－起始:专家估计表－终止'!E45))</f>
        <v>0</v>
      </c>
      <c r="H47" s="136">
        <f>IF(COUNT('专家估计表－起始:专家估计表－终止'!G45)=0,0,SUM('专家估计表－起始:专家估计表－终止'!G45)/COUNT('专家估计表－起始:专家估计表－终止'!G45))</f>
        <v>0</v>
      </c>
      <c r="I47" s="34" t="b">
        <f>AND('专家估计表－起始:专家估计表－终止'!I45)</f>
        <v>1</v>
      </c>
    </row>
    <row r="48" spans="1:9" ht="14.25" customHeight="1" x14ac:dyDescent="0.15">
      <c r="A48" s="29"/>
      <c r="B48" s="33"/>
      <c r="C48" s="33"/>
      <c r="D48" s="70"/>
      <c r="E48" s="34">
        <f>IF(COUNTA('专家估计表－起始:专家估计表－终止'!C46)=0,0,SUM('专家估计表－起始:专家估计表－终止'!C46)/COUNTA('专家估计表－起始:专家估计表－终止'!C46))</f>
        <v>0</v>
      </c>
      <c r="F48" s="34">
        <f>IF(COUNTA('专家估计表－起始:专家估计表－终止'!D46)=0,0,SUM('专家估计表－起始:专家估计表－终止'!D46)/COUNTA('专家估计表－起始:专家估计表－终止'!D46))</f>
        <v>0</v>
      </c>
      <c r="G48" s="34">
        <f>IF(COUNTA('专家估计表－起始:专家估计表－终止'!E46)=0,0,SUM('专家估计表－起始:专家估计表－终止'!E46)/COUNTA('专家估计表－起始:专家估计表－终止'!E46))</f>
        <v>0</v>
      </c>
      <c r="H48" s="136">
        <f>IF(COUNT('专家估计表－起始:专家估计表－终止'!G46)=0,0,SUM('专家估计表－起始:专家估计表－终止'!G46)/COUNT('专家估计表－起始:专家估计表－终止'!G46))</f>
        <v>0</v>
      </c>
      <c r="I48" s="34" t="b">
        <f>AND('专家估计表－起始:专家估计表－终止'!I46)</f>
        <v>1</v>
      </c>
    </row>
    <row r="49" spans="1:9" ht="14.25" customHeight="1" x14ac:dyDescent="0.15">
      <c r="A49" s="29"/>
      <c r="B49" s="33"/>
      <c r="C49" s="33"/>
      <c r="D49" s="70"/>
      <c r="E49" s="34">
        <f>IF(COUNTA('专家估计表－起始:专家估计表－终止'!C47)=0,0,SUM('专家估计表－起始:专家估计表－终止'!C47)/COUNTA('专家估计表－起始:专家估计表－终止'!C47))</f>
        <v>0</v>
      </c>
      <c r="F49" s="34">
        <f>IF(COUNTA('专家估计表－起始:专家估计表－终止'!D47)=0,0,SUM('专家估计表－起始:专家估计表－终止'!D47)/COUNTA('专家估计表－起始:专家估计表－终止'!D47))</f>
        <v>0</v>
      </c>
      <c r="G49" s="34">
        <f>IF(COUNTA('专家估计表－起始:专家估计表－终止'!E47)=0,0,SUM('专家估计表－起始:专家估计表－终止'!E47)/COUNTA('专家估计表－起始:专家估计表－终止'!E47))</f>
        <v>0</v>
      </c>
      <c r="H49" s="136">
        <f>IF(COUNT('专家估计表－起始:专家估计表－终止'!G47)=0,0,SUM('专家估计表－起始:专家估计表－终止'!G47)/COUNT('专家估计表－起始:专家估计表－终止'!G47))</f>
        <v>0</v>
      </c>
      <c r="I49" s="34" t="b">
        <f>AND('专家估计表－起始:专家估计表－终止'!I47)</f>
        <v>1</v>
      </c>
    </row>
    <row r="50" spans="1:9" ht="14.25" customHeight="1" x14ac:dyDescent="0.15">
      <c r="A50" s="29"/>
      <c r="B50" s="33"/>
      <c r="C50" s="33"/>
      <c r="D50" s="70"/>
      <c r="E50" s="34">
        <f>IF(COUNTA('专家估计表－起始:专家估计表－终止'!C48)=0,0,SUM('专家估计表－起始:专家估计表－终止'!C48)/COUNTA('专家估计表－起始:专家估计表－终止'!C48))</f>
        <v>0</v>
      </c>
      <c r="F50" s="34">
        <f>IF(COUNTA('专家估计表－起始:专家估计表－终止'!D48)=0,0,SUM('专家估计表－起始:专家估计表－终止'!D48)/COUNTA('专家估计表－起始:专家估计表－终止'!D48))</f>
        <v>0</v>
      </c>
      <c r="G50" s="34">
        <f>IF(COUNTA('专家估计表－起始:专家估计表－终止'!E48)=0,0,SUM('专家估计表－起始:专家估计表－终止'!E48)/COUNTA('专家估计表－起始:专家估计表－终止'!E48))</f>
        <v>0</v>
      </c>
      <c r="H50" s="136">
        <f>IF(COUNT('专家估计表－起始:专家估计表－终止'!G48)=0,0,SUM('专家估计表－起始:专家估计表－终止'!G48)/COUNT('专家估计表－起始:专家估计表－终止'!G48))</f>
        <v>0</v>
      </c>
      <c r="I50" s="34" t="b">
        <f>AND('专家估计表－起始:专家估计表－终止'!I48)</f>
        <v>1</v>
      </c>
    </row>
    <row r="51" spans="1:9" ht="14.25" customHeight="1" x14ac:dyDescent="0.15">
      <c r="A51" s="29"/>
      <c r="B51" s="33"/>
      <c r="C51" s="33"/>
      <c r="D51" s="71"/>
      <c r="E51" s="34">
        <f>IF(COUNTA('专家估计表－起始:专家估计表－终止'!C49)=0,0,SUM('专家估计表－起始:专家估计表－终止'!C49)/COUNTA('专家估计表－起始:专家估计表－终止'!C49))</f>
        <v>0</v>
      </c>
      <c r="F51" s="34">
        <f>IF(COUNTA('专家估计表－起始:专家估计表－终止'!D49)=0,0,SUM('专家估计表－起始:专家估计表－终止'!D49)/COUNTA('专家估计表－起始:专家估计表－终止'!D49))</f>
        <v>0</v>
      </c>
      <c r="G51" s="34">
        <f>IF(COUNTA('专家估计表－起始:专家估计表－终止'!E49)=0,0,SUM('专家估计表－起始:专家估计表－终止'!E49)/COUNTA('专家估计表－起始:专家估计表－终止'!E49))</f>
        <v>0</v>
      </c>
      <c r="H51" s="136">
        <f>IF(COUNT('专家估计表－起始:专家估计表－终止'!G49)=0,0,SUM('专家估计表－起始:专家估计表－终止'!G49)/COUNT('专家估计表－起始:专家估计表－终止'!G49))</f>
        <v>0</v>
      </c>
      <c r="I51" s="34" t="b">
        <f>AND('专家估计表－起始:专家估计表－终止'!I49)</f>
        <v>1</v>
      </c>
    </row>
    <row r="52" spans="1:9" s="35" customFormat="1" ht="35.25" customHeight="1" x14ac:dyDescent="0.15">
      <c r="B52" s="38" t="s">
        <v>60</v>
      </c>
      <c r="C52" s="53">
        <f>SUM(H5:H50)</f>
        <v>0</v>
      </c>
      <c r="H52" s="51" t="s">
        <v>67</v>
      </c>
      <c r="I52" s="41" t="b">
        <f>AND(I6:I51)</f>
        <v>1</v>
      </c>
    </row>
    <row r="53" spans="1:9" s="35" customFormat="1" ht="14.25" customHeight="1" x14ac:dyDescent="0.15">
      <c r="H53" s="137"/>
    </row>
  </sheetData>
  <mergeCells count="7">
    <mergeCell ref="B2:I2"/>
    <mergeCell ref="B1:I1"/>
    <mergeCell ref="E3:I3"/>
    <mergeCell ref="E4:I4"/>
    <mergeCell ref="D6:D51"/>
    <mergeCell ref="B4:D4"/>
    <mergeCell ref="B3:C3"/>
  </mergeCells>
  <phoneticPr fontId="3" type="noConversion"/>
  <pageMargins left="0.75" right="0.75" top="0.52" bottom="0.24" header="0.17" footer="0.17"/>
  <pageSetup paperSize="9" orientation="landscape" r:id="rId1"/>
  <headerFooter alignWithMargins="0">
    <oddHeader>&amp;L&amp;G&amp;R表格模板 TEM_EST01_V（C01）</oddHeader>
  </headerFooter>
  <legacy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F21" sqref="F21"/>
    </sheetView>
  </sheetViews>
  <sheetFormatPr defaultColWidth="9" defaultRowHeight="15.75" x14ac:dyDescent="0.25"/>
  <cols>
    <col min="1" max="1" width="10.25" style="2" customWidth="1"/>
    <col min="2" max="2" width="9" style="2"/>
    <col min="3" max="3" width="8.875" style="2" customWidth="1"/>
    <col min="4" max="4" width="8.625" style="2" customWidth="1"/>
    <col min="5" max="5" width="22.125" style="2" customWidth="1"/>
    <col min="6" max="6" width="15" style="2" customWidth="1"/>
    <col min="7" max="7" width="33.75" style="2" customWidth="1"/>
    <col min="8" max="16384" width="9" style="2"/>
  </cols>
  <sheetData>
    <row r="1" spans="1:7" ht="25.5" customHeight="1" x14ac:dyDescent="0.25">
      <c r="A1" s="63" t="s">
        <v>4</v>
      </c>
      <c r="B1" s="63"/>
      <c r="C1" s="63"/>
      <c r="D1" s="63"/>
      <c r="E1" s="63"/>
      <c r="F1" s="63"/>
      <c r="G1" s="63"/>
    </row>
    <row r="2" spans="1:7" ht="99" customHeight="1" x14ac:dyDescent="0.25">
      <c r="A2" s="56" t="s">
        <v>69</v>
      </c>
      <c r="B2" s="56"/>
      <c r="C2" s="56"/>
      <c r="D2" s="56"/>
      <c r="E2" s="56"/>
      <c r="F2" s="56"/>
      <c r="G2" s="56"/>
    </row>
    <row r="3" spans="1:7" s="4" customFormat="1" ht="22.5" customHeight="1" x14ac:dyDescent="0.2">
      <c r="A3" s="91" t="s">
        <v>5</v>
      </c>
      <c r="B3" s="92"/>
      <c r="C3" s="92"/>
      <c r="D3" s="92"/>
      <c r="E3" s="92"/>
      <c r="F3" s="92"/>
      <c r="G3" s="92"/>
    </row>
    <row r="4" spans="1:7" s="13" customFormat="1" ht="22.5" customHeight="1" x14ac:dyDescent="0.2">
      <c r="A4" s="82" t="s">
        <v>6</v>
      </c>
      <c r="B4" s="81"/>
      <c r="C4" s="81"/>
      <c r="D4" s="80" t="s">
        <v>7</v>
      </c>
      <c r="E4" s="81"/>
      <c r="F4" s="81"/>
      <c r="G4" s="81"/>
    </row>
    <row r="5" spans="1:7" s="13" customFormat="1" ht="22.5" customHeight="1" x14ac:dyDescent="0.2">
      <c r="A5" s="82" t="s">
        <v>46</v>
      </c>
      <c r="B5" s="81"/>
      <c r="C5" s="81"/>
      <c r="D5" s="85">
        <f>规模综合汇总估计表!C52</f>
        <v>0</v>
      </c>
      <c r="E5" s="86"/>
      <c r="F5" s="86"/>
      <c r="G5" s="86"/>
    </row>
    <row r="6" spans="1:7" s="13" customFormat="1" ht="22.5" customHeight="1" x14ac:dyDescent="0.2">
      <c r="A6" s="82" t="s">
        <v>8</v>
      </c>
      <c r="B6" s="81"/>
      <c r="C6" s="81"/>
      <c r="D6" s="83">
        <v>1</v>
      </c>
      <c r="E6" s="84"/>
      <c r="F6" s="84"/>
      <c r="G6" s="84"/>
    </row>
    <row r="7" spans="1:7" s="13" customFormat="1" ht="22.5" customHeight="1" x14ac:dyDescent="0.2">
      <c r="A7" s="82" t="s">
        <v>9</v>
      </c>
      <c r="B7" s="81"/>
      <c r="C7" s="81"/>
      <c r="D7" s="85">
        <v>96</v>
      </c>
      <c r="E7" s="86"/>
      <c r="F7" s="86"/>
      <c r="G7" s="86"/>
    </row>
    <row r="8" spans="1:7" s="13" customFormat="1" ht="22.5" customHeight="1" x14ac:dyDescent="0.2">
      <c r="A8" s="87"/>
      <c r="B8" s="88"/>
      <c r="C8" s="88"/>
      <c r="D8" s="89" t="s">
        <v>16</v>
      </c>
      <c r="E8" s="90"/>
      <c r="F8" s="17" t="s">
        <v>10</v>
      </c>
      <c r="G8" s="17" t="s">
        <v>37</v>
      </c>
    </row>
    <row r="9" spans="1:7" s="13" customFormat="1" ht="22.5" customHeight="1" x14ac:dyDescent="0.2">
      <c r="A9" s="127" t="s">
        <v>11</v>
      </c>
      <c r="B9" s="127"/>
      <c r="C9" s="127"/>
      <c r="D9" s="80" t="s">
        <v>31</v>
      </c>
      <c r="E9" s="81"/>
      <c r="F9" s="10">
        <f>ROUND(A$12*G9,2)</f>
        <v>0</v>
      </c>
      <c r="G9" s="15">
        <v>0.15</v>
      </c>
    </row>
    <row r="10" spans="1:7" s="13" customFormat="1" ht="22.5" customHeight="1" x14ac:dyDescent="0.2">
      <c r="A10" s="127"/>
      <c r="B10" s="127"/>
      <c r="C10" s="127"/>
      <c r="D10" s="80" t="s">
        <v>32</v>
      </c>
      <c r="E10" s="81"/>
      <c r="F10" s="49">
        <f t="shared" ref="F10:F13" si="0">ROUND(A$12*G10,2)</f>
        <v>0</v>
      </c>
      <c r="G10" s="15">
        <v>0.25</v>
      </c>
    </row>
    <row r="11" spans="1:7" s="13" customFormat="1" ht="22.5" customHeight="1" x14ac:dyDescent="0.2">
      <c r="A11" s="127"/>
      <c r="B11" s="127"/>
      <c r="C11" s="127"/>
      <c r="D11" s="80" t="s">
        <v>33</v>
      </c>
      <c r="E11" s="81"/>
      <c r="F11" s="49">
        <f t="shared" si="0"/>
        <v>0</v>
      </c>
      <c r="G11" s="15">
        <v>0.35</v>
      </c>
    </row>
    <row r="12" spans="1:7" s="13" customFormat="1" ht="22.5" customHeight="1" x14ac:dyDescent="0.2">
      <c r="A12" s="99">
        <f>ROUND(D5*D6*1000/D7,2)</f>
        <v>0</v>
      </c>
      <c r="B12" s="100"/>
      <c r="C12" s="101"/>
      <c r="D12" s="80" t="s">
        <v>17</v>
      </c>
      <c r="E12" s="81"/>
      <c r="F12" s="49">
        <f t="shared" si="0"/>
        <v>0</v>
      </c>
      <c r="G12" s="15">
        <v>0.15</v>
      </c>
    </row>
    <row r="13" spans="1:7" s="13" customFormat="1" ht="22.5" customHeight="1" x14ac:dyDescent="0.2">
      <c r="A13" s="102"/>
      <c r="B13" s="103"/>
      <c r="C13" s="104"/>
      <c r="D13" s="80" t="s">
        <v>47</v>
      </c>
      <c r="E13" s="81"/>
      <c r="F13" s="49">
        <f t="shared" si="0"/>
        <v>0</v>
      </c>
      <c r="G13" s="15">
        <v>0.1</v>
      </c>
    </row>
    <row r="14" spans="1:7" s="13" customFormat="1" ht="22.5" customHeight="1" x14ac:dyDescent="0.2">
      <c r="A14" s="105"/>
      <c r="B14" s="106"/>
      <c r="C14" s="107"/>
      <c r="D14" s="80" t="s">
        <v>14</v>
      </c>
      <c r="E14" s="81"/>
      <c r="F14" s="49">
        <f>SUM(F9:F13)</f>
        <v>0</v>
      </c>
      <c r="G14" s="15">
        <f>SUM(G9:G13)</f>
        <v>1</v>
      </c>
    </row>
    <row r="15" spans="1:7" s="13" customFormat="1" ht="22.5" customHeight="1" x14ac:dyDescent="0.2">
      <c r="A15" s="97" t="s">
        <v>19</v>
      </c>
      <c r="B15" s="98"/>
      <c r="C15" s="98"/>
      <c r="D15" s="98"/>
      <c r="E15" s="98"/>
      <c r="F15" s="98"/>
      <c r="G15" s="98"/>
    </row>
    <row r="16" spans="1:7" s="13" customFormat="1" ht="22.5" customHeight="1" x14ac:dyDescent="0.2">
      <c r="A16" s="80" t="s">
        <v>6</v>
      </c>
      <c r="B16" s="81"/>
      <c r="C16" s="81"/>
      <c r="D16" s="80" t="s">
        <v>20</v>
      </c>
      <c r="E16" s="80"/>
      <c r="F16" s="80"/>
      <c r="G16" s="80"/>
    </row>
    <row r="17" spans="1:7" s="13" customFormat="1" ht="22.5" customHeight="1" x14ac:dyDescent="0.2">
      <c r="A17" s="82" t="s">
        <v>12</v>
      </c>
      <c r="B17" s="81"/>
      <c r="C17" s="81"/>
      <c r="D17" s="80" t="s">
        <v>68</v>
      </c>
      <c r="E17" s="80"/>
      <c r="F17" s="80"/>
      <c r="G17" s="80"/>
    </row>
    <row r="18" spans="1:7" s="13" customFormat="1" ht="22.5" customHeight="1" x14ac:dyDescent="0.2">
      <c r="A18" s="126"/>
      <c r="B18" s="81"/>
      <c r="C18" s="81"/>
      <c r="D18" s="128" t="s">
        <v>21</v>
      </c>
      <c r="E18" s="129"/>
      <c r="F18" s="14" t="s">
        <v>10</v>
      </c>
      <c r="G18" s="21" t="s">
        <v>37</v>
      </c>
    </row>
    <row r="19" spans="1:7" s="13" customFormat="1" ht="22.5" customHeight="1" x14ac:dyDescent="0.2">
      <c r="A19" s="112" t="s">
        <v>13</v>
      </c>
      <c r="B19" s="113"/>
      <c r="C19" s="114"/>
      <c r="D19" s="93" t="s">
        <v>49</v>
      </c>
      <c r="E19" s="94"/>
      <c r="F19" s="36">
        <f>ROUND(A$12*G19,2)</f>
        <v>0</v>
      </c>
      <c r="G19" s="15">
        <v>0.03</v>
      </c>
    </row>
    <row r="20" spans="1:7" s="13" customFormat="1" ht="22.5" customHeight="1" x14ac:dyDescent="0.2">
      <c r="A20" s="115"/>
      <c r="B20" s="116"/>
      <c r="C20" s="117"/>
      <c r="D20" s="80" t="s">
        <v>48</v>
      </c>
      <c r="E20" s="81"/>
      <c r="F20" s="49">
        <f t="shared" ref="F20:F22" si="1">ROUND(A$12*G20,2)</f>
        <v>0</v>
      </c>
      <c r="G20" s="15">
        <v>0.08</v>
      </c>
    </row>
    <row r="21" spans="1:7" s="13" customFormat="1" ht="22.5" customHeight="1" x14ac:dyDescent="0.2">
      <c r="A21" s="115"/>
      <c r="B21" s="116"/>
      <c r="C21" s="117"/>
      <c r="D21" s="95" t="s">
        <v>50</v>
      </c>
      <c r="E21" s="96"/>
      <c r="F21" s="49">
        <f t="shared" si="1"/>
        <v>0</v>
      </c>
      <c r="G21" s="15">
        <v>0.1</v>
      </c>
    </row>
    <row r="22" spans="1:7" s="13" customFormat="1" ht="22.5" customHeight="1" x14ac:dyDescent="0.2">
      <c r="A22" s="115"/>
      <c r="B22" s="116"/>
      <c r="C22" s="117"/>
      <c r="D22" s="93" t="s">
        <v>51</v>
      </c>
      <c r="E22" s="94"/>
      <c r="F22" s="49">
        <f t="shared" si="1"/>
        <v>0</v>
      </c>
      <c r="G22" s="15">
        <v>0.03</v>
      </c>
    </row>
    <row r="23" spans="1:7" s="13" customFormat="1" ht="22.5" customHeight="1" x14ac:dyDescent="0.2">
      <c r="A23" s="118"/>
      <c r="B23" s="119"/>
      <c r="C23" s="120"/>
      <c r="D23" s="80" t="s">
        <v>14</v>
      </c>
      <c r="E23" s="81"/>
      <c r="F23" s="10">
        <f>SUM(F19:F22)</f>
        <v>0</v>
      </c>
      <c r="G23" s="16"/>
    </row>
    <row r="24" spans="1:7" s="13" customFormat="1" ht="22.5" customHeight="1" x14ac:dyDescent="0.2">
      <c r="A24" s="121" t="s">
        <v>15</v>
      </c>
      <c r="B24" s="122"/>
      <c r="C24" s="122"/>
      <c r="D24" s="122"/>
      <c r="E24" s="122"/>
      <c r="F24" s="122"/>
      <c r="G24" s="122"/>
    </row>
    <row r="25" spans="1:7" s="13" customFormat="1" ht="22.5" customHeight="1" x14ac:dyDescent="0.2">
      <c r="A25" s="123"/>
      <c r="B25" s="124"/>
      <c r="C25" s="125"/>
      <c r="D25" s="93" t="s">
        <v>14</v>
      </c>
      <c r="E25" s="96"/>
      <c r="F25" s="10">
        <f>F23+F14</f>
        <v>0</v>
      </c>
      <c r="G25" s="16"/>
    </row>
    <row r="26" spans="1:7" s="13" customFormat="1" ht="22.5" customHeight="1" thickBot="1" x14ac:dyDescent="0.25">
      <c r="A26" s="108"/>
      <c r="B26" s="109"/>
      <c r="C26" s="110"/>
      <c r="D26" s="111"/>
      <c r="E26" s="110"/>
      <c r="F26" s="18"/>
      <c r="G26" s="18"/>
    </row>
  </sheetData>
  <mergeCells count="39">
    <mergeCell ref="A26:C26"/>
    <mergeCell ref="D26:E26"/>
    <mergeCell ref="A1:G1"/>
    <mergeCell ref="A2:G2"/>
    <mergeCell ref="A19:C23"/>
    <mergeCell ref="D20:E20"/>
    <mergeCell ref="D23:E23"/>
    <mergeCell ref="A24:G24"/>
    <mergeCell ref="A25:C25"/>
    <mergeCell ref="D25:E25"/>
    <mergeCell ref="A16:C16"/>
    <mergeCell ref="A17:C17"/>
    <mergeCell ref="A18:C18"/>
    <mergeCell ref="D10:E10"/>
    <mergeCell ref="A9:C11"/>
    <mergeCell ref="D18:E18"/>
    <mergeCell ref="D12:E12"/>
    <mergeCell ref="D13:E13"/>
    <mergeCell ref="D14:E14"/>
    <mergeCell ref="A15:G15"/>
    <mergeCell ref="A12:C14"/>
    <mergeCell ref="D16:G16"/>
    <mergeCell ref="D17:G17"/>
    <mergeCell ref="D19:E19"/>
    <mergeCell ref="D22:E22"/>
    <mergeCell ref="D21:E21"/>
    <mergeCell ref="A3:G3"/>
    <mergeCell ref="A4:C4"/>
    <mergeCell ref="D4:G4"/>
    <mergeCell ref="A5:C5"/>
    <mergeCell ref="D5:G5"/>
    <mergeCell ref="D11:E11"/>
    <mergeCell ref="A6:C6"/>
    <mergeCell ref="D6:G6"/>
    <mergeCell ref="A7:C7"/>
    <mergeCell ref="D7:G7"/>
    <mergeCell ref="A8:C8"/>
    <mergeCell ref="D8:E8"/>
    <mergeCell ref="D9:E9"/>
  </mergeCells>
  <phoneticPr fontId="10" type="noConversion"/>
  <pageMargins left="0.41" right="0.38" top="0.5" bottom="0.52" header="0.5" footer="0.5"/>
  <pageSetup paperSize="9" orientation="portrait" verticalDpi="300" r:id="rId1"/>
  <headerFooter alignWithMargins="0">
    <oddFooter>&amp;L&amp;10存档编号：&amp;"Times New Roman,常规"200  -&amp;C&amp;10第&amp;"Times New Roman,常规"&amp;P&amp;"宋体,常规"页&amp;"Times New Roman,常规"   &amp;"宋体,常规"共&amp;"Times New Roman,常规"&amp;N&amp;"宋体,常规"页&amp;R&amp;10本模板最后修订日期：&amp;"Times New Roman,常规"2005-5-11</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4" sqref="B4"/>
    </sheetView>
  </sheetViews>
  <sheetFormatPr defaultRowHeight="14.25" x14ac:dyDescent="0.15"/>
  <cols>
    <col min="1" max="1" width="14.375" customWidth="1"/>
    <col min="2" max="2" width="26.625" customWidth="1"/>
    <col min="3" max="3" width="20.875" customWidth="1"/>
    <col min="4" max="4" width="23" customWidth="1"/>
  </cols>
  <sheetData>
    <row r="1" spans="1:4" ht="35.450000000000003" customHeight="1" x14ac:dyDescent="0.15">
      <c r="A1" s="63" t="s">
        <v>23</v>
      </c>
      <c r="B1" s="63"/>
      <c r="C1" s="63"/>
      <c r="D1" s="63"/>
    </row>
    <row r="2" spans="1:4" ht="83.25" customHeight="1" x14ac:dyDescent="0.15">
      <c r="A2" s="56" t="s">
        <v>70</v>
      </c>
      <c r="B2" s="56"/>
      <c r="C2" s="56"/>
      <c r="D2" s="56"/>
    </row>
    <row r="3" spans="1:4" x14ac:dyDescent="0.15">
      <c r="A3" s="11" t="s">
        <v>22</v>
      </c>
      <c r="B3" s="11" t="s">
        <v>24</v>
      </c>
      <c r="C3" s="11" t="s">
        <v>25</v>
      </c>
      <c r="D3" s="11" t="s">
        <v>26</v>
      </c>
    </row>
    <row r="4" spans="1:4" x14ac:dyDescent="0.15">
      <c r="A4" s="12" t="s">
        <v>27</v>
      </c>
      <c r="B4" s="22"/>
      <c r="C4" s="22"/>
      <c r="D4" s="23">
        <f>IF(B4=0,0,(C4-B4)/B4)</f>
        <v>0</v>
      </c>
    </row>
    <row r="5" spans="1:4" x14ac:dyDescent="0.15">
      <c r="A5" s="12" t="s">
        <v>28</v>
      </c>
      <c r="B5" s="22"/>
      <c r="C5" s="22"/>
      <c r="D5" s="23">
        <f>IF(B5=0,0,(C5-B5)/B5)</f>
        <v>0</v>
      </c>
    </row>
    <row r="6" spans="1:4" x14ac:dyDescent="0.15">
      <c r="A6" s="12" t="s">
        <v>3</v>
      </c>
      <c r="B6" s="19">
        <f>SUM(B4:B5)</f>
        <v>0</v>
      </c>
      <c r="C6" s="19">
        <f>SUM(C4:C5)</f>
        <v>0</v>
      </c>
      <c r="D6" s="23">
        <f>AVERAGE(D4:D5)</f>
        <v>0</v>
      </c>
    </row>
  </sheetData>
  <mergeCells count="2">
    <mergeCell ref="A1:D1"/>
    <mergeCell ref="A2:D2"/>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G15" sqref="G15"/>
    </sheetView>
  </sheetViews>
  <sheetFormatPr defaultRowHeight="14.25" x14ac:dyDescent="0.15"/>
  <cols>
    <col min="2" max="2" width="21.875" customWidth="1"/>
    <col min="3" max="3" width="13.375" customWidth="1"/>
    <col min="4" max="4" width="13.5" customWidth="1"/>
    <col min="5" max="5" width="20.75" customWidth="1"/>
    <col min="6" max="6" width="20.375" customWidth="1"/>
    <col min="7" max="7" width="13.75" customWidth="1"/>
    <col min="8" max="9" width="17.875" customWidth="1"/>
  </cols>
  <sheetData>
    <row r="1" spans="1:6" ht="35.450000000000003" customHeight="1" x14ac:dyDescent="0.15">
      <c r="A1" s="78" t="s">
        <v>29</v>
      </c>
      <c r="B1" s="78"/>
      <c r="C1" s="78"/>
      <c r="D1" s="78"/>
      <c r="E1" s="78"/>
      <c r="F1" s="78"/>
    </row>
    <row r="2" spans="1:6" ht="75.75" customHeight="1" x14ac:dyDescent="0.15">
      <c r="A2" s="133" t="s">
        <v>71</v>
      </c>
      <c r="B2" s="134"/>
      <c r="C2" s="134"/>
      <c r="D2" s="134"/>
      <c r="E2" s="134"/>
      <c r="F2" s="135"/>
    </row>
    <row r="3" spans="1:6" x14ac:dyDescent="0.15">
      <c r="A3" s="11"/>
      <c r="B3" s="11" t="s">
        <v>30</v>
      </c>
      <c r="C3" s="11" t="s">
        <v>35</v>
      </c>
      <c r="D3" s="11" t="s">
        <v>36</v>
      </c>
      <c r="E3" s="11" t="s">
        <v>34</v>
      </c>
      <c r="F3" s="11" t="s">
        <v>26</v>
      </c>
    </row>
    <row r="4" spans="1:6" ht="15" x14ac:dyDescent="0.2">
      <c r="A4" s="131"/>
      <c r="B4" s="25" t="s">
        <v>31</v>
      </c>
      <c r="C4" s="24">
        <f>工作量估计表!F9</f>
        <v>0</v>
      </c>
      <c r="D4" s="22"/>
      <c r="E4" s="23">
        <f>IF(D$9=0,0,D4/D$9)</f>
        <v>0</v>
      </c>
      <c r="F4" s="23">
        <f>IF(C4=0,0,(D4-C4)/C4)</f>
        <v>0</v>
      </c>
    </row>
    <row r="5" spans="1:6" ht="15" x14ac:dyDescent="0.2">
      <c r="A5" s="131"/>
      <c r="B5" s="25" t="s">
        <v>32</v>
      </c>
      <c r="C5" s="24">
        <f>工作量估计表!F10</f>
        <v>0</v>
      </c>
      <c r="D5" s="22"/>
      <c r="E5" s="23">
        <f t="shared" ref="E5:E7" si="0">IF(D$9=0,0,D5/D$9)</f>
        <v>0</v>
      </c>
      <c r="F5" s="23">
        <f t="shared" ref="F5:F9" si="1">IF(C5=0,0,(D5-C5)/C5)</f>
        <v>0</v>
      </c>
    </row>
    <row r="6" spans="1:6" ht="15" x14ac:dyDescent="0.2">
      <c r="A6" s="131"/>
      <c r="B6" s="25" t="s">
        <v>33</v>
      </c>
      <c r="C6" s="24">
        <f>工作量估计表!F11</f>
        <v>0</v>
      </c>
      <c r="D6" s="22"/>
      <c r="E6" s="23">
        <f t="shared" si="0"/>
        <v>0</v>
      </c>
      <c r="F6" s="23">
        <f t="shared" si="1"/>
        <v>0</v>
      </c>
    </row>
    <row r="7" spans="1:6" ht="15" x14ac:dyDescent="0.2">
      <c r="A7" s="131"/>
      <c r="B7" s="25" t="s">
        <v>17</v>
      </c>
      <c r="C7" s="24">
        <f>工作量估计表!F12</f>
        <v>0</v>
      </c>
      <c r="D7" s="22"/>
      <c r="E7" s="23">
        <f t="shared" si="0"/>
        <v>0</v>
      </c>
      <c r="F7" s="23">
        <f t="shared" si="1"/>
        <v>0</v>
      </c>
    </row>
    <row r="8" spans="1:6" ht="15" x14ac:dyDescent="0.2">
      <c r="A8" s="131"/>
      <c r="B8" s="25" t="s">
        <v>18</v>
      </c>
      <c r="C8" s="24">
        <f>工作量估计表!F13</f>
        <v>0</v>
      </c>
      <c r="D8" s="22"/>
      <c r="E8" s="23">
        <f>IF(D$9=0,0,D8/D$9)</f>
        <v>0</v>
      </c>
      <c r="F8" s="23">
        <f t="shared" si="1"/>
        <v>0</v>
      </c>
    </row>
    <row r="9" spans="1:6" x14ac:dyDescent="0.15">
      <c r="A9" s="132"/>
      <c r="B9" s="12" t="s">
        <v>3</v>
      </c>
      <c r="C9" s="20">
        <f>SUM(C8:C8)</f>
        <v>0</v>
      </c>
      <c r="D9" s="20">
        <f>SUM(D8:D8)</f>
        <v>0</v>
      </c>
      <c r="E9" s="23"/>
      <c r="F9" s="23">
        <f t="shared" si="1"/>
        <v>0</v>
      </c>
    </row>
    <row r="10" spans="1:6" x14ac:dyDescent="0.15">
      <c r="A10" s="11"/>
      <c r="B10" s="11" t="s">
        <v>30</v>
      </c>
      <c r="C10" s="11" t="s">
        <v>35</v>
      </c>
      <c r="D10" s="11" t="s">
        <v>36</v>
      </c>
      <c r="E10" s="11" t="s">
        <v>34</v>
      </c>
      <c r="F10" s="11" t="s">
        <v>26</v>
      </c>
    </row>
    <row r="11" spans="1:6" ht="15.6" customHeight="1" x14ac:dyDescent="0.2">
      <c r="A11" s="130" t="s">
        <v>13</v>
      </c>
      <c r="B11" s="25" t="s">
        <v>39</v>
      </c>
      <c r="C11" s="24">
        <f>工作量估计表!F19</f>
        <v>0</v>
      </c>
      <c r="D11" s="22"/>
      <c r="E11" s="23">
        <f>IF(D$9=0,0,D11/D$9)</f>
        <v>0</v>
      </c>
      <c r="F11" s="23">
        <f>IF(C11=0,0,(D11-C11)/C11)</f>
        <v>0</v>
      </c>
    </row>
    <row r="12" spans="1:6" ht="15" x14ac:dyDescent="0.2">
      <c r="A12" s="130"/>
      <c r="B12" s="25" t="s">
        <v>38</v>
      </c>
      <c r="C12" s="24">
        <f>工作量估计表!F20</f>
        <v>0</v>
      </c>
      <c r="D12" s="22"/>
      <c r="E12" s="23">
        <f>IF(D$9=0,0,D12/D$9)</f>
        <v>0</v>
      </c>
      <c r="F12" s="23">
        <f t="shared" ref="F12:F13" si="2">IF(C12=0,0,(D12-C12)/C12)</f>
        <v>0</v>
      </c>
    </row>
    <row r="13" spans="1:6" x14ac:dyDescent="0.15">
      <c r="A13" s="130"/>
      <c r="B13" s="12" t="s">
        <v>3</v>
      </c>
      <c r="C13" s="20">
        <f>SUM(C11:C12)</f>
        <v>0</v>
      </c>
      <c r="D13" s="20">
        <f>SUM(D11:D12)</f>
        <v>0</v>
      </c>
      <c r="E13" s="23"/>
      <c r="F13" s="23">
        <f t="shared" si="2"/>
        <v>0</v>
      </c>
    </row>
  </sheetData>
  <mergeCells count="4">
    <mergeCell ref="A11:A13"/>
    <mergeCell ref="A4:A9"/>
    <mergeCell ref="A1:F1"/>
    <mergeCell ref="A2:F2"/>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工作量估算</vt:lpstr>
      <vt:lpstr>代码规模估计表(专家表）</vt:lpstr>
      <vt:lpstr>专家估计表－起始</vt:lpstr>
      <vt:lpstr>专家估计表－终止</vt:lpstr>
      <vt:lpstr>规模综合汇总估计表</vt:lpstr>
      <vt:lpstr>工作量估计表</vt:lpstr>
      <vt:lpstr>规模偏差</vt:lpstr>
      <vt:lpstr>工作量偏差及比例系数</vt:lpstr>
    </vt:vector>
  </TitlesOfParts>
  <Company>SDT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liuying</dc:creator>
  <cp:lastModifiedBy>丁青(丁青:相关干系人传阅)</cp:lastModifiedBy>
  <dcterms:created xsi:type="dcterms:W3CDTF">2014-07-29T03:11:45Z</dcterms:created>
  <dcterms:modified xsi:type="dcterms:W3CDTF">2017-08-14T06:05:52Z</dcterms:modified>
</cp:coreProperties>
</file>