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749c4f78e150b5/Masaüstü/"/>
    </mc:Choice>
  </mc:AlternateContent>
  <xr:revisionPtr revIDLastSave="3" documentId="8_{2E4E11A6-E6D2-4727-AD4F-09B003431EE5}" xr6:coauthVersionLast="47" xr6:coauthVersionMax="47" xr10:uidLastSave="{3F294B05-ACAA-455F-9A14-BF0E9653E8F8}"/>
  <bookViews>
    <workbookView xWindow="-90" yWindow="-90" windowWidth="19380" windowHeight="10380" activeTab="2" xr2:uid="{C324387C-569B-4515-A174-8CF85A7B9751}"/>
  </bookViews>
  <sheets>
    <sheet name="DATA" sheetId="1" r:id="rId1"/>
    <sheet name="Parametreler" sheetId="4" r:id="rId2"/>
    <sheet name="Dashboard" sheetId="5" r:id="rId3"/>
    <sheet name="Sellers" sheetId="2" r:id="rId4"/>
    <sheet name="images" sheetId="3" r:id="rId5"/>
  </sheets>
  <externalReferences>
    <externalReference r:id="rId6"/>
    <externalReference r:id="rId7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Bilgi">'[1]Veri Doğrulama'!$C$2:$C$16</definedName>
    <definedName name="bölgeler">Parametreler!$A:$A</definedName>
    <definedName name="dinamik_satici">OFFSET(Parametreler!$R$3,0,0,COUNTIF(Parametreler!$R:$R,"&lt;&gt;")-1,1)</definedName>
    <definedName name="dinamik_saticii">OFFSET(Parametreler!$R$3,0,0,COUNTIF(Parametreler!$R:$R,"&lt;&gt;")-1,1)</definedName>
    <definedName name="dönemler">Parametreler!$D$1:$D$3</definedName>
    <definedName name="Matematik">'[1]Veri Doğrulama'!$A$2:$A$10</definedName>
    <definedName name="photo">INDEX(#REF!,MATCH([2]Sheet1!$A$1,#REF!,0),0)</definedName>
    <definedName name="RESİMM">_xlfn.XLOOKUP(Dashboard!$X$4,Sellers!$C:$C,Sellers!$D:$D)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4" l="1" a="1"/>
  <c r="J32" i="4" s="1"/>
  <c r="K19" i="4"/>
  <c r="J21" i="4" a="1"/>
  <c r="J21" i="4" s="1"/>
  <c r="K18" i="4"/>
  <c r="K29" i="4" s="1"/>
  <c r="K32" i="4" s="1"/>
  <c r="R1" i="4"/>
  <c r="R3" i="4" s="1" a="1"/>
  <c r="R3" i="4" s="1"/>
  <c r="L9" i="4"/>
  <c r="L8" i="4"/>
  <c r="K11" i="4" a="1"/>
  <c r="K11" i="4" s="1"/>
  <c r="B46" i="4"/>
  <c r="B26" i="4"/>
  <c r="B22" i="4"/>
  <c r="B11" i="4"/>
  <c r="B7" i="4"/>
  <c r="O6" i="4"/>
  <c r="N6" i="4"/>
  <c r="M6" i="4"/>
  <c r="L6" i="4"/>
  <c r="O5" i="4"/>
  <c r="N5" i="4"/>
  <c r="M5" i="4"/>
  <c r="L5" i="4"/>
  <c r="O4" i="4"/>
  <c r="N4" i="4"/>
  <c r="M4" i="4"/>
  <c r="L4" i="4"/>
  <c r="O3" i="4"/>
  <c r="N3" i="4"/>
  <c r="M3" i="4"/>
  <c r="L3" i="4"/>
  <c r="O2" i="4"/>
  <c r="N2" i="4"/>
  <c r="M2" i="4"/>
  <c r="L2" i="4"/>
  <c r="K2" i="4"/>
  <c r="K2" i="4" a="1"/>
  <c r="L1" i="4"/>
  <c r="L1" i="4" a="1"/>
  <c r="H1" i="4"/>
  <c r="G1" i="4"/>
  <c r="G1" i="4" a="1"/>
  <c r="D1" i="4"/>
  <c r="D1" i="4" a="1"/>
  <c r="C1" i="4"/>
  <c r="B49" i="4" s="1"/>
  <c r="A1" i="4"/>
  <c r="A1" i="4" a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M12" i="4" l="1"/>
  <c r="B13" i="4"/>
  <c r="B30" i="4"/>
  <c r="B38" i="4"/>
  <c r="B24" i="4"/>
  <c r="B40" i="4"/>
  <c r="B12" i="4"/>
  <c r="B42" i="4"/>
  <c r="H4" i="4"/>
  <c r="B10" i="4"/>
  <c r="B23" i="4"/>
  <c r="B39" i="4"/>
  <c r="B15" i="4"/>
  <c r="B31" i="4"/>
  <c r="B47" i="4"/>
  <c r="B1" i="4"/>
  <c r="B5" i="4"/>
  <c r="B16" i="4"/>
  <c r="B32" i="4"/>
  <c r="B48" i="4"/>
  <c r="H5" i="4"/>
  <c r="B18" i="4"/>
  <c r="B34" i="4"/>
  <c r="B50" i="4"/>
  <c r="N35" i="4"/>
  <c r="O36" i="4"/>
  <c r="K34" i="4"/>
  <c r="P36" i="4"/>
  <c r="M35" i="4"/>
  <c r="L34" i="4"/>
  <c r="N36" i="4"/>
  <c r="L35" i="4"/>
  <c r="P33" i="4"/>
  <c r="M36" i="4"/>
  <c r="K35" i="4"/>
  <c r="O33" i="4"/>
  <c r="N33" i="4"/>
  <c r="K36" i="4"/>
  <c r="O34" i="4"/>
  <c r="M33" i="4"/>
  <c r="P34" i="4"/>
  <c r="P35" i="4"/>
  <c r="N34" i="4"/>
  <c r="L33" i="4"/>
  <c r="L36" i="4"/>
  <c r="O35" i="4"/>
  <c r="M34" i="4"/>
  <c r="K33" i="4"/>
  <c r="P32" i="4"/>
  <c r="M32" i="4"/>
  <c r="O32" i="4"/>
  <c r="N32" i="4"/>
  <c r="L32" i="4"/>
  <c r="B2" i="4"/>
  <c r="B3" i="4"/>
  <c r="B8" i="4"/>
  <c r="G13" i="4"/>
  <c r="B19" i="4"/>
  <c r="B27" i="4"/>
  <c r="B35" i="4"/>
  <c r="B43" i="4"/>
  <c r="H2" i="4"/>
  <c r="H3" i="4"/>
  <c r="B14" i="4"/>
  <c r="B20" i="4"/>
  <c r="B28" i="4"/>
  <c r="B36" i="4"/>
  <c r="B44" i="4"/>
  <c r="B6" i="4"/>
  <c r="B9" i="4"/>
  <c r="B21" i="4"/>
  <c r="B29" i="4"/>
  <c r="B37" i="4"/>
  <c r="B45" i="4"/>
  <c r="B4" i="4"/>
  <c r="G12" i="4"/>
  <c r="B17" i="4"/>
  <c r="B25" i="4"/>
  <c r="B33" i="4"/>
  <c r="B41" i="4"/>
  <c r="K21" i="4"/>
  <c r="K24" i="4"/>
  <c r="L24" i="4"/>
  <c r="L23" i="4"/>
  <c r="K23" i="4"/>
  <c r="L25" i="4"/>
  <c r="K25" i="4"/>
  <c r="L22" i="4"/>
  <c r="K22" i="4"/>
  <c r="L21" i="4"/>
  <c r="L12" i="4"/>
  <c r="N12" i="4" s="1"/>
  <c r="M15" i="4"/>
  <c r="L15" i="4"/>
  <c r="L14" i="4"/>
  <c r="M13" i="4"/>
  <c r="L13" i="4"/>
  <c r="M14" i="4"/>
  <c r="L11" i="4"/>
  <c r="M11" i="4"/>
  <c r="G14" i="4" l="1"/>
  <c r="G16" i="4" s="1"/>
  <c r="S21" i="5" s="1"/>
  <c r="M21" i="4"/>
  <c r="N21" i="4" s="1"/>
  <c r="M22" i="4"/>
  <c r="N22" i="4" s="1"/>
  <c r="M24" i="4"/>
  <c r="N24" i="4" s="1"/>
  <c r="M25" i="4"/>
  <c r="N25" i="4" s="1"/>
  <c r="M23" i="4"/>
  <c r="N23" i="4" s="1"/>
  <c r="N15" i="4"/>
  <c r="N13" i="4"/>
  <c r="N14" i="4"/>
  <c r="N11" i="4"/>
  <c r="S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<sst xmlns="http://schemas.openxmlformats.org/spreadsheetml/2006/main" count="3747" uniqueCount="183">
  <si>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</si>
  <si>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</si>
  <si>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</si>
  <si>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</si>
  <si>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</si>
  <si>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</si>
  <si>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</si>
  <si>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</si>
  <si>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</si>
  <si>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</si>
  <si>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</si>
  <si>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</si>
  <si>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</si>
  <si>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</si>
  <si>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</si>
  <si>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</si>
  <si>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</si>
  <si>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</si>
  <si>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</si>
  <si>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</si>
  <si>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</si>
  <si>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</si>
  <si>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</si>
  <si>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</si>
  <si>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</si>
  <si>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</si>
  <si>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</si>
  <si>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</si>
  <si>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</si>
  <si>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</si>
  <si>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</si>
  <si>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</si>
  <si>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</si>
  <si>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</si>
  <si>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</si>
  <si>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</si>
  <si>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</si>
  <si>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</si>
  <si>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</si>
  <si>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</si>
  <si>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</si>
  <si>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</si>
  <si>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</si>
  <si>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</si>
  <si>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</si>
  <si>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</si>
  <si>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</si>
  <si>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</si>
  <si>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</si>
  <si>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</si>
  <si>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</si>
  <si>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</si>
  <si>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</si>
  <si>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</si>
  <si>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</si>
  <si>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</si>
  <si>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</si>
  <si>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</si>
  <si>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</si>
  <si>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</si>
  <si>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</si>
  <si>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</si>
  <si>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</si>
  <si>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</si>
  <si>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</si>
  <si>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</si>
  <si>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</si>
  <si>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</si>
  <si>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</si>
  <si>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</si>
  <si>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</si>
  <si>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</si>
  <si>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</si>
  <si>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</si>
  <si>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</si>
  <si>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</si>
  <si>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</si>
  <si>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</si>
  <si>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</si>
  <si>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</si>
  <si>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</si>
  <si>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</si>
  <si>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</si>
  <si>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</si>
  <si>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</si>
  <si>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</si>
  <si>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</si>
  <si>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</si>
  <si>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</si>
  <si>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</si>
  <si>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</si>
  <si>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</si>
  <si>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</si>
  <si>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</si>
  <si>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</si>
  <si>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</si>
  <si>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</si>
  <si>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</si>
  <si>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</si>
  <si>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</si>
  <si>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</si>
  <si>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</si>
  <si>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</si>
  <si>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</si>
  <si>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</si>
  <si>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</si>
  <si>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</si>
  <si>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</si>
  <si>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</si>
  <si>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</si>
  <si>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</si>
  <si>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</si>
  <si>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</si>
  <si>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</si>
  <si>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</si>
  <si>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</si>
  <si>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</si>
  <si>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</si>
  <si>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</si>
  <si>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</si>
  <si>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</si>
  <si>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</si>
  <si>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</si>
  <si>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</si>
  <si>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</si>
  <si>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</si>
  <si>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</si>
  <si>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</si>
  <si>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</si>
  <si>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</si>
  <si>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</si>
  <si>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</si>
  <si>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</si>
  <si>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</si>
  <si>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</si>
  <si>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</si>
  <si>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</si>
  <si>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</si>
  <si>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</si>
  <si>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</si>
  <si>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</si>
  <si>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</si>
  <si>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</si>
  <si>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</si>
  <si>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</si>
  <si>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</si>
  <si>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</si>
  <si>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</si>
  <si>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</si>
  <si>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</si>
  <si>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</si>
  <si>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</si>
  <si>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</si>
  <si>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</si>
  <si>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</si>
  <si>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</si>
  <si>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</si>
  <si>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</si>
  <si>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</si>
  <si>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</si>
  <si>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</si>
  <si>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</si>
  <si>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</si>
  <si>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</si>
  <si>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</si>
  <si>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</si>
  <si>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</si>
  <si>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</si>
  <si>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</si>
  <si>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</si>
  <si>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</si>
  <si>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</si>
  <si>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Toplam Satış</t>
  </si>
  <si>
    <t>Toplam Hedef</t>
  </si>
  <si>
    <t>H/G Oranı</t>
  </si>
  <si>
    <t>Toplam</t>
  </si>
  <si>
    <t>Bölge Raporu</t>
  </si>
  <si>
    <t>HEDEF</t>
  </si>
  <si>
    <t>GERÇEKLEŞME</t>
  </si>
  <si>
    <t>H/G ORANI</t>
  </si>
  <si>
    <t>Gerçekleşme</t>
  </si>
  <si>
    <t>Hedef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</si>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</sst>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3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166" fontId="0" fillId="0" borderId="0" xfId="1" applyNumberFormat="1" applyFont="1"/>
    <xf numFmtId="0" fontId="0" fillId="0" borderId="4" xfId="0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3" xfId="0" applyFill="1" applyBorder="1"/>
    <xf numFmtId="9" fontId="0" fillId="0" borderId="0" xfId="2" applyFont="1"/>
    <xf numFmtId="10" fontId="0" fillId="0" borderId="0" xfId="2" applyNumberFormat="1" applyFont="1"/>
    <xf numFmtId="10" fontId="0" fillId="2" borderId="0" xfId="0" applyNumberFormat="1" applyFill="1"/>
    <xf numFmtId="9" fontId="0" fillId="2" borderId="0" xfId="0" applyNumberFormat="1" applyFill="1"/>
    <xf numFmtId="166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 applyAlignment="1">
      <alignment horizontal="center" vertical="center"/>
    </xf>
    <xf numFmtId="166" fontId="0" fillId="0" borderId="9" xfId="1" applyNumberFormat="1" applyFont="1" applyBorder="1"/>
    <xf numFmtId="0" fontId="5" fillId="3" borderId="9" xfId="0" applyFont="1" applyFill="1" applyBorder="1" applyAlignment="1">
      <alignment horizontal="center" vertical="center"/>
    </xf>
    <xf numFmtId="0" fontId="4" fillId="0" borderId="9" xfId="0" applyFont="1" applyBorder="1"/>
    <xf numFmtId="0" fontId="4" fillId="4" borderId="9" xfId="0" applyFont="1" applyFill="1" applyBorder="1"/>
    <xf numFmtId="166" fontId="0" fillId="4" borderId="9" xfId="1" applyNumberFormat="1" applyFont="1" applyFill="1" applyBorder="1"/>
    <xf numFmtId="9" fontId="0" fillId="0" borderId="9" xfId="2" applyFont="1" applyBorder="1"/>
    <xf numFmtId="9" fontId="0" fillId="4" borderId="9" xfId="2" applyFont="1" applyFill="1" applyBorder="1"/>
    <xf numFmtId="10" fontId="0" fillId="0" borderId="9" xfId="2" applyNumberFormat="1" applyFont="1" applyBorder="1"/>
    <xf numFmtId="166" fontId="0" fillId="5" borderId="9" xfId="1" applyNumberFormat="1" applyFont="1" applyFill="1" applyBorder="1"/>
    <xf numFmtId="10" fontId="0" fillId="5" borderId="9" xfId="2" applyNumberFormat="1" applyFont="1" applyFill="1" applyBorder="1"/>
    <xf numFmtId="0" fontId="4" fillId="0" borderId="0" xfId="0" applyFont="1"/>
    <xf numFmtId="0" fontId="0" fillId="0" borderId="0" xfId="0" applyAlignment="1">
      <alignment horizontal="center"/>
    </xf>
    <xf numFmtId="0" fontId="4" fillId="5" borderId="9" xfId="0" applyFont="1" applyFill="1" applyBorder="1"/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539C59AE-67A7-4B06-AF48-4B5DBEAED08F}"/>
    <cellStyle name="ParaBirimi 2" xfId="4" xr:uid="{5FA266B7-06C0-46DD-9A53-A1800930053B}"/>
    <cellStyle name="Percent" xfId="2" builtinId="5"/>
    <cellStyle name="Yüzde 2" xfId="5" xr:uid="{6A0F43BC-3BB6-40DF-BE20-50A73F7674A6}"/>
  </cellStyles>
  <dxfs count="9">
    <dxf>
      <fill>
        <patternFill>
          <bgColor rgb="FFFF33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72C4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6-4924-8171-0B3EDEF3D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478367"/>
        <c:axId val="2043484607"/>
      </c:barChart>
      <c:catAx>
        <c:axId val="204347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484607"/>
        <c:crosses val="autoZero"/>
        <c:auto val="1"/>
        <c:lblAlgn val="ctr"/>
        <c:lblOffset val="100"/>
        <c:noMultiLvlLbl val="0"/>
      </c:catAx>
      <c:valAx>
        <c:axId val="2043484607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204347836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33333333333333E-2"/>
          <c:y val="7.9803991799097307E-2"/>
          <c:w val="0.93888888888888888"/>
          <c:h val="0.585937816866690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0C-4383-BA83-6FA5F4852FE8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0C-4383-BA83-6FA5F4852FE8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0C-4383-BA83-6FA5F4852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435103"/>
        <c:axId val="851432703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0C-4383-BA83-6FA5F4852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435103"/>
        <c:axId val="851432703"/>
      </c:lineChart>
      <c:catAx>
        <c:axId val="85143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32703"/>
        <c:crosses val="autoZero"/>
        <c:auto val="1"/>
        <c:lblAlgn val="ctr"/>
        <c:lblOffset val="100"/>
        <c:noMultiLvlLbl val="0"/>
      </c:catAx>
      <c:valAx>
        <c:axId val="85143270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85143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B-4DB0-A006-3D759E8F2D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B-4DB0-A006-3D759E8F2D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B-4DB0-A006-3D759E8F2D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B-4DB0-A006-3D759E8F2D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B-4DB0-A006-3D759E8F2D02}"/>
              </c:ext>
            </c:extLst>
          </c:dPt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Parametreler!$L$11:$L$15</c:f>
              <c:numCache>
                <c:formatCode>_-* #,##0_-;\-* #,##0_-;_-* "-"??_-;_-@_-</c:formatCode>
                <c:ptCount val="5"/>
                <c:pt idx="0">
                  <c:v>98413.704000000012</c:v>
                </c:pt>
                <c:pt idx="1">
                  <c:v>321833.64150000003</c:v>
                </c:pt>
                <c:pt idx="2">
                  <c:v>224173.10250000001</c:v>
                </c:pt>
                <c:pt idx="3">
                  <c:v>277004.88</c:v>
                </c:pt>
                <c:pt idx="4">
                  <c:v>42616.489500000003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9B-4DB0-A006-3D759E8F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Parametreler!$L$10</c:f>
              <c:strCache>
                <c:ptCount val="1"/>
                <c:pt idx="0">
                  <c:v>GERÇEKLEŞME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Parametreler!$L$11:$L$15</c:f>
              <c:numCache>
                <c:formatCode>_-* #,##0_-;\-* #,##0_-;_-* "-"??_-;_-@_-</c:formatCode>
                <c:ptCount val="5"/>
                <c:pt idx="0">
                  <c:v>98413.704000000012</c:v>
                </c:pt>
                <c:pt idx="1">
                  <c:v>321833.64150000003</c:v>
                </c:pt>
                <c:pt idx="2">
                  <c:v>224173.10250000001</c:v>
                </c:pt>
                <c:pt idx="3">
                  <c:v>277004.88</c:v>
                </c:pt>
                <c:pt idx="4">
                  <c:v>42616.489500000003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6-4FB0-9566-EFE617021759}"/>
            </c:ext>
          </c:extLst>
        </c:ser>
        <c:ser>
          <c:idx val="1"/>
          <c:order val="1"/>
          <c:tx>
            <c:strRef>
              <c:f>Parametreler!$M$10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Parametreler!$M$11:$M$15</c:f>
              <c:numCache>
                <c:formatCode>_-* #,##0_-;\-* #,##0_-;_-* "-"??_-;_-@_-</c:formatCode>
                <c:ptCount val="5"/>
                <c:pt idx="0">
                  <c:v>116512.77600000001</c:v>
                </c:pt>
                <c:pt idx="1">
                  <c:v>151064.77050000004</c:v>
                </c:pt>
                <c:pt idx="2">
                  <c:v>202967.53875000001</c:v>
                </c:pt>
                <c:pt idx="3">
                  <c:v>110801.95199999999</c:v>
                </c:pt>
                <c:pt idx="4">
                  <c:v>54090.159750000006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6-4FB0-9566-EFE617021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9253456"/>
        <c:axId val="569253936"/>
      </c:barChart>
      <c:catAx>
        <c:axId val="5692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253936"/>
        <c:crosses val="autoZero"/>
        <c:auto val="1"/>
        <c:lblAlgn val="ctr"/>
        <c:lblOffset val="100"/>
        <c:noMultiLvlLbl val="0"/>
      </c:catAx>
      <c:valAx>
        <c:axId val="569253936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56925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600" b="1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series layoutId="regionMap" uniqueId="{FA200010-864C-4B6E-9AF5-E4BE595E86F6}">
          <cx:dataLabels>
            <cx:visibility seriesName="0" categoryName="1" value="1"/>
            <cx:separator>
</cx:separator>
          </cx:dataLabels>
          <cx:dataId val="0"/>
          <cx:layoutPr>
            <cx:geography cultureLanguage="en-US" cultureRegion="TR" attribution="Powered by Bing">
              <cx:geoCache provider="{E9337A44-BEBE-4D9F-B70C-5C5E7DAFC167}">
                <cx:binary>7H1Zb9tIt+1fCfJ86Wax5g+nD9CkJM92YidOJy+EYrs5zzN//V20PDJK4oP2wYWAq25EsKgSd9Wq
Pe/a/K/r/j/X8e26fNcncVr957r/871f1/l//vijuvZvk3W1lwTXZVZl/9R711nyR/bPP8H17R83
5boLUu8PyyTsj2t/Xda3/fv//i/8mnebnWTX6zrI0o/NbTlc3FZNXFe/uLb10rv1TRKki6Cqy+C6
Jn++v8ya2n+3WEdZvX7/7jatg3r4NOS3f75/8c337/6Y/94P934Xg7y6ucFYxvYYFYRxKfXdS75/
F2epd3/ZIKa5Z1GTaSLYw13P1glGvpaeO2rWNzflbVVhUnfv89EvZoCLi/fvrrMmrafV87CQf77/
nAb17c27y3pd31bv3wVV5my+4GTTND5f3s37j5fr/9//NfsAKzH75BlE82X73aUfEPorXlfRG2Ij
2B5hjEnTMjfYAIEX2HBrz5JaMUH0S2x+T8l2VB7GzfD463gn8VjcxutuXd4+rM2/5xaq90xTSWFR
vkEE6/4cEcn3mFCCUaI21/nDvTc88xqKtiPzNHKGzWK5k9gcpjfBOn1DZgE0mmjNFFfm3Yu+hEaJ
PUsRCDlqba7PoHkFQduReRw4A+bwbCeBcdZx8E9WpsFbYiP3LM6EAECbtScvsSFE7wkiLUkYIJxe
L9nmdTRth+f52BlCzl87iRCE9Pd18pbwWHtSCGZZ1kz5g2cUMyk4xtrAMsPlFZRsB+Vx4AyRv052
EhEnS9Pb6zq4buqHjfvvdQ0je1xywinlW5lGAjWqINOsmSR7JTXbkXkxeIaO82kn0fkyZLCkvTdE
xtoDOwjLomyDjDUTZ6bc4xymG4Db8M3DvTdWwCsI2g7O48AZMF++7iQwx3BimutoeFidf88zFAtv
SUsJfi+w1EtkFIcRIKWkhG41Al5D0XZonkbOsDneTWycLM7K9U32htgocI3i3GT3BtjcCDD5HmdS
UQHLbePebtjlNaRsB+Vp5AwU53wnGeavMlqn1Rr+71u5/5TtwVNRJiX3Ds2MYbSF8IAmnD9Y1TNd
8xqKtmPzNHKGzV8XO4nN1W2ZZOlb6n+2Z0pu4b+ZJwPFL4QltFB0o11mmLyCku2QPA6cIXK1m3r/
rzIYszd1MdmeBfcRJhfbLPzMXCaEABnGteDiTr1Awj0XZK8gaDswjwNnwPz1bSdZZQXVEty8oQNj
qT2uJ4vrXqubM9WiIMWUpMxS91+YaZhXELQdmMeBM2BWu+nH7N9mpfemjj9EFYOPgvDxVh9G0T0E
OKlk5lPQ5jnHvIKg7cA8DpwBs//XTnLM2W337ui2rG7f0FZm5h6h2tSc3mMz82Ik2xNScSQ4NsJO
s5fS7HU0bYfn+dgZQmdHO4nQASLNQfCwQv/ek7mLiCHUbFLx0oWBLTb5OJMRvfE+Z0rm94Rsh+Rh
3AyOg8OdhOPLbVW/uwogzd42kKkgzywuEXTZagEoE3FMKsFW9zw1UzSvJms7RrPhM6i+XO0kVGe3
38u3zZtNkTPEkqmUGzPMnEk2rfcUMSXiN/eRNbDYc63zGoq2A/Q0cobN2XInsTnMujc005gFj4YJ
Ltl93Gzm2Gi6NwEiyL1kM2e4/I6a7ZhsRs3wONxNO+DwZu2/YUgGyX+qNDjhIe0y8/4JgQ3ANZXK
nPmYvyXkJ1hs6J+DsdhJ5jjLShRkOOsyi4M3dTOh4CkWndP76PHMzZR6jyhOlRD34m3GJq+naztI
8/EztM6cnUTrMAZKWVA9iPp/b6JNBjQ4BwHL+3CAfmmpKeDElKBcPRULPFczr6FoO0JPI2fYHO6m
33n81lFNBX+fSUtLudXt1ApyzyQIe94jAw57jszv6dmOy8O4GSrHlzvJMSdZE1RvXKRh7mmYXqZA
xdLm9ZJlNEE4miiE2J4qnp4D8yqStmPzbOgMnpPdtAVO11W1vvab6rau31KqWXuoxKDSRGjg7jWz
CSRinCZHUYCaMc2r6dmOz2z4DKPTXcWoHOJ1evMgXv690qHIosG5geB6yTlS7EkTXinV98qIPtxz
k0Q7Xf+ekp8B8zByjsmOmm2IpX3Nyuhhff49JvBrsO4Wmwpl7l5Y+1lVoMAVjjLbDUvNDbZXULQd
mymOtpnLDJuzrzupck7XQXr7hsDwPYqyM8af6fnnwAi9ZxGgAq90A8wsxPlbcrajcj9sBsnpboYA
ToNrP/DW6RuigpyzZFIjirZVw6BIQ8L1Qanm/fUZu7yGop8A8ziXOTa7GeU8DVB3Vr3teQABltHI
pKEo4O5FXsoyjZp0jTQa0qAPO+JewbyGlp/B8jiNOS67WUN7GlRV1pTBwwr9exUDtU+FRBEG256s
meo0UNYkiXXPM7N4zWso+hk4D3OZY7ObNTTTSkz/5/lbwoNaTAvZmkdPX7/kGoQCUBNgofTp3kL4
QaS9iqifI/Q4ozlIu+l6fgmq6yytgrfVOgL1MpyKe7/mR4gktVBFoLfXCLyKpO0APRs6g+fL4U6a
aed+8JZRaHOPIatJNHzOu9fM40T1Bq4gq4aTUA/m9fOgwO+o2Q7KZtQMj/ODncTjFIVnb3qYhsk9
ePgTJNszNcSEQGOcWILOTebfk7Idj8c5zCA5/bSTkGyC6G9+WlOiXkZQU6FyY/N6qWdgHOAA2lSj
9hRfe84qr6VqO0QvR89wOtvdaMDBOskrP3jLg4KM7gkFh18/pJjnIYHpcAfOESLItpFpM2t6cuxf
RdZPkHo5fA7Vbkq5aU1Ob/vg+g11D+qfmYVKAcLuc2kznIgp9oiJQluw3IM1v/F3XkfNz+F5mMkc
m9PdFHe37fotKzpxmpNygRM0DznQmU1AiIBFjSSoVBs/9Qd0fkfPz5DZjJujcrWTqJxHMeoF3vSo
IHLTikIH3VfOzCttNQ7ggF1M86GdAKzs5wroNRRtR+Zp5Ayb8908nH5e3nrZW/o3FEFohcPnVGw3
DSwTh9KQfMMZmxkmv6XkJ4jcj5vjcbGTvPLhNk2rIW7Xb1owiBoBpXHw+T6YZs75Rco9RZWaEtUb
1CDnnvPLa6najtDL0TOcPuxmSu3CR8OPd4fV26bVUDIoLAX3/75vg57pG2Q9OYGqmU533L1gJzzH
6bVUbcfp5egZThe7GSPYtIf5X6iOgpwzkeW0yFOJ7fOcDkpwlcZ5AhzG2SA1C7W9nq7tWM3Hz9C6
dHZS+n2C9EN/nts3TL5RjuYBKJM27y20eRUumgtQRq2p78PGBZqZcK8iaTtGz4bO4Pm0mwmFT7f9
m576JIgSUMXAJI9L/5yHUCBNkcyGVno6Rv1c2v2WnJ/BcjeLOSR/7yTHfK7X/oMOeIP8DlYcRTeI
CNwb1rOS9bujhRKFUZaYybPf0bEdis2oGRKfdyPUdv3LzmCbfbpB5MU3/4eN0eCBosoJteoohbp7
zSID4BFUEOKw+kPBzSwQOmtY9nOyfgLQy35nL2ayG93Q/hdO38C5JJbSyIQ+GsvPxZbE6RxY2hwV
7VuNtNdQtB2Np5EzlrnaTSP6yxrxztSr39QBRWyaEHCMul/9Wdk6uXNAcRz0IYc90/evo2k7Ps/H
zhD68v8IoZ/3GXxsx7hY1+vlXR/HZ60Gf331bvroMDkbeu+LbNVDG8lzePPne7RwVOYzMTj9yAsv
5qmJyQ+DbtdV/ed7Q5E9FOag5ZCWU0IbVQYdTtpNFyAuEUVlGg0JkQYnHGoqnQ5I/PkekpTAEJxM
DYrGBcgdvX9XTc0scUnsMQ2G1ji7TYQ5jXqY4YcsHhAgeVyO+7/fpU3yIQvSusJ8IHLzzdem6XGc
NDYJ3DikcKkWBLl2XL9eX2CnT9/+PxDWfqlG1ztqiVv7DqVEfuyIN65ol9b7QSH1UWt+D42uP8wL
xjo7zJS+aLO2Pihl0u7TghT7Zh2YJqz8xzabWyhD+5kfSMPkEBozLYEzA6YF//I5aX3FBx6hcc2h
bHmenWsdmedqFA1oMFwe2aTJLgPCDLYMSteuPaptI28rJ+l1496oNCUfK8JVUS7zQSbyy5gb3tng
F13tML8iXxPfr0W5jNt8XI2tMNQi5qFlnicVV5WxYKI21EEXueOCmVFa+wsSdyzqFxmTUfnZH1rv
IOuNJOwczePiQrlVPCyYrGhiG1Gqj1TZkGVmDeGyL/WnQjV+2Sx1p+iHkYjms87y2O7KImltHVux
ZzddWHxPhsS8YC7NQrtlZR46gZ+Zg60i3pNV61p+fFTTLI5WQTvEsR02lH1Mi2oRdV63Skv3qnc9
Yx9tHsqjwgvJftPQ6jow/fJcJ7xfiLA6Jl52lGei+iTToP9AdD/sy6qpj13Xb496ozUWgRyL0o51
KM4KRoeT1PNXRhBGue03JLswmP5q0rCyDfQczRZjFPt/W66bS9tseHdqeJnxcWwi3TvSH6plF7T9
iSfHS7Px4vNyaAK7H3Uq7aoTxFupyGDfyyoJbZ37ld1zzkanoWYgLkwV5RdtkFIncVXygbej9FuH
liQ6pWlc0c+hV/p2T4zgfByLJRtca1XouPs0mGZvpz5ND3uR8/04TtJVLms/ckgpGqeipliOqSQH
PXXzpRy1YdPRLJa9mWeHbKw7hxSe+IhVL46ViMpVKGPzyEOK8QhdX9WRT8zYW7ipGf+d16T6lMks
/KfoiORO1Bj5ZVEF4xlNrf6Etqa88aQvVsyti2VSYPal1dZOPLTl0gqyWthYd7Yai64v7DzK/XWE
bW9Tq+ydGjvNHiuvuzBl252hoLY95l3VLGMW6H1W+PGyNsbUtrqAYkI1vfDrpFw15mjZXhn42NJl
It1V10bV4IwFE39z/Ihj9LFhu0o3S647sra80HeScBhurcJzT4vEZwvV9+UBy1nbOXUYiq+VNYyl
40qfHFqtCMtF1tHBd8ZapsN+m1lWaEteVcq2ikRaDtdFnNmISgyL2Iu90RaVa3zifWVKmxlxfaj7
khzrnGd82WMdD1s5lpWdkNg/8SKRHvd+h9VjjTs6rA2XYdX6q3iweGinymXXScc6YQdxV34auzw9
0bHWWL6xiE45D90VzbTrWCqYuMtXBbO9mLntfitiGi+sWncfZWoGfF9GmTiM6vKz9rvxu2zHful2
FTvUIszsQAw6WeTEyM4gCbuvrT+o0s6VGEw78caULKKgjLTjdWk32FlVym+pK3Wz4EXZh3ZGiGrP
aJKzw56MXWYnWsnQJm3tJydDJmvL1kPbHmaeyPiighBJnNBV8TnPMlHabeBZ51XMuo+ibEllj6nf
9vaQVvE5A2Psd5byQ7vL2sxYlRXJ20VejuJMQBwcJ76OA7tx4+TKrdPiImhonS372KKnbtEVJ0ZR
Z9VC0sI8D1SYfZKZZcQL0gRsYWa4LrBH9bIkg3/Ujrw87Szf/xBYXfQ5T0j6SfGaON7QJIsk76Il
xDOEL6+i6Dr0aiO1AxakkW3QUnyogiE2/s6pN3ZOXxT6wqKdCpbSTDyAkpeiXDEz0bflSIujISHd
V0/5sdMOpL0gdVsc9Fm+GA1hlLbXZP6BaYWtadeFz4593YYr2bXlJafZGNouEf5Hwi3rS9YmwYUc
+oQcVGXlfUBHjTy326GOYseSfvUtG8w0sRlJIR3KIYyXrmiitV/ogtic9O1prZI2sz3Scd8eqIpi
Oxpq/9zoayNa8LbC7WKvbv+BfNcX2vC7VSFF9U0YGrfwtDmeMMjmVTjQ8LCMrH5ZdLxYQjb0h6GM
3L/bqCX4B5sOch5MHlEa2YOZpbHdjL7haDOxUifkhTwhHteeLQfLj2yzIsWR7rvAPWzrojmuceTx
DrYDQ/nHiVkavt1QTLIlcln54jqkZrfoFMudqOjpVUDq/DDMpfygqU9w1+TaKiqNjcgjet4b+Uno
QvSPPD7xBuVe91V2qGWT2IIbveORxFgoM82Xec7Cs4Fncp9lRo4BY2+dp2B0ZneB6s54Y5mOZTXW
IvEHy25K/BMo0/gWdlHxsbRof8x4wWKnyv30KyLI7XVL4+o4grG8QNeofn+yS77HRpRdY5dy6rBB
BhAdoWzVcvBd/6TK2ta3oU7LY6qKvrI59SV1SDVKtmwGY2CLLik1XQ2lEWSLfmzMKxHWdbosRBF9
Z7X0ouWgU9rbHvMsdxFWxjDadVwnva182eEEnorH/TwKWsNpWrP8GlR+dAUTDnD5a4OF7blhsuhi
MMVl1Lt8PwwTL1lSVsrRSSufnlZBJ2ob9fTWuRul7BAmVvZtyNx6VTdGsshqE3i5ZjhkYJYw/UZ5
keA3g/bGImm0NIXLJiVaJqeqqMhJBXEGLqqG0fHG1mpt2F1WbseqdrFBpBWtUZ70tTKIWPCBUOZ0
oc6PQuUa0gbXGcymQ+/6ThO7Xbo0siK56HyzPsvCcPiIltnBZR+3Jl2IilDPLmPLWDVVdeHpDsoa
ZzZPfZ75iz4Di50ECFPyhe6rqnI6FtDU5gnzljr224UbDvK6C/viu9JF3trlaOgjyapuMjC5VS6T
MNPLgYw1s8uuHA9VKGRm66wRJ3VijszOg7ix7N4YZWHLMGxPCjLy3O4gR0KnTJFsdWCelF+sUA7G
x5ayhO03UPofwbVjZ5vYA+5SZ7E4asMSmoAFQVocRAXWc9F3ru9CtTLYX1lM1WXfE7bICmlU2F+D
OFZlBEHra5rvq0zE4WnpD1HvQLQnZ2Gq+qvS0sUFoZ38Vrgq3M+EV9Z2FETGNSOucaQyWaT7RVX2
iWN4iUltn4xQGYX0m/0gyckHK/D85EjlgT73Gpn/o1OTBU5seuZhrsLYdNKsNeyKNsJc9E3h0/pY
qMHKxMbIvnek7q3sjT9wneVDiZ+9b6v/+Od/f8oS/H/X5P3pw6kr/9NfOD6waef/y2+hgdBU51HN
vzRR8/hbIOaeusmVevHHD37dg18z89w2Twf4ycXXuXUSKd9n7sgPXt1TF8Qnr24z5t6pgzuyZzJ0
ApiqYwlFf7NHt24q9MPBJWxBHGXWU+eTR7cOKTMcOMPJGlQ54QjNnTP45Nbh8IalFUrWOZWTx/cw
wxcwwpHd4jyxyW175tZNddV3MQXEPylnaPH90ncyEz83XWM0jiEailCvkPhRQ/N32WqWlkehmcig
sCOtYEHA+K9FwE+ojpNu6SUaDz6obZ4NLPeOmHZVRE9TAw88EINt1L5nhrmt4jKo9psorHt3P1IB
D4IT7nVt4dsw/EO3OXCLEff6bPK2K0YPqjtpev+EtAkfxghSWxq2r4zOMVqh0uQI/a5o40S0i4PB
Lly3Nb9a8GZqJxN1mQ+XYTEikLJUzOvkR+X3ja/Pg6BedrVmbmwnyjIShzcpxFDcQNwM0JeGGzke
zwqV23d74f9zzdYQ8BMHWAzRg0cf/gem2Rq+naIMd+PuGUcIREMoRUcTBILvmOCBcZDUmmKVSH6h
AhCtz9UT3yCVjF0sEYy47918zzQEJzuphZpbcI6EakMz7v8B01CEp58xzXRHBNzAm9SSKAhFD7aX
TBOTsExJF/FbhVhIo5dWznIjdsy8DcYrzps8WjOj5NUqLYYK5kVt9dzvHSNzze9eWrLUcDKrj+SR
9vnQLCJtQOd0Oomr05gnOTZlFvU8/86jOuyzhSGgW6jjScnIreyzobmI/V7Ga6V47l7ThBbizBNB
kVP4RUEFUljOy+Qc3mfdpQsv5iVc8qzjSXJC5FCAZC9JyHBsJTQN/zEqeAbxb8IyiEi+WCNUX1pM
Q7xNJRpYrime9CxeJEkSNL7w1a3bZWlYHNQJi9lBzFo4PwfwVOugc8YgR8P82HQDy10921FbBBtB
Uufl/acjOxQHR1FgiK43err+7P5jSFUlTBHchCSiUeDUGYXdZ2ttGUW4KvsOqnhR+rXHfNtgxpin
HzqEMCrLIWwUHT2qhZ9WkZ1lBeIIZ6huKHDt10RClTynEQ3IKEUXCwTdcXp12pYvaez9wLD8kho3
cFpa01p4o/RksYoVq6lpp2UtxLeIm26NMoZHdtuyODNspvtC1KNJE0fzeUXn980b+JSZQdWNN2DP
Cbs187j622eulXp2FwZNcJ66eJJPbfs+HHaxEYub58Nsuf3LeB1OGkBIo88nSkIYR9pNTsvyDBqP
t4Fh9j69MWQsC+rwzhR8DUYy6sNsDGR8FhgkI6c0KobmMqpMc/RtBN1jLMqvF+JHSqD/Jg2MnghT
4cMsqOlL343DwSxvmOjAcquBiJFEK152TYVoIeIH4lvZYAkKuxLIMH5DiK0t9bINMjPvfoMKArwv
dwO3EERGHdkU/UVn2tlugG6FfR+l7rWrx5SX+1mRJ+6wNNyk0sM+Ago9tsiv509mkkxOCR0UCkyM
ChsFjTtmUOgx5Dqvje8o4ZaJcdBDb4Mhkj7z8ZQgBBrZyJwgqQZ4D722KBaCI0jYXCa5CAcnNUiZ
XurET8p0UfCstC4ShOGq778mc5KnT0YKk9DYJvpa4VAEmvaDW2aypOlcVZrF2H/vy7rEJjCbyAQ+
Zt9Rbth9SVvjMreiYmKausumtyD3mt/g88NioTAWLbZgv+CxQJRBtL1cLFVYVT1UIvuextyADA8h
veBDtINZD/yYuhxyv/IaNJpOQp5CopZ5UhJ+oIzQaCO78CFtJ8k/+BiVBmPcHrM+yrPkN2JlekLR
bL2mPJ6FFpMWEBZipp96hORznY70e+VawkiWYV3lcfOhGOsgT52uGAoQZyAqj2vZUCTZsFDROBiX
XZ67h5Uu49BzknE0B8SHirR27VTDxaydhptGfCES7Y2JY1E4dZZjGeFA0iNz1DF+NQrcrih+w6YE
RvKLCcFFRKmfRhYDlctoRzuTGNiZadGmbf5NIgwYcic30VyzsF230bp0yCgNiHZ32EjPuGG41tyJ
k5y4Cpf6rqaiWDUd/T0PsbkUx0EdGCNcE1jsE+/OtkXUR1Xi+ln+LS/BRcWSVpFipxbx6XBMq2bA
cmi3jcerxO+HQdoI73eF70Dgd+LCK0bXOCgTFo5XpdFU4kwFYjIQetYmsd6PGj7Bk1VUYwsNreTt
RV6G0Xg1xiLqEOiJ40lpBVj9yQpOEZ6M4L0jsH+lkr4HdpSHA96q0fRqtch5RauVkM2EXdR7AQyM
4u72WnnG0Nkq6xF7sTMYD6A8MNLJNqhznkTrvkLMMF/ptiTtJUMorT4py8hFBiBOSmvyYd2kP/AY
lOvXVKUuu2rNlmCTSeXBzmiLNIOJ8mvZMJeaWH2JimiUCzCkzSiZbQ3qDqlHdB5/G0lSlZ7dW6bM
K0Q7wyw+pE2BGO3y13ecSyM0CGWmRaC3cbJB/3DHqjQrv0to95WOzbQZu4ZN4s+qZATlLdqCi29u
SEdsws5q6so7lRAs2Ke/JmNKCL5gCooHy1hyyhTiGTIMVvJLcTTStikMLZKrhKVJTe06a7hxmxV+
AWnkR1VKlqUrs+BDWykEVe0cQRlv6anaQsAST3LoYsSFLK84jl0lLntaxmpAqoWI9qJWiC05BR/7
7BibyPTt0GRukNvMFWRidh/+2kXW+rAuDt0wqifOb3Hi4Hx6EE4+2DQqad/u/3rGc7mm0BjHnKp0
rLsnGcAxfjnjSLh+2hWV/Nw2qQkjlpelBSO2hRvX2QhLMXbgE2RHCruPNMUbAq/T7jVEPm1p2oSd
5V66vZg+tIpgTMqDILfoJCKLsTLJqkCSrwr2Rz5E4Dq3SyabmgwqAXdKUoCNfj0laybZFCwgeN4W
pBoQRMnYTFQXNE3GLEytz6r2KXirzr2JgNqgzcS6d3yMGr8BtLl+P7E4ZOUkUsq8gKIxfAIznvR8
+igrIjxDD+EuyQ6CLp7WoRi6TJy5RY9vBT6dpjh4iahWkSFLuspV2dLKGaAvMN3fTG1mZWJqGqFD
C8fmUTfCYO+9RKvuIyLjJhs+U6+dJFVdFthaYzwG2XWNjJ2V2kOdFeOVtNJJPyZGRgBIL5LYG5Zj
IkjtrTQ1mu4zrNQSy9HJkGL30XaENEkDQ2OLsS7OJ+nWQGweBFbeQazVsEhww6B2TfwFH4tgKZBG
wFLUtfSN2uFxE4IlfG2F+GuzPpMonB5B+CtLe8ajeHwgav1gaXMFt9P8wdQl3cjEIArjU5tIBPtW
G/PW8lXfRg48S99LfycWZupouiXDyTjLhFpCTfXc8TLDDFZr3stPVUOwQ+oBLa6Cfeh+rA8Lc4Y8
mtsZGeLgSHENWPC4dVOYLBB6WKWu7OP6AzIUyg1Xbs0UhAEYsr0oUS0EDZAYYPy6T6Go7mHzii7F
UvaxSsEr4KIJDi/qJyCMMCB400Oo2wszSzJQwqMIuikS9eSn/nq1maYvZSImPykBCAm010SR8tyz
gTlYGZ7ZD598fxAxkv1NRHPH7Uw3PBPWyMphWfilyJWtLUuHvl2WRVAcmXFDe27nsHaM49JLDHbq
JlOSoOiy3rs2g9g86NyGiUUk0yy+YWE8lhdJJhI8ynREuv+ctcTsx4UKU81zB8lwVjWrruPI65WF
7/aZLRIzISfULIlepGmpiRP2dYOChKxXBbJEftqWCOJ7fdSCGdqx7IYYgW0esnClLdKwSxHXA/Mc
sydN1+znuvOJC/vN9erD2pewzBw5xt04wq3FVswP+2hwG7uo8lCsWi09uuCJ0Y+fOpFZwVXDYs9d
UFZbxBngn2aDLby60gs9pe8QEIu9AzQzqxdFZnbjsYvQs7lPOuJbK8+olG8u8yhL2OeBt15koErB
7PtPfd3T+tSo6tS4gMaQzQ0vhSg/j7L10szOs4z41Ufdj3G07waIbqzGjKkEIf0oo5bvyHKsCvWd
JKFKb3wrz9p+ga0yFLe6qbvOdKK4q0h4ULtpwdUCfgCPxb6bGJE400QaUYTMbW5VsX/rq5TWWOWe
UFWy05FmLbb0SEpkkj6ik0EtzGWaIt0nDxvtBn58kvI+Krxl2Hp115503PWCYOWypGv4hZtatDgU
IfM9tcJeEcjC5e1oQq3HlQo6bXsGE0W98N1yDIfDzqsMP9jvggTaxol0xyBg2zxo+N+Z0QheHWJz
dIbrdBRmCzlrclhd2q6RQuzFeWxJibd686ERIH2tbZzjZ7jdmFWs+D42hbbao1CUuWcdkN4wpHSG
kEeN3O/TkCSxzVk76UWTGwGm41EOpbLu3QFNHJAv9DX3zocu73L5IXSNsItXMqKGlR9GzaBVey5C
ygNtF1pPMQlZ1hw5Lem5iBYfMxZXWCljKCCyTyG1C58fG9QtZXxCgiIg8Ycw7JBPWiK501XeMgtQ
ElE6EFkTSUNrxKa1ND1/CIqFmUdhqRYpclw8/dvyrBT3S0Lk6T83nioKp4TrjZW1VBNAgzhI3k4/
AvphstjIFE82PQp1MHsn90lKxSr0u2nFaFxHeMsqvzYu00ROIp+1taeko7s6wwYYU9gb+7UuE3wv
30zVr/mI5StCPOxKQpdULu4W+wROZkqCCR6SM9/iX0jcT+ucMiSY6oXRGCWgMNJI+ey2KODQFKsy
CGBpOZ0igyycQPm8MYAga4rmqg7TJkixXoY/Zvt+MzLSnyokfUFKAKTz8VJgZ+EOFJeK767RTxtM
lMaEPB8MfBbrZFqatkWxSQAVq4oONLRo/4E53s+nLCktviPg5uMz3qOi5zLizNVIlXYaASA7R60G
1uJ+97hjpfGTMjSmybn1cLcYSDABv3sbV/ORT3/RiqPAxgxK4/J+qY3N1x8WefM9RAqs6FRaeQIC
SGr47fcoEHlQ7qNiZ8CkC2vEE6Rtz6JeYF7CAfcyVAlsgPq/7H1Zk5241uUvokPM8AqcKYfjdE7l
9IvCQ5WQxCAkBBK/vhdO3+6yb0RVf+8d4XCG0+cwCGlr7zVsxg38NTug8raaXYaw9DStQtkuPoNS
yY4YpSXqO3wkUsDYdA2Ygy5lJYnfk17WQ0+GNZozMn0t30dwVFhBiGvv99RGHDVarcYhW8Ozt8Ve
nZP3R/s+PTIqO4xPlnB845Dm3X7zLvMt5ikL9X6aNmkz/NKPE8nbly3giZ1vcKfxPrzvE2mz3uIq
cZP7UUKuDb4HFjvG7DJzu1/6+4AG27rhH2AcISA7BCQdpLhs4I+cOjECEIlAKWVHrOlSsB35MCue
L1/yaPoaZmzA9AEH2+83rxckux8MsOz9gJDj4EeysAI/uoHsy6Hf0v36B5uxdn2xuwSHHwdW4Ljt
FIcsPkMQlIfzbfw+V7gw5Zyffg55KRaNy3E8ljgIdoARJxeKS+zzSzhtGXlB5iYKKE6mYB54TQyj
OHkqWrwmtZk7BWyzA2AAyAaPqbWXfGT7crbYX/E76W0miqNEsuj8TVyazo3nORlJ34PWTTqIdqhh
gA1Bo0EJVrXzBMlWhaQx7a6QUOFv36/A7VKyhoCKJmD53XWRMwUosGqBs4ctG5fXbKBQ6B2o3/a5
v5YI5eLo4ilChCl029ni0PXYYvuDCwZamgtEnHpzbyRzAvGGdeMo5fknnCzmrtXiaNsO9e43nxh0
Nzwr0WI4TvGPNTONEAzgsdNdNfgat8W4zi9TvLZrdp7fb92VzGCIYuU2iTuSbDXpIdtIiCg362Qf
vtCpfdYAr9qn+Dt+Whi5YgRCG+33O3Me4YfGBMfnJw70MYAWagOuDBcYtIcVIAuf9fexCjU+kflw
r2GX1BrMq3eQZQvTTtOjHSZNowsDX4djbO/QG0VZDtRwShMJiJKGEqVv36N2Guq5AzCR3vYy29fT
nKwcIDyTxYxQGWfUY88zHpFGHFHZ7oNnebxDBZGFZGl4EN3A8HW0z8Rdvq1Iz8CXr9Roza9lLHaQ
crTY7u6hkYmz+WMCGMvTg6Mi8O0xW1XamQbQBXS7VQ4QKPucsDhESY7NEIqWaguSDXeVDf2+bfQp
3aebjjT43OZ9JMU8AomOOeHxcrNuaU/zj3Kza/CkkUwDVdjUVGafEW8xv4JVbRgBkZD9HqgaAgR/
lJc7StVBe7FjAWU/rupzVkJZGn5NXJd11yyblKfHJBrNHPy18lA4esCOFndpZTrg30FddGGuX4FI
rnJ+JmwSjNU09XHrHtccuc30vVz4MkVvhhaAJk5a2qUv6yDajHzdEhslY2WxOzgU+2E4IqfM87S0
ocUs70UZ1Qt+GeRLla9gplzz807en+WkBADiGkS032/rR7jpumWPf6VnezRB9r8vXm76/RPDD/Se
imj/XRqSAJ/wzO8fpDHQif6Ayn3nNnhHFZYyQ7ZIr9vsQ3UQWKj7qiz7/X9+TlnklIhEJfp94L/e
Ifg9nAas1s7rOK/CSJPiwbY5g2xuJRB8fE78Rsvosk7DvspZsO1woAFPhB8J0rL5Mm0E8zsh4B+u
wC33K5ccTOPnnydKdYktbcJUCZ7eK7aBiy2XlRiUTT7K94Al34HGCb5wzIagm3YQ0kCnliQN5D3T
SKt2ymzwZHmqcM/zChZvueER29O4NnE4R750+2XZHwsuGCX2kYqmdl/kKtppxmZY3T4nc7pFkldp
a4a+P7Siw2o8vg8IcOA96EnY13HcxISBuG2juMuLfwG+fivogeUgPmAGR7tCPfwvWBkiaCSnUkVP
LWSHuOqcMYfVsI4Is1OQ7CuoWwC8tFAkTvu1/0t192ttt58e/UYh9N5fR4bz/4azauvGYDU5oKr3
0CiAAeMqUAdgJf3zqX4D0LGaCJxJOBcgK/yd7WX93xiqtZBTQZFK/meOEOnGsZ4UTZIP0Ojvs7vM
2v2hWi7whMdEJ3hkP4PjP1/LrxBCSmC3xZ/9nQSgwzHPo1+vhS5xBPhWsCc0lEIY42m45+MQ0OZQ
8o5Inf9tnP/7hHAmAjjIIEoBuFj+hivKVpOw6wl9nNyAjYJJ7PiX3EuEuZ8r+59vMPxdg0J27JbA
4gCXON5P8juQ6TqRsGHussefEWNttx2091ns0/ToElMsR6Hopj/aNfai6e2wx/NYIzQEZkuwH/3L
Ff060zHmKKX2ZulxXqZolPI7LeZLEqy5j6fH7n1RrcjrsMadlRRxnRcLxyNoE+uxMssYmwNSi6Dd
L0SoeLJbvUyo7I9pH48pqRxCi68R6id8HOuDhlfuY9ST9frOZ6n3MPvPN/H7Y8SDw/vFCfrzApIN
i99ZVuy70xxBpX9tjdwj0/YjEVImHexHHxQ2wfsO/t+hrhQECAz85Gcfuf39Gb/O09whG0HveXv9
ue051k6iIiMi61hpgz64/7PzAfLfuwZgYaAlChwuv4WDeKVAohcuru/bEpLk/WnkssO6GMy0bxj/
fML9gP+XhQQ+izdPYaLuohQwxfj3rze4+s1xvaXynA+Blmmd930ef840Fsy/LcH/PhUeXQEGDy5v
FJm/31tPo95blrHzeyqypEBHMI+gmMePf76rn1KMv90YsEKcqoRA5gcxjz4nv94YIeBlct6ak94i
0ppDlLpdjWDRctOOfxn4H4qsHg0DtlpWPd1QLVZzyuawv8VuDQkOq0epgPzcRQmwB/LQ05Sx8eyR
G6TjlTouQ+drGoFyejPT1KMM0iJKBtgcOrtFc01Gkpm+KXQKqO0uduEYZw/lO58nMxQj8Qc69OHk
7iVrF+jmkeRkPAQmIiDVOKPQyHnfdIFQeBQ/E5QcBhXMAfmeViBDL7BZZD/C2HupIVeC0L22fYTQ
jdJwTwPWBfqw4DxGBeqEIbL4AFKszObX2HR7Mhe85zYK5ChWO1FFuPFKmrkPt2owuhx4k6m8E7b6
D+QxYdtsq5+JzI8MCszaivHdpmLfxPNpAbKE2kJm0UEVI07ZS1QVyw0BW8FZ3bkeHU5PwPM70b3E
SHvL+Jp5CNqg0M5IsIMBZtHAWf17HVau3sRT00rbA3YFApODZahEOxcjrQM7spX01YTWKWn0UE6l
yqHmm7C4p+fUl8s2PoNv2Bkt5ICwXF3H2YBEeOYKaDNrIEKCnODY6ikMRd2HSDr/8ig9TXGTZm6N
Poep83NxBWxG1cehLIWMDmIwAUEljLdXuLmGsw1c+mEYPZ5ts7po074iAZCJpUZqBitW7WHRWe9k
aWazQV8sVo5quiw0eFHeEnNKSDevXzPSS982NEHCPVR9PvT60wDkJbBV8U65/YxFE/hwlt0VPeK2
OA5tl0UWWfSPPAvA954n+mHeN533qdH9yAaHvJMo2XQJRQxMAZpkfYhIxsYclxFJeG9WGSzlM4L4
WDypoQy6Y89TllYtY+tT6nkqGs9XeuLJEp85ibdLr91yBpIxPuY6i2pXpu015zOUvFOy6GeKSX1O
IEY0FVZf+1Vo1X1iZJellyH0i0UXzycUu4CUoiG9LRT5PEosx2FV2V22ctXkSdvi6ZJg9yK55CBG
bj9sopvJAVn5fCg8ieFRMFn/rVX2KQoTdauTgN32i5kPqQEEDe0LOy+jLZsWLrSPuWon8PqKf+dm
ok3XKlb5ZBialJbTTbFF/dHTASwwPBIJDl34oU7EkB9XHPJSoB77qt1oT9A90O8TbA8n6cJuq3wp
0mMryPikEmDzsEmQCVaxeGQvq9uKL10wpCjlbf+8FhE/kGgmNwkpW16NQRDfJYDpjno26L0hcvoR
4CGHXmmOy+8hqB7UM6EKH5dItPyo/BAcQtPPj2ZJADggFDTGO3sTG+0l9OhrAcNSSdviE1+i0l+g
QLDfTJQI+PKsmlHmcNgTqiVOiz+LOc37JqCBvulLyBGaJJzFR7fEEnVSP96mZg6nmhbt+IUIo+4c
+oDemizcZyhNdw6VLeuNQzp7T3K5XIB+Bzdcxm0ExwTvvofrCnHqthVhi7JZBW+rmtY/pwC2ioiH
2xdjxAgbBlx0N+W2GczctoNAHYopbRu1rdLdZJZNrCKh4lcf5gjEKKnqZY27+AYu1k7daDfpY6Rs
dJt2MDEA6X1NV/+NWEqvSYjls8Dn1wBaJLxirl9y2ATG+JDk83BVbaLfvHLIyQjobWYqK6GBkHXO
GZT3gY2TL2CmxyqOuuE0AiioItLPHx2MCh9NC2tNLeeZvUytnz5pp/qompx1NQ3hYqwErg+MawHM
DQvPtTB1uWJ9KCMDr8+wLeKL6NVWgeTpYbCANlmpJfxYgkS4qEgXtdWE3sBUlHwxRebuBPD+BbRD
As3wTOeK2mBCRWrZXVYEI6+6UJZfdIBioCmQn4kqFWZ6yNZMHhHos6wu+Zaf53BsH6DTgbZjbfVL
NA7qtFgXnoRasi86pi8r6uSXbeq34jSpxFdi6tmfHgNyaufc2gPSQP806zKllU4mMLaSzRVp4enK
Sji04J5Nw4rlpnwph7n8GjsVPwtNx6/Ltmx/WkzwZoH16j6BsOBEsFM0k5vmJ+SXQZWuw3IXaCM/
b7AFneIupFBmAU6+tp4k2MscIhIRvAAelMrsnIOYqZUZxEmmVr9A2xXj+pfoJiQDjEhZbN6Ay00P
5dDqc+i78qnv9XbLjIDvEXasvQzu+XVIyHyjbbI+DIbqZ10UybdYLggO0eSXawKL1gHayfVDGM/2
1ul8vfDVxSNwm2I40axPGpTHUFgC9igvW6DpHYyl+uMGt9pLAejkbdqK+RkbPjtjseX3WxjM0DBl
/NiVNL0Dwx3G9dyXXVNsfogx3/Vw3FgwPkhA8A8MfrCphjKEHDUMs29qtglDcb1td7pM7C2EShLo
QD8+s3gre8Ts3h3iXBbnEJxfDbNv8qFYWAxkXgffAxpBg3bn4TnlZe17h1y3yS0g7eJOpvGSzweC
F6N0M9ywit6tgWIPQFm6a5D44bWb9Rd8hwHo5eGr6ZHBCJuLqysF5JepCvkNXL7RZxtQu9Zdu5J7
SH3sC4+WZTq1UQeLTtmG+W1CR10c4fmCbbhvC9WAx03gDAPf3RTl1ueV2OZyqfqYDtcxAN9/64Mp
x1hnZJ313VQuIHpCWCrXy5DAQxS7JIDDseSqzpxux0NbKv0oGF/6AyhfD68YlyNvAj2kECFSGgan
fDFme/TFoG172lMP0pSTG7tRYtTGlckbiZpcd3WYI3Op097S5R5oiTB1bEP2vObb6OuRdNkd5Ho0
bNYQKeLtjEJ8fk05qj+NOKLVnGZInNgAWdF5mbP8Jo0cGcTzFsO/u1TeTaS0NxGCHbkUCRiB09T5
QTftYlL7VAZMwvUYsa7UlQ4o62QNQ7J74jFUM1XUJt3H0YfBdlpRaIqa5FNE7tZSuKGONHD8+7xD
OG0gkNuaEcjWjYhmXmdhLm/mwDsjPnQ+yMotxvAPxPUNcJpe7iotFaX9h3lORDE3PhNZFwFgNyPW
QwF6s7ahj/pDElpYWGULdrbqB8C8sMi6aaji3oP4ya2Q54En6XhgIArvJQdM2gjH3TlmeHFekxWk
hdkKBtvwIplWoCNtmns4fMF+Z3M0X4O0dDncujQxVZ7IGFAcMLvXUAX6+1IiNYlhmIhO40hhmGBL
G1m4cTPXBmMNbh5StLWCHfnRB8mYIzGzheddjUg64wMjCTi6ySIITUV2aFWnqpRNoSsPss/DvD2o
CO6v9D6EbcO+gMzt6VlMRfKFLcvnbWvZC2vVZwZbr6hQJvRPK7QdB1pQfSLYPAiCRKZBf+XbLby8
3VXH3B6XVpe1mtSmKnhwiKr6Pu2f9NBljdYwndiCJ4ivy9x/mxndjvkI4/vEHL0Hw1iQOnRmnZoN
m03yUMJ195RDQKQbvgDrwXzAhKmgh1u/h6OSH9UEV9/B5DmDgXAYn+xkZnawji30AtSY5VWA/gGX
fhRTEw1Td4RnLH0aJAkPJcx7t5KmwX0kXXIbKZCWIzMgr0uURU0UUXRKtLk9wQsZdRXJsQk3pFwm
c1BhNl6hH1zni9IrrUqzEldPEma2JDOLqsqwp9CQQhBpLybDzR08QO6njWr+nYL3nk4C/FqjsSjX
avNSX7HLY/PnmewaLpBf4BLoI3YdfrR5mdV2UO2r4Cz8DOTNHSHaKU8jKftjrnLxEAii66XP2k+w
wb50AkowhsLtmEdUvI1rNI9wU47jW0yovrFRTF1F4WguatjykhuqYO6UjADh5m6pUezGHwTKkptl
Dfk32cb5Z0lZ+EnCIne3gLltUjWNlxiQ8SvA90juMc2pKhZkus8ojZG3IjjukzD5lsi9GPZDv+/a
LjJfx6UI+KHLOIhQgMmwaw/pwMfaaO5mcE3bCLAwX0VYxx3iSJWhU0F63ykTfW3R4UFWUYdrqESX
t0Utcdwa8BfmROtVeukzG+XN3ELIqZFrSXbTq3H+Q6Fqa2up4ph8xsa76qoMinU5B7PMmlmJ4Myn
NHrZdQPHcFukrbgP1Ic0deKrXQqF7QGV53G0FGqokabxHag7fas8RCWVZkhp7pyx6quMZsdrA5hx
qfjSuW/z7LFWsChRp1kFFPP7AtYKHnaxLIdBLPENQGoGyRR3G5J5yEb/xHtpFnrs83a+TTzqtypA
OjI3HZ2C9BBMPTS/ZFvS19l03VuuFldLE5umI8FErnbNwyewa0UJVRByuCqb17Y7rUiqbhD9hvXg
phYu88mVSD2h4oAVPm7XEIZYuivx0K0iVQetFjgMoEjBJEJvjb4ViVyObMlApfSyFhJJmj7sZexS
Uz/xCDl1PNDt02DsID9EY7iaBlUFlQhpZTZuqtYhmkX4UwC795B8yGxMi0qGE4+/dJCNBkO9BIWD
zx+EmXTkXrZjNpY1qm2XqN1B3RsL4+xKUt+04K8K2Kqh5k58Myye9vIW5uYoJrWxKMDUQ7cAHYor
B5l3aY/aqol/YkwmI2tWLBXQKHDjxAM8+W6CI+3IkKsNF9vaoP/LTMYt6aGF/qkfDukEru2Jkgjc
y0lBKDUPjfZJQMSDsEriOSQB5FJWQMkMDmCBzB23/2cflDnBOBox+AZ9MFz6KQXL1D69g7WB2gmH
uSt3aDQKqVO3aOe0U/fQC+w8CNbhhj4TCSUuO0FXvWG9TaEp+ZtVawuT8VAA6ApQ2VKxZtgiEI7n
V9sCUCjuZiSU7kpESXxSW2bsJE8b2C08LWx5YhRf48IOS9+k3Wz9cBtb3N5W8REqC1ND9BL39Cme
U8WzQwahKo9viLUTfM5NzGfkOKgd2HRUsLYiHgfz2EiokO7RUsAjdVclIqYvOZKoIjnxOe+9V0Bh
FyCpvIakyqLtyoENLuHdQa1Q3JTADoaxuNuQ+hUHGnQZBQu20FLZKkymMjnkfouTE3i//lUVtnsJ
oK6Zq2iE+axKLNbOAWqT/jsZJLIsqN9bLQ9jZsq2WTR0Kq7aognk45ZZ/0Nlf1NytjwALF3OwIH5
3UhoXMsos/ci9L4/qLiHWGspQQSroHsScOjnlwkpHHzXg/JJ5YZVDic9E6gYXaHWAeacRX5XG6ES
oTXpaZVhH7XNHG/+0XD020GCEHQHZKCoEKlQKRoVZMncN7Qv3Ndgo86rKmTrFD4WsB6nzYq3TX3T
eEmYroxYUBoMW7CgGtEibA9IJ7Q52zaVy3cWuB1xQUaNDgObbNkRPq2FBsfehgXEOdFUDjUlyTii
owox59CM+Vu3dElo6pxGbKwBKPK9L0LuzbUvMmKbiKR2/gTpA2QT0LBCZVdD0zEtSJDCCLoigFtX
hsobPRcm5OH3DoSbq9ZY5odcZt1NwMwIKbtNYa6Atk71kG5E3pqmGNBJpMphPD3Bt4AHkzuGZi3Q
1p0n1U2itgDMvm4QLGBu0PKjDciI+9zUMQuVe0CzGdfsJtbyIKCt+DOAeAngoVDsLkAYNp9RXK7t
x1z0es+64oifkcFkNzrJU/4VITL2p3hJxCO6ndB7yCTZd4auGHDArpuDXI1aICPbxh0c62R9KVxq
H1YND/xVwcYGdjjvR0TTvIdZQablYwj4MG9KMa6XEKAFb1ZoY/5Y4wQ+wlSa5DwkQkCeqNOnibLx
OEcD+ZShu0dV5tAhtrrboNA3m69gOfJXeCoj3kTWLDB1dQME8iVfyuXCMg11mhk2yEEZXdHPYIUx
H9IIVMO1GtBL4giGCDwriWEsbNgSo0EMMh8KFGZWOeSFMTMw87LBm/vYKnvHonApGpIylR8hhFDP
q8tnqI7nAXcJNUD+OdFtwaoeCfiHKdgzXoNumkOFnNrzKpO0hBxFTrxtsKELKK8AlzxsPRCAasuU
yg5ygcCuiUnPD9vk8B2WQk4H2UivmiVWf62mHQ4RNa5e59S/5YgWy62bB62ablqKR5Pq2eJ0aTqh
IOBAgfpovI87Gt2ioYjMIROivq90SMvbIGijr77jEv2OlHmAVk/U0IBFX+CKsQN4hrz0NU+N0HWO
5ga+satHv6NOw059sC0vOsRfHXe3Iox8epyzNX0NaKvcFciVjAEGjL2vOvRKeeMlFA8VTP/6OkJh
Qg75Cgt0vZURXA0TJWl/6EPRPqPBk15r7JvI6pCfN22sp2Ift+zDGq+AoeNopNei6+NPE1QWrFps
9xabfvyk53Gs0LsO2CMUlRBKsQVTvtNvLFgJQ27lghqdLcJ7bWHvMcBdPg/MBhctsKgbzWX+Ybbz
eDOj+USNilzeARfIzwElxSsQY3TdYAPLvqpoiw8uIeZxQTePi8RL9qJaLMW6Z2ukh3RmAMSTG1Oc
TdwOWYOuSkicel6605BGS/cItyxvNMCtRmOqJ/UUp/aA9CW8HfzYQhu4hp9a6t2nks5hpYwlsE6m
8tAXHf0LsmLSJGkyvxRI909hQsOvIxTonwi+klaBw8BB8v8Jnpvi3oHkPyn02alcYb9AoDw/KEs8
rYp5JCHWwfZQskAiowmT/oT9QA8oM0zcFDnEKfj23TpF+g8BsAONkFCoTOivtlWuDcfXoOiSJ9Gi
5USdANW/KDWEoMKgtEQPl2/eAv3XB6mAB+mv2KBkvzTgwOFi+oSKduzVo07MmKQfZoFWZO5g0Ooc
2iQ9wf8MkYDzop/ANYBwHD8kHlIaj0Y/8GpETTwSN7cXYtteoGUGmmzML5S7Nf2WDskoz+jM1s9J
TRNNZrRpWdJk1QheEmoWcFrQR4gy5GgoAeFduCFtLIjntZaZJu5i0SsHArwscukxSYa1+JwNw4yg
MinZOfQpy9OWpA3yPOgUmsBnjEHQkkBjBTky0nioqjy80Fg0kLEnKaSgrRr/JFPgc9OA0IRQ72DU
6mULxpIzCbWQYnQXkWMOolvWiQm2kenjEhczShgeu0zr17FY6SIaELEF6j5YhrgTVyFGY8cGzcOK
LDwQFVszfbVyW0Jf4SiK+3odE6Rk1aZaRIYzhU1SlDUQ6/1OkoyRsju1zC359IcN2BalFUeXA/wf
tPB55m6D2aBgvhXe0C6rHUHXpuX4L/TcrwYRkH8wUKMtA3JMsNJoFfEbGz8Q1BzCqfIbEXCR/GS9
o0ymoJ903DOoPddiGfqa9ImO8irXHYxIVQcexdRzPLj8Rfwguv75un5ll3FZ6LOQwa6KthYgD8EV
/coZ8tTDmsR4/l2Oavc29e/Cj16ivxay8RF02b8Qlb9y8vsZYePGaOzeYVC+e4uBv2syABoWM4Ff
4s/+/YzLu6omTgcNat7kbWIhgluIC2D54AJk5fuj+P/dHP6ltWUUZ7sh8/9oAf6rn8P7u6vqL3rs
+AAW/2+NIN6/+rOlQ57+rySFGgkylRT5BuC8/7R0CIoEPZpDrG8CT10Cey3m039aXGZ4LQpeylVA
hoGXb0V7k2Zwyj9aXMZogx4j14TVNCUh5uL/pK0DJCeYQn8jwuHBBwIRl7unDqIb5F2/TrFcuqnH
8hFnNxctkuZStnmDXgXT2kSwfbvDvCgC7xw0vtmFRp4llyEayqLONtSndbRmMDTE0DKjSIDXbjoH
HSpWNILD+oRrGf6r7+AHiztP2+QC+CC8QjqVXOYEuW/lI4DUncriy8J3qm8V8NNWCKq7SLcs7sqW
jm/ApNSbIoB7DovAizirdQiLO3gyki8Der9d+xLIEFygLMsq+NYLdYoAZ+gDJCD7V2IK4awU3D+g
bClfLRxpIDEVwLxqNoV7ZC4tX3seukfw83D2yR71BiSouf4AWb4cb8YUVOdNVubmuylI+NwNPTbH
sIVhNURXL16D/EAy3bm9SQtsFeB8y0QDbY2YPkNeET5DypF+ybFRPYwwQpzjpY1ftrVwD0M8aiQE
BNRn1pvwyiK4lKFNZ/QVCCoOPU0ceWsOyNzA/LKZ7wLqegX5/Rg9c9Opt5hOBHUyYE30Z4KG4LYH
BPnFM3yvsgwXkKJpBxocdDgbiVn0LGDb7VF0QqJaZaXDXScS50QjG/UGrAv3XnbptlR2JWDcE97f
DmgZcI1lIO6KhYIMBrxyLyhfLmgjKC8Dz/GdPNjHM4MUFVkuKoGswbzGb94fKHo3Sd0wTsvXyO5P
ePHWPeCRGvMp86N3d6uiPmycjARQQdNJ/jHoI9zC6AWOopYWfxfAaLbdxYZxWUWAa4Q5EH6nFQgC
lClBzmD5mnuUoUr2LflDZxAhH7t+C8ZqWbe/WmoxEmQZylffrY/zZtKjH9osqTvK6esWGfExX9BE
ooLsIKhV2EfPA8iHN3Rb3Gdtj4kOBMXSo1cMR9pohL/RTgHXBkyifJ1J7B7abMW/83nBbIi0wZMt
4xnynNKnMRB7eJruuzyfIb5nBpMviDqQ+UuEpZevav6OzWBlBzKr8NoCzVqbHFaPpRpVQaIK2Suo
ExRog78ZBOBMoKuwIR8WTNEMstChvBsVJEvnXND4EoDfiuFzjHHdfLN8QylC3WMMdgHm9hXvsENT
QGu+O5fglCiI8eyWfZ74EvJjKPfdQxHP8aVHc5e3AukImCeQo6cyjcpDngz8hP6M5UEloXoDjUlf
f0xhHuQYXyTAt+O+2MU+SWm2QLkbWwwJuAn/4BiWQr9F423SikEieUnKVxjOMXAz3NJxrboCE8bm
ZLztBmCW70vCdoqfMu4xeL61eNgEgYPDe/O25VpDkQ0vW5PZLHxO1pG+AsdFnzCgRi0S0IlBPa9z
LM5s9OUBhBvUJW26LkALe9wO4cmFG4cHOiEVxnpAA44FxDwWuZELxgc4RPi8gA05ebIhgiRQFl3y
dizv1rEr77YJ2khozz2OMKpQgNoPip2bzQG6P4hpYTn4JBDwh5ltZQNCOj9nqSZH0onyLp1c0IBn
RR9H+DFxv7HTaFm7GW/bA/yaWGGAa3BBG9Sojyjd1vbRG6fumYAlmAM1PMUeaxlge3IpBhmUqJs6
HCcB5XiREtUppN0RRC40fAYWZTGCfeIe1V4LAHaS05skdDqXoWEn9OGLnnOUVVfg5ys9og2W3p4M
un0lZwe8+xJvuGGw35hRsOXgQaEXXvhMybapGwhFUlCKQ9+1N/+bvfPYjhvJ1vUToRe8Gd70SU+K
oswEiyIleCDgEfH05wtSdVpMVVGr7vhMuotGTCAQ2LHNb6o4z/a5qbI96gQFAMGZp1RmMXNqmird
lpkteyoGmMpgy1c81g7A0aNJOZ6tl9qy7ttRWve5J2e5KTqUJFYV095iZ/VDtG1qdukcTbwRld8C
L2wi6x6FH66HcXkSb6dI75zAYqJ35sJWommSxP1zwmhvn6Ueuxt5g3uUN6KHDoRpfu6KsTuMVmBC
xdJ7HtAP/8gcuOe13er9P5KvXY10EVA8sgLu09Rhj84+DTE48KipmFqKaNXRrgM04uj9GMk+ZIIT
Rg+Go3iQryEt7y3QW8CQ2EoeUh/jMQ/7FkjlRGHCSMSwblyft6ssi4g+zszy0sHfvbxx1RS6DyhQ
LxD9Wq9Ldy+RtUG9wN/PwIweLBQH64c5SWTxyaOPhHqeq6OUNc3Z3k0H7zGCKkbTp61urZQRGFIF
z3XKaKcTtOhWYQsgegXJkggclcq6osggkJXkD+M6bEJhUe2ltZVeg2+RwGY8p5o3VjKSQqwQ4W6s
NX3q6LyqIfms7CBmCgwaMipvAeV8z0F8BOG6HIzkgaO0O9SDV/GINDlnVQAxuGp4JxlpEmKQfpzp
sq6dtvOfm7p6aCAfnUXxMjLqkeG8kIc43T1SAccm0gcRag3lfSYTcc4ZE95YdWDGvLuTs+taJ1sB
4Bqu8Gloznt4P+spTNKP4KO8kjI9/gp4dGvYTXsBe4hm2xAwIM15B1ZjhbjnfGAAcezTUZwHOey5
+MZM3WYdRcOnuh13QvTtzvCD6AZdYIYxwV1sAx79BCcXbe1V0FR+fISNUBFVc95wF3FS5ZiogApT
VBtgyapeIzfnJXQ73Rxyll0dLKSWU5hxIqRtUzi7orbheQWZ2pnjMp/BKQKEYgSznFY2Qy25k74s
gwNY3gwATz96C8ufRuc0mtV1uAzBWZ9HHHPZ0h4y2jvDqpqtj641NZeG6dfXmSrCMwZd7F6LESpa
Vsxiw1wwkxaLvcqLYKQFMJmXgZOYzqo3vOWxdJv8IyLiH9EfbcsLKlb3ti3oR1EqAjKCcxLtQppo
P3rZRd/ScChRXEBVlWrN3rZekIGBlN1OGnl0MKd22shloO8TiiVdu25erEanzy9hJOUS4t3oP+dD
COgBhRzO8czcMr78CORO7Ios6PZBPH+FAbb2sjz4ltAru4MLD2+obO0dHVWa7IPX3fbwMEl/an/r
LdXylI/2vQHgZMWspb8MGcffVkp66yYYqx1UEXcfR1NwIaKMZnvb37fRaOSrzicz2vawHi4HFROi
ior8ZE4FDXk3PhsRwjmz+844eFHTH4sI+HHjKHPNotXbqWi9D/Bkm5WeJ2+NCOW/nIi1YocUN26b
bwKyTkMV1jWHgCTlm+pdEhr+sewceZs0ztpB0e9gG323D/UJ4UhUjpckGg8eQtkrtIUNCDJLuwEh
Gl3CabkdswqmT12bdwUEtQuIMcNHe7GNC8BSJbOxENjbaiZ3/TZMJf3+2LbVGcR3BqzZ0HzOSd9J
70bkjtjfdnFvd3F4CGbHuDL91lxz8gYbdGAYsnpylzdFdZyZRz0aRfV5MVpkghFHqNZT1/U7aCiQ
dGSgG2RqGPe0+tO1BwdhTfBPNmjschAl6XCcau9ZINC0tQcL5XFhljpaWUeZd85j3Jmi3cRNv3wm
I96SXXdkgplZb2RhFtuhdf17LXRwReTvqm3WWBlkKDs4mP3i7KsUTfrelpKHxhzzgolVQGsNyYxo
JJAgPtVuBs+8m+aitLaQwztJLo4mU36XxdbCPCVH4O0QqH5Kngn+Ccg+m2F7aIlNbEy1WCcpCP5V
kzjxHmk1g8DUZf4hLMb5wSh6O+TYQ61olY1WuunEQAWSttuA/vRl1vNeZM4wPwg/LI8K5uUqAri3
U2pQdFkZSqN5ke18uzQ/zskSssWdqnGB1Xk68SOQ0lx8AgGdXCRtdZVOQ//JSKPxvOrCS7+owaWQ
DXyoRtv8HM09ktojtctwVrStzD71Pi3BI63raDgz6IjZ44GoFe0csIntvM0tg8wpoXCLr2P0wslm
cT0A9J814Ze4LQnqMWRoRFGMWZpRDC+qU84esdpGeWu7ZOS3gpVkzgmce3N0voRpxalrjyjMrkNg
H8kumGOvOm/Nju8XDSkX/fVqCNk9wFW33kgOmnYp2VY9oye/8ieXswk5wFKemZZa7qQ9W/fkouW6
opN4A9KB/OyXiv/mtUj+1R9C93tOSmePwt6mgLYDyuiTftCIkFomhiw/xA0d5U3VNM7ySblq7D/D
x1Ltzq0ispGm9sDUMl3k8H3/Ak4E/9AuRWHEQafAclGH4SpO+kNz6lsNWPLk4C0oGa3iuk+yzQhq
1r6yjD5NSDZjsc+cLE3OB9gk9VYgNX8F88S6h7ZgXdEaJat8/6r+ZlkiCAqeSdruwx2w33YUameM
G4bcyaE2SP3ahdMftmxDTjpRHK+HzCbzGStFcmRMifjy/qe/NAdPngofj0hR6JOCW6eCObUMCuax
AAA8WVIK5VYrgYqisFDlPJBU0kNUDsrY90UQG0dLp981Mo35+eS2wr6GtjIVamUWQ5IeBl1Bi1YL
OfWxRw1TM839w3L9zUOEymd5gRMhagNQ6GS9pijJDIfG+aGOpwowBSDdfp36BajCDl0wIBmC2bm/
9C2CJYW8awd6FW1KLZ81S3dX1e0fJEWst4oieluBe0FRhXZ04Fgcw2+foOG1hgL6kR663CBt9A1/
uRtoST30tHj6VQjKjJaCbffPrhU4RzFRX9Rz05V7C/IqmI1e6BqMlX3/2Tp/d2E+Gjvw8GDn/9YY
DhBt7LTwwkH4CRlq0lB7jatonjvG0kHm9PUH2tqhe5QNaesG5GVfnE2uPd2N7hT1qxTAyANIf6pl
9yUvtiBo742MIipxFel7lvTk3DFaSatO93rQgOPN1rM/UtOgW8ZLiUnN82tRmlXzcgeXQwchwMF3
KcwFnElytdzoPO4RmX/2lurDArx1IKiA3l8OFFxPA5AfoMyFUBxSQ7pj/vY5pZbRZmAmjb2TesRA
u8EF4SwcdalTL1w9gT+6kHYIMKK2ESFaL1XKZclsVB+WyGe1EseiOvEUOip56fKfLBb/i9CqTLYv
7SHHFvphdzldGiRYkuzQJHTA1lkgJpj9U9sdFHMwtfLsguaNX8iJHUJB8Pxys//Xif5DJ9pCDpju
7z93og+P82OW/dqB/vlP/lLj9tz/0J3VrV14cRZ93v/tQPMO/ccmRqMbhHIVv0LL+2cH2rb/Y2Nn
hIMt8weoCCF00Z8daC0sTP1Dw8khXPET6990oL23xwV2TXS5tRYnGg7ApZnMv93EMPlLctPE/kDU
AKMiFMqbK0BpDbIvJftXuEl3ixBq9ySCwkbkqDDukJiX+9o1pFiXEPyRo1n8emXG5YxwsIV+iSFI
7CfxpTdBKK9BtNnJypjQhctB32O+AXrs2KRLsaMzYVNuE6ps9FlJE+oZyGAh90hWFnco6qoDWjBE
DhgC3+mRkc6l7uzidZGl10tdZuUq7Yf5MUqEfGRIKbNNkrJs6xSZCtxsig5MZmm2WrtEfBvtNH8c
klneGAX9TjvM5RfZYR0T0VEM1g6p8PepS6yVLeiRJ7Zp3Sapf2sNyOEgx9/bHxEFUMXml/3yN3nM
C532v0fmyyMgogY8VeZtTJr0PO4X6m+lKLOMuPc/qM6Jjh6sdY1lJUhGeDihIUfjPFhldhXdNIGw
L+pZt3bJSxtvnRXmtFeUZlso9thhqHG6VDEEH3t0m2cL2X+KY6+/S6WxbKnJ8ssRe5R0FaZD+VCi
wrdP0k7sxp6Jbhh2H4fS8Q6emC8gt9v3dmrvKV+f89Zvv71/09Hb4MlNw3fWG1jbyTJ1PQ2eGNWE
SWwK+M5NFX+x9NNPkGr6bEHou4Ed0R3H3OmODN6HrZvWUDYYE6td7+TqEjit+U0UeCshyTMv19R7
xRkirN6HWPJfLTOd7wg5Wef0d+frlMLowqEWvWFU+4BUpL2PkDd6KOp5WtNjMw9ZPdd7un/GvpiA
POszZqvMij3tDOZ0birnufbHi7mzrcMwxt4BZVwwW5C4Ntkii+3izUgLiSjdeRnzlCg/c91mfsIe
y1mVgzM/iY6GcCDL7tANFgIiKVZRYhp3KFIvd7yUxVUwGbxMfZEdCucZnEnerfyYFvqmyBWkK5f+
KYPgZdxkMKJWDR2Qvak6G37OCCmgrpc76kS/XXGg5pdV6rQXMiztT2BgxPcQ8x6oUnNHr84DsnRY
VGBBSev7A63m7LwcBvMyTpmihLU1XXpFqwFpzkhru01VfpDU/tFaYURyZ2TDcg3biAXFJ4K+dqgO
s6ffTaOgaJ/m/hOySO23iBTlwnUBT5s0m/9AlT+JWXClQ1sLbDsOCk48yxdJtl9eGBtAdJxw8N6l
g6luh2is94bVlw9ymcNNF4zRGhk39k7XqKfZDtUaTp+Qa3eW6TNV9HIlfDs+awez/RS0LhidtDT3
bSg+L5FbbNrRrz6i5BKti6mjNQWytd6XPPuLBrbIyqSDvO09DYOuGvtuMbsCvQ96K2s5GvLSJQ1Z
E67kbmIyqQNqU5x1nhisLWpY9jYzx5a/CSTkqisadfuybUXeRuss8+Vl13rWhSWa+EdThubn0Kj6
T1Fu9Z/I5turrM+6HMAOMNYNmM/sW20W+7bpMBgALDqmK2cc/T3VD9g1CCnhdWi2jdy+/+raf0Oe
59wJTLQRbLSjA/1q/7L8wPpQvEPK5M7uhG9sBouyXXat8SFH2OKys3Ig2H7bG/e5zLDBQf8pEpdL
R4dzD92M48XhHRzBPrfxWQh957GYfOiYUTuLhLlPF3/pXJouK9MurWObjcbrVP0fxcD/7gYoGrks
XaIENjPcNzdQqwL9szQJ7kra3tslt5arViTJrvVjoNZ9TZzBiYp4YesWdp16xhYnCPFoAok6t2Y/
/sG75xCYZfPoLIEFDXIpzlJbMJxqyzC+R2OcQiVlPBmu3l/8l/P4v4eF3vtUBW7AlNQOIjqYJ9eO
bRCMcHf27pBe9eoVDbP4B7uZTlDXd+UD3GB1mS/9cl0GU70fKgDq9CZr/4ijy3TWVCHTO/Bdx9Kb
uyP6kMb94FfRHrU4mCZdO9bXKuyziwBSx80M08lmTDv3PyBC0E6gAYfA8zweGTaEE7ZN5NrQsYCP
BlPQrUXuAUSCyYII4hh/slNk84zQCM/6DPJtjGDADme8ZCfwEvjS+bXadzPchgxouLa8q8P1YNvL
dyvpiVd25RoTHky2tVWOoPfRFIj0Ma/FOq9F7VWII9L+8Zc64FUnJ1huXl69GE7FcxfDSNj6Bd8E
xB2fKZDMd6XNPGdTQXNeR3abPpuiVxAK0/gLOw+selnpCKKXhlbkGTpp6tI10dVauUBe7tAOo1dm
V8W9CdosASvqZ5+DKn9ygHAdaRMvx2IGctx19kSzuLQvUmToNkh3LVe5pThL3t8IJIns0jc7IUJ8
z0Qygpit08GTtIFYXY0Mx9q7tLToleMali6rl9hcIkgLcQrF55/jUdgvO1Ix8ejbg7pVFjEJO4b+
mELU2qRwvM/arOxp6VdmBqMKaHi1SpJ6NyDvyuvKTOabnE2wytkwfLNnd/o+ZoFrbEAPVcGmp02d
7WvSscuJYcK2CkzJPnBrWL9Y2sXlDn5gg36JquhjAfHdSIUE4uJWH5e5gVGH65lEMtdmuNn6xq3D
izVvgNiNzwx1CJFFTX+uaZvDYimI2Ly1h6DMdMqpn6uYs+ETs8ODZxST3Cx2praRIz9ZoN8ApoUA
/0wJQRnkcb1nQsdmze3eXeO5ETzhG1BBXZmKs8bKzQOK4tJY+Y5q96q10+bSXoBorcVYwFiZnOyh
N3IYPkrMTgjdvso/gSSNmDYWLdIJKXnLskaneSkwDxDpM8h5686YZp3gQEg+M8OFo6qvYA/BzEhW
TjoO22Gh+8btFoS8sulZqH6G5oYOHi1sqLa2itchw3R3Q1Fd3ycoZh6BQHPqKCt3vqVODKwssXxR
gA4bdPoT0aAeaPlsFTy1b1XZEFeHtgo3knYWDfBaWReJNxdnko0QrtAxas4hDabN2rMc5zNNrQw+
vDmqW7RFAdxaQQ5QgdzygIEefm9w8dQPAGHhMRyVsS1HOpUr+LMgP81OzVuXwfQaL4wsXfvoQVO+
6j5GhlAa7fak2ww4ukEiFbFJj1WVPxCGvkOWl9aFR9oKpADJ03U5F9VVADr5xq6Cec1hELEykVS3
Ly/S/1W2f6psTd2b++fC9v+Vj0g3vylsX/7FX3WtHeGWY9PpQ/XHfLXEeTUPpmz9j4tmkxnZQBHI
1Khdf5a12iyHlqnJCUYPQlfD/1vWevzIM2miOEgOuRS37r8pa3Xp/EtwfPXLsTw0WlCCdjkz+aBf
cxRQkbKqkBP5nppK5D+AocSOuZkpnQC0DkNuy4cc3cFh10uHoUjfo/vztMSlQB2TLhvTKmFo5kOB
tENTYEYQm+R+YVmky8fOrDAgWHeu8BXTAxqsmPAxYUNOAZ7XCL+DGnbs7WsrCASUh8QUxvwxpXLA
0TcfE4bTLqQSqDH4/nnh3qFt3HqrBW4YsEaCtxHGuxqwlcjWsk9jQBC/PMi/qThP5I/oVaE2BPYN
7SPfw4vjdHUatAGQ2FDed4QcpwiPqiQAhr7qXJweL6MEuDRyE1ZWVz9av8vkPXLT2vXAhpfM/WBE
lCwf37+kk5yMSwqCiC4sykcI2dLUOHlghOQFreYuebZKE4094YLEPVOolgLATQ0/gzmNMRgZBf6G
8GaA4dBJgHtsChS0oSRrNfJgZPhyVppTb6ZbjKPVuFHlwqPYDoNK1QMyzCiaImlItL5SzPb4NTzF
eq+F89vDTfzDGa37//89odElYpFprmgTeyvyeRfebsI4LZbMKMr6uzkDS/4ANdBo7ir6m+rm/dXj
jTr5ILwJXWC7HjjVkM97+0GyrNpIAf96pqtsQ60VZVy46FuavOGLE+Tu9UzvWEuO+F6J+rhA0Gu6
QyaJzvr7V/IWz6hv2cFgxzFRTMEsALDT2yvBm1Ga0ZL7z1Mfdv6VJ2QOUrurDPpjZ8CnlPcnax+9
Md4uMsHExaOFTRiCpDxZZDury0Jknv28kDdm7nebCXyaHmPBjBg8TKtvu5Q+47U/1EHW7/ca4cdF
GeQhP8M7dbLqOe2KYkaW9BkjXPKgQxbF9ccSjFKLXiYgwkRcL5GKzeqiybpa67hOKS4aeR8IZMsr
oDhLjEpCXEW3uBgHkNHSqbbLi2JKulAextnF5eHw/vP5bUt6jh8SeB1s/OhIno5nDCsx4CgHzlM5
th360ExntBD+hM86orD/9rPY+MwJfBMTd06Kk/44UsmoE+VF/wRMfQzVCqPqcAKWobPIP3zUb5vA
Q68OfylamJZpvTgo/hrugc2GTNLN+qmWQ8fiIlhc4P5hSQPxa6AfjQM3bWqQiX//Fk886tnvuBnp
5inTCAaR2PW83e+xYZmL6DzjG4Jslq3WIH0z5kdBKNIO+rdD0VEeeE2K4BHRFAQiNi0E8EiskUW3
p/sMzVz4HYjzqwGfNhqhO6f2cZgAksM84A+dRp70ycui/YRoKfPgI3RnrdMtiw8iE5yxa8CBZGD7
0T6Rg7rp0WHg+ShpJnLaR71Aah9p7Yz90ddQLgxoyVISLKPCTeQTz7LKf/g0d/kL4Mm0EO9kAUP5
8RqA0UYiungLcmKf+yRirA2fOyh46FNJI8Z5sRnjGK4da+KJpADVCNEMTFM+0JbI+t/CVxqWL2BA
SCEg+KqYtbDzXNN6AbRppVzbbQGmrdoUPOyN8N28+u7Po5VZ9OziXt2woSPvc80QCB8N/C64Rkvk
UU02C+/vMwhJkdfb0V9wyVGDE0z3U4fU912f8x3UlSE0syRp6jc8M5tajo+unDQr5DqHSKn5MCF/
w0GCOM8pryS0IsSD+hkMAqJfVhbzKxk6mZW/96YlHW4HCHccZrJdtAFEj3xjAoMzifjovxRiHbT/
Md9LpPCvHACm7Zc2zDxNE5na7LJ06xDGjdUv9XkKfWU8G+mEspcWRAxYugwUtzwPJ7xiMOmJaS7i
AAWXmCAiwnaA0NK4tUD39ucNePnwYgsVmDiKb4AjaI1zz6zZfv2S6ID5U4C47WPt6cTMSVY5JTkK
kH/9jVa0Rrd1MmSG0jVbroHQ56TKYw1GJ5N89CJSArF0Gu6JSa5eVbcoZlbOCwUVzmGeh7Q4q8tu
ZAxmpYCn8Ck2ArI2KWItZCZkQBcLgBucUQB80cCp5SD4y6bJYz+v7ig6mwDuHw1DtgsCDzbvFEDj
iF2ToKfMM3MWkz8IscSKg92QDEXonBnuksmntlom1rBZppzP94j3VvwhLE2fNVHBGJbzMfbrSUsJ
q1rnbrSLHH4GdqTUN5FHwkdPHAXwGtF5NGW44sCeiAJbQBcvfle0Z7iSzmldbi0JndaZziIolvyV
RjYurwK97pCvjGQIiMbQrgcuSXL3fHMec30tbgSvy1/7yEPIJxm26INuHGSV3cPkhxpkmFdZqPM2
DEqL7KrXRJrP2ejyxZpymOHIKncBTpXrFvGQ/AcANu33osJA77mSFJBp/bDgoACF3NdbVKfW070I
wT7dt1ZImxi/44HYQOqoyDIQWOY9l52kC7xSaUEilreOdk1J8Xbgj3ami0AO5uvkjbAtheVM90FW
oHe3TRll9GAXF7PPq0tN4OUPtrSwuD5FLqZ3tZNlmotVRApHsyUsYSFucvMeB8ssmjbM1AIdmdIy
zdUOUbqdB/5WOLuhgCVhIpygwHYnzKzVjScRTwFn2YeAJrZRNSPawtGHYMOV73lTwVTJHEowVD5i
R9k1jhFZDOAyB/JMtMqwW7N2WvN2MkApm9oHdum0S/16KfvemFHe6IEYoBnU82xaN8waD4dudOcR
kIILlzQfogp/Z/Rx+ibSoEnwznO5JRATbrYDxtGQIxMxNlH0l3IywKQhPcROPiJsCD+AMOs/KXrt
yPUSbCX3jG5MoTIMRVLgoMlF0aSgZ6+GJer15snQ7GMnDrPE4wdbDr0vQS327KHYydD3OG9Uo/hZ
a09jZ10pD0X1h76tWaVNVfA86tViGtbYXsFnswm5OThLnlINFoezoEHmnL8VtfSVHIjqhXYLMzPk
1acdAPqZ36SEafnZ0MU6LjGqqpbbaMh1Rpi6Y0J4Eu7is35DiorA1cQq8i5Y9tCzoRhtO7IBt6e0
uVSIjox7CMteceEQD0Y+2rVgCogd4ZLjaJIi4JSHKSh480K31IfsMIzaQGnxQUYZHMqdJD7IMDXc
6wUYAhAPQhS4atEONbcUNl2DX3xl62wFPdZCPlUhLajLn3UIUV8vDtKscC/2BXTwFuRCmgPBY1ql
FBpCIeCpTYuFebx10TZrP7wa/WQNh7/cTnIOuOIgnw1WqanSgBc7HxXp9CEEBsEK/tzWVTbrn0kX
WpuNa+miE2dMpHS470GrqAdGDLBbtk7QRd28IutNTN5PAzTLsHbD2KMpj1tLIK4Y1NT5pgcLNRir
QFkS7fB6LrsPZrWU929MafxaTMXOb6ZRPP3uTIMGWdZ+zYi5avdPpjQQa0tzhTrA0JwLx5tFvQr/
aFBTcqzSHh4ma91qMOr7BjUugzQb64zOkMOXNzY1eesWiwFm2pYxzi//7FYTIUhvdrvYVnNz/upZ
4w/F5QxXTOx+9a1JcpqAHHy+hu5KIM3MLn5zr0GsINBiToEN6Bfk5AH24t952KA/btXDagjwo1qn
seMZN69+NrBEu7zZmyKQosUa/tTWxjXcXj0MNbt69cbcpkSiqsMJfsFRYYFbEwgf2/v/D6eb3GNy
tB4D0QRM/npvMPf/wu+mAVJpNxvLG6RCZgPWipFcdTY3k0O5esm+TVni43Y3J8D0tFVepg9UUTmV
8D7O0hPC3Yh47hDLaEzoSsUBYI1HNhabMy8Myus610QEFwbavsPnTR8rEYGEl7sNdfrYcYDzOqRo
FhEaKs/0CSWZIWMr3uUQjpJS35iYw3PVJtrUzEvbiaPHg7HMKTPUYCDUXsINGnAe8BACANXYF7py
COjfc7Xy1R4R1H7mf/bqHseTPcpWQRHt8YOg1yDG1iNMen1PZh8WWMDZe9f2yILpnessOsL8hliW
h7AU5vPYmDEq3kDw98wtiAtfOQcsEvA1PNTMrYgpYH1NbpS8BKSClnrsdECsSpszGgidS2oyy2hg
gdBN0CcnXiwLV9olKUCB/RiooFEfmENq800Y/szgqDebmDDT45zK9fdRruNk4QbaSdPOrYgrqmPR
W91j1KG0S0v+xUjSHkZwyTMK9w2g1zyoL5ImnzgWByF0LlWLQKcsaTRoC8kBZ5PB+jEavSyiDehe
BAFWnIf0DVaBiBfWNjI7j+UnhmsR3Oal3YMgrz6lfp5grtWwjoBPdcfCj2Z99ZYTaxtUkbh51Oxl
hhbWj3I0WFjCTK6vYMQEie3z10qoFmeo1Sjo6NMfqlP+YlMx8XI3hVUzIl+REOmtmJnkAXdetcTe
5xIJgwKBW/0YOTAt64HybxzuwzYG1rVzciYvMFX6KUA4oU7gJ6U3as7NOPoyFYGHihoyHUk1H+Ed
+tO9CmCHpytLCd186rpxytKjMGudVJhDrv1cZ1vqmjhEXcv/XNGvs5Z1NptdMGzcwiZLSZDl5bic
GtF13sGEvDaFNwqmUJNd+HFgcj1Sufo9cNDP4VbBt5Nslb2rXxHkj3XDC09sfiGeQJ0+5vCTSA9b
S28wJ8bmyN63dgBZZ4PCvj5dUYpMODTHZiZRXTsOtIp7yB463xx8vR/xMQapszZZgfxHrIKaL/i+
/m2yEmQMYD0GHJdWynVBkE4DnRoWKIXqZN4R+mpfX49iQIPhvhznhofagQ0fKhSZnSn5ioRDkmkW
ZYAWPFBi9kK5ziQ5AWjSDnwBoInajupLeBTJNOA73ocW8hpDhU7lppzR+83WozExKYNih5QV0zvt
mA7/R6fW0dRQ8iVBlHWPU4cdCFOiYhQDwUVizX3hztZQ1Cg42uyzyrR1EZgLj4rNRD+QB9K7Eekl
hSfPGQ0nJTGtsamf4KFInAIXdIKKxym1FhYlfs18+sScyDX6Juy422zBZ0VutfE28SpUdURisCSJ
SfVVJ63DVwk1CwpVBnKsT840turGNCbTXDtMmChHmMyC5T6EPsj5e1+VDnZPxgzg+wa8uS66Ax9l
FVoii6WLfJjzOpFPRMP+iPs44akNFQ1d9H5DQwFD6CavJkdBaBbPPJIQYoCyWmreYxsI4N66fmA7
+R4fT2svVjpUCmKyfxCwz4Z0i0oRW/8A0imlVMFKRz69vnr1VOrUqjSqCHlorLzKHoz/NPV6YyAo
zGUasSP1lgR+MNfXpruAa2FBlK64Pey6WcgZtT9ecWDEibj0mfKSvMo5h7GQ1st46y9QAphMofh7
CHubmoKDzXCxsXMWlJiCnV8WDX8mcoeOWJW3tc5E7domiq/n16oRJmLBW9rmEySDSxL+0UePayY6
b5Ew0VXga2FRxkpfdIM5jUygC/sSztYQQuY8c5GSYaNTJJns/jmtax5pZo360sd64STcLukYD8PW
WMAvXQaC5gi/qCQ7CvcqHbAGHqORrhfMjbIX9bheMRlgAF48Os2iK3T5Gjki4MmsIfQ7vSvf73H9
Tc8IGjxUBQY6gfcbojtctNQFjLVvSzzoOhM2MNTNDQPDtsT3Cbwrj/T9jzztUtKmQlrEc3U7D6TJ
aU9Xoq0dmoM/fPOw1SHCv26NMjR0r/LffhQYNI0hCi2b5vmpGyp2mEJNdCe+IeSo41Pju85EUkiw
Jna9/1kn4HiN2kC4yHI8UMPY/f02lepNUEpai+Xb4lSwoc+RSwEguvYGN+U1TLtKW/kodMqKx7F2
PZBeIxIkYbkWg03dTRdCTzYiSl4de14j88/ZR426lU6RAq/nTAj8duar9y//t6fC4B2xhAjkFeW4
fWrzuXRxBXgy8B5RlF24Dg4oXRZyuFJCvf9Rv+05h353xCiISRDswdPWMWlUhkOrLx6jNHRGeYgl
ukyAWwL9ivhxMv9xy52OUCweTODbAJromtr2KZukYzgdJswKHjHa0zFqWDK6iCP+axwQdqTPrDjy
EyLeKPn6O36JZndNtKu84/v3frrMTE2hr2p0JEJeFk4sb1vKmlkKTj5xvtKToG6WKX5ZT2Ed6HL+
/U86XWWQTyZ3CwyTT6M5dtK8LkgMAQTk1tcRN4bichClLs2z3HU45FMthvCHweMJ6BOoFWOwULNm
MOoladK3/gtybMhDRTCR3dcO4Sl2EDrWOswRFLWheNy1eOAhF5XINFoHhZdyMr5/xy+SLb9Oi0i1
tHU6JndBGHDr9tsrwMwUtIwI6q9tiltfvWWWpYotXY80yhEW1GnL1KU6NfZB5fLQfzbFDW/QLa/K
B2CZHufXxalyT7d4aP1L3uIG0CHVgnp1pcUUrQnRiHMG1DlXmVXgq6H1tfRhCTe2mZpNGpu8+MDI
mKHnmyEYaR5Zc7fMcJoLWnRbrI8yezhmjJZDBIFR/udj+qnXaZfRQeyljZy1+jjH2pDcBlMmfcQL
0QkuK3ht0Pek9kRNvAN00oQ+8EvGZ1s6WY5z8LV0bXqs3jQNOe/oTNoTTsE0WeqCtuz7y//bhgsg
bZtIsWj9lN+39khlkRqmkl+atHXIWROMeyk4IjXoDOBny/r9j9Rvy5sHTqhFbpIZTQgWINCIg1+3
HDMnBAv6cP6CG4PuMY5Z5BeXoBrtAt5k/2Id7JbRSBG1WPi60YQtK30171/G6Z2j0emC1QJOz20z
eD+ZFdZ+W888y/RL0dD+PINgPVQfbRBj3YXdD38AyJ5GEIfkDOZQ6PoOOnaud7LJgc4mWSr6/uuk
3dQevDzQ2yLPhc6s3r+vExKM/uvA9pDwR2NHI3LNkxtL5sUsy3qyP0I2N8NNPFo+HtoJbVQq3Syf
OR1WDLwr/i+gYcO+XDwneqBY87pwJWjr0oKh5NHze1BVuC1uLADxZNhZQoUCxZe3Im1ytDnX7oI1
JUijwW94CafQ123iomI6cj8ZlsPNGYhUuYckMfSkyJoqHa8pCFDZOaKrl8lyVzdm4l6+vwgn680a
YFvlmLynELZ+HwR7GNNEqPUuH8cKG1hEMxtGFdAcoEeph/c/SqsS/bqf9TMleEE8itAQI46e7Oe5
gecuLDe+D93m5bNGj9YpMECd6o+EekLQ6+y9BKTDKoDL013Sn19106g7BKjvsbieG+h+JrWgINLZ
FZpi89Eo8tFQFz2vKlromaiKeS+dkYJpW9Qx5TGgb12W/Bz8MS3SQySjzG3eHRWaip9Nzf+wd17L
cWtZtv2X+w4F7AYQ0bcfEkifTHqnFwRFSvB2w3/9HeAxJfL0laL6uSIqThkVRTITCaw915xj5ssb
PlsJ30V538Tbf0gTvYYCSnPtgmxj/fhHlandc+Mv/baJF2H5zxUan0iu3YSdB8+9IEDlMFaTlg9I
IL9+SZ2Pbx+ULwhfOv5JUjU8C7HYfrxF1PwGvaNWwSuoXfuJdjMLBCXr0R0Ot8pE44+g6pqjC5iX
EkG/MoNiR/46e+jpjgUjCoCWpWloAGKenCW139b3AedXeZWNso+8yOn1XUzuPweH8NpXpqxWVOpG
k8cuR1z2VlAeI4zRFzyRopnTetSnviIT43Fmj9wfgmZIaArH/2b6qIbpgzIrLYeDDDKOJ90GVEVb
pBszU4wLjOg9FOipXrMTzx4irAmHLNPZEiRVS311mQ6s8Fot+4oPwDpOY4gzr5trVfONqrHvdJ7P
L1VUahboVxEhYYSwjwAdF3eDbXQPsWGAyXNUxSxA7VnVM8gl+ZYpVXMrTCkZi4Jul4wdlTcsKSqv
YF80euPgxsqqM/P+QEHpuoUbgmATJcljh8kc1Rw2kN8OTXk3g0L1GT8XLLCimJ4q1GuzndRvNNLJ
r5o9m/dRZ3VeNIr8mNoyXpsE6o6/viL+cUEwfi3uNCYV9kH/GNM7S7plajb5W10UnOeMrCKbmBtw
0H9z93w3Wv3r6cSlx3kKIzfjECFig46vj5feiJ9YB6kZUcFScikZOnfRVck5IPbHKLNvCj0PbmIZ
KBX9wJZb+QaF3tkWEJ3wx6zFDYWHTVw2onEPBWbeex5DkvGhy9qHPOeZrrdFXgFd0MxrtU+KH3ln
OKcC1fK61yedaAHHN5gHmkpaPg0vjdzl7VXsXCBqpKyotMFFb2rc6S0pw9ZLKJnbaITGX+A9Gt7M
uerfGhHeX5H3V58xbSki+2xlKpHe7NpagCh4aa9cPSjStcjKNuEjo4r7X7/RH2+mf3wzG5PiMmIx
P3+eBoPZZKxu3OJNqHaOP2tU77Si0iWY//SiJ9LO2Tss82vWs3b6m1n4kwmPb76MAYxBXAAGz+jP
I4Gm2HI0nWl+M7vlKgNNHW2NMsl24zy+QCgGoaq4o9+BbKJToFHEziwm63e9b9ZyiX24BAkYLqc6
zIAYx8Tn0j4tDXLWBxGE7o7FAXJak0ImtWzXl2xJKPo283Fn5y3AhVip8hsE/HxXoltd9JUA4gw+
U7mctdDcGXSisJ8I3K85aHEILqlyEU+FfZogFRPdNu7QQLNLGGx0lggWY5M3tyNrF6iZgWdXrn3D
2NiXG7C2PyaRxGfDBjmVohTv4rCsLnOrzVq/DGT3bcqi7l4l9HqtFEuJlhi1YWPo7QAeuInDuwGA
RuJFtcovEI3UtlHtzQrATuoEVzzPxFvTUpxTHE3mo7b0tq5YOoBr+fX1tTyMP7+2EAqWkDCnWfsz
IKBDEuZ9t+mgolbjrNRG8lDFxgSrpC7UszZwlvjNd9Q+Gl+5qgiHLK5b/EhQALDGfbyjaPikm5xH
5/ekSswDspmSU0E0KUeEymTDIqLlTm+FzVtlqNlDHI7tKY5d9ZpWMWPz69/+n1c4P4uLLQtzlFgQ
DZ/uboY+YLIch/Q7RaOqTVDcTb7hI5g2c1kU35na7Tcohku5hfJt6hPI45Poq/x/8ZIseAaYBHgj
Sdt+eknw4shcznb2PcgFCRAho+lKzHRln+IMYL46U6hGWXW3mUQUrCvwRs+R0/TVLpKzdveb1+R/
uCQASKJecnFijPvsCSUCMfQlXNrvoa2K21po8kbPFMW3kQ6PPGK6c5fV7aEyi3wP01C7aAvS7Cs7
a8ermJoILK/kFk+x0hk/8GbXFrioOL399U/53pz58cLlkMDNl3pUUlLaZxtnM+SWhPNSfA9HVkMo
LmXwtWxmaj7ovLaAtOkp2lRegmprLVReP4mExesF/wKFy3UBUClk1JpS2E9UzfWLaM/yo1BkdJGK
WO5qwxjPoovCfWjZoUmi0dWHlZw0HYRVpebdqtGc0nMoi6+2Chf0Jklb5YJYIIkyRCjl9P42kvhj
EEnoONuEA3OXB2ImPeUs6DkLGHkfrrI6owatH4jIwkrPHqweUYEpUt62+ljsozwz6OqxyaxwD2HR
5wn02ivDjQuW5Vg8x1U5shFs4UGGHrT56mKoXCkJf1QCR7RDQ8IeWxE4Y1WE+iO9fPET7QntDxPQ
BiJdn0DR//W7o/3jsQXnDPs8H3E80xwqP13QfQ4s3K3N7juqdx3e83SzpIeSSB+NVPuzLvqUnZKc
qTp0Gqv8Ec2qnS7AxGrYGnYpHyw3C0+qPaT3ekPnAPVAabBpkibjwxAmtmfWOcHj95/6PzmLu6n6
/n//z8tbHhd+LDmkvLYfUhOo2PpPb/A/WLb74i1++Qix5R61fM2fUQtItdxGl5v5EoswbLSFP5IW
iuN8UR3aNDgTIqmoxDH/jlqY2heb0myQJsuMuQBu/45aGPYXmz9YvsxFiEGN+XeiFqb5UdVDpdfQ
GvjbXOQ0ZprP0mlHUV4848nZB4BofaPOshcrIaFLU7WqM9jM/VKdJSHLS1ZxA/U8ZGkFavfFLALK
HynVxf6hxv2b3Wn5JfURxVdXTaZyFbIco3yDKhN/LIN2kxdz8TW3CFOrQtMvm3gQLfncxqCpLSPn
CwKDtYp0M7GNhXNr0452AzWkv1T7l7xssHnJKH2A2Nw8UxJMamPuM1KIKXS1F5m19BKymSe7poBq
DfzRLQzcjFi503Ul6vRbpKQGoa0mhzMyQd9aQymI94gLVBkEaEgX4TQGxobH/mz6VqM75priR9vw
yPUnGmZbmvRqN5pBv0dBdDISu3fWWPPA2CtUSlHboaTlawWI4bkk2Xzu5ATWy8jkMaSV6dXJ++KZ
mKaVeZDzpiOrnvp6qpLwhaC+jm6rlytyy5u+y6lW60jhjrEzYOwayysLL5W7AnpbEymjn5Zu1zg9
OwaOLDMzZvoq6Q2T5Z4oVgeEM+28vujIoJsYTvXYvtJqCTMuMfLXUWZ4bMfcuSKNUO3Zara3xkTU
MZaShe4wGTuWYnQJEQkvDlYLeTOZ5u7ooGsG+1lq9aHHmYfqGFpkyWKrtk+OmtP3gaEne8AR0t2C
pm9WSacNNKCkvfYU22nw1CrVuK8Gq14X9J6ehllPlri7YPtGN8wwBvNpDrXuEbtnVXuWmzenAUn5
GDlO/4Mpf+awhACV8oQyo8veLKhsoU4kgZ3jUgmhaXZ/kSljQ5+F6NKXekqydSjH2tpSxVnmKz0Z
5NeE+F/mDUFdV2SDjPCqcNxC2/FsjW+iKjUe9TCPr93Z4rshxjS3WqWzIqkj86jpGCZWUVdGO8VY
SiynsvL1tq93w6SxZOBR5Akot89KETYHQ83d70Mz2A3eRtpFsT4MTrxmA+3euImYOfm37OefktAQ
VxH1k4uJH3ME/V1z+mqy3sVKGOnkPNU5912oD16dEx/kfUzv8RBHV/aYyAupTdHBJrPqrrVyqE+k
jUwgHlOY+1yu5R1mVfUypMZB+krNn2sl6lndmx21fRQGnCldLWMMPTmf8qcRA7uZUJ/hUhS8Skcd
VeXg9rHKv5WFtohxo9tPibhZbJBqdipUdcQRpUv8M7t86IZV0FM7czMNvTEdIitKdvUgrjQnSZFd
7BkbQrw0wTbuLRXudr+WY5c9B4E7rbQMn4pvd6YrKcfSS6/AV3PboRVUqynWWq9lX+lFRayezSof
T0vT3xbOH5btUmZeiml0jdUlXbNv4lLk83JDnwdTa9z32f0YDEZ+El1LV5LNYihzfbMivXVrzpJI
NgcLzN9nXauV3dA1DyYLumslddzUHxtj2BtNf+jDQlyUaPPbvE11H97/vMX/PF3XdMNiH4QAWDpW
uHcmmV0PjdHcZEMy0rqRxJvAcLO1DZvFZ8ql05UjvlZHZ7oWGMJgfKptfOqTA0lY/iZDqbH+BBjJ
Yv1ZBJGFR1k5JIm+oiJVXbGVl/w1ygC9VJoPEcuefSDpZNF4WVj7O/IyVs1nt6somJoNSK9Dr1wk
sxbswuVuPXXqY6G11SoAbrZKp7dG9sd25jUMWvXI3q6dPLQn0Loyuh9p28BHWz449mTvgUq+EgvI
4JHpN/gvXT8AQxIazaUYkuSqrYsnE84XZsajHU/qBtzsbb+YMnIKXbyBwo+VOqQ95Xd4dlbdWIE/
pEHLm6COsimVtY0NWVzUsSYPjSGPbRJgzHedfsux0vQ13Ej1CtVBBeucRocmtM2YX6+an6NRyguX
YXIjBvAvXEZHwbt9UsNGxwnaFTcq7VpbhX3PglfgaprK+YxTMYF5WoL0wKZfXdfT5N4YM/Xs0Lbb
7DpVxuFSuM2bXUbqIaXx7kirTL1WAHPmXmWN2nKbrTmhOVx+dywUQx9ZiozIaOnrmWOLTyP7dM4I
QFBboTX3uF87AJamPOtufG01VMsS2Yu8Bg/FOW/S3GvyLL/tsyC4tvTApFEKYIRVqrTX8DaRYhz8
VGfLmY3BSyTV+loHgnulj+54jBtp3Ag6YW4x4uRea4iDtPPCQ8zjzq+oj/i465Wl8I8oGQOPNBrJ
iNR+pSpM3jhknb25G6cNGB130w12RkSESlDywLKbu9PQmuTBm06aZ+4xyilpY5se3iivbywAHH6N
gejIdGp4FoPqFkdD9GpmGZ8t8J0katLuhoswO2OPzK4Sa2kEKYS9jgWdLexcrmxTmn6rJ3A/ZsO4
ysiK+Uo30Xw3aF+tvhHrWlPSW5iAIH9bm1Ed5/1GDnqqcWVE4DGZC4QH66/YTLHeEFA2xFarmvhI
o6SLH2yYdoUTj3vR8ojEei32Ssbhyf/PnFy0cTv9bk5WVeNXYzJ55G8v+adA8vIl/5qSST5yvGeN
B56ONePPYzLeC50NP/5+sB9LdcifiWTD+sKIjJqFxQXkr71wiv6qelC/6PqyPLSEWIB87r8F2mLc
/kkKIm+Fr4CIIrYJHReF8bm9JGEOMKVhKjsXWTthWJvmXUf29O6n1+TqjyP6z1DMj3vGP74NSiZN
hIuX5R+z+KzJZurnXtnJ2dQwT+Z88DvVucy5if9OWPkoZbx/L7aZhgFLxWUH+BlFwnuRSJeCh92k
le6lKpr+gpGQwu8Z5bYS+W/FLeI6/3gVsYVw+EWw5NRhq4v69ZOBACOUVWt2E+xAuXLACOqyPVFC
HpYUtFO94DloTA8kNg19o3ZhT7tnliXTVtAbWmyRlTvP6kF88+wAPFglWAsXxlZMMXyjfivGeKkr
lu6WfjN3O8xNvEUx0slwjMWBYqv8OktxjGVK095rrSiYbYBnKQHV1MHUxmczxBDgG2ERkfKidgqc
4bQmeJVf64o5f3fxej5ELBYe7Cq8ULuJcc7OCq+jMHo360SvTfYRjhclRnetyy7/MRtzeYnPLbnX
1ThZFSDWNlYdFRSC5T3WzGLYqWXA8wJYxdbpKQppSLWstWisFvCUPNpaW57JKQxsi1LjRc1CZZeJ
pZK2AahdE5WFZDK6AdhXyNuv0smZcuYlplHOUbdS6wGuaQNTGA9b8wxOzB0YaaLGxppkTwO2gWcX
O8skT1FRJRsbOb1gOuY699SopC9XNfLiG6nx6pngu/NIa4J+49JyFPE4l5DFHEkDu+Y2NnB5cDos
TZN43DTs42BJIOx+SwFKwjmDEXqpZtSXeoJmp5MNC/E4obM8IKAzvQVx41Nsy7WXkB5amUTpL2ND
u4nGWPWCMZluotoVa4nd9Tm3S7IXo9qCxRYKuftS5G9NnkfbqIhepyap/BBoHmcuh9lRm3GIryUv
TlQE2UUNSeCRkDWUkiKeT9SisPGTo5YiYvaq4qfEI9SVUiq3poitfWBSh94PBb7cCWFKTcLujRR0
+y3VluPFHAKGAdQduwdeAokjRLzWLecLbCDngiD7ChTkm2pQyILNEcd4O2LkCO9dSYdYHVTZVqlg
vs9KPnpyHKhhwX7huQGHIrtqj4lCon81tuFE4shJXqDIEPhS7K8Yfg0/KsVEu7qob4IBXI2I5JU1
Dow/cFFMLm0+PYwh/YWRmjrI4f77mNuErBqlvUj1Yv7WjlRq885a36oxTS8ZHHQ/ndv2pgZ0xeLP
ueGsEq87a35SusY463Okr/VplmfFnuf14IrhlpNcB7vE7TcUIlzTivFoG0HJtjR1ht5ctXRET6+F
iHlmB33HapCT2ZiAi3c4Vq1mkC5+GuaptRZ6NzEIZrWYTw7xrnHPupRgkBeBQFFXgQKx6iGVoGt4
dOudHCgQUcra7+BlJndmkzghYHQtGZ1+uLMnTKyuJm3GsYn+TU8JyMqvrFqFyQf9vNgO/YyyOSpm
6GzsKdVp63UGCc4kYwW8kXhma3MVYjTfhOkwhzd9avH/NEAwhWdRL3SXMm+K4SqEjQigBnVBRkxn
CyNxBWDJetYrMnPJSi0gGa3xBLn6Q9INirWpR7wfb/ZSirKK2qhVDhx3w665xQdBgfBWc2X6rFhV
euv2OVkJddkxlLlt7Xoibg92MCkNATA9mFa4lo0DnEYOBcPcszlhtnO3VmvQ5KsHnPXG0drpucIh
aEwnmgYpBdKAApbIH5Ql8D/bgQhuicUMr0IvaMEt2J5tAOVDd0RfiNj4UhmbdsAUK6kWh5g98LrN
O0j7xOHQRbFGlcfaNGkoByClbTQhcW03MV21ldt6hQSYs1KA9/AOsFYaG/5TDYPmdpZqwFxbKB0F
jP2QX4+GWX1fZLATPwhkulQ3CSBNbj77nQgzrGak/faOmrmXmRWLF4gJ/HwG9csbUmf5NWEvNnwp
enPh4TvkzyylzX/oToMkoaK9ZymHbgzaeXkb5hH7OskYQRFDiaGdz232nynwj46u302BrsUz/RdU
miYlOfkiPyis71/z1xjofmEUERit3Hdu6k9joGt+YZUBvVjHWAlnxGVG+2sMFF9IBOFvhqj1l8b6
1xhofFGZKC2kUsYqdNl/Sy0FhvFxhOEowr+wmdiahhfJ+rxaqUlamJXemXsrcyiosZT+3BQtFM8g
Gg9ZWFs7bkzEK8phmN7gPdsnKzUpuHY0bbgpy05F5K+Ulwys6UXKkEauIzDuREKhOjZAUfihNO1z
lHEmm5I+vkMGybYpoZN9jgPua1kFDhQaOzkwK6/bCVgjd8BkB3SmgdGUELNBcK3mV7VKFZiTocCY
STPULZ7I9ECPZnEMbCPbdoZEBWyLi9LSCRhnAdWLSR4dtF4OtFLltH7lijB8XQntA6okEPAgGy9p
Usq29AsBRpZhn6CbjPo1gRP3TDBYvdCmWL1gXaz0ZF0MkPT0x2zJAYVPmhu7UNXTK22k2jjQtTs6
d/GKCfhURU2lOcNKZfxguUqHQr5w7DVgGhyHm/bKnTT0s8QmLWlaaLVNFndbK1Ort2HgmxiNQVA+
hp9ddGV6T/sHIM0RJvkWRSTZubJt/cEcqMayJ+i2mt49lk4c0EyKytOW8fxK/mh6og3auA5TyB3G
lDRnYSTjNbbE2MM4Fm/qwOqO6ghINTe60Scsbm+qPuu3tpbya0DJJBZfZLsevCv6q9kBDzNWcWOR
XXero16Ee0pkRvyL5CtTenh8aQUXeVrlexB7e0pkUz+sS4YTOAbbuu6tHyFdvlDP2vjYCnPYCpoA
9noe5Vf4qGd94yoJ0EKKJJW1ge3mWBEqfgin2H22a5Gvk1hUh6DiIV31Q33nBmZ8MWPHueA5Rzc4
T/T4MWhNeUo6NYPialZb6k0JZg6oTBDxM8o+0swwrmcE7osQwPeGdB3wNEYWjC1xhWpStLWDbmz0
EBRj9cpFkTlgMxGBl8xm9tqNY3UOhMh2QNmNo8CgvM0rQXG4Y8dPdRVpxK8q6zonD7sbAZieScYY
R32wyl3TleFla5byLkHEAr0ts32udPuqCAZK1grLOet1pT8XGJUv6tBM9zE2uB36LkXQeSozXAiR
dZlVw1GPBpPLsW52itpS/hC2L1jE1Wk1jam21qvAfqmN4TstUvk+nKp+lRMq3pcEvjf4t6Cu2YX+
YJjpK2VgkNiU0NSfbae4K3uDwDVk0u2sFup1GQmQdmwGlIOl4PNfkVlQaY7QLM0bFFG/yKBBfQxT
+KGmYbivAGGjbdHzReEcZ/dOrNLuYYBjULEPH5OQN3FAMN2LLhM+2dH81jZkS2E6x5ZVm2p3xPT2
IRWCB5TfLZELglsCxWcVZ0l6jX83u7GCbCemoT0I2gv2FMZSbgoMb9Vxs3xuSzfe21ZOI1ts1D5r
6pEOBOo5eNib32cEM89IsVvM0US5SmWlT7aqjPc29qPrSs9LjzeUtSs1ErrPIry6gpG3GTJRH2sO
AInnuhurTfJtIAf1grxItq2za9Cv/ZOyuIZTYWjXiRoaOwoJVellA7vPQu2bV6OljZvR2x/U0d7S
hziu+0zrlHVkG85Ta5OIX1F/l1GQZ08lwbApvJxlmW6VsZ05DE6WjaI2iqWYdWALFUzrDpA8bdBl
B27Xdfv7kJ0DSneKJStrwprbHG6ZlVs16jGs6uqCPiN1rWno83qKzzUMKSiOM5dJSoAZcMEBeRSE
PTLmqvtMpXoZjEjNiiEtv2V0Ax7pcHCvLQrM91JaY76aCSddx8v2woaNR0BLvojEHun3spwrVYoc
qFNuqOfeKVXPCfKZuKuTiTUxOPfB5alxns0oeuQoF59oMvuK5VrseCLO3pTI/ixDE4IjW/KTTESB
uqm4p7wzmysk1PoiIYT7oARxdpZpXq1Laso2mlvSE0Nx3tqStfGIrVDfiZbfklKachONif59tsPu
YsC19mIa9fJw6WbziS1HfE+EuqcKLk5d0pRuuO2gRwAUCAdP0YLoStOYvwaXrt4ebPOt2vHSQ2Gd
/WlqKzR/3Tk6CC4JFrgyuoRvNXChUU/jKqaFixhw4XYKjW5bxGO7ByBQ3WddsI21KlkDQpiv0t4w
11UPGmI1sWej4EspzBVI342oy/6s9aF+cDGifaVpOfUHzuQgF3jcsqsajxJ1cofGNJYsgBr3ORUi
9vNiUJ+yAGGCOxPwqVb3J9pIr+YuUV7ZXKiHqnVosYdlfglXLdtbphJsOMrK62wanHsCLcFGU2v1
NmJdwrejHMObJkVsjMhuzs1UfyvkPL2qc8ftH8/eDJ5iNMPtaAwaPVacIViiHK1C1bFkFQ0FU5Rx
DlZOoVHRqTF3tFi9RjJaCHRJEt51FoMIK7Y6m7zCcNvrOqyzXUmhXrwaIb1jF5ANhhw7cGqWZ1W6
77OI2r1xUE6xnq8np8iv+r5Id63VPVsNtVnca6lldziZf0tb8QwQBmBu94O0+7NTjjeFRsO3Mg94
Qo063zc0va+bOr7T67A6VJFt3/VVqj+k2IBe0YDGR5KFz05P/yCXOq2DTXqA0h6r3aGqZd2320yM
9SzopLLoHl3RA6Fa6xhyirle7OGnkcW33w1j51zVbT2BIoLb28WT4eyyfuCN41yho96glnnQSbc0
LlbzNqcb+iIGalM+V9xAmb0W1MgYpJsaiT4/OAqVMotD2WfIS49aOBWHrontZ2uy6q9YvcLkKsC6
ebQjS2vuOpa9wTab04xzxSiHmfB72FrJm8PGQbm3SBRbyDV9UCBgxSkgWWo0/EJRpy3p0GLTC/nI
MXQgvRlmvjrxTrah+Tgq+rATcQX1NW87JPFi3LhLq1tH71/cmKfO1RFuVKW0VmnIU0axkQSZRe6L
OcrWEW6tA08Q5TZS4vCExqB5YaFN557T8rnh3TzMLZJRFA8vZupOh2ZpxpKm0m21YqQMq1vGLYNa
IvjrRnOMWYIHICHE5Pes6cF0wDKDnEi+HGEVjo1Jn1ck/aRWwj0c8XbfBUFwaOgYPbRqeBIaO1VY
8RXrR8EeOrTrr50hyLOP1rSN6z7ewJ1x10pIm1wTZ+V6CMwKZ07Emrglre6xVXJ2nVpBK870fGtB
av5BVShjdAUcboQTT9DpDYizcB6l2mGpeu1Mu06t+6A2F2MrMZo4/7M/+j+Wl98e4kyE218d4mIc
fh+lfO7mf0v5OPG/QO204Bvb+GPfleU/HS+aRp0GGv9yfqL7AsvLv85wNlI+XwVi5W8zzF9nOOCi
Ok0D/HULJw5D1X//1wdcuPz033+W2PEGfzzCUdKwxGuWsyBnOdP8jM/Ma1vCGxbDSYsrEDQkUgaw
B5BOLFGqx7LqHT3HKm23c7dNdRZy6mOLy1wjQFHl8k7PzZYiC43bsb7OsF1VQ4L+UdSVcxuDYEEf
9LqkICvsVQMY5Y1pDFS+oJVNu0QZBhLBRBT0vN83HVmlnrmk7Yq2uiiyKSnQQ2I0SdepipNFj/sB
ZbxX94zz08VkBsEdFLUKs7h4UmTZb4eyt0NPHV08Akl1ShbkAyYEpA3LSvW7SMTcueII7WkFNwlm
Mc5Il7myphw3a2aUd8GN+GZOe6pDKx1RB8t/fxHD1W7WerQYcsmcUFBDFZrKCWvssy34jszxLbdk
Ns3D2j5T4tgDFuP2tq0VhVI+gR9lyy2/70iWkBmKqF7aVQQhNsnc2KTYIdhw7jMTqgbzPugvdSso
nluMFDeDiIp+i2G89SNJNRx2wklHHg3x9TC+gJCy6v6pBTH/EMwlVAHGN4wlpJyhNgeNxS9qBmqn
P8E3qE+DxQFU6qJZm1oKUpzhToNkgbUE+mPlY4Ad1ioJlWoVp4O1F4hJD+5S1oMV2ZVbspR1u4lk
o9K6zKXuK6RZ1etapBTqKUW+NdoswCxpjaQCk6Xmg7O4wpIi7+2VI8ym9NWOOQindb6ryyCiYbDv
nI0+DMN6aJPSg03es+TWW5UXOqwqy1syxj/sIFZfZktDCbMa+ioXhXytFub0kmuuy+Gvya1tV47V
rVY00TEVbfbECCpWgUpEx6sgkfGYjELV1xv7Ms8n+oB13LEN4C7q5ghRctFoo9avsVXXFKPSh8Ck
4l6OVl0hTTfQZGozPES4ae1VaeTpraBbpFpZUYeinSjlvg0Sfd/mNq1Flh18XYYTToQgSL6BaqQp
cJJtn27DttbvaHrr9kOT2xs9Iy7B8S2Qt47Zv6oAsfx+Ih1JiSv2AD4B8R6TppF7UwjXzQupsjrl
ghRMGlnO87IZ2gLIE3TiYe7VfKunmkYichq+DOo7y8yac02I6RtusMDv6nB66MhAYWlCXfUURXWT
VaUw5vaVIi+ncizOtUXXHs3JKDAruG+BZ8l0oV4E5b0I6xYYklvsCzcOH1u2ByPxtSC7SdGAPJw6
1bZvc3gpnL0aOzDRYM1UvYZN03lTOxrupixMnayMBcfmWFVOAmmrrS6pP3U3UqjZ90JLpz1Lq9Ib
o5r6q3FyV0XQvlLzavr4sgbPcmLIbhmm3NLUXwAVPFKlaHlFGpIucHsdl5xfYwkPaVqt6qjqxNUg
lYCD4Sq1RDc1q/d7/X+eir95KoLp50Hy/38qei9Z/KNsivjDg/GPr/oLus3TTyPTiVa5JNURJf/e
cROT/8LDT1XZfAPl1pa6gD/FTVNHwbRJC6pgcgFiLbvnvx6M+hcLVzw5P9qflsfmv7Xj/hQ+sICh
Yrsk2E14n3U67RQf17Mc/8qq7rrxXAwYh+Dec18ssTmirNtDf822bTpQfYLdU6XhDwHB7O9TE4/d
SrpF/fjTq/c/rMK1T77U5achc0uICOMsypPgFfl5WczuAXZg1GGIrgvtHKYIpavOLgWhnh7tAlO4
2T3bfJApisodzON10vCAC2Zpm2yS7eLNbVv1kr8j6nw9y7R7kt6Otp2EFXwHLauNvwlMvOdB/mW7
f3/9TBI4mHJZ4rC+/xSYMBeDP43V7dkgkhP6ApTXfU90B6ghQgXH4WnUEj/mULaal8DAakpVilT7
hjarpi/bt8XHpHnkdCxf0gDQr9o8YotoN1ZKWxwp2ivyeodcukzji0X4AUvPkYplSsNxvoqLuIn6
fPvr9+GfbwMRbBX/PngF0LyfQzD2pISDUmXyXLSBS4M0IA6kTpSDVVVQco/g7N5WgZY9/frbfrIK
cFywOYVjF9C5FvnH8mP9ZBWw1DE0KxkW58KhQltLo+5cgIKJnSB6+PV3Wuz2P79ry3dibUBTGxFz
1/7c31XxVJ1rHoxnp1LNl/q9iTFonYkW2Cpaq3VH9Z+hTsQZEoh4+e8umo8BLmi+uFpUoBEY9YTg
7vDpMrftpV+0wIOwnGdecoCRL2m2tEFadLmtabOl6Fflrd8OWf2uLZf29zZz5X5wJ/M0CgNQMRaD
MvXAeuX3RlPpLIedafpeKX3lq8qc29hpSxMOk0Fu5o/HwYfx+udx+rOnY/n5yTPoAJfos+Gzukzb
P71RquiswrIC5ULrgvwF5KcMVwj9LZIMan4RHoYoTr+FjludxrmOwBOaY+yhINk/WhbJpTdR5eOB
H+6/x41hv/WAiezfpBJJtX9+kxd0umGzVuLeusTrP/6UokFebaLWuGCiqwLXocQimrfj+zO6ZTXt
NWOtXvekYzqowREColYwOELny5ZHfUoH102VARgjyjOEj0NCawwTTruqGJjuIc2RnSeGhqljmSPi
1mCmCBJZnIdl0KAR1GDS0pg+lPdJRO+jfGcxtd3oSXiFCoFTPevs+twyxbTv84xYRhstnnTuDWY3
Q7QcnOQEuoeOYIbKQ7SMRvP7lPT/2Duv5rqNbAv/IrjQyHg9AE5ipiiJ0guKCkROjdTAr78faPsO
TdnSzDzPw7hKI5FIHXavvcJMlHoVbCRmmglbHTVvJZXYiqs1VzDSu+HdqGtUXnM1uHRMu5FuhGE8
dKmYi0PsatRrYHjxF1yEqOIySI2fx620a9veOOHV255E55ffsqlF7kt5VrzDLZ3KcNqKRLmVi+An
7QGxpH/TzZWCSC67vXipMEvOgoTFz4nXBdNWhFb4XIRj69+AlVOhkuo+HNlqjDkgxH7zB3DLR1Xp
6YWBQdg72xwodf1cM6iYqvXJcxoZ0cPAQXUqvGSvKaU/YdM9P/cv9TOJvtTS9UtdrbYS29yK7eWl
7pZbCQ6zpjrWlNoQxbcKndqcaj1/qdzJP6ct/lLPW1tpj/0HVb6k3k+srfKft0NA9nIeyF/OBubL
OUGZrrp0inUt47tx7rAvg7SMSa38hlCAGPBP/awpt9pCqFnKm68GlqcDwqWRoKVWvx6KoSrU2c+6
9TD52PqSfZbRo86Nsnmnu5p5yheTgOaRbwCTtMOin89VeeTGxjH7IeSguSMvaU70AHswEd+gnHTc
5lgs7pySCF/6A4KrwWREzTH47xyM7IV7R0vz+AY01XRwv6LXwYAzi77ak8wofbRXbF5xpKbMoYGP
lMneLTGHkAC9J/1B4rDnGMCfVPKoxz652IPkkeHurTYrZm3QBAuqFF/D3dQvSX/bZ1qFVWCSec/a
OLmZHuqNMRwyyxu9a5uKNT7XpjvgwEf+at+ty7HnaCbTqEXeWkVxPxEK7cu+zvZkE1fLUe97lBI2
3qlZ4AI1lQeZdRk+jY5lfETrSoYtvh7FFqta6dpNmetazyuv6495VfkVtG5/KKMiHZz7dYQ2sedY
Y4iLdE57+ExuyvH3EMuprd+xGZvnPAGk3I8tdxA1Q0mMnCcUjmuY5rXzVeUtDG2NqSLDWGBiJ03b
LsMkNpORhL+Jz5m5PfVJvcVifofO5dPV4QYghS9V2p0EFf8xQSrhBEaBNiHMmiwO1zEubKwoZOvf
5vGcW4GZdfDGK9wVtAsIZdZetHFic7u+20bIAdbmlGZEfESFb6UcCfh3MLSg9zB8ErNDzJ9pL/5I
GjY+S0NeEmaeHpHXK4yobOdNlmY+4LhpjNdO69Ojrf1uuLLHmi0p6d2CH/Ark7cVE+dRf4LTS2xu
t1Slgo1rr9mFwJ/7wcoN+8lWMZp7TzB493im0cAlQQIsoRqxZQtLzPX6AHMybNWy7lM5z1QWeZJP
73rbmb+0MjWPkzsnceQVxGVj1BDze+yyydW+lhOucao1rTuygsWDGDT+xQzYTAiZWFw6RkaVZ0ep
DIN+tpsQ55KRZ/6h1rttcOZ51x/csoc0pRaLYHSocnybdK65saZn0b1gB/M/0MJjdFeskjL0hK84
9vZ+bBCEOhbFveHVvnVSFjYpV4MatuJzi2EkHclRENMrLt00KxHhyqiG9aAX7vbw263PrE/cV1uJ
a8uueYqxoxG320y4CSEoEGgEbQlcfldLlykvR6qChL9jTcUSIL3phLVsNnttqvO5IRiNVxUR7f0O
gL1Te4QPuhktU2dsiwaTKeCJWECUL7Y6GVOBDzGs0LM3ZZmHkwOZkYHCovlpfonoVuQV35uD0lEu
UebmYGJ1kb/z2C0Ofa2L685Puk8WEeZwya00M86Nl/jjRQy3aAoX6XYzBe5iHlqD1wo03C1fi7Kw
b9XY682x05ep+DiDHfXHKtaqZxjn2xoCiJuGnAM8em2YevR7SKj+R02Pq31FtiCURYtlbpFzep81
Q3/hV0Vuh7YhjYRlDzeUHa5X/geZE4welUbNNFnxI/RPVt2I7nvFgrycPcGQiuZtxY5ym1TGvaKF
ELHJzN2FkKOB06NfDhM7rYnex5Vd/ln6SIw1nNLFefUHKb4Nfb3gMiDQHJ2y2eBXqUqka2DNEP5P
LZ+FVljhOyilp2m4UotbvssROOw8tz9aONbDEpnhvAUFlnLoSHA0bK5qR1mX2qBbaHO6upouEvxm
ceW3+yp9oBLpv+n+5jTA0tlPxOj0MzDhPHkdu8DSvYN7IrIt/Mv0pt1KBba8b3Hy9flldJ5Bd7Qi
OWtxO38BFiKar3R7h645SvQ7ehkxYX5jhx9Htm5oHzKQ3LxV9D3s68ppaft3LfR6/F7TTUNCddNH
c9ry1WavhrkiV7di7eh7LCeUidH7VMK9Oqxex+gnxw8V2RIvdHlB+53u42wv4iFHQojnocz8D4z1
qr+tkWKxwBoksO69KnXmnRo/GXSkPAFtcnLf20YNbDnj12NdWfGWRtLFGKiwuTOiI6T5fE0ODsB3
mTkU0Exlm5qoI/TSOcWq8XkupbTkqpBaO4f45bBmgAuNwxVZuty/RK+471MPAQi+SPppwZBakhTg
uKQIxqn7u+/Q/5CUXyApBoxzTkH/DKXcpFnzmiH2xw/8SRHTf0MS6+vbkc2m6NjCw/4U1G7dBRdm
lgseT6G/scf+RFEEeWe2gYvA5hO4iV3/haJ4v8GA1zHcQgDLjwOwvOkn/Ky/8PZAhGcCHQrgHZwi
OQu/KHdfH4jiWYP2ypHoRDpCG5N7shZkPLbx2ba2hLHF7j/6xCDvkaase4Hw8Uw2Q/vJp6Z9b9de
+4lgif6jbtb9x0TRYnj1Jv8GVnlzENruzoAYsJkUGiYHzo3f9uq4RpIPdv405085RsJPNtP5ttPT
+rK2NyI9OZLLwW/1LbkTD51fnBU5cf31GIYZj7nZ8hDKroNoWS/2WK+uTjFctg5uxSeqvUdIpGZA
vznzrwpfNk7otLZ7SYIH7ApzcdwLZfnZe5HL7LNa6/WbO9I4Dtt1IYqqTPoI6mZ5GAgeKehEN84d
6AsxwWp0IW5z0LkULMR7S29JWpRjTGhv5YvAmvrqJjUWHHNcgWO97nUdXFowgnAc12qhA06sJrJh
RwHpO8anxEObSdADPO3eay7c3lpxKy/H+xQP8X2zWPW00wbTK/ZJ50OM92OcS8zM0j9qUmrULi4u
1KssA2sltQHGXFtfS1bESEu1edpJjHyPeGjHqIdXc5fTC1rYPOepg7hCbd/CasccQEFQy72KUrD3
xaU953HoyGX4SPnkbrs+7JmdjnAAEyLbc44kiiz7OUVIDfUYvzBA6H4HKtndEyGS3+kY0oowh1v9
qWx0J2xw66HASRWtoREDlv1kKm/B9tB17lXsJdBxMMclONNKhweBBDaqB5TGJ0iXZRLWRj3cq2z0
0kCYcx+TmyNQ/2FKAKU4HgqTtoHTCi2yoNFc1ErqM4yabAOoOUPscgJx+ay5Zh3tyTC0XWk5cjfb
9qObL16U2k59W9Rwi/qkMzgz2ZhsWXLI4U3pCg/uPJd7Ocz27VIa2mGlc/6twyh8X+jZnsbURIir
8E/0zKv71VgmAi2aMT+v6GNDDyXZU+oO7XGt9DXyy3Y4Lhm50/vBICcaBwkDKiLHIEUGUlf3B2/I
BTx+j8MaOTMfzNwgEnVOZ/Qarp1+t+Aw3WDHpGzO0G71HcJq0exwbjR3nU0e3w5aSgfsN5HWsXNc
ieUac+9dmmi5eT0WGWZwOwLFIO0JWWWoQFDVNfAbzLhLAkR7Nez+dii+1Tkx1d5ukPnB0Jv5G7tj
JXCdTCvsNVpSIPSrvvNl9jRlJaw4v54s46bvJVG642rCWDLz6dFRWQKPE3PsJ3xmhpG6Z1SSWdFp
w9c6RtIackAihdYB6M2igRAYLWpib7maFszXg153ScUeJ23N3uHAuyzH3wtOjS0VI95aVkkIVT5p
P1v+jA6w0GoSj308kMhZmAs0M8TushUM9aVM56wNO91snvDoME9CLiVDXVHcLkVf3AuXRTNRKc9P
ZEp9k6+je22MDbHbmuFzNVyi4zMHMPsdtBMxR53dkwCTTlb/ccic3NrJbOLuqUNW+nBqPWboRj/1
sd18mifDp5Cyp3YK05mJDLgwEkMx6mr8olPo61cIjWz92kdETFlOMv2T7EvfDnHpJMVlW8p9njwN
MHA3IkxSWUcLbZiukcmuH0hM1rImKGaMSvuDio24XEN2ArE82eMokVZThG8Ka/o5m+y6XPBiyneN
WOfpsU5UiTxbQ7j6NC4DJcoi1/4CKxfnuusFdzzhRKrtiQJCX2RpwFWdZ5Q3S51OiryRDC+sHlXE
3Zglxo3VNEwsaIflDcHoHS3phNZl6C3TRP/UHZDKThjiXlaahPw5cweM3aq1TjUE6+na6qRCtGHa
8RgCxbqfNciuy46XU/gBx+FahPTBFvhN6eLh1dC586dGaM116kDkDwlIagjd0i04i8qICiINv/Ri
eI86xjlNvp/bB0xN57uRRmMZaoUVTwcy0BFiCA+51M5o/DiwcKbYi1EvrqjO4443s9SXaTnLB6MY
FbIZ3OW+2rCOaKWZIt03cxHhq6CtQSlsdWmhZeaUMqWXhCvIfgd/tTyRQNHakYdzwIVJ8MkJz6fV
pb8Yaw8F+wyHCNPHCNzvygbZduXiYGz3vQdBy0DEsgxujT3WbC6sfpOTy5B1PAnsxLb28I7oTlZm
//FlD/9f4fiLwhGcnnLmn+vGYPOd+jpkX8fhdfn4+4/9UT2SYbvRSwjSo/wxDSq0/68eXfM3LI7p
m9BJswQaTKDsP6tHenA4pWBCi4HL7yqCP3twlv4b25yDwctW8kFq+Y96cJaFiuF1O8Ki50G/Q6dw
ZFXbity/FmjAWWggCFg5NnUiiK7LIHyRK4DL+PC4OMUXDyPAXdusQ0T7xcczxel3Si0FJ9uiDfTB
e/AmrzgzkosrxPqXk2f1EC4c2mjS3JU6HhNuTmt9GS2a2RBj4acQYA2NzyTIsPP3ra+hCHBGPJx9
464lj4xNCoZbbnlFJDpX7UirZlFKqBJzFEOBDvExJCjycSp9mIlZw2Gx2WZJ/sXRWj0sK/55ISDq
QVaRp3aSj8JLW4yX2YxzgMioit0PeJre56b4Mkku79jtY9nQb00GFHCNC8DnGHeC/Cac/nkep1VD
pMvu0SFzkX0QvG7WeLwaoAeyeK2Hk+aepPROSY1Ff9zzaiawzGSo8DXNi2fsg1kgHV4lQQ59qHf8
0nLiFVjo83gEXoPunSpMUUIgQFYTnXuYWgsScsyiijVHc8wt5KNNCbPP6Rz+trDuZo9E8O0nc4vi
J/NHFkxjY3gvvIK2NIcIJ4/1LmnKO38pp6jsuSRrjH1hWxQJLCNGNHbckNk6RYib0/uiB+yN3Y23
3NTPS02MemdKA5X9Are1WIB0qcG+xqUmeA/+A+emITLrkpwpKiOYN2xPAFwewTwTeorc7x9iLy4Q
ykLTf9nB2lVfj7PH2zNBBDheuydPaA8vgyTrFgjwVteHrcs4AMm7qyaPiBrdf+BYPgFV8p9Kt++m
jJtK8sI6QWH39yIf+7BJKnV2/cGAbrGNooF/C8nrOusFnIWmNyJ3olh2YmrtFRRlBx+KaE3bvmY8
PxOtAS0WXtiunLMviLP59it/yjePiUlodTgPHs4CU8PPVLwlNkRiJvHZuNK73g+oCR5fvndFCU92
JcNqmNmxSfzyd/hG8uk7GK+j45VnXSTPTHJGNSRDADFGp+cyVJptLsACWd6XKX8kOOUL50u+v/Jh
+bYE9Y28LmhED3jkDNHcMU/w4InPOESsVylceSJF+0eX0OPAcfnC3shg8piNLy+jbpkUs8Y/bYvq
S4XMGSMltzsTO2pHVsygLYuewgaVw33V522ABRg7MxpxOhNtuyfrzIhk0ehhJS1eKft3NCdpf+H1
mjokNHQvzS7OQPxWdlyXSYmG4TKbqZ3RyjDKENsBCNfFlWcwUTGt0UNvgmIKWbaMdOYJot3sbkrt
65fpRa2zHnVBmaMsKGAjpKsdxXSzw/GtDy0CS85JqtcHBbk2IhOJaVjQN335trjAbfEg9aUzxdsS
whCoWwo4ExwpeBnlq1useyJy/AN89iICUvb3cLPKkDyyNngZANsIZ4rfZdZaH8yFZcyfmN/W6mNA
s33mYZy3xDqGEaKnIZpyET8RL6wdbSrmgDQO+Muj0I6xb7J62dkXGMV8AlE8I8zAAhixYKSTVx1U
5uAHRi3isy7H+pJ2hbq2lX3w5vwLKW0LLqtzfRkXWPTA3MWDbdW1Y2IzTxt4W5cLePzedRhkdWXW
l5zauDrZfKy9FQo5FgfwduAo60AcBEczQkQuOZdPAS4DTuAOuhnSKup3ndHL0+xg80wPwQtVVulo
xm0z0og/D9xEsLjNfLqXHKt4NO5STMMIfKEmAf0zImJ/pgDNOWbxE7cwj4JZRE7YscL67li5pfn7
2mT41GQvk5Zuz4TIRXvgd6e3tmRISNu6M5ZNiM/RB/eNZtt2ZgZTp1qachnfryn1kKZTTUPaUtej
WzzDGOXVLMyAl3cNJFGEBW43t6Pgu1o1PTWOVfgSeZyFSGAG3i21+NaAZx4SoVEevLh77lz+72rM
SQrlaISRkzpbWpnthZRfPTywo5pI5KDp3A9VA25aaOmtNo/X7mY4ayJ+Py+ZQu6qlbheIT5e9AjT
dgSztdLQfa7l+rmwS4pLh4rAiTjT9dpuXWX+xcgbFaI48BGv68aDnRRliA19m1/RyhrPpDvxCU0d
GAMjHWGNUa5D30qbbLhNE4uIix2saDRisieYNFiKQY+gdsk+4gjdisDpOu3cxuOTNjTNN2wYvlqZ
3oy7xFTFs9eZ2kofVFvXHoNoNR+HWjZ74G7iA8lG7sygzSVzPrcmLUzYikJYQ/EV4V+rti9NQn6u
IWh4LrQ1q6+Ow7IO2iOpmlOQ4qpQXsapbxL9I7E/CTpMdbJreyK1OEoQ32r39Uj5kLrOw6tS7N8A
nqhrLAztwZxcHYrMW7Pe0teM1cLs4Yg3EPT4NX3OCjYXs/YeCNIkiXVg1lnZL1NbgPze1lMIh5EQ
GTCo3B8c7iFJGISsteNRzC+LHXPQzDhCz1gkkkH//POnfENb2aq3jQKEYSpkLZjGb6q3dU40C8rt
eCwXBshWCfgFCr0ERVj4v0PAv2M0g3GmQc3+z6eAD99l1dR/OQH88TP/OgJg9E9/1dTFCxL8LwCZ
IwA8HFfHD0U4OvluXOnPIwBWMwJe9mapCqhrbj6Of9DwYOhh2guj3ILUJzgouP8JgPzmAAB3DFTb
h/ezmUVi7rz9/SuMlKpqXDO8xI6e1w+7Kk0peRL2plfv5N+ZjnCNeMaNfQYN33xrQhqPNAfNJomP
UNWBVSbG8s5TcfMZMbO6raAInkoAS8l2Bjj982tv3+uvc5KLAwHD6Oe14aT95hFT3FiVib/aMSFp
uNi7sp/DSQmua+vFfS6ApBK/aomnqtHToJzKviuNxj10KDTJBPytu2XMs8MwEa5kdlp3HonPvenJ
KtWCvIxtJHASqRm6vauxd+N7KMRz+F88hAuhBUWCbjOQNqT91XfSpQURZlj9Y7eydyoL1LDSKuuU
ufPyvjM5HcWioOetVZRrgpz5TzPoe2g3ycL9Zb66dWpD3TY9Na0+rUQ1Qknac3YDkvDJccXKQjxU
2Tjsl3plP9MqTG9+/gw/rFYb4QxSFC0PSKTO27Nmj0X6CEXEP2YmDTGJpnIHuX85uOTl/fxKP6zC
25UwaeIQvfFe3/on2ZOAq0Hf4TihIziS6cLHI9juLAezu9PtpAp+fr03k2ij8jGu2bVJAGCQvd1t
DNHXdaWVXI8AwjtWFFQWI3Dnz6/yN+/PwsuIRA/P9DAeeLPa+5Llopw17yiNOTt4vLUW6+Fj0XsP
P7/QiwnrK5Li9jy2IfC6YuKZPy4KeSIMf1MyHg0IF6fV5eyU+oyZBe5JuFQm+KpIOb80zVDcL5Pt
XbYlhzmL+vc+5ZB/wamqu5OLAzjpTBSWrdjCLyZhrsdka041JSVjxth8PyUgWoG56pa2S3JslHZW
wkVUi48Mja/s2BvI2maYHMefPyTkibfrgkdEL0uDa9AdwrnrDelzA0eR3El1nEECdlXSzCc3ifuT
1sli3xS9sXPM5lmVUgvtoqQXsLj5sYQzuZ9EO+yLVsprDmUkMA21iSi51j8Kg0OaTRXw2Z2r6qPd
OZEUs/FOEOmNnx3hpoEkCv7B0FGzpoDLBBqm6j2UTCOsqfMPtIRFTpYly1mBRNa2b5KRcJEpa5oL
dpf0WLWxEZmJkx01JD5BY2fko1MeHHqz8R5kbOenHG+FsMbzcdh1Sfw1ZeMJKshAJ1wop5u2xMJ+
N62udUleNfEQsWNH7WRYmCW1I1awTlPCakngc8kG/9u+DsoOy8S6WrQb9LnLt2WBjuARdBIlxWAe
7NjK+13upERPF2QKY9hjIUow9Yd27PHoSdLiuRUp5tiF7i8LembMkUj11Tnw1ql6dGl5hW5lwBj1
/RLyWa4uVwCDG6IXYU56We3vTCKubyBToWzNS7RDXR+Rbg3gEBfftULzrrDE1UIryWh0ufJcVeiS
S0d0UWH4JzVphKnHbbzDxHsmzpJOGQeq+qC3+eX2PsOm5LTLUQbdYjP3O1GZn+yNEWCpVD8lBT5X
Vtwu77WyALYWNG+uEYhjZ75AAUHRgyAxr2bzAGjsndAtm08ydvrbnPdUn+AH+gEiMPOhsIhjbBkR
U4koHlPzJ2wCmn2RGhoIjPKqXWPU8j1kjzFosMLn0wCB96pJMH0d92lq3hlxNUasbdNpIH11h036
4KGJN76Zkm8uHdHeLbK8ymI7JbaHZJgpKccQVhcIOeJPkBTExZBA8dO1rF3uq+RdnSdXGHd8TolN
PhLSqd/HYl2iXDofl6F4Mqoa6EP2eaDljv9hsGOsiaQUl64a53ON5HXXTCvCKh234xHR5uaMGIN4
aClL1DgHgnAymhWNutCg7RyKXtXBonnxJ61NF25GxXucZ60gLUzIx+TRTgyuaXZDtqFinyUeLiX5
nGXhCMJwkP2mXF6b5nLQEK9LiHhP0EN0eg69SwNwwWNlpxt5e7M28NV2ohfdxbII60TcZ3kUZqYf
3Ybp4mhLoxc7vzPWYoyMGSt54qM61HFpHCg9r7/KyUoe81iM3xy3Xx7NSc5nWJDTqZj8AbF5a11K
XaMHMhTIeJBCnUZQxxttKVqgpQVROfnJbi8wOPHdtQvFZpRR6Um1U9qq3luTXu8R9aUnvUjayCob
K8gXOse+OZIVTQbYZaYatOx6NWDKyR/zeizaMEPJfKZpXnBuHZcDEBLn9l4v9nE+Lc/TIOfmmmyg
Moy3xvo60SKRDcp0TBSwz0jYOQQ+ZDtDH9tIn8CAeGJ5dh1wM6CeAgxYXy7WQe8/rv5s3RhM1GuM
VroxLOKBkCe9babvtMnn0C+B8hYaol9TVyVQrTP3w0uDrQa6ftB06ouyadObogBpABAAFWxoHDtY
jXB3aCGRnQsoB0p3ivsysbrHPDc5tuvrTBg3dSHOVMuhLIR5mq2u2Lewvj5AxSpPXWb334BX9GOZ
A6XmkofsWsovwl/oOvoW97WY7bWZrvHZ7bHmA4lyOQgTiBTmsCYjX048ObGtN75ezaE9gl684FaW
beHvQO40ILK18jOGX9INxPQxwMWEO0EToR/gWfFImiOS3WC6dGAGyGGR6WMCIlgYAF9QRraDAX6V
I0323TE+U6vYQRvjyUsdKc8TKAAE2HR5pgaePmSTZF1vjO5MADl+B9Q2xkHomHTFtWZfEBWg3S9c
ICVyjp13jaG9hRiO2Z/n2JZwAUmSutfxCtzRBhrvpW50ocTw9lHHna4vRH4gOKs59Dkx9jvqRfPC
VuS2dywK8NDM68nsrH2bdupEypATTGVOP8uM06ipxwcRa4TNDkO2sxEuRsBTtzKu/Y0XlkwH2U5L
euD1u8VXaXldein7qgPwWmwC7FUNxWCoQBCkiQ36pR9XgCuWwtIHkqVhpddqNlS1nl629/91rX7R
tUKZxQHzn8+r4ffyaX6S31+3rH7/mT/Pq5w8LR8RDjU6fauXvtQfhCfXppvl0nz6ne1kUKD+cVw1
/d/AWmhn+Zgiwfbc+lx/qsa83+gv48LJFDGIVsGF9T/hO/lvST1bPCMdYCphHFw5TL6pgoscEF+s
fndcnCV9RLlbt1B5TBS+Cr+1QLmyGvZtt9yWDUM9KFO6AAiO8OXUyQWZsnrrKq/iMc5GKPJ1DQMa
WuL8XQ2OtsHROY4oWDyVyYBdu6bBhi0/0+sGO0Lbua8x1yfhTk8ibPYc+DuWmx0Z0fa7fAChVXjC
XJe5jSGCN7I6urAhrS05U55hqRRg2KDRmluSW59KeD++Iy9w2SevqsLvWFN2fqB1DzPZlE57cldM
8BtNDve1n1hnTLU+526nPWZlBWDa1c7O6lSNXMFIoK3T22m9no1PgWpVqr+b4KbYWsFDxjypSI07
wKli72NnHS62qXHQr4eDnlCe4c8073R/gH+t0+uzW8hiRje0+27l6ulk3Dmm0uGUD1dDAzowGqDi
wnvAZ/FKxH69S1X9bu5WcalALbG6gaZk4MrIf6rLZqF+8tpHEoEpEcWgcCFMPtMROm0OKrvN9qlY
is+dTbPCbZp3KtfWT0UJnt+SHxeSqzcSk8CxllzrgCH4oMw4il3EG0XsbLfQ7RybX+13yjy4q6vf
mIWm7REEY7/X++WHhu7jB5iigPhbq4qi2NxD/FWoz4nGS/XquV/bW8SS6zG2tPNm/v5EjSAfWhg9
ZG3BXg7MtoR9arS36N+OsbeCX9hDd0MFKB+twntw+qw5NIqtRqA/uHTiwo1WElmOfud4ERL29+Xa
QvWyzPl9YsXJ2aqa3gVT3wxf/Xj8qunECgUutJS7AXPS6ypDL4OfTKrYN9Nujcq0fmeiI4zIrpRQ
lxvznhgKlL1ejI+smTpBzMyBITFlYUqMazBVqvMPsjMxZElaIUC0icnIhQ2XBzfTBgt6NV6QfzmM
+1lq9nsYz9mFVTk6HJphCntsaoOKpIgM5TOc4b2AzSd3JoXixbxg3HlqcBRC+p8PyzN0m1U7eAjI
4ufFd+er0pBEbSWkldOyyJCfgFBjO5SLd/9b6P8dZFIIfcMZ/nmlp7iS2ben1wv9Hz/zL2orvwI0
CQ2wxdq9iQH/pLa6v0FXcLakQXAAvAxfLfUC5wzhk0/MDegGCPT/L/WoijeaJ3gLep8X2ut/stS/
5Y6CmNrAoxgf/gGe/hXxSiBFr17bjEfDGDFdwT4LGZBlpP6lNZqQqFxb1pewMjlE+yndqlfv6m8Q
yzdgC7DvRsAQvJ8tBxhk5a9X77pk9TnXDId5NKbIXSonEplR4s+WVb9AIv72UtiEsA1ZWzjum0tJ
6HFCEFd3YMnJDqUhZnrjeGVB+O3+i6cCh/ZNB+Ix7JINOHuFIq5CFe1iWfghKZXhB8WxRA5DEQzK
HX8vwP5Rqgl95TXq+vICQcJ1CxjOgAb65qlQTY9FafMC/Sym5F0M1CWj86wmJ0zqGA+Thh1oM3YN
EMI2/xkg98fFwda3UQxr+81zDhjjxWY7DAetsZwdnDQ4pMLq/jNAjqvYmLqAHtGuI0DvbRpijxtv
P3XxeJA+JFLG5hbIaauOrJG8rbCA+PmQ3PCoV6jcy+XATnWD8oph8sLlefXxcCIhjEEM4wF+x4B6
R353TePZI3OStbW6cOK8/QVsz1T+4Yo42hjgqMISP9RacUrj1TObcXOOwwQCqQofy2+inz/XG7T2
5bkg3fuEHur0ac1tfrx6LqyXyHQiRehgZtOyMzXtkgbWzSIMyDU6JOSfX+3v3uLrq70ZGrgAJF1i
lyMW6Lgix3goJxMn7Dbn2N7gLbOTRfHl55c0WEh/eI8eIKNtUjozIFm3Xz/hkhaON89MO1BTC2ak
RZCJvmUZNqt3xHuSwrC7d7EmCbrS6r85hGOfW9s8jolsDtPoT9GoIDAT8NN+VcrUTgs49M4g5/jd
KhfYwGkSiKJbf7Ewib/5/qZOg0pQ87tg29vfv/oyXg/k0gxMo2wmZQnKJ8bH0L/sKdI0k3IQcCVo
vWYOTd5eZGAy91lfXUXT3WuvcTQyg4RD+w0aq+QXc8H+21tjfd5muM3/3txaTmxXgfRzQFWdRgbB
NSF2BApdqTNEfZf071Vm5oE+O34JvLfWZ1XnkqDqClCsUpR1wC+c8Pt81y21vjPRNYZx7dGsN0jL
AnSVROOt2mmlgx/iIIerq2tTO8IJ+TAiavxAN4hYE/SRgbQ0d09ebAYLVHoRRjnnoZDkHGnlGAyx
7eMPa1+kVvEecRHNcmshnBqC7l5ypIBuMtw0AETHLsOraCFga6fiMr7U02Uj9XfTIa8x143t5blY
zPvBG0CtMPY8AsYMN/zmev/z0frjBAGIoDBg1lu+47pvBqvq4ZXYHPYPWZ9eawWxtpmnn0SmHsY1
bqNxhPz9X1yRPib+boDxP8Rc+lJNnr8Ww0HG8Un0BKGJ5Ktfg6+Z6H9Rtj3+/Ho/brh4crHaEIdI
Ep31QyMq8aFnl+NwAGoh73iy5hPgvxl5hlzCn1/qx2FKB8qg10WDgcT7t73HZORQM2O2cSBYyL5o
tE6cmnl0f/EC//Yq1kucHlpY3uFf52mlo2scZl6gRu6xhMfva0f0t97tzx9G/LiO8TR4RyM4wseC
3e+v1ynQ8gqHRMuDUqIJkXbne0dBvHf6ukGz1ruUFAx8iBHJWXofkUoeGqv4VedGmFzmrxshTT0s
0Gh/o8f6ISq26xprzSa3P1gYB0OD88s9YuVhb81D5gWmtVonrAf9SOrN97KZ3ftiyOdDYuvTVbWu
2NgXza/Cud9qjdjEuCfa6IAShL/YbyuOxNI0LU7N/lAnY33SpR35OhFlK67F1zE2uEHqju2nErUu
7RRtuRnbjKAF2D6h79UNfKvyeynUdF14KlzX+TNeoEbQZUP7bqnHbNeS5HckeRnIfSmvsRb+VXHx
9w/wEtFCSc/83779q7U+FtKvFm/mpabLfUJUw36creR9yioWtJ2bhzGBGEEFUMyOJSv0D7gjZO5D
Lx3/NLYxqDlubxESYf+uWd3mwSPFZMVp7Wx6sNP+j70zWY4bSbP1q1zrPdIwOKZFbwKIkUOQQYqD
NjBKFDGPDjiGp78fmFV2K5XqUvdd96asq1piiAjA4X7+c75DpHbGQZox6sj6Ykd2vvnNK8H4aZ73
51fwL7/BT3fn2Bf8g+sZfUbL4lO0+NWptyemB5oe9mnHIj+g2GSZfiQ/smbOgDf/+wfE+uWdiQ8H
jYqK7L9ZDQg30GloD3KfaQmtZwN1JN/YVt3RN0W1ma+/14Wanl3TSL6Dl+kHRdCmNtE41uozFcud
qVNq0DnC3YzE6suNaw5NkPCBe7ShdY4SGz9mEhIslS6E5nxr6xlQCc1/BvfVHQxl69caGLoDI5I3
TLQPzswHxeITD+hL+zfX/O9bN8/hNIjAt4bsOC399aZB8KNsEZfvvs2K5ypCY0ba1xZ41PgSrd/s
E3+xbDtsuTl50lrNXvGnE4UscgdnmiGRmqsPHzYPb20kIwEW4TeftP6knxYYPmklKwn8VYzB//pr
0egzNG5kcyd18SPzh/g5KxamSeXMacKecxLKuqN5p8gxftfJ/Yu3r6PjI1gH75zNf+6f7mOQ/1Gm
y/3gzq+Age4mt73oIvoo3P4bR17nNy+oz73n335X28RtaHLgRqP96+/qK01OacotyzG8ugwW+545
ssI11BNYavlBIP6xTospjOeGzY3Afapk3IU6u5V///T88mai44A3y2d97U/KLt4TZSeK53f06j7U
Gxd9E6LJhkQTEZfkdyaRX7w0aX4glIEhBTDSzyu242e0wQwTX/LcYV9ujIhKOi/5zRnxl9cXk4Hg
TuLy/i2gm0lG6YZo5J4zchd4akrg+WeUXkeQ+EfgNEEMgCHU5haBMcKaghpQgEHRrpbF+d0a+fdD
OdYOToUcysG42T8/r4yRbdi6RMMshUc0iV0S6N1yM6s5DuLS0IJGltWejKK5qfNB/81j9XNYeV2h
WRcdLjb7dvxrP91rNPQgpVZ6t2cgm3xrXERH/OVxf5apYQMScmrHCeqBH0CRC2b4jXLawg71DNjz
BpJqkuNfn8cblVhYYc2+H4w1+yTf//2N+IuFBvu947DGgAVjCvLXRyLRvJTcoNPunSnqdoOA2CBI
OG7Zy6e/uSS/+CjiQeSkdRcZjqvz149KM0M2LQiLfb9E5Yeg3/d+qZKyIxqg/3/8WuxBbXLqq6T2
t1WNpCbmOk+0e0o4unt6UhwCxW50lXX927+/gL9YxPgkZBG2iEC6fj43mgtk63rgk1ImJfR2Vs0D
6FYKnXQJWWoqqZqsk/k3y8cvLyXnazr9HEPA8/vrpYxjvQKzZbd76COkRGx6sNKsNDGamfI3H/WZ
3//5DcFOQ8c5CcONEMZPd7KXi3qIF4NbRGBZ2DkzzHHIt2Ikbkm3EuW8nTRDhz15EbSWGrUdJ8dh
2i6Ta5V0UNg8XKmFxkid6lw8mbR7JGFX5d4Qwr9wsBRFbfIGlF27yekXk+RICqzlslpp9xW/kkVG
qYbJ5Ct7NHYjA935yl4rmSi7c5ctALaECuM8MR6dARdXWIjJNneZUU7Olo6QxHzxR4rhfjgZYkm8
aTjBJFeUtVlR2KV5l3yRRW3Mx6JCXduD+CnFVtMb41QuQC32kqZleWuXuLdvBBny6N6RoHl2/Hdt
hJ/SyZx8jfDzKqzgy8Q3nospIBxsq852g90WD0pjAHQi5FsfjC7HEDTHHXlrP0mfSulYAhoHlDYM
WWNMOmaoMW7OeUrvbtlAurrOFMdJklt+M4LcleNanqvseQprBTXqqtTAbaA7lI0ZNqW9bq5SCM1v
LnCSGU59PwWLhz/8obEB9QAAltl8R7hdPVQpae/trLW+e9Hr0ou3tH7Fw5FN7LRrvclPSRPEcMkE
A29KymXm7ytCZPW2iFb5TyciTEGMtL0vWdIWwVSUtJRKkShGM01jE4UY7tF5d4Oym+eoMYuXQvP0
S185MNyAKR+0tezNav0zJpJd1crdRLLnErmIqCIBtAQ5aW+KnG5WPy938aBOlppHwjryLcsdqgkG
6siHbLJ2gJPehaWNW4WniH9D5+4d6jG2vkidvfCXmqyTWDYZ08UrCSP9m9tjKhDDTI7EVW9L6+A8
s1ba8DRv7LR4Aii6dWgXuVsLs7cGdWF3uTUuAaUBxpVXFskN+DOaN1yodDKNnibyu3tbM+7TFIIj
tKLoGPkiD6YsH9hUMP8qeEuEUrrLfV5Mx7YX/SZdZgLtS37OUZemUXSnfJrMcNHzdjv1WA+JoysY
odSWjFYSMu7y7iJPXEASTVtj9JIdmQqqKhhrhZE5m/uFreslwnf4lUiMfl0lLimzvnXCSe+7D0dr
afHqgRd6CNaYUWv72BXQW1yaHI+WTkuynF1GeJM6MTDb0d1rwEmeX0rgRy9VGh1cWzykw/wCgKra
jrqPUDfAm6CtreMJLL2jGqiJVVoLYMsm5ut70UlGVho6ce2Re8L5WDA73YjMX8KEc8Ml7TR118ad
d5EDfR6jJa/7OXJpcYCZNWvVD9mOzcGz+vRA7y98uZLWciH7ARAc7Wx4aFTaLzN8wLYCs7php9lB
tqpTv6fm0wNpYHLzPJcM66fQbTlH8DJlkaBxcHxl9pvftiN3WTYTMPNy40g95gxtrK8Zmy7eFf9H
vZ14ILbRn32O3p/tjtTfubKl7T4SND8u0uxeNcOCmRDDetOgMzV7d22OnFyMggcrL8whLL3OVbSb
G653rWkOzuPc9fCzFNhKtRPyrC4RaVvgWh1XiiaaqggXr1SPCar+nVlkAJ/LKk+PYwZ324Zqd4vh
0tuRaR2XDbUy0ylJpf7N0SP2k+i7zdZd9OKq4SX7vZde7BAbiqFtjnZqMb+XzoNQefThI+5TAFrR
TLr5TKUus4dRU3nlR9d0hCznUhpfwYzRJTk09plCw+YV7tkYgvma9z07lkeP2pdXJfk5s1bA6Opx
9yw15+l0qsTRFES1UeHWQbzEKwUYkjuBRFX7kkAv/N42It/lk9a+uC0+2Kyj//pIixamONhGz1jC
YC+6NH+FTmSXfTgskocDKoUN6Il83qdnKWPDdQT3hcMSCRkKSO93u5xzU4mTFO7npk9j9dRG4wqY
sxnpb/x4Ta7UuiAtVzIapAQpKdZ7UBtPOLeSB71Mik3tdgOIRC6n9kTuh1/RXfm5V7GJUTdzcvWk
TAyCN3EUxefUo7mJgs/lpiYbei0SwU+l33Av9NR5UL1pLxt2Iu3JaZLkjJ2v+Yp0hx9N1fhfOx7V
bVWXy24Zpnw31pMo93B84zO0CeUGjY3rioeo5aHi20WEb0956YuzS7DyW6fi7l4snfEoU653muU0
KIHmIu3PRaXzcr7SuDXvG7trvtnrCTOonAXWQd5i+efKpgd7osfG0cDPGp1oTw0h4OtFyeZbPzfd
C/5dnGSu236vjRhPxzIkXFaQWtEpRo3AndHLd3+U9hkkizbSDeXH5ym1YWsBJSvndwh9Ai9CY46W
wPc1GtF8bfBabsLRz2iAIiYNnaVKoPV7w4Avjcos47ExZlpL7Tr60jhJfOvYQ/3ViTFhUzS2JBsT
8ic5C49N5Ke3Le6xv8+dHoUxOMSrtU3jQKHC9MXTMtbFOEoPnyHgRtfi84BnYSGebbMDr/AJnYXV
FscuX/l6QBNyqMI5qVMcpfyBT2NfHI9FH2ZLQ6ps4TlHxgIoRDfS/OG5Sr67sbCDKJoLYBv9epcP
oMOZuZj2Q1om6knU/eAGY80/slhDGV7fNW9WljgPmr/gnG6qMTnPTkl2RIqqeylIQdx5jhyedPpE
L+n6dWMu867t1YLeCsUH5dq8Q7GDusUmIzkLyVXzsmS+02Nt/tCXOt1rEzw8vDZedAHgJ46fbCLH
GvmJNRwltuzTF19nIgMeA2PI0iGJk7DAs+dSo1kF0QC4fYPeIrsN3TN0qjpaTTqcYtmSPjzNiS4C
RsSywQndzsdSKQyUycCdtGAyZ+nFcq1C1qzkTGVkbQSlsdR3mpUh4qq54LvWpZeoIz50rwp82X/U
WJJAO+tlFrTl2H7Q/mc8fTrm1SiNH0TMocvy6LX3rBbLR40Ttgvo26TvtMvs4YfpweLkO8O1pDUN
l8XhTS73+pgb3QbbF015ZqFd/F5nNXMdelwbr73vIyyTQ2s2t72am9eJnqd7o/fic+Ss0Yo1aEKU
DnCoTFZAmsfzXVEK8Nzi2NHvO82TrPF1vhadwYD8YEft3nAmjnbNEHUsYuBy0E17a2AgbHlfQR/1
t1HZxHtVFOogHHIuLa/Na4vcMdR7N07vHCGbHTRl+QX7IUgWEn59XPM/yaZpwkg11jfbj+2daCAw
NgKypGnhPAYCQE87CYMNE00R5n3Hcwiidb4YZTfdsQkZN2tTxJOJIZXWrfqh98UNDUskl3U95SzT
deEIIPa2Rf/Rh0SdsrLp+NjcOesjhEXooawbFmmJSU+1mwkowRlbcvTgRGZ99CEX4RlNy4WuJYaN
Lca5o532JzXPBa7XQd3o8dhd0/hXkW6u5g1bfbaAPuM/JNQ3H9r/MXer6ZLXynpXdBW0qW6wpMEa
XyzZbitM4MHUi6tpysQz+20dovNUf/PHdc5UUzCBsnxso9plWpawIVVZPT970xhf9CoZd+7UHIgA
tKE/0vezSUEAeOPyhv5XvuYl9ireOVwkSqpjFnpOOIE7zyIJsjyXx1zTrY2KNEDopSCtOwwMvoy1
d5VygTuQDvreyjL5MLSaw1Lnx5dB8iGDHbl3A8DBDcI0tnbKDd781HeewMgWhxRf8ZTp5R65NGEf
yFZuU65Wpjodk5sUNFJQG+Yxwjj3LdGjkVSThrWVbG/opXQXj4qHUTbEIcYcqTCeZ+eKzYV4zoS9
h0RW73icWIDrjNNp7OCZ8ilA+FD5YD6TQzFu/dJfcC2U4rGhqyyY2MPubNauqzKSxRN8OPce0pPc
2UpO7c5lX7jp+g6GOpWEPxZGTWbQxFR+txm3AYVecYrVr6LksmkooBRlJoOpyTqwtzB7F5xsg+uw
oach/I12EFLuY3XoafKjxFZo2OlA7Cy6+dyDuN3xKO5AEZKxZ6rHhswdbkthR1+APLLNEICpWAJB
eHh9evH0bgnz0vKu5IyVLtITeFdkEXKrs89lY9d1kIy+wdCiWI7zXK8V7RqvnZIiKx44OsybeMpA
21oJ1I0M/jCx3opjaUERN4HpelQ3ftRnL6UpnD25w4pXzuphb5cGSWNItenOj6z2ekbMXpkHKiUI
0dEs6Y+pfrFpku4ydzpECgCWJ/Obgm/5SlZQkqWoiVsw4IFaIYGtqWzeODI7GJPmv/jMTDnnvHV4
lYEA20vQ0oGyEspJM2LVNl7ArnbH2nS/GYvzI+rq9is71uJrIQFrZ0QKvrgFhGJLDfG2d4fyfnbY
sRS0uDP09vsliCeQ0WyHpgOkV5WeNKseRahcXboHNzcwbFbCqc/aGMPgqWa3PiPfkPw2vYzSm6Eo
WIRqw86+lmVW3ZutV95TU5YXm3RmAc0gQb0X0qRVHvLbexvpC/AFjR/Y4gI42V1WPxAs9saXjh0P
31vKIQdkJZkkpTlEJxuPN4pP5o+3JdrZUhjQPgmGU60cpeYj+2NOpnmZiFOcT/K9zKH/y0EiIsiZ
5vhcrL3Pcumjr7rMDGrUV1ZmLaDLynaKvtJKyCFcRKnmB80SyXeM+VoJH0P5mBxzu3oo2omFQSbT
WO/cuFf1TvgjisYwJdweiTms6IYKvnTiDBCG/biOvtqGzd/xGwJWoZv5uR2KSuc2qixyJyHgvLyG
mYpdKqxwabkcYiY+NEtFJa/Sxe45N+qVMiiHb0ZKnNm88pMXaGn1UYzIj2Ei/Fnba/O6BeiZkFLo
AJTvOkt0UYVOR7VqUESUMEFJ51UXFNMQfVWdSnAtQgmEgxLblDoPA59KWofWhFFY/tc/L6attHjA
pG8ZkBakjjPNNRZa/jhP1HvLt2OConDaA7QgLj0c7+rBxj9W7Ys0Q+7BWZBywMwniooMVKCz2drQ
5Xp7sa/mrq8fYO7B46AHldD8GLVrSbVro4d0BD+yK4mLQe3LGePHDUgK9aEctFFcudDsbxzNSB7z
WZk01EKfpsLHvc9dvwXA0nj6IwAMOR8mZPjoLAZ+6YOpdP6N7Mr5V6dVxJfnzFOlMf+r7QJKesqz
i/afzCG6DFdRaT1/fqlM+Z5yeiEUMLIjnqWSP1LA5sXeHzqAx4OPdxQMcUqhUqHz/GxGvs7lUKH/
nUYaJKimrXt2dGAhm+yoOx0iSsdsBcIHAY+OR11w4OYlzPsrKAd9rYsCIVQG5kLXxTlRlk4LB1vI
wq3MHqqDmcBvJFACO0s/MZPuDmM5wJCJvQkKQZ4+LUsyfhlN0ASfeuf/hg1+EzYwTPx9/yINh2/9
2//5s7r79q388Z//sf9Rd/FfO2r+8Xf+nwd1tfL7mIzMz6A7Avg/Paj2H7QMI00Q2f70K/L/+mfc
AO33n/EC/Q8MDwKgBxYlHAHm/8hyqv80IOHIQ+CBH6YjIaNeO6vI/C9TcN+sAX/XXnGwvPh1zJNp
00vWIYaEL7SgPXQ0I1ar7uOVxgtbGmM3uPMO6sapXzUidvXm0aJR+giyb9lUlCIc/VVVIqBE/9eq
NPXK7z7mCBdkvepQ9apIaas2xUhZv2ifetWqXFkFulrjpeku0iqanGP3QnjBuxuXFEd8X15VYzry
04b1yNi2W6mZ1IiuahmiFhDJ8jxLky6wVVHLkNa6VWMDM2eHtTu6gTGPw6OZ+nkQr6pcsupzAqFu
XBU72cfPjihpqFrVPHfV9fpV4ctWrU9fVT/DkYgtqxLIVn4rkAYHJMJh1QrnVTUskQ9pvF+5eIqo
96otEuOMr/JVb7RW5bEpWrYIqxrZrbrkuCqUo0AlIQ7w3q/qpVh1zHRVNNnUvJnsIFeZ7sSbAkJ3
ilCZrUro0lfxlm91M64qaYlc2iOborKco1VHHbR2OhCThu7s1sbFX/XWflVe8eXsSgCA5BHKS47r
5TotvA4+KBPtnINdcdM1VjxuTU+xylRt/jJwYrxnUA9zSmp9YFkV2+AmVt1Da2nRAxlc+0rkM+80
rbS7Q9w7LatOk97Cbx1fIp/lEqOq/zSVVk6DJ9lIEnyoXonywZGPsKwof/Hu3XFknSssNhKFCbob
RmTz6qYZb6jMVcVTlVfwuwqUft0sALpXn298o0Agj/Wmu0Ys8kLo1AYXzzcHg/Mm+oE0m4oASRSR
fqn16kRHCLvU1qvcdpNS6AC1v6YVRkfZu5oZeOzM0c2+uib7i3CK4mrLzCh6+qyI8Kyo3E5lWj9Q
Rm7cWs5UX4n1DcB2N/vaNBFvBDgMvLLSfDF2ZUYReY/QeDfbCoIV4PpqM8RiAsFOSG4Zy+5ArwXT
dRv7Z9i1HrU4ulU8zchc37oBNIRGHUUWxLLnqnY1fyYhHMgF1AKEafjhUMiMR7QiTH49PxLPxDyE
ehXPd2bMrWkP0MsOtlT88u0czxcXLh0tt7XOKcoZ2GHWtpMDAeZ7oHGeH0hGJWlpW0wrsPblHE59
2bwmPH/71GGwhgWSE280pXJlQPbFU2NU6S38bl6IIMj3xmA1P+yJ82Q01M3581+W4c71dmow+PGF
abr38ZIgEdgd4Wxidt69mFZpTOvLj2LdqEEvHR5lJsagdmCCB3Bi5/DzoMoMt//iTiV/sFhb8WzF
IhJi0523ui+xC44i+/p5p5FD4tMW7G7Dxpg5r6TT6G89KBjnsSFKuGFzhsaJwPLEds18Hqt1jtGX
wr2no1cc6zyaLgZ7urDrOJWY8eCKQ6P4UodBVCdIYnxrJkSoXQEB+b13k/S20mvn7BnOfNVGhnmJ
9My7jK1GSJ07kqJg346++iY62WiXCfJSNPGDlMcnujOlHkWcaA/1gutxgeD50MacxmpSLtvPb6sc
y/ohjWd6F2QeVX1g4MIM6owrN7vCvjZaKaINiLVEIa7z44eRwbZbrCTRhf9gBvTqIfkFZlungcyW
W1klt4qw2KDJR9WyV1c2UJLU28SlQ1TduzH7gXN9fJco0sJFTwA/6z7s0b/yLU4kPTviynQvk7Q4
PST73lme4k46oa1P3rWDwI94bG9zQE9mM9eBZ1b1pec9NmzM1VdtpIZzYffzBW6qcUsJjxnmhheH
jttYgeHifkzL+TalcHOcMkoH65NVudEdBRTT2ZhMyPUwFGC0eU6yd+oc2JuvxJYqM0QV5soHpcg7
9V7eEhvtjHcIrwEklh9tpeqrNkmbK9i2cluZpXHEZvu9M/pD5dn3vCaLgD5Ni31pTFI7Nl+k5n2f
B6zmRFvLHQlVYDFzhRG4tOaQgzPHSLMzVdA4Tv0wAJUIiNIt76Wy2a4xf1t9B7umn8ibD83Jd3OE
gD4JbHvhCwbhvJvalZo9zjmZDuMLZFeTEDlaxzSXR2ohrMPIIhzqHrHlqcoj0mqUO8cLpcx1/drq
AxPDqtavKTlzTx03PtMLRw9tFb3qRtkGAOFIG88f1txcmtRzf6QmGhgVD/pXF9EuNPL8scfQ+EaR
trXlWYdzbbVUdQwVAwiE7hPtNGIFJyysB5YqDnG2WGxePV0EC+qSHz20pXxP5j6iO9ObbxmmjoQ4
YkYxQdWbOlXIkMG3izKr69pwbgvW/HtuK6o2nci4syiJ39KDUlHTCTX7kFeEvYXUFKRBs/khbdhv
EPiOc1nnG6tp3gYCjmHrST/MDPWiR8D99Jq3vc9ZAiPo8J1oxmubWHt9bqMvo9HgrbdytbHRN4Na
MFnuBJXGuJ8Dh8eQk1UVv1AvI4NKWmGPXeEawGS8ZZPgvQvXVheXM9aXnOQXewiSoEwUnfk09tGI
ImlG3oSTJfuSuQOHZinKH5KM3g/0suJEgai70jIjxrMakoQjxl0u+btxSXEIYfNbN8rqexBF2IyS
lp2VtTpDms67bVQzfq30ufg6moZ16/RkRWx2WJuOstmw4CliJe9T1GMo+G0QMW/zN86UxdeKUYlx
kmZkTJtELiBJ/XbYeXFb6jwS8RPMde3sGJ0X5BaCKV8iQIGoi7WtyrPhGq+V4I6pgKvVrd1QQ7eM
vAanob6tgameBHP+bUSRCrzPNnry8Wpe0JfSbLvItoIN6FfabR979pGdQk6Uu2636UTLEwHCWmyT
bvqoACqejTLuv4xdOh5oImufnbZnLMtaGHIs5GzrjkDrRJPSa7Ic85JdGCqydtJrFrDGMNtDjU8t
aCCUB1k0R8y9DI9/VoENQhTfXFl4G9lF4zl3NP2G0HYHsq3u9q2JvWsYIRewZ7iZmMpjYN3HZsw5
2Ftes66rmzCrFAPsse1IbebGJk1ksSuF3gd1l4v9Ui83U5pAV2OktTEHQpV2IdXdQm5+k6ta8uZS
3nkemfa3mRyZV+baq9X7t2Bc5Y/RpVO+deZ+5zdOvBuKqNloVku7B21U4dAtPOKY6tcZxoU3aH2u
IE5sGp80udRH+8lqpv00TnEoreVhdix3JWBDJfW8bI9Dcu9wxITD3G1rVcc/2mneWz2vPELwxVal
2QB2YJpOqTIk/ckyOkLTvE7j9iIi2w4pTcyO8+JMV1GGe5XRhpbkxhZZ9+LnrK7GlTvAbVxzPrTb
Nvu8HLP43nKylsTmIMeYkd4o6BP2NS3mlRC3OqddX49nhIKxmKkQZv+7XNtsVajSi8vc3s4yU+Hk
gedghJ9PWbHhvT3UYemkuJ8kNQ/z9yQnVCs2jhXV5oG34TNn6XtN99WurPxV8hnGh4ieu60xL/I2
zuyayLMtbhAWXtrFSrdL41xSv4ZbtfQEe5lahsDFs3PrNvY3UCNzkJnV8g1sRn8zlq62Sw31o4tn
hnG2qW48payQjLg4iYnTD0d3eYfQY14juLSXmK3K1oyQXGfN/UrULdq04BTfxj6emYZ0AuYsVe6l
ljqwfnSd2nfoMlRQTzS1eLDko4a+516ke93zH32tn+ANiKsFaPcGWeDdNUkUi7bsbh0jDwBmfE9g
l6LJp/5pjhen2mbGuumPkVC+6YiF725uZ9fjWEn28VIcLCdluJ/5DzqhmhUZoRaNWXmfHxeYGFAV
FjFfC6bv95TNLM8FTcw3Mim/cwCNKRMz2wERo181miqqw7RKvrdlyVtfa8t3V9FYSuFZ39M+lapd
Z+jdK9sXZ2syebhQZ7kE7IEuVprZZ9CmMZwZcr4nHdZ36M4LT9pQjU/OMA5XbQPFcymUR+Bk7otz
XrWujWPFSr5hCNFhPGTptKMEiFeB7q88Yo6GNfuAwvfevVhn4VCxbVyYNXjPPV7u18Uqq29LwhAW
ed4SGku+u5Z06WP1WK3jfHsd7EfriF+yMG49Yzmm6/i/WY0A9WoJSFdzgLHaBJxPx4BdJaB5qTOG
286Hn9uYTUn26S6AeNI/ItqtpgPy4p8eBHbPqyVh+tOgYK1mBVQi9ZGsBgZ3tTJ0q6lhwt2QrzYH
uRoeUNWv824oOWdhhnBKXd3Fq0HCWq0S1NCxu13tE/ZqpOhWS0W2miv4h33h4BeFrp/UO2hI3rH4
dGP8r+rz30oeg/HD8fdfJ4+JsGAY/FMHOr7/538Yf/6Ff0g+vv7HOhL5VHvWXPE/5B7f+YMojgPL
klwOYbPVj/tPGKL1xyrIsKwQr1gttGhO/5B/4KGjDfnsspxPqBx/639Al0CvRd/5Fzc0foY1dOxA
V/PXbPOnwf9f9J+57HtVuSmjvbaEWJRJpvBQdy8T5Jj3slLLkSdckNsv6Nzd5HOU31pW2b1mgNEb
hAqp3RmxyxOaNLO6E1YfPeULfpirljKo7wnFCfERgAJibFQNlhagm/PuA6GwjciyPEFMoZMA5UFu
aNYsmLFnXvGu1Gxfq3bwnhLe1B36fgcsqsfRPYdVPZVBb43HBFfXUdmq2GaJ1Q4bp/Jtzlel5bxz
HKP7W3ePMXOIW6hPitlRKy6wQoclHFQTffTWUp5jTd3kMNEwt1Rp9rowqnkDVaCeJzZNgTnL5IOj
OIgZBqtoCt3k3jFnoW1hmi15l9nxdLO4HfFlnzPWh1tq2n1dEX/auKqMb5VmkngUq607lh4doGNt
iWszyXJyetliEJMbh+Rtwd1/KJxIbtm7J69AwDm0WF7p7eVqK6YO0CkeZgOjyGAPR7smPnlIxyLe
s1/yTjbi7l6nqt4KFyhgD2USM4nFUlu4m3lOTMYQzEYwN+SVQZeMqP33mSl/E1Ai4epBUqjhyvG7
PjCjHM5jlAMDlgZuCJM6C5I7k3/VYbDa2JwuKtbexrtltowpkJH6cFFu2R7iOYGdpunyW6JFXh/4
aVnUgcDM/dAWY3/C6aQFNcOM+9ovOEZpTVWcDTdydaYHS3ZOnbnmVW676qUAe7FxBtF7V6z1NKom
yzytgwnXP1mcGnqGkmMG173qzlUy4ECdYKhvLKdpQzFOTOn0VPanPitBMTjJFN95ffOB2WgeDnq/
tCk8ZBB3TK0K+nPHhVJ3WNf0sXSWA7Wa7o6naJiyo7Kqdrv4c7a6gRz11kAnvXPGToV09dk7X7M6
Ok2t1toZtQ8HbCK7cl7o5s2eWh0RQd0zl0nZeBmLRrCQKqT0MgKtvitNfzaKd75dcwQBRj0b13YS
VaLJa51oa40k5bhldBvL1g9Lowa/Jnr1OtrUeHhEhL/EHp/BDjwkofEgJE1HtAoaIC8NQ1UHOmzW
A2JUbihhhGpE7/Rp7vFVMV0qebxx3891x3Q2HxnHYIGAjFNTydKUQdsb0S5L8pW9DRuLMzgvrNii
STI3rszeN26w4SAF1eLCK/xAJZJ9vTQiCma9A7+sV/PBmVqu+8AUuMS7OUdh5XXcgaJq9VvNrmcH
5+MAWqSL/F3Khuxkll25TbPZxeflj9cDLoJwbMt839rD0G/wQLVXjmyHk5kN5YVeHAHVu3bsvZNR
iqT58n5JeDBz0JBsFr4YGstA4eXvYDlEyLCeWA4TmkdtMIvbYpzcQFYw6dPJNh5wVrBqeSWkP18S
LtadjF0ZYGfO5LGHpYSTpRryO0tUT76gYCrGE7PRauuQ9fHFcaoEicbIAnqJqyCD9mhvJg4fh25x
Sujoznq16/GRLX0S6mr2j1DYFiLDDr0rZmZeHCwyIcsTJHbR2Uc8lSVWLh/4fizkcGP7ub5tp2y6
nkt7ebYKIV7c0s5CYvBgRPGNndyhdx9d1x6umtEpJhYpyZoCZoC1MqUy+rvOgA4Xah4vZx2jF6VJ
cXa3KNZGAGzeoV6EOAyaz4bR0PxpG8t42kXmQoYXBluAg4uMRJq3t+WAEAhmyLvKO/ON5CfKd8yO
j/7RZWPTX0rn8KoWWVyUe6ag+TZaAM8ETlxwtU0r40H1NN//nuJn5ppbipNQOuFJpqIY6hub6nMG
/vtd6bRVUHW77CHn6FvdawizCXfYddIrX1rs33dJH9NCFvP1v2SevTPtQbu186k6w/VNw7mI9Ufy
tsWHnEX/SjOyeHBBBt1TRRBvZ6PVd0Ujhhu19JRIYHRC4so1QmXU+rDoJunwkAqrPnmJtN4saigP
ltWO15PZVjee0Uh2a7ZxltLG0ttzuJblOD/ERul4m5KWZ9xCVAHrfqSupV1EBz2hbVdlMv+/7J3X
dtxGurZvZV/AhlchFnDaQEc2QzdJkeIJFpWQgUIOV/8/0Ngzkvb89vh8DmzPmiWqmx2qvu+NQYWN
aBfm0b3uQeInQMYPOI0JRMuAAqEkzGi1CRoUJnbxchK5gu/O0uKOBI7wOS6XMd6gV2jf5sRAQrBo
Q3I2hqwlLDSsGeP16VNB/IS/mGp5MgcT/UWYyoYlIukoRavb5zoajfMSh+N5GSv2tNwRKZ+3Or7a
Tq8/GtFgQCKkCkqFPgafNTV+UbVqgWmc6SFuqzVzfT3tudGn9xhxxhPMwNrV4JDQM44mRaSGtQDZ
9x0EfnfpevY7xIym3nWvonY8drrZoQpAvNJ5n5eHCilp8oJnZsU1u8rpuYky4aYEGZK/BCveF9te
d+qACoEJoFpMyxe3G5xtmM2lz9LMERwTp0LJWzOGmyie+/0oiqdxmvBhZNSQ8iENj7yVeQAvnF9M
NXeBXcpTH2nUYUG//pcV/cdM+xesqGGRs/Rn8/F98zWqyh8n5N9/5PcJWded32A0IUkMT5oOFrV/
Tsn6mrHjYK1x8UECLf7YGuT8htEc8pJ2ye8RbP8iSS3qKOnzktiTsY5a0Kp/Z0omQuWXKZkR2XYk
2m7EZ4zevxros7YnFqH3koc0o5GMVg1GKObBCA2cFyrLulgOtTIA9wK8KfxHmfe4FntnqAvG6a7G
3K02ktCPTdslWWdeYzdHIv1iu4OWgUdmqAIVJ9+Boi8xPnR5Lb4UQo2Ca5qUbtdvdEyxgE56FXGp
ESDqDvvKs7CHxHV6QmSjfzPRzFZcZrX7SSOW158cGhpkBoZbVdHCgSXzq02jIYNjtQQmaZYkVSYU
4JWm06NENJqCoyVXDaoSNuZnKbRP7uTEQYEoiu8j1TJOPCTHZFnS85QxfcvB7t/GlMISSyjP2TSl
E18buTa8ttU0PxC1HnoBQl/MEyZMk0ZIHCcveRW5CjwRx3AmsHhDQp5kNDqfknHonls0o+mdzbwY
tImS9xiZrRGd/8T2nTtruDc653gTesR4g4x1yfwo7a4jFInI2tdwrsrNChBhDYDHe2TFIo2nrVhc
/Jmnf0ycML5ZOCReLVoamSSsicjb0hy2npOBzgjKs/WdJGyCg5Pg7hcUXVgWIxC9VcBVnDQ6mlcN
rIvHvQgX997NRok0BsNRTd9SApwlJ/DXILXbtgkcsM2PHIa188BvYgg6fYZiIks0noJE9CbDV+Nw
e6TxN9nk4KRcuYc2sYgoi0x4lTohzxbq/FIv1oTWius8MOauujBiNKe5gv8hNFO/aLY3bsuhcE6h
JWkRp9/E+QLrpQcTq+UdFuxldaRUBbqZaMYdu6tLTZ2tSKTzrSh7ojRPxNKOQDCeXbauu+WFsNCA
0baqHiwYleoI/6xboJRc4yTguQl9d33RWucxZLtINnFJmk+2UTopV0Gx8Opd+jbivVr0QT4WqkxG
NAG0bHzImwEe1q6obZhjfFGbRsRV4ZvTJNvAMaK2OqVV2Hhnh3b6LxghZ0XwvCSMJXfnQjsPdhLR
doz06Q6eJjkPZReTB1SOxPfGeJWyduxhhYhwPk6sJ7bfrknDFJU4IibBNaecBZlzDnqqz53uj0uk
dQcBaE/eYZI8JNOsA17VMDqbqgkLvtmhK7FfqznpAtRpxPyC3Q3DeVmSvg7Qhpp+FfNuBmoo1trT
UmvwGZFYHRFDz07iN0VfyNtpKUZ4EFvsm0z2QRyZAIXYJQmvSyX1Srkmkzv4nXzYDWFIaqKtIxMK
itwdX42krZAeTzVReqK9EtWVLhf6Rj9rGP/5TmlONVFnTQjpXVeZLf6KGsE6fqm5eqV5QFgbd+7j
p2WhmmZPvHNT7vk/iUb2NGIBD5xE8yMeCNRkhu3QY063peHscxFTpS7T0CREQDXfRs16til1OpuJ
3S6PQ2YM6oBuRK+OTYgdzVUaRX9tK24XuNqLVY58H0PLS4ttGnGa4QMkhmau0/0yme4p1VwieN1R
m6bzpI8UwDJ1LWxZTbZ3XXZiklFCaGPeq2oXqSUNqDkxL5qaxbAze9qLsDUbNxXLP/FhKX3cWqKK
mLKkCcvAYiUBzPqKkmeISz81GLXeU9Fpz2aTDx9bQRw/bbOWxXfNmoZAg+HaFrqjdccmWuXQ0PDt
1omxf9/wByxYZY1Srw1FyGpmHnKXIj5BWdlG4c8wRkps0jmnbnXq6ZY1WocNw3ZYojbloIYDEniz
2oZdMUbsNnbRW7dE8/YkK5ZEpOsEKH/Aw/Ni8RHGFdZOKCK8UhgHspTkxYGLCqIuhBQ3kEQDZkqx
JTLa2OaaHdLSAzdwLcPWussLox82RSML/XYkn/B26eCW925dma91N70iWxhodYNO0gM9oegbRFp0
THJDOlF0r9B0L7PeXosU7MUnwniKLiR1hI1BSV0+L/OhMGUnGW0tjYaeExz0CCqAb2r3X7zxP8Mb
5RoB8yd445f3+KcKbwzV60/8c5wispAzluGXWFvHsRjOfgcddV3+ZpjgAcSPOe6KRv4BOXqkHIq1
9ttBN020DiPYH5DjOkxhL15nHxZQRq2/M0wRCPvrMMXfgHGS2ERkoPRW/BJ7kOlh3dsydO7QQWrH
KCyn+qZEU49by8XkI4FTjCIzEbcID+hrSZTtfSKV7mtMxsajJTPT9vXKfKJ+e3rJpJbcAJNN6CFp
iwhxzjjsv97SelWgwTEDE+RGROppNI71syjrUOPbmORmcZN5SbtHMZCmXI+xh0Sjzt0dlpfyWIQz
huO0r/2CxtigLHIrICbI3sUJMW3b1OsvGWGpzSYVY3jOoafPbW90+9kZ6pPhNeMXiiTerKKDSfZa
eqDHSu6FStQbQ5bw4VIdTC7tOzH2RGpjLUTUII2GyWSOp4NQlbXjjdLuylQLsc3IYRcLV29CvyH7
dqBGWPV6MexsAlFRVlA5d6/FsfEyzLSw9qbiew3E1yaxuBLJjwKjr8uABISX3E6858me5vupJDxW
Gd7LNLnOdhAzPchDcbFSrT5YfWPcNUXRHHvET4CVSXIuGGSPthMnt56Wv3sdCA2vtdraVCneANl4
+7zShk9tJsPjHNrmjpEg/1rkSbOlDFr/auqGW/tu23D1GsnXvjeaLSr46dXW3ZEKR4Bi+Ck38mtu
uzfDoHbcltSCT271UiTFS63x0GWt8NPH40BSCPVkEM3Vlrwl6dtKFnQDjiUyBhrHbJ0WKq94lMtE
gAm6f3VcP5HPZO07O/wTqL9RvGUHlFMURsdSEhBJe2ZQavB9e4FnZsaWDjy7cTI9ulqZnj1QbrDc
h2MMaLqQrBibhrZWg082j8KxjvPK2ltpjt260MzkcXTa/Gxj3j7HkLW3gBJkR7F/P4xN3ezKtp0+
d66VlxtSRzu/zzT1zcNcTUnZaOn7QqbjGUo4OUwMY+eOAN5qMzlj9CXGruTnCh8L0YhlRFOPkjc6
6qZqk3RS3CEsJHK+8SibaUpDlH4NYr2J3Lb/QJAtCU0ouw0ckVkNN0XtZmBEMdNGbOCi1BhDAd0M
72YoCuRDHVgJfGVdNTtvnM5JzZOStaNO7TK3zxE8HDgfkNm3Cq3g1nUphJEIGM+NrX1xFpsAojhO
qdahbgHTmTYaRFYT+GGuzfEyFd4LArhsMzTyRoWILCkbiBFE2eLTQL3bzkAr9Dmrw+W0TEyhvjPE
zn7N7d0g2xlfvcoyAVFCSTKLG+56evMiv8zG+aZiSOl8xgeAHCcbVVCEWrydiQV4AGartpRtYFxz
SErqJhO3M3L/a449ak/bTP8Bd2WFf7skryENMw1RTpTcaAqbjl14buG7Hr+SA6DDOpZ7LQlRIybI
ZpgBe4cUOject8noLs/DVNOkOdb6LrYF6nwqSbHJWOFt7JbNgwOyoYdu85RkmnP1zP7QlOZyP8JQ
cpfLk93ztUbJakzHJCwQE4xO9UC8g4blW2/pllXu/Ji1uboFfDOeDKNO3zBG1YHmIBbqx2YEL07i
8FjSCUrEdE1eNBIFc1LiFp4byU41XuggaM5zqlKfw1PctT1vN7LC2C+LxORQAIOOzFEcl1r/grbX
uVNWXR6JmzCORds7VNi3gJ2lMrL1Td435BIGYaKeNKlmEg4Ms3tE1DF/ZZWlkFaTlJizVFzkXCO2
ZaUdyHE2aHZO7Gwv+4myh5CDXBhLd5PE/fRc5sLa1aqMfMcdnFuBSp9lloPIIxksCLHIfTSrdaQn
FcHXppwINKubNfRZtvORS3DB8+lpX/W1pmMaY5MV0Oq/pSG12RY1tNe2dnTMcnBLVS3eo6WItrWe
52RND8C0Q6sBlZNL8dFYou7cFPm1RYV5YmMpAbEbdYNprntYSlQH4+QuD0JPvPs2brJ60/XhsrUi
p9kXFsoVGHE3aFnag17G1tdoVZKNcvrcr3HtGWdmTo3BGPuNY2vnWFt3dmWPL4r4Bd/S1XJlBvSQ
Q1bORyJ7+G5AeWCup19bT7LpFi5E48CK8MzZifWW5QP2KEnzoB6W5X4Rlf4+FpGFrnN5Rq4Q+sY4
Gwd7cADqhUavO6vwFCixuMfCy6+L0I9MDwJey9SdbSZm3uDSsL1AJsNlVFn0QnQ7yT1sf4B6ZfyQ
5u3M3g3K+EFEDn0dZi1PETXELido6B04N7GkdeLcSs28Lkv/ADiHGzDHmY5/OPNtPntP6WwUqwWe
gncn2VPLSp3pEsVHimquGWpVtDlNRTGkybxLKIV7SCan30Vul28xnRe+cMMzNpJsX+GUPa5STCRo
mBhHhaGSL1S86wtcsFFHcbCBIAVPf1icI7vh+B7D8T1OhNprg3BusDvLz7rM809Nq0CY2+bSmoX9
SIjGs5gtQi29sEZoYcpj02nL3u1lv62hsJ7bIu5PtlO8p0vaHeOUxKEalIVUUzS5/ZLDBk5a1J4S
dCMIySPr2kZl9bCslnWXm2sgsO2CYdP4iL12pD0CmSV+mnB40ZNEO+TLYNPhk6QnI7EprEhrcFeA
HMf6MGkjyzmpFNukNGmkoYvyyXMjte87t77HEKf7U6uIJ6jDry6iZPD5mM6a1kPjAUh6aIkNPceW
Nd4oO4teB6/FstMOVaAW3JGWYy/fCDJ5iinIAcRI5WMW8hQ6PUMbjod746Tm7cCpulWx/sYioqE4
trC3q+pMi9eMMxQyI9St57zOEGSnprWlZ2DYk2MKHTRl4VvTz9PempLmDVUErKnXe6iZjOEoAZl2
1IC8jTrnCg0m+i6CjWGpK7bwt+9ab6OSpqZgI910OXkwFJJ2+Zupu5EVLDzxO8VwR+VMtGbL4foT
Mn9ONad8ZKjKbsra5aq3dQQYyZgBQdPzpe89Gak7XLG7wjHV3p1Ec4tjnYCXydb2cWoVO3bj6CyJ
E9k2EFSHCJUKykCCGR4Q0E3HmK11N7l9E1AaY6P2H98oUU59sgRstUdOtNwrVOd+Zjf6qVqacgc8
N733Ljzkpq1xtYdZ69ibLKf7YOOgt6bebpk+l/Qdvzkk+gnG3Pci8sKAJ/INhKHepeiiKn8GfzjO
rXD9Is0ozl0aWh9knRUpdGJW3qrJQP+dUco6DkVNdZIVfcHpa+BIW0auNAczku0J5OJZes/c63eJ
yHcjNq6dCBU36Bjqp4VzAF0l02bsuuIQmpr45hLCtekodNn0HTLqyumiLak7zYbRo9mSaHexycIw
we1mpGZhu1oNDLxQvNVvJN1FB+qRwq0se9WCUrUZEv6+9dFIt0E95mhea3jj1zoWawl2L9fcFHGR
igtpg/I5JQqj0z9PSua0QqATEINBgyGs3i4sF6J9Hulg7FOCbwc3rj5TiDHgtoAC9IonMLsss06h
7SbZTTe5XvU0zgOvGtbBSdNmVnEmZap3SASB8c11CXCKwSsggiOTwFhRGWhdmK5NSfP0VRHt8GX0
eIbMCPYrP1O9aSRN7GYAkyPCxYmCgIHsSwzvyakf3Pq2VvzpqnWqjybfPDObmx2PSB6Sh2CqR5K2
T4AYqk2kpvJLEwoI2WRyj9RQg+yN30G+3nlaCIHY1Cv4Z+WqDTeLXNQNmbzjFuVxc23Wnuh0hQ41
Nv2LGCmcwG0PmlHFY3+wcvq1OA3mgKmPnjCLEcYY22ITrbCkswKUKEGMG1G2eFdX5DLBwbxFgD4F
tkNT3kZqPJ7IVEUg8WC90EUOpQmQiyC21TVjU4scqohX7jqS8wTK1M2w2+F9lBKavBG5Nz0i2o+C
IYW98bt+Ebezigw/7SiLb0xalDYthS09ogAF9sotjOkGLTW2VrIENi2g32kq0vQpcvPuY8foyc7U
Dne0PEaPUKntzl1fbBpC0r3m0fsGmlOQ+xsOY4Nlcxq2Tq/EcU7b+jEMC9EFScUf7RHyH7O2Ka9d
5BFzU+v1hyZu9FdduaTiVNGHsJDibBl4M5GM01ZtGorIh9JDgdYP4kbSuPlIdkZbBmGoSnmLVdS6
lHH9LpcGMblaJpB9Kp4W3yVTJ/GTJQL3Fjg277N8zl9S2tue3RT83qU1M/LnXjf2rELdM4IxuFOS
Z3yFhxqzZKSQyUTlLm0QqwVTUy6ohzsbDXENz0A7ZG0EJEiPnxamPiZ+jcbCZgXs6+/YfenlybWJ
cOsL6lCQgK8If+tq+taQBHjh3EmO8UoCkF6YHIuVGMBNvMLekAUOrEHuVgsdfyhLN+if+OUQoVdb
YWfzS8ZRgaZhGIW/pHKhPQwuIidOdd8ZQ34t1znJXPhcNQsEPIQtwaYrmaGYfOlD8apDSUUZ5ntS
Btk/10FWt5uzbTJcJ6VYPbUL/qi5HlGPtOSh1a9VN7rFvZ6lrUn0jcMyVn8nU1Dsxq7fxw7yWozm
zvJFQxs+PugeanQHPJq/cNDml66c1PS0jBpGk43WsfB2D71oTWls+56uRUWDWTONN7wkjUsQT1RT
TWK2eoUu/H8La2hjC/vC3RJN+1CT9VOeF9OHH+Cfh3/otf6n7IuHKim7FoEZ6MxPMi5X0DxA9SdS
VJJsbVRhP9n4VD2NaW7q4x1J8nagecgYdAMd0lQcNULTwujNKMz9kBonM7N3mtXs7Fjfgmnfqn7Z
tlUHdaDtPfBV+qr3f/7kVgvhjxKz78/NoTiAaFHIOmPNpfxBYlboQ12K0BjvlGrupGJWDA/JcPf3
HwQHIyGPiE+E/PUFoJJlYukdRhhzctr5x9HyXSmr/0KS/xHFi3hxjZ/9E0gSKUFJgtmPJO/vP/Q7
KunK37DRGJR42BC9oI//Ink9Hb0jCcJrmLRH1PZazPIHLmmsUkiP0B26uXgSK5r4Oy5pOr+tce2E
SHoOoabC+VtWWHoPfv6cUvmAABInLB7cVVjnrbjlD5/TxEmAb/Q2Pk01bj7cGBVdP8jeblQtgXrm
SbfIikNMrbKaiJ41HBNsbHBtPBwtC+Sh0QtSod0qd07LIq1wmw8V5XOdENMFh1Bh7fUUau6SeWnz
UhOgYPsDnksK7MMc0mow2oFJmZLSDR3LvQG3JhbMoOSDnr3UkVxuY7McF33pLORdlbdlmzCb7UAw
WOybI02AbQsrtbFcrf7koar6/N0Y1rke0RyLMOHsVN61SP9gugMdoMk4e0YHWYvG8Ha0MPoVQ0/J
kqHtZEsK8IZBTphc7HryqNJ0vlAP2t01kVFADpDosZVTpZGE4k6RvSltEbHtpeqa2wpPYDTWICLV
fIDZ9U6GahI0fe4e0wJtpHGVVDu7xAtotDGxEN1oZDCVNuEeVieNl3yViySwNI+6QYCjF1tvEUk8
94jIPIoyTfOhN9LmOFSzFcS68RA7S4u2w5FbbUZsP8HSPJhSy+/McrzagpnWznOEU2qS8WeCadTe
Qijlg2BlN3pRkETjTPV1aDjUN32cRLeMndbdGJe0lDGD9GcxbmskkXfwZsW3dHC83UCvwa614eYB
wtqr4Xif7RCVvB6Sz+JoMSVdLf8inePFw2m8gY8pfZXbp2GE6pREpz2mTWteUb5NN6aS40PSCnK5
svhTSu/Ju105Y8ClcQM0NQc2sSEbB2EtN7nSLgMq2Me8yQoQr7y9M8ws9jteET/0skuTp92dNmW9
n/CNfUZdHmJQMiZqLdsiUJNN07DNM9XIwEGbFkZPiysJfcjdmhiNtKzYtJEP4tNSCjIvrsVpFv2X
nD9/H/VWfpFDSdYF/Lp3lcQDXlxEqEBgYQr8TkjknaUBaaaKGyUjiWe/aH15FQafaOn03RmW2bqZ
c2OjGtPaMbq3txXNPB/BAYmbRS8Jp5ZSBUYcXF6z7A9WUFOpuWdwj3ZajV6VNqSTiJ3bYWhr0j8c
NHyIwyiySyfmrjJHU9nyGSTvkMS4PsS87CzdB40bAV7+Stit2IXyxhrIvMC6hPuqTx9is7nXuvyD
Pjce7Lx1ZfbIt6WrPrdKyiNk2Id5DS3HgPFWwNTvyHlAKFUkxo1tgT5hNbzJ5y9ahK2n0slCX3rx
YvUeBsTZCw9qHLTb0fXQPfcqCtCefeQwbO8NVUw7DVScvqfIPs6QaR8skrWIjIQKL8KGtA5MQU6q
nSQj24Z4k4+kM9XbXhbNPsf8zOB7Wrrk3BVdvKHSc9Uy30EEJhvENBtMKAX9H9Cv46iSXTaicrQY
ha6U/uUX5drRkQhzMgzZyo6UR0yXYsqXfdllBIlyYe+XbHJurWYg2QbRdTNbYRYAQI6X0eo+YDDU
oDWhnAGt45IvWAUZKPA8albuBbXOXvwwh6NZnMnWuCsa91NVV/bWcRbvKWUq3NEhlK1SgvBhNt3k
Hinge2kp0Joa/+KS6O+OGmjVjBvRvbUNvzJpfCpoVG7cICJjBTdsPtIiyml/s3Lmuzh/mDl2NzH1
dxsaw8j4keX8tqDewQnC+TygLD0n8zS/efNEFlORiPqxbjBqCofcObcs7hFJoAgdPObSh8gO8Yoq
diLYEothL7cHQXZMWh1VNpCGxsRG44oqvWuXym+qAr+NDLJNRiQ+gAoIv2vCjVmrlFMWVehbSdFP
LM69DdivEkfb6QtpiK7RFbs5Jn6Gwx04c+o/xPnc6tZhRt1wKkoR99wtWv05Q1g6b2IrJVJ3ilnK
77OG5uENlcPuIesBQM6T1TiXiQv7Ea0tX5Fs5KMHUjXYr62eNKd4Kai0pq/G/tTx6U98va8jcFgt
lNZmdJS81oS0siTg6TlVBu089RzSMOilZXQI6+44J2Z0H+d9/kieHiJ1ciLkPkZfP/oeYsWPyrXa
LRra4qAnUfyOvEt4G6IvifSP0COfI7NBMCK/i+OXkWagQbHpjuYwDBtCFfAjcbR/KzOL0Zzc+PG2
G9r2YUaIKQiRm1meF0x1uM4I+0NgPC39i1jV+3Ujko/cyehTiEK5xSpX3IeD7X0TU4z0P85D86qR
JfOiZTgDCiwCpGFDU62uAfu7gSD5biboV19BtDoM7Go4FqvnAAk/9oP5uxXBC3kVAepi90O/ehWA
pvIvWipSzF69Qfyyo5LxEtaW84F7xNuq764HKE6E8JKuXcqL9Dg6NqtHImOrsTiMIjyV1Eiu+ffI
Boo51h6S7yYL47vf4rvzIlfoZ4fvhgzDo0LW6+vsi9XV2RXb0mPe5qPB3liGRwirAosvdeGBqqht
XL5bMNqxdeeNQVJtsZ0NT9yqPB4/2uM8fg3duH7DiDLsSi1lwdUiL8KgUM/aqaGg/aG0OW+oaWu0
z5aYaasiBwtBDEl3hx51TnOQ2qjevGgqXX9ewv6odEwaQZqk6PM9WaQvtZtYaFAqs7umFuwbkWBm
jb9V5Ue+cyTn9IZA2juvMiqeOXoO2YiPodeF1rZMRDYF+qDZ+z63kmtIH/QeIkv6JZQFKQeuhQnS
xDwCijfAMGWGPM9jV5/0uHMCR1kIjYZVcG2Av8pcIYfDF7+tBRZaoidpAI1J9dzorbrofdsFLUz4
mU5JnFgSk1gwyVQdW2k15abIy+Zj1qQdYGHUt7pPpH71ms0ETmw7EphqYh7r5Sv50OZtKGCfTMP5
ZEWx9yzjsnivEDftTHwXecARj1B/pmpS8wl05kSEmBXHBLnjrbdY8m2wmxyXLFoTsgjsBZuKOZuf
5AhP3IW6+cHD4JmgYTcngLEG6rOsUDaR/sP/zJY+cw8kl81XNwtpJ56MWH8fvAFtcGmrN7bz7mJ7
uHb9dDLExx5dcLhFotPzWRJtjyhF6l+8Gl5pGxZOpJ3wvIWvGN3KZxzMTrszKbO/6Vs6uYdU0wiq
a1rocrJ1j2mUPYilT17rUt5FM66JuKCe09W2GKwhl+bOu1idJ+56fIZB5BXQkDZRJfckfKERxFC0
r3Euqo3dDNYnuqIMmhEqFX0orVlCyxUj4LKumfrs620iiK+LoruW9untSBT70Uhz4hQsuwsWZea7
Xoj+rMMAOn1TfI1TY/WN9I4kChzoeTMQiRBkTtc8R6gSPjlWFe6GShARzLu5rFZjBOMYaegUZczC
Gx/aQDpJE6UWacdW+kWhNiw3LJ+YB7U452gxx9sK2uglx+P0BEAW70Via+wHYX9u4HRAYSlIQ01f
eH4kmBFRBJ0QE2ntrmzq/uAmHsJ5irmy19aVuDTgjWEB4sTGa6+U4WxhRZebTNPVaUT+ceY3zM8G
gsbP4ZJ0pMUg6CpUPewizyyPdR6ZgZEtL2qG0vZ1Q2/eIwiaB7OuIcdE0hy/r37/jYf6CyE0OfzG
nwqhb97L9v3nHfkfP/L7juwhdnZRCsAHU6DhGTp2vT+UO8L4jXoUA9/fWk5IbeC/dmQ22R92YpZl
HRDNdLC5If35G/ZAEJqfd2LsgZ4JfQ7LZ5uu4fxaPl1TyJKn0eTcFIZy6YZ3pE6Kj86NUft9q6mu
RrbCcT+StmdW4V1VzniRGltoTNFLh0LpMYda1QpWUweUbKstU2OFBzdE2u/35gDyKGuagu+yGFGS
3BUNc9x41xGjRhbVbEhsUijs4BF2XZsXznmw6vZzFo0XbNOSi9TQpG/FjtzlUL0sZHWE4HiZHzV3
oZ156Qj98GuYRL5mqwZj2fPpX0PRJz23/RTxLQx/QzLPIa/dvn5Ab5M9NnXofWzzxYSQxX2k+00z
pOqGrOSYUPHZe9UoPqt4iNlZtpOXG8meHQFhozmXxZaEBvc+o636Yy3lCBhXjW9A4Vhv7E7uqh4J
M+cODEtKbi1CQJP+DQhoDVf9UuTHFE74zWnt+tVoTaMipyjxPlee+zmf5jsSLYmaHzKErfwrvB16
xyQVOREHVPL6tktNz59MAbs+kKt96VMSTn0xzxRCjeisNwxcXrHBQ4g3xApphxp1eziU2lI89Fx8
H6a44Pxs5nEPgjFfvNaYTziEagLxiLXTOPy05BDnafKFz4N9STP0MtuhMrR7aEGWe9tp4BEnHUlw
Vz7FaID3C2UGD3iNpD+AcGMMdDvj1rIH40Wr8hZvf22Y95UV9YGn8A0Wkm1rSPTlJgexHoKkt/qt
bpQ9Wd4ry4MeamfSGX7IrXSC6Qrr5U2bC7Vzk1zbA20vRys2ls+iMOQxhm97XMQc3mGPrs4VGYbF
3lqoI5v6xaGFdjcNVmc4ePB+/y97jzXEt0g6Qe/9RHA1kdoweIQwn1LVRmN5IgR1zGkwo7Ei9Xag
GVegcTB7mD8iTpatiBmbP//3RP2PpJCe4XLQ/f9xx3PVk5r1Xr7/BDz+46f+AB7d3zgJqVvFTW3R
uQhO+MehynkLoghATVcpZV5M8P88VE3zN2G4BhJDF4c2zVj/Ah4N/kIPLBI0kyFZUH/3dw5Zc8W/
f8DHdV1ng+EktKWNjhPD7i+449yMPSkmzdEuQxLy0lTTr4ICdMInErWr6tSFjFVSfGo1GT5JEqfJ
xCnDk9YkIH4NGUQyl/q5Ek65z+ju8Q0KlYoNUnztyVVFG0hSj5NtJTrP1+OUIKVS67+mjUF5fRzl
HywDB58q6LmK+PbfIgqHzCPkaSCbDL+oHolm3HeFthyqGodxX/bTX4D3v9wyvAKURWEJ4mVYEeJf
wfsUL/JQDUodp0afHrBCe1T+9p5vdN36e/G8f/iI/Bu65BdG4vvjca8RysRtuvYQ/fyKGxr2nSjL
1HHUGtpHo/zTau70k5DX4M8facWMf35vLdqncDijDfV07uSfH2nBHbe0BNfioq/bwABD3Xgz8gFk
lckj5LS1n+M0vP75g/6bX08Cta8ttpR6wwv9/KCpMNqxKNv8iAodfZ22QoetMKQd9JONPvHvP5oN
Og9C78Lw/Np7HXnumJRFihJJjHZ2WzYUF8DFYIjuc+/pzx/r18rD9Z2DM+dBpAlMD8Hw86+GJD6P
EdAmxzqecpzEMYHUQV0XVeA2OqAP6tn7vum5f9psOICPU5BAat1f9SH931cYmsBF0SmgCSSHys9P
A5ZAziStpse6J2UYh82MbYXqhyfPAQD6ixf4/36GbKHrtmGsXaSEdP6il26o+zS7xklZqZflUrlN
G3Qa32AWwyxG5ZHgCpYloVV/8bj/7peUjk7zBFpt6azBpz/yIVmUEjPskFRbjvUAPcG7OZr9SF58
gn7qz9/YXx7LIp4P3s7TIV84BcWvBVpWoo36EHuYy3QGOMKLJIy4aOabiGis5z9/rF/O2++PZaM2
tizIUsv+te0s/X/sndly5Mi1ZX+lP6Ahwwx4P8YcQQbnIckXGJmVxDw54Ji+vpdTZXYzWbezuvR8
9SLJpCIiEA6Hn3P2XrvsfUMarKFlXkZrU0dBeSpSZ7A2v7/OF7TGv6/DKZxktc/lav96/5RfEBVa
TylCNOCbGya0fCl3rjD5Do53n6QpMdwT8GMEA6gYoKiVcXL+/Wf4snb0ZwBNwEbH9MxGwf9l7Qyz
lactcLhjRIbhBp1Ma6/ixYjPkTOXpzoOgUr7zvw3+/nnLfxp29OXtdmCmKUz06M9+GXpDLFPCzYK
kAnQZn6W6E1OoJTnq4bz6F46DYi53qgnmnTzFAfraCRz6jj61fQH3bhWfm+AbJwAHkaHWNcOEQ0r
8k0z4/b3d+e/+5yeybsdXqpgbPy1vMk9JxqXwDAOJvl97/OsXIncuRD8RIU/+hyMsyZYzZkRMFiq
x/yMoAihgQPV6ajy2r2gfxIdpzR0roThd8EOjXKd0e4QwbD//Wf966oNSZhzqO0YlJLV9+WXNAXU
Ivp76C2ECUIrp8uTA67r+u3vr/PXJ5EhKz9ZEKD94AH5ssOmhs1NMboU5k2NvyzV4O4qr70Lzure
/e+v9XU7Z52EJhNcm7ejx+j3qxVkDjuvc6eM7RzC2iYOo2GD9x1MOY8KKIImXjcTgm5LTcGLUVbx
fqq9/m9urGV6+kn8dbmGDmWuSewdP3So7cc/73SFbAybJ4NkK3TT8zEosNeusNo5zTFWzXJLuWe+
ewmZGASHfsLBE4JqUmLjGHiWpncBrCw6CaXmmx7khlp1bUYMSYs5A+lvXi7nIulg26C7uVsKJ/oY
JlU8hXOxnEHbAPsSrfQ1qCA/2UTlXQzSZMMFLmDfQUbz7/2kMQ+9FVqXCR0wUK9NaqCxHpfbOY4c
tSrILr0uGZG8FREM2QX0+5nifIYUO1XRB3EGXnOqyhZcA0a06LAwVuh2WUAqzYouqz4j1LTaV1Vr
u28Jze3vaFGcx9FxmpZw9s84CeYSH8XQu+OmRDWfoAfKkjMO1RIwIFuLJYf0XSVs3jV56h9xzfgA
FTnHxnUVmdg6xlTECsWk7+6ZNHMYAm/X/REGSIuqrA1ewnaU4R1EDdYbT39MFFQtuDwzKIMBY8fe
SVcyeFlQFW2mXMTnQP+znVfzMWYPMWmbjh12acrAB1E785n3TPHUtvN4/Xl7I3/st3aVmLeN0yY5
gsugSI6RFfvOyWaqdM5pRCLiXZKs2QafuxXjrQvZL+xQIbkLr1WdsyKh6JILXRTWclBpw72bkQxi
8DTN5AHtqvusoKgZNGzN6kb3oTXCgr8zgpw+0+2G39cG6bskNg1jpJRzjOxGFKShebwUsthxHsNq
wGtn2Nzb0rHT9yIu7Z2FT/Et81rshzw0JCFEZKrcejgnoSfkoHfNoZ2u05nqdRO4Vvpa+D1bEzYk
Rpp4XbeOXoelVgmECsTJek6IyNgsk8UBxirrZQf8kLUUlP1yjkfCeLDIpN286rthucUCDr5OT402
Kulo02d8gW5VZuMSrTsW2NbskuYtGWMTsEPI6gVkN93ICIDTQSHlJ7CpNh588DL8jrE7n2OjyE55
WGzFYpBlKN3pGqxiu2OIZiEZwE/SAu8mSKyWtzFdnKMZyupiRLSwhi9ElpyNx9RyquWkWtM/OIEX
PcR9sK1dlb+1fpWfsXsDto684Bov8j5PyZho4X7Si82cl5AAmBXKf9hJM0iiHOuuaUzL2qbmW1t0
enY4Ycs1DX/kitxV+0mkw3UaV/Mps8QuSWD/QG+qUbo7+KoNhem4HAX8P75WkZN8i5y0YOig/Vka
0tt77gs6Aeccl+m1nJgH0jqZNgPhQWteOLAk2/TRj3wmM11jXxQkEZhER6ybvhr3uYDhCVxaA5FM
n0YJxMlUJHddMr/TN39rwPluM9C0GwwOlQ6qsI+GGX5r/Q6k3eA0xXqeQt5qqrFfS8c9Lch0EJyk
V4mPKRsh8MMwRBd1FcTfetpn28Sdp1NSlGzArj4jlfZ85aeOc+6XjiiktOhOxoBincjeyzxo5xCa
esnEWuATaPFv/wCD1Bxmq2bGScJCxIA5drKTVbu1tYqMOLhUXsEHqgscjKthtpdHb3Gd3TQWyOL7
AQtSb1ntNQclN9mMPvtFHpjFo2QW8sigaLyfa6LOGTdjGVuBNZzPOTYsPakIdm6O7S4raWtPhY8M
uxUlF+UUfZaxeRd643gXjPO8dRaltvr9A7qnbnAYpU1b3nR9sGD9Q+p+dA16tEQHMrWVM2cRsup5
F1Z+t/ZxTrEVVSO0nog3QhCL4NBklD60q/JNyTFvRzSJu1fgK5u1bOzyGlbBU1As2H5G5G9uu6BY
iAt0C5veZ46gE3aABhGstKuy3LsxmSvt/EDFz30WjxeOmgh1j8ZThkWoh0A4ilcnm1D4egRTkFHN
PnmshExOEGsYa9sjo7llKFmYGWcHSoTCuCXhJdiWs0SwipfRLPvhBbB1+NG7E9wnv7IwEpVe8DyN
i1j2JlmhyExHAFy14jyGUfPQLIu4mozWR2XSzWunrpu10bcBGvNRHMRk2T0AACV/NDYIgWbM5lPb
O+cAjCpRORKhhCusS9dj7IQFIdiroBC3RdSSBBQ5kUPxnyUubQppPRgQNNdWX4gTP6q4nzwGuLyE
IYhh03O/T4vZ3Qa9QdegreCB14haQ58lABuqWc2EmexHFEA7H2gMc6fUheTb1Tdx3zmrMrKyY5S1
9pk7mG4cplPtEFn7wfNY2KI6+7QP1lEp7JuYQOaD1wbOpYhBWMoGD2rktRYhQWONPR4gc7F04ZvS
kzQ2mnY9dGPqrMO+lhhZ0JPvk6GyC3J8LDTtXcQUy5ycK2WG9bW5oHanCV/7q6YjeWg750btEuM7
FPsir4IXAvpo4tRtfAF5KKyRDrvFcTbE/KOnHL9kxKpohBsI051GDN3ayCve6cDNSfWrB++Kil3D
WmmpRoNVnwpwBzxdfXMes7K4aXyvvw67aTo4LUlm61SEh3Ja5HEMMVoN2NMuagQJ50zR23XjoXzX
YE4MQY1on12YeDvfz/IP4ZUo4ZqgqY8ofegl4YJ8Cgg1LPnTW9nWbgFTgpy1dQe0+c1s3IzoV6PD
/NtoHGxogdhtwRlvyJFTF3hJoP/W2ZZfPN3mpf19NATWMETCcOiEA787judzIFT9HljVgD0wMzah
4B0I/XnZzx7kMezo/Y1lDt17JnP27LbgrcEmIPOYrCUXL4T32MO6Drrv+ENCjDNuNSUfCbHkmB06
0Aux21eUSb3x0fpJdZ5AIl+lo6cekfgM765Mw5dYCQbCVYUjFq3REuqJJRTDoCRWpqwOhu/OJ9vO
kN+V/vAMaQK6W15i0QsH2BNZS/ALfhNrzSkqvprtOdgAfqGrYbcRuoNicvhU/XRwq8w8u2NagGIb
eWfU9gxWt1AKTD6bUwKWICP1wYo0bE+Wjdr0rl2znc1I3kMns3F6At49emLiNWLRHWJdFkInDCzG
Q1oIcydIptk2vBT2jtn0pwasxfeG2ogKA8ZChTH0o5Vh+hrZeinTUTLPSdDYWG5tOR1804meZs92
3gy7MT5smK6XUTjHD161ZHi1+bOTO4lHUgMGGDaefAWak3KcNMW67dJHDsZwUyPfBFbW3vkO/GA9
7F7YXqMiYlGVT6ZXmZibjLtgmPIVSVcEcwThjl6+xs4gxALnVpKhnNDuhA9D2ByZqiE1NuAaCNrE
0L0Tv5qQfEudjMSvr3lVaruJYe+UP/5ACyP21PLuupW22AGlD9Y5MBW7K3GbQ01elZ6GaeMxBRZm
AExmOZvZZF3MHkFtiwXHkT+c1Crc2zOcH5Iui73bp9N962NxJBEqPsOX/jAaEuPaBbeyPwz2CcKN
CQ8ngcws5wIqCe0BexpgGjZS7clwM9/zHqwbNT5vHQ5CJ1dB0+7IUCR2uoca2E/ZZW5N+xw714pk
hWlNUe0z75muR98kDsOd/IMncfmY5QAcu23Q24dw2TgK3kxWZ676ImN80newy4162xj1srf8tF6V
rXiVM5lrcm78i76hd7DE5pG8UuSsxlvqu7s6SgCYKHFVlR2c4/ZlLJdrlUcngF6PjYzObLk0jMCQ
Xfhy+cja+MkSqAYJhmo4TSMzxEtupoybUFSsgh6jv2d260XqcZBheY+1NpCbtf0+CYuDFWT+DUGm
4G1lvxG2uctUQ4p3MEKk87+XA142u6SrvfIMKoJ4VOp5cZbvEz4FHxfDrg0KUmRmMcfPJtMcfBEy
zE+uRDU7zzNswdTZW8t2aNNv0zChbemTS699NMNBPbRhK7ZJl94HTpwcAhQba9kO6pthy3A7YcQ4
DNQwl0pJRv0YbnnMZ/PkOWnwze/cap+WLSFdXTLKY9r6tEfHTJcTMHunfQ2Cb8sgPncRNsHJRqll
yF1STnewRsQfpo9u+GQ0BQ0dsNpdaO7twR6diz4sMY2v2mSYbgpb6r9ntzlQf5rOI40LK+qPMTA9
sQvGvJErupouFiUTofMOuxWm8ZzzEDhiFQBvVz1CjI6ITRRrgqap342UnGAS1pJsmpcwJie4i3we
QK7KiMHDqCY5ilBIbeywpiyKWfZqQ44G8s5YzzRAe0YvUJmNbWS01Bg1qRxZuoDE4h33FLbRfDaw
4q7tFCtHDyXJvMoMglG2vZgpO1TAtjR2mbOGJkB1Atdg+JEt9nid+TO6BytfdqTQ5qeEgNaXuDRo
csfAMu6szuu3PvoRYvqWwXzHNOx75z4ZdMkrerjfidd0qLAHjg6F4Zv7xnLkkbM9fxpjoLFNagr0
jQdnexdYAfXV6PevPnCVTSo5/pEf1tx45G7ncDePaNGy9cIr/2jnHS/SzolOTuLRFGCMfMYdSo9A
T2o+rzc0rrGda18eI99hZoNdd28Gbvnt8/+Cx9y+M33K/jrIxD7wvOWA8KR560qU5OtJ2nQJQme8
Hkmm2BgUm8x6lsq/Fzk3k8myByGhb3efjWIgBoxRpjrcqJy+cVGmMGoIJxd4n/iIZTLmJ7Sx1d4v
ve65Tnu+QJrxF9lHltuOxssNOejWN9LI+NWr3OQzj5M8Sq+abvJJZxRjWTosuYKN38xzD1OA70Vq
WvTQeJR9MJQaAgzmrN1zVKO2V6ogQprE6THHvEdXhOYlmwFmJjgNiAZqd/BIwYiImGP9m4txKeq4
eaP5l5KtltFRDJcLIWWHi6gQPS0ZRAqIZYCa7Xp0ju5l0ZKv4GFXv6izhQnZ4tG8ipb89LnujLRa
dgMQbY7/yH0RhS+3Sd+Bxxyw+fH5EujARkV3DVCtu9wWSt+TQjFls/iv/FbTVR0M3DaalGvtzT7b
lQVLSbfiOlUt5wDB6zVoWcKu4IjvfJcV0Ls6gUcM+g8WmX8f28JA1T6QXFTU9PMD4E8TRJ9vpck/
kleuPAaV/l/rnrtlETmE1MkJ5vPAHyJBQgoPQ6RhfktwuWPa6eFvpB3rPjE4Xlt4UnkidcGP5S76
WCyXplLGanIW/igq6fqNVmKFKqiyh8ceueqlsEg4Hoj3fYsSk+yiKOHRMRIeYddRzCaJvThFjVW/
5UHXH0U7Gc5q7obChL9YRNYdxQHfsLJ92l9RHOecgKOx2osqtS+pW+RzTzQA0RXY/06q5jYNMLkI
kCAA/fOBtbsc0tdSNm8IBbn0pLrhhDkwOva0XJFxh0b3tqCEi8nVvu1b/jkhsWqy+b4rrxvWiYWh
vOmb7yQ4CyDEEQDlQUYns+fX6fuIh33iCYzULOhYVGLfy6HfxiD8zw4t8HNTEp0iRw95xuIv1kUR
29Y1aLzo5BU69K+n8vE28NfE3nQ8mh+MRcMNMnOxHtHGXHqNR0sBWQ+G/rCnJhxJQjv5wWK+w1hr
3hhFGmiRk4ZnupYe0SBUp4jT2B+Fy52K0dhB54qij4BYABA2vV6D0sTni+0zOqXYLiLOAfNyMALi
mLCCUfaFMO1+hD51Mm5Ua/rW4Ql9nYaQKVTHgVzSSm3ibcKxgjcjwsRLqxuqK/I31UNqjuEfzeBG
H2k9idPgoTeGPsKbyU3Hdjd7Aa5QAST4OIg2esl8j+zoTqIo3gQ1De5N0aRkMH22hP9HOvY30jGN
QqKl//8WOtzXnDX+15pMV4xWv6gd/vxH/1Q7BOG/mMaagR4RMCqw6e//qSALHZIDfdxUzr9VEPwv
f5qsHO9ftkn8KKlCCJe0Aeu/BGWozpgho01gksQJnsncPxCUeeIvrXa0bR6aC/6m71hwoH5ttavU
ziskTPVhGpCSsQUillxX5CfsE+A+O7+yXYWXIgsZPbBZwTbCzTCy/22Ggq0fB7CyHrIodZ5x18w3
tW9X90B9yNhykQ40i0OkAo1x74C5hMdFcI8uUgOIQZBDjl+PE9hExqdT1gGPJdPnkpd/cpVbtQEK
mBbsSZEO1m5bkerD4TyP1jpnjD5tYLtUH11JyxcizOzucqNzrxOsVzeorN0106yBE1xrOCc4eHBx
EKJUGQSqxE6OnCSZn8K/PtuGjAiossHp0WF3TiPYap2RbVZbeBTDiwlaDd9EGfU/uIpm27pgMNi0
KroWYdMCLgr8Ysbg6jnHKap8uUa6WudbBqjeIWXnC3ivmeUHFkjaFpGHnKLyYOFaSxr9sfgaY59b
Y/fcQGPh7/LJnl3Aws/VSAo9zGki3Mi4AUMTVQ9NR4ui7+QwX0wtFi/cb7ZJn4YcR01ZKvA5AZxh
p1ngfNxOuJS3rd9wIzl2Imw2HWguRMNPwe1C8/XViuE3RwVzJTBA0rQ2kQjAKQjYWLuAcyyRWcFx
asrmOrdaceN1dMwvM2ZIh477hya3RZLtp+0ei/t4mShh76YEUNE69TA60C0Mbw2Cfa+yPCnXApPb
obSgDeGhsR4i5hvke/DrGEXqHidFYnHO6d24X9xyJu4ys05uN47MbHLlblIMcnTPjLLnO1tEnVVp
+z4uZfsiVW0/NyBAHIwOLf41L/a6PyyjDLeyR2u+CsdZ3E5gKykoXHFvyzS+xd0Ep11M0hA6kP3V
jqauW7HyPHvTJ8b4Fi45qUzguy+bxoEYomZ8zzQmq/QQBXh6joyW7HmfRsq4tCNjGNejHaA0NKew
wubsCI0a8XKPduTYqDsCJ7wcQtUkbrBVWM7KksCvKmt2zwkxtDT/oZUSRxtmGUi1tW/JxdnHaM9F
tDIIOCE5y+BGyMMMJCd8aRHnYHwWaD6Thigefh8D+oYLtKgdMRFjeo5RX9jqENXSAL8P29w8Foxe
0me76YgS8/iXXFUsn29BFBv38yg7WhcRfcFyuEiHvntO2vIqEk58WagSwWOGoRy5H96H2jVOMU6N
ahPYhfnICC/dpWDSViZcw23E9Gpn+vzX3jGLY7tAoEl7G9A/RKwz6dIkhTY4DpSVbNJCl+hBxjhy
lbOGnnwfPMCBx9t4qGIn2tdSLiBNPads1gxi6Tlldrvx8wnfWW93MRYRPsNhNlOSmQZlq83cT9OF
gYn+WCvM57Oo7uqFvpwOWMp01JII64nwX+KXgikttq6OZGrraQ+iyvjDW9hpiohJYbTsp9DCw5Da
1mpu+uCqm6d7mu3xJojHfdhn3pPFsGiVKaVWxBmQaBiadxb4pNWgo6OMTiRUPsRJDTpYKtQRU0Qx
k/nnVdAayJ/CD3plEs3x0sp8PJByVdwTbRBeZ/jg1zPCsZWr06wsnWvV6oSrUWddYYu/Sttw3hc6
ByvRiVhoCqwVR8gOFwvdu/QzOisnRAslBQObIrheGnnuddZWo1O3ckfnb+kkrszXmVw6nQu/TAji
sn4XOrkLrGy4TT/TvHSuV6UTvoitaA9ElAH91flftPNptRQzYJEgfq1Tu9vEFkTgPCA5zKYVSFZh
LZ/HrB0P6Cj6R6DzPQtjJOSL5DEl/UJLreZtL0frYbDs6BUnPKZHgs5degNML1aMLE00U8z5Dw6Z
8mBh0N8JITn8NTHcoEYBCAkjg+QiwwhuVUMZRSlbb7KSFE4GPCWrwl+CqxlXIfXEZzhaqHPSgDLr
xDSPR1anqCHmTq5I72jfGSkSabRMaf4NaEm5s9SgJ3t2uCu7nqDAZWhemjEyn4XOaSP9Fj7XWC1X
FRDXCyAHEhZnGd4S5F6dO53v1hH0FpBeQp9PAKinw+dfgeUiEk59xsN5OimORFlC42KdH1d8Rsnl
to6Vw3OxbNyRrDlPp84NOn/OiejMgznFcUVuBzEAkHD3QRPkyA/jYkPHAXK0oYynvjG7Z1Zc1dKp
HUGAOPKOZn59O+m4OyfLq03Yc6dVwTIgDs+c7G49WYl7sG1Jxja8IAiyBOg5HVF6TNnLjZ845bIe
PvP2pEv0XhXoFL5MB/JpHOojrc+BTC/i+qDsxFu60uFlG9mvhlAfENzib77tTytNdVgjXnisdAYg
z1QOjotcwEEnBC4zWYGxdPeTk71GhAiGNmmCSw18YtEJg046f5txcNKZhYcSBPKNCR/MOsc8Epac
b6VFVmEcBcCIMlIVKcyzw/AZamjrfMNFJx0WnS+JxCT9sCIGsYr76rJcSEbUIQfYsT4DE8dEEp7Y
WeWCYUa7PIhWVFnyMNe0sklcNNKF8MXRIYcxsDIGIZFpt8C+2VxzjwgAXGtQelzZQdoxyHOsovTN
JuKRKXK9ITDZfE3sID0gTQ9+SEveqcH6iLBYhjJt18IIXqrCMjdaKrSfchIlxRwtl41OmQyc9gV+
eLNbCKAcdRIl+KGGmAbSKcN4IA9DJ1Y6UG08nWGZ+dZjqlMtC9Y8UjGSLhHci72t0y8bM9vLoWhO
NcGYrk7IxPuITZPQTKXTMzEMuOveUfU9bGcEmZ8xm5FO3Cw0Mc3z6x57K3mcpBKWK2mE3yOiOpGM
EXrZes418tJijYLitiXY0ybgs9RJn+lC5mej0z8bnQOqCAQNypHoQ+uPLgRsvVF8pLVVdVD2yE1Y
dRhQt2kL/HmgvIIMOQZ3ljHH2AfHbAc+eLq2dSqpBDBIx3RTF3IPavMqmTt37ekk00xnmqJFtDeY
54gMhtwy5Y1/F+FC3EOI8Ziz62RUJuM1JgQsCOQaeDo91eWVfmm0JKp2RKv2WbrXh83Wqq7roId6
RhCr3dQf8K8Prc1EIzFMoJQd/YZ0VdDHwLBAMk1TvspCVKulmx7GTt00Vn/dG9WZ0xoxsP4y89xH
0xrBExPyQSEGyHjMwclB5KNh6UWrKSBettJBs35Jinfi0+ebA9waBl2FG1vim/+fwu//R+HOOdz9
rcL9/NZ1b98TRfu9735Wuf/5T/5Z9/niX6jekWtSqTlomgUCsj8Lv+AzTgx4LwpSXzuH8Cj9F15D
a2lxFFGXueGn9OlPKxEZCsA6BDCV0PGFhVT6H1V+XyRWIVdA2+lQZXIxNHe/1n3CmX0jb4wGb1vx
kdQxDciwjggoxuD7U1n89+JuvoQV2KaJbiDwkV47X65UkBHkLpPFlWzgG5AnXxsqP4IK8U//8ytx
DUbBbmCjJtVSuu9vd7xYNKLnf8e9ESHcROfAWUdRo5nX3cAxwm+Xp398Ia2jdCnDfb7WV4fAEBSW
qOWCoKLLP/Ii/8CF85Hx7//JZTyE3AG/+F9+o95P0Kp7U3PAxi22HE9AbaFdX+dT+h/cOtYqJgqi
7BDHfwozf751jQkWM+EbDagnLieULmgM7PBSVtnffCktxf5Z28dywMCBtYvfCT/cVylqMCBOonRp
DonOmffVfDfH0xPb+RP8/vBvJL9aKPiXizm0XhARgjr6amRgYFXzbNbNQbQdHbqOqPeMGQeErfQN
ERylqovhAIZh/8+XIkknjscLjrgT/+vj5cuaiCuCGg60COp7hXGDSbmRPxkZ/+n3q+SrEPXzhnqo
Qx0/ME2e6l9X/aIyNad12RwM1XL8VM28zWwzuv/9VfSz85c7+dNV2LJ+frZCJrGDoQquIiaPJu/0
NJR4ryr5n926n670Zb8YEfDX8ExYIIWaNyQpvy1UP8RN/O3j9Wm8+PVLCcyb8IrQG7tk3uu1+tOq
J5bNC8u6KcmUt8FqmmS/6GJvuvlsQojIhB4jJMkcwvMOptSVReFghG8Jnx9oNvhrMOLTNpxitZZ1
NX4PkhSUjA5n0HaQnQryD/RkzjEmcePcBIiD0Kt0/soWdQtRlv/LnOD9N3M4ATgHvUMwteUtxBMb
kLpdHz0QLq8kWMybsZw8eg9LvqpneuVjxnrOAbzF625WlE2IgUIYgbF7hNdSbVVe4H5H7HjfG5l7
Akw5fm8jdnmr9/nsvsVVMre+QJQ0ZGsaSElN7llhvtOsgevW8XkMW7hvZcSXJqAW35OIm+vYJmmc
woo+y0Algm8aT8kEwprayI9ks2vNaNpmLe1wAxHvujT5drRpWpSJQb8O+speRzqfm1SVauv7vAKQ
nVq7nqEUMhBhOSe3JNwsk0t9gQoFG0kJ/ywUyFaDwrSfYWN7F1NsZa8xXKcnf8zTfds5zUvrl/Yz
2bfAFoPRokgrXbXwmQZIvigjRL92HIgpMLtdykeAa8VTNyLtZYpR3jII6V8jbs1FkrXNta+yD9Pi
N1WZbz9jxPqYujG67/2lPo56a0y6jmqP1JJ8JwuTWAhPkB9zk6X+dJchOT2yo/cc5Mp0P8QFjULP
p1FYUIYwNUBUvnKh7V7FSIQYm8bVh8+Q6AptHjdRFR71szGG4epz2RddjDrQjMJLlIHVNk+5CRFn
8/XiMukv2yZ+CBebrxRD+n4VCyOPsgUyGHlJRlRgj+5/XcPvK/Yp9PHmTEHbCCq5aPiWRA35HLY1
dCHiJPSYK5+4pEuDIdlzaFTeAzH35YcdIKrkO87bqmfnZGANj56x7FNNluoDwHfWjyeRpq2l6wH6
EUky1Ds1leJSkoK5AkDHT8DpNkfVh4KcqJ44N5Bq+OKpayWPnctQEQkQr7iFHJx97zSEBXnF2CRP
fWXEw16FVfYmRihYTD+GM+QtKJGpQJPVDdF0N2L1/7bIJd97jerBohrSTndZ43iLRt3nBEPhEwUd
P+XW+yKa7g974dkiLGO2NoShd48DtqQX+AHeRQBPBMlVzYeViu4kLpl0pgZHeGfl/BJeEuevbWwT
hhDF1VZOnb1GKfFhE9J9GVlIl/kgVFhxOW8M2g7jJin95CrOyfNTcSH2GdCmlXJ49SHZKKDfSmZW
SLzvs0EiVEyaKflRNfRYq9xHA+ED0rp0LfWt6eZhT/ONOZZQLIQFSdhpRLTTRdoQa/SU1Faxpy3x
o1cy2CQdAJ3WPvT1gAx8TgHW+PARI4QjvAqD20TxUFoVH8u0iuE89FJs45znHDtwxGQqyJ9puC0X
pph2qOh03OLU9OtyzMnoy1NMz05fsKjZFYmjKxqCYEGxXTscKnetwVOfqwJoKep2ICW0eRbJ7oZA
BhCZfu82Lt/bLrO3tDOghsJtfSumTjdOeuuqjmkJwSRxTpNiReVsqK9KROh7CsrvoeLrex2NegA2
rbjuKzV+hwyO8iHu2HMSNw9vLR9OpmsWbwgIGVJI9g+6irrxzQzPpnG3oY9bodV0VHhLM1peWqNi
J/s8aaEia1ESlmqTYTVZE99Sb/yRSwMvkoe0I1PVtqzxe+JVxJESGRATKcEKNu2tTItrpyHEOhkd
EPMdzfOu1edqQCAXBLWzmMY2UcxdLZdeGXcnjQQSfl9Z+OLYdZGlv/Q5+QzmyG416DXimYt1lRMy
fgWPJN4NtM3Y4zhJrAyj966y2Nt1CPXWQy3ttUdk577tGa0Mi18/phN3aAmiCj1cINeu0Y1rxS+c
rQpTykPM2+BhaGIoeX5VYelR5W2n2HuMmN1jFDz0+YCZbxC12jlocGlSDSlNKNt8F5bqLyDAcB6t
FaFbmljtm8M+S2qxL0VMa0em1w5Grm/0sCHUTEl/jrLlOTWd8TnM53ATkq+K/dvyDgvGli3w1fK6
YSJzU+QvAWjUTeqQZRBrunifPvI8P8nBRCQGdolcrhJloOk01+7coYEDmbtnc38n1xSFd8BLD0+C
ezTSBNNBxc5LGJp4MsvQYtBqoYFY+Emhgumzhe8yz1j4DZh7OIjxfJJJeW8TtTDDfTqUtufKfZWI
lW0lDQDBDu4SLL6CzSyjyIOygqiw1M7cXJvzQCuFDcTCCqAIrOmhpYldNE5arpwYLQQynbElXq60
Hzv6IaexdbB+Bb3ZrOtQtSen6IgYs8rZLjZRO9WBfzGPNtoOXj4EdZ19Eg6iu9YeUYqjwEiMvZsO
BB+NmXAG8MAlNOWTOzDUX9FAcwKH9pqQpAPAGw4+uhlK0iqEVvCjocOBgidmyhMGDbFbs5AdpxuP
pNNuYl+fwyBH+9nLvr+B5RevZAZBTYFeirNt3yTS3SzM/wD8dFb3GuYm6HGm6Pdj5kyw/Sw/5oQw
Ry792mAeTlWR5RsEL+9uqBBn6ySK2SlXdAGTnU3o8IaNY7j1vMzQRgIDHXZQ0i50mbTwnNrOqs7w
P6gipJfUqn47tdFbzphlG0Ar3Nomqpo6aBHHIKC4UryjaYvH0txUrq2MNXrz5YrHNf4eY89WjN3o
8xQBepysMIxjOnlmuAvikv3N9dm+QQQpZLIB0N/RFYUHfi2R8LxGJlzh7P2dn0xb2389YWNdp/Y3
tevJ1jPkXw+j3QJfWHVmcUA8xn5jj8O5jxXCplByTiBkL72aHVJlcBNwrsiFrC944L2L3injdGWJ
vyvUvloVIXjq8aRj0VnSxa6uO346HAexHfMM8HlkaT0pE+cNA7rVGGD+L9RdNPOa+32J8ZfKkOGv
SWmIOVL7/7463TqERiXjsgLZHoewKlIRLyhexxUxiheGO9f/puJ8n/5P/AOCRTGTcfkLpPcvNY2+
YIDRDXSA4zjhl8qpkhxwXD8v2FDQ7qzYJepN2uHI2mSyfMMQKegSJ5wHwcDffL52sOBZ/j6xRzJE
LExFUV54b/XSDvup473++/vh/HefD2OsjroMTDpJX8qTZkpxbWFfOCRl6cIk78qP2ml5psZ+7FDX
YnWYtgX6pWyVZFZ/RZIwxSzd4OvG4qCd8iU4ylSn/8veeS3JjVxd94mggEm426pCufaW3X2DIJsk
vE8AmXj6f6FHo29ISsPQf60bhTQasqpgMvOcs/fatNCDnbapPOF+1yiV9eheCDsLLxn995eFN4SM
MhiurCkZLth8VmVHUbhGgujrB0eY4jM6Bab/If9xYILp3xEcwAZMwlz5bGYZUSfrrliTbRKQ3leA
O/77a2Gt9+KHUo17hbQSQ7LnEXr1i6t9nGM0YkNxlB7BRK4xNBuEttjYHPHSoVU8GhwbGaCm9t5F
jAUDVJ7//iv8UmfD3vECG8z+yg3A/f3j+yAJy4UiZ2XHkHr74BpJc4EX53fLwC8dCz6FRoXtOb6w
ff/nez5m4xR7gH2PnuDw7CUsXDWA621nh9QZXtGg8oLEfo3saXr5+x9o/3qNOaI4a/8nXBkYP5fD
zBHF1JdzemTynsQAXZrw0iA99a0aORojHHb1TUiu5Yr9ei4gqyGedmdUohPJ1LKpYZ+x3gLS6RA0
O1EiW46TgrE15+/wMm/q4WsHjFWejHigcP349v8TKv1GqGTTJmbp/s9CpavPCNU/119/bFV//KE/
JUruSl1hiaGaMcGn0Fn+V6s6BBJt0sZyXfrO1qpe+lOjFP4D6x2gyFDAonJsUuj+Bb3y/7E2sS0k
Nb7w1yzg/6ZT/fO2wDbkAc1gjTapFemX//je1ebIapwWy9FPLHfBqy/qy4QU0aeKEESCYF33N727
n190PtDHdWy6Nt8cQ87PL3oZpkTIePqoVN7fmUSQEU41/47C/guN4GN3XQVczAAs++Nl/Mv2Kt0B
g6hLuJyG/3/gfNfdFU3PjM0XbWQacwn8sJ93osuN+4Fooqe/PAP/ZvODdvLTiso6BoBghRGwuf/a
XUbBgq5T+/IIH7tUOP2AnpY+4uFJuAER62l/Ju6eFGUNkMHatNjBVrtVZjCxQnD5gGONMpzxs74a
qFrQdVuiRPk8F3viifh3y0ZzVHJKg41DtTmKXjceUHPKQOvvndTFvUN1juM1WI4pvQM6QyQVVWii
Xqhp9YH+ycek3wIa3HQO9SqQg+Vodsp6ZNLQXvd4dR4xZ6hbRpQx5L2h/RxU8GOJl53093TgF9FJ
nJ7LsdaHIVc1JTrH/T7OYKfNRNBepvT43tJMt68c3vmDs2JXHDoFkRkxyn04Yb/dTUNrNicuFXtn
Ar0GnRYwC+fApJifafqDHfnkDDMbpqYBwZ3euN1SXzYiBMCLbJWjsJ/1d6TIgvCe/BkWsyRqfqC/
f7U4Ck2RWc07CDT9uRjt7g5heXxeRl8dPNKvTuiN+DqOnJ5zHCPPXb54D9wdO1qAyETEQJX0DlX3
rhuYOYlv8QzNtX5KZdy8jiZxjRsSu8yjN4e8QzMKXEfWJPlakMO6LtXfZ1rGT2bPH9FmP3zyGoaM
saJ26hJpPY646T7lcq4vVcN+UFUBVwQCmchxmM50Hj0iQYjEKZmWt9ToRP7ZEd6/4r71qJhG/Nzb
3G76dxHzP5OCnWeb5AR4HXHJQcgUY/euBl5nxgL64GVjeWoCbq7225nc1hwrw+DUfR2ZaFROSOAg
ASw4XX1hqINhxcU93YICV2HaXYOHcTHvJtO3wiR1jxjdYl+VpsmiYTVv1MLTcxw2y1XYTfxVoDgP
bRUHG0vxi8PZaK9j+Gmwwjv3xkjMCWskv8UTOemsIRq2qSh4FMlfnr6B8dCrOEjcJII7EU9hsBE1
XRCyBgE8w0zguhbo5LFTulvF4YVqRqF1h0URx/eeGXfvnDSWq3pO9ZM9c6LHAlrsyr4r9pgG5Vca
ZFSqKH9JJS4xVRhcW5KpzCM8Oi71+oiWpKN80z2/fgF3Slzjwp0QXqMPwuL57wvEKmXix+dyKF5n
YyApjTPhTRJ8xyFkTpvMoDe1GeLKBszmvpn4pF7sOB6fE5tnc2MbNFc/qiohyM5EU4HJ0W+Bhrg8
lKt2W6XcKM835B60LqdOnMw3oZzdm5Hj4WOdDe3riEbgzcD/Fi0+3hCkL82bU7n6IncM90EFq1PZ
yBGIByQTf07QUNfbzCEvO+zDYvfx4wKO2qehGYx7pdsa9muWL1dzoBFNDkZxr8mGwrydcH0sacVn
VebV1pvNjN6XjaZSIaA8uIRYvbfETXObqmKkvE+D7oWsNs4lpvadyLOB30qirgOb3kQID/R1oqMv
37N+FK+ZVVdFcpycpRbHTC5GjdYPNOsVkp/YPc+JM4p7EoL0phNKP1kBxovGG5FSWK7qASIt3p7n
kARGyWgMmzTBb3s0Qtdjg6FZ8oSdhVHcSnMw7hqzvDfc8VpUbbUPUt+9W3B3bFwfk2rvJphd42uc
XfjjfV4iOvLpqbKLpwEVcjSubu1R6C9ZADqBHsDXIrWJHKmTd1gqKSkxVPy1NbaX5G/NEehshQc0
kV+tbOiiJBtI6OrifTkTgKWWItxBX/e3pe9ChW05dYoFUgDmz0lvEbmdvTw40/BDYVR2ZNq0ZLCd
hG2S12cojHtm4kLzLiaca2X5nbRoTPYOkr3DOAi9BeF3r2s/i+zKCC/yNGlRTOXz3kt5Ybu8si4y
UpmiMQwSyEDcSDrV5okk7+lY+dgvWukEEdGS8HMdEmanGrleavrt1jYq82J2s/A4JtaDU8Uhng9/
uKTb6ZSRzbUHIT/PSEW70Fg21cI93CS0yo92m4GMsWbIEjHGMdpKW5rm4ymZiW3H+AyX0I3JidTx
8O4083hI3IQ9jw082E8p2xxYWhnltdfdU9RZG0sWwz7B4qQwUhLIEwbqLYA9hG6oUBe1SqhYyqJ4
DY248bee8vQBqgGGON/Df0IVlG79STicEJ3ujtMZ/krEkP6pZX0FoMwignixaO1h0/JeXaEXbC8A
QCxRY5v2yVbtsCPxk7dqiHCAdOCIeQKxvbrn1uvV0zI7+bbPMVsHQ32cy50zGQ2OVW/53BJycLJ1
tTy25MUlW2sIj2pxw1M1xvo2K5xlN8X0qoqqFVvPLisedyRc5ZwU0SAcIiUHwaiKDjsBqv2M+LgN
6AtPVWSsbI2ZfKAdetX8xfdoXgSmnvciXsWE4WTsu7Rs8A9Wd6VlsJfjizhlmaMYm0zTLoGE/VwG
iXVAOGxFZGWlp2BScURiIPndpJDi8p6Ne6gowbXVLfq80uxKukyEVqCHBjksku46jRf/MlSwJtHw
zHhTSdFy4QSkxVU7LNapTSus4xk6m4tyiZ3XMfc12iuXfLiNDVfyItXgBxAW5ea3tqpIrBB+7REf
lpvTaem6kIQkoz+MUE1fCUrLIHvQNb8UMhneKyf3YGXQ8Fjov9VW4r6Gk2ke57QgJcCkTqIzRm9i
76fu9KXJrWYry3k9F7TdnVLg7b1uImk3YMB0YagS/Vus/dzn8avSU+9M/SXz7kZsGU8M6EYbNzvC
AY+HLUJ/90bbxNgi82q/2KiRUSgBTVnvDQ6V9YiU5w770IpTyd2hJpAE6kdQt/IroQBzu03mdexl
FgMbTssq/L0uS3xR2ojvW5APvANwYi792GzjXeKuvph1JtqBPLxZCEy8N5q25efS2d2PRVYEuwT2
7rbikEdKvKfaL4oEpDZKXW6StbA765FT4R+Hrw417mNu6eFrm/s5AwTiCTgnV5iSkdkRWM0x1HtQ
ZNQOzCS7ro7sSRQ7mgLlyfG9+rLsFyJIzYGOewMgVPY53ZSqxd+9S92BzT2sGuO+Jv3uObMh6icV
Jw1SUdrrZPn4FmH34hgex9K469ZFGQLLd4kqi3GUz/Ek7DrrlmWw/uq0XkOAPeAtdm1gRF7CQrSp
er4OPBF9SC1jfE5J8SsI1TKCGjNwrw9J5ekLE7ZthJJy3iUJe3nDYesVbyxNVr0ef0OvefWlKk/2
wE9wEmE9BpXS3wPdohVc4gZ+TxbS151plupVl8ik2SlPhR12d39fRFj/roZYSWbUS3TGWYF+rM16
mhJNkhjymBh2d45DFkOOwz4hxyBq72BpcLxHCLmbuDFvg2bmU88kfu9G6f6uoPk5cosS5o9vAlkG
5x2BRj9+l7FxEEHknTyKjJM/CSOje+N70qYPgZNOCw6EaciVlQmmCj9pqohUWueISfSNzHMezNrp
zoODuaKe2+5lHIW4mTJbPc2cuPe/uXAUxz+0s9YvG6CFAkdHkjs5Hj9+2cAPCn8ynOFoZCtvZcAu
qlteNNPK0xvSM4sdWxEPGGks1mMhmWGZ7FMr8qP5nLecm30mPr9h0/3S/wkp2xAzISQJKNx/KXwT
wgtsfDbDkfgFsAchjtTdwETikqy16dD3Y7pjaV4i7QBsgl3DCSpH33Lw0/U1FVNxTyLbOr/wQDHF
bvO1zUr/LvCSNiKffEHG1CN76KRr7P7+crr/5kEE6xnQvKBlvepgfqrZXWa1bYmL4ag69jTtZ20e
dRX86Uaji2izet6F+Iu+g4ubjuDhMBBY9ucgbz/NOA2izOW4ZODL2Y1t1VxNvS1ep7atr1D5Fhcm
LqA3W6AvvmoTJKsXfZoGeIWtYsd4eCErlRe6Yik5JmHm3pgMiaJeVZxXS6bgHCDxWStHX4iU03zf
jfMOvd34jLPKuJ8SSGMG1j6oYInpbuxawNJ3BtZYT3ice+cGbihiohNWUM7sFMvUJXDujQ0IZ56Q
HhgVdJn1rK7qpburS5wijAMYhoiCA32IkZhJaOY9CEzLEXmesL0dWCX5iP97ghO2TaZ0el4phOmG
zmT5hqer8M6yXPwJ+faccJEyCDaGGqSK3KQgcn1snbgk28fJR5C0ri1xX+34QbX93MTCgmrgtMXJ
95YyORUcaXbxsv6DmAN9vDMH+MDbGClyMG1cTtwXoSmGr37pqJbdmDN9b6b5msuY8osTAlQjxSKM
gkJxlEcvQgYPudVIUKBbUX2zxBJv8snMKTXx/rrbwYVSta1CvMCqp3ALUtF+0fmIXCNDUI0Egvep
mHkisVrLXVp747PMyje/p35ctYqvwVw6GQm2KxhovXZhAbGGFLGV5uumxn1PJNTJYuO4Kxz0KnGR
sugFrixPEizMZzTfzWehLc6GdmnbG17bYu/IoL+lEg0udWeWGwZJoNvLGq8XGK9PSlnOyVSsRnKt
7Zg2og4ACDRvxVIqpABkoaPOTqpTP+RULbW/tocz/65y+vHZtGCvYR5uPrtDjzFbUGG1FtXzjrBJ
dgBJmOsnO6ehRFRaew1XwOcNFqwmMq5JeAwklVEshPS3jbvwjgywWBifWfyf0ly6d5I4uSoVKfYD
1eGGVOvlWKfsiV3b0ZVjGEk6SbhuoWnFculqf7Wk2d3LrP2A4TptlgF/xmVitf0503596aGzP/Rs
oIfaJOy+CerpORDU0XKmvx6sHaCQseR1hZWFGHvK5ACnxXfwCMkSZcHSvmIdvJ2U334BlEC5bboJ
KGUBBW1Ova2Fr3JbG+vBef3WSqzQqSBjgr9tyvUeODOI3PVVVev6bpJoRbAy25TbqXGv+ir3Nrk5
o5mYMjoja/GaKZMCPlWiu0Mow51pco4iH3sxkeioCej16IvCQaS+Hnrp6zhAG2is8utKX18sCd5m
NdFd+3gMbUULhse7M49qJI9ZJHQ8nEF3dx8dn9rh8almpBeeReekq6iCiczN6MtzoCoDL7gcYyLr
PtoDRmJwGURHZUvDkUu/NvKWLND7oqUhRKrs9z4AyrXwutVbpRMOI7OiFxYkdK/MVhX3XSsUw1gG
C9QpHMlGpG233TjRnKsltzhh+gy/jl9konekibPwCjYhUg07BohIa8eEjjZCLCFOj3ZGm+AnrSve
mERV7o1deCtj1TR7Gl/TAESrpyO4iKJ7WRzkWHhc5u49wWQWAebSTzVQ6E1s9+XJWJsrcMdY1qjo
QTisnZqV5bEJOGoAVloy/qbKptnTLSxxjsXHf/RvPjZJVdC7rRtcRYZpfDPNZT0u+6tnr6w4LHWD
Wez/eDRh/+xbQWuobqz4Hl1Mfdk2doELQwSXgRy6l8aihwang57auJ6V58pJbyZBpYUNXrK4G/bw
tSnD5o1BCLoTE4vk7LPONjO5c5vUhaVq1g43pChQfAyUTxGJ0rQqgAEwiKtuu35dhoe4GQB8lnQk
w8znzFv0/HE2UX2RQS5/TNeuN+eSdRegQHuzAh4JsYx4VDqIAakVJzc+pEysHuvzQ0DskVKHZqTH
z4nX7tfH8TYI6ZAmRV3cV/NEFwl+2s7zLfvxY2+wJC1gMDnpjc+ST9+JJip6D3HjJ4bLVjGHuHtC
jiGdLuxHQJ3TNiRedevBRYX5z41Pvdx6bD1n2GQjNxJRO7Cs0qwvUQ3Uly6R76dqvQek5rSvwzAj
IET4x+F8tljNAFw965ljclvQnzOb0n6EOcpiyzr20gxB+4oYGp7EGin80RKcJE3LwMabnxCzAFaB
4+fAatJuKXMKcukVT0ijOJxIip2KFxuxmUMXtCl5KbQ5NW9ELdKgnukZY5alVJAcnB0PGZdNc5l4
+PXh+Vhmlc/VoHPEWJyshE9U9RrImV2t9cSg6EL1DrhFmjZPrc+p3SDNR0Mim7iYJstbOvEeFbCz
Ppne1FLjOTxrhhnfq5l+mV2qKjthj+rOzMNpIq5LpcNcMuoLp7hZAhtzNIE8dL3gDDpdyP6Q0jLh
nezpTtcSMIXPjO+RUJnxm79CFiVfHRRgwYtLvBXHy7Jpv6CH5sjR4eo5EZpOEdNiNUY0+jZNLlcN
Eq9zQtnGqzIVXAOJ1nFXT3P3wqmEtJ1RQaVASNSEnFtGF1+4QRL8BoHT9Nw0MSdInFq7aeSG66BY
rgqblvrH//x4MXWVs8UYwOne3Zk9FSi+ONUL8ltlG3pPIHQGh6fhhc44VSa+yyIzuTzZovUXd7O4
2XLVegsV2ezrvUKKP4ql8UACUcB+NIpX5pmwqUxJaKogLnaUZNAUxwONBH7xDFk2n49jIF4BHBGY
tE5iCO9qo9GFC7FB1xScZSybP4bZ/xtV/m5UCf6AQug/jypvv9X1QIbp5zr7/MO48o8/+Oe4UvyD
DQZXCRhvdiL+27/GlYH5D3cdXjMnRO+PsYaC9P+cNfyjdZKIuAa5h8tA7p/OGodR5iou8CH2MuNf
PQn/BVPB/kA//6BVoHhyVs8P+YOoNn62OJSVM8BNMfXRJc5UI+UiTWKHoNW5xmiOqITYG4YgDKr6
aj9Lr0NXNvRwXVZi037p+hlFdmniTe8Gie4oxddgbIYCBFcfvrf4LwGJ0SeoNA5BkY3KwhDKMG5D
XhXUUVzlu8UrbfrqzgDFyl+QtG9sQlBYPvJ0YWhiN8891fgZClB6TYqAGZESvzzFtuEQScPZIepD
0s1BLlXdQ1Kgk2HqhplzZynTB/3jeNAiLWLYN43nwLUyW3r11ago7NP6mDEM+2ZYVvI+L0Z2pfgz
L66GPApBLBSXaVWuwnGfEyZeRnhMGLwTRkYAE27p9ZYXE/b5G0Le5dU0D8bBQjO4jU1Ai5tGTqjt
57iAlcxJYetyUbaKDK2N0bOellWFhDNsYyrq0nWegp7LbBk+ebajnZrnGjlFVPveanHtkoh+SLgR
NBGhPoTVrYQqvUfjXd1xRGhu8zHobyhsBYZus6jPVM4tybrgdYs59fcYXPBf90F1RSxbYkba9+Z0
0xctgD2Sdz9Zvi8vIcO9DG4iH6xhgNgY9EBP6Y3nScvuExSHuh+dZ1UWNtg0JzhUQKtW3WYcXwn0
2DvtmMW2Wtk8rjsN9z6TuRzRPAMHx5jN76Qw1ZGoLBB8t1VY1ruB6hsspHkrxjFrGILazrXF2OfV
0m3y1BNLdzPhP2eX9iJj1eu4VYHVMZXVwalVeQ7LPr4MYcLfuaYUV4WwP2Wz8HZFw7qvsersa5yd
D6iHusgz3Oo4mxVgSEtuiyLP7+kHmzeAb/1drMR8SrzmUOT06CsarNt0xEwRL021Upea+JiHsQvo
r4JWOc/vVhwa+0YI4jtTWVr3POTJBlhld6IXW22WMnQimOWQcR1b7CBo3DU8bVtirS8akz0IIbC3
M9LhBWkcO4PyjX2KmAj6Y8C3xES1TUbiEa3Rys7llBovyCGSU1um3b1btu2Vpjt8hqLR7XIj1ZiI
URaUok+vnYmw3ZrHdsY5oO1Di19jM6J02eUmyavb1hvdCES8utezXPfjTDTJwYNhkVhPQVyqbD9A
cgJJ7FqL8FAUz2mSBvcQVEqvhaYcBuODbUOKeHBRz7pi43ZFaj1bgmchMt08u/B607+TQRqnn5RY
iCgYLVwoe6piqgdOAZrPR5MbBtr+FDpr3EWZr1V9HztpHwlIKu6LInYuPzHxZlcrmyXn1+RkWdeH
vjH66WHKMjE/yCIbIWbSz8sdWgS0IV+LQvZLDWsF9ul6fEXtDnowpPk/2IqVbcyS5LVCQoo/B94T
98doKh5PDjtmpJAIcpYFEcfPB8PhJ7syr6HQdpUjmaZpycaLSpUhm//HxI1rFI5MEUbZnDNZOy54
37iQJIrWXkyModm4BqHZ5ijjxxoMDKjDzqGDb0vmirxYloo+tp//7dS/2anJqBCow/7zTn31Oau/
/XWL/uef+NP8ShS847kCGQbpCOy1aGz+NL9a/0DL44OJwRoLtfP/FEWCQHo3wMjmhyZutr8qigTh
T66PJRbXFL2gNfzpv9ih+Ygfmq/BiiVATkQzge0eE+KPzVcdOsKRes1PiiMdRq6+CvKbv1yN21+1
pb9+BC0s10VJtxq9yJH68SPieVzRmBSLU+wQ/YmgXtebwOOS/uua/398yvot/qIhYjtRCvMI7ZH6
bTDeGvVN/k4M9bsf8lOj2s8agcWHjxiXO9+809muW778/a+wzI/YpR9OTFhOA9ZcZFC+sKyfDbVD
abR5MmFf5P3u31G8E+/O2A9dzSpacZHZ3jtmBTuuROfjcHLguO+oyMuVddBqmg9Z2/fPdgqTgbzd
Id/10r8jiXri9DSp+TLsvQw2KlpwR6ppbxE8/YCTCvakX435o15B4gzQ8gtaE4QLNKCSA1TAAYPT
srGmIxK0rUsGKI3H0GJDNPz0in1Db4oO0omXocX2+hEYoln6F2aweKRj+BQ3qavTKyBUHvS6Um8X
k3ItNdzpQiYclzbFOssjF3a8HEkPfiIltMQBlNrb3O/ePbvySVqpnCgwumk3+AtRefZwKQpbPqla
i7s5Hq2DAbE7apw+B/JoUhaOltgPRdBtfNVaVwF84yh3hMJ7paZ7x2evxx8jL/0FUw5oHFtvJlKt
r+KYCD8caPD8gKHcxfk0v4ey0ncTtTqk2xhLhD/lfF62fJtZjl/SduzzHQeP5QllrOvs5sX61vdr
U8kdhPxudEKlxKaX8jm0syDdK0+Ku2ky+YvWC4xe4arRtI43pFK0W0+73q5qYwlTCsrzJhNJFcWo
BdglB6tAiU9vcixzA8OL+CYHg2BsLcev+aKexGJ/C0mLflU2SlTa6tmLLFR+Mmm0guxLO+tQz+Lb
ygMNN+nMKCLvTLXJkekoJvqLRN/O31cpvkeuYKlUoTs8ZwZ5xqXq/IsqGNOrtppjcDG9hXxhTu/m
0s5PCb2cXdi3/X5mOnFobBuDpushbg2h52AM1SZOPabVZ5fIgiPicT7AXrxt1+XyMFdBwZA1nx6K
ZhkfJKwLSLvhwIMRZO5dmehmY5ZxcWb0JjbCaMZoIjfnJgi5nAw4aaVXfWvvABP413IO8/yU2161
b0tiFzcIuAGCjT0sSDHGCdEkmfmQ12OhmNsyprDLVTCRJObBEn38BVaQQwuXavnankMI+7S0/XEj
rJokczDnNxrJ2U4n2tsSni3Ouu27yw5o2T2MlOnkha13GxuOcaCX5tz6VpVczsJ9hmkCHdJP8R0p
dzKPRJJ49qnrJWfyUZVqS65o/EWSv8LBfQYn4gCvOTTIc76LvAi+A/eW2wHb0kUPRetLymAtYlDF
iGGV9XOMlSFO9XC9HrFZeDtrUV9Lkiry7TCpEpdQa9Kws/QRwo59SS6xeIScCqdKc2riw1zrENBE
PLizmF8CO57eoB2ld2ZFV5bpX+ntxKiAmvrZhN8Mxvu7VQzy3FVjdT06av7cO059VY9JeKOsxXkE
gUqixjAA2FUdrLsZF8WtA3pon7R9gEW0rz/r1J3vYNnR6MhTea2Gzru0FD2bAaPxRdHCoLU6d9q2
WnoPrcZIJonGOuJRCKh5kGkVm85aF6/SjuVdv8Di2mARLXyOSZ67Y7zV7KeYCkFknqQhXzbpQ0di
KnwrbzhaE4tQYVTDgUeD6Bbq6H2r2+EgmzmpdkObDTt2FRGNpuguytlbsBc0Xfq44CxKNslU8ne6
cert8pDAV9pFy5lvmzzaVrOcNTOnC5ITIJq4qDi3yD7NfONWeXhi7ujumzz30O4l4ckdQgixkASj
1kyMQ58WWcUPcHgmgPYA+Q1NGZmawtj4YOqmUK/2cRpT0WIN6fH7lOGW7HWug2oWfE8wYm/xiwCG
66RkGZsKJtAC3D8KLzxM5KmT7I42ZvL9o7Tz6RsJscsexRd+9pUYOzcZEKyAiKnPQ9FYX6RPs2JT
Qi79PoRj+ayxeNwQmQbud/3X7ZqGdpVChiUzqwLF7forA5g8xwH5VzQFBTBOnuGFqysZxuEJJZdi
/Ujge3ClPfQfWzBykEudcsWKM+b95Cs57CB/8q9CJjCiLGNk8AEzBndm38PEB/wp0uZ5yqrqIMOx
PsAjjqNsoVue036jKwzE3VQr6rQZPzMtlaeATkqxScbc3QVxQSeX7jOLZz9dh9Lk8tWpa1DzhNkV
aLUJRK0kap6sEHVsSDawMbMxmuptZ0o2gLercz5YuCj9xpPjmhCwHGXd8oVNxdw3zAAlW2owXz5y
ajKxcqlbPNRbtw3qgz+v4omlHfnYDEQ0KjOG2VY/TlusW8Zjm3kE2hmKWx845AU3PhDosXTSrx88
3GJl9Va9517EFi7DxBsIceyYX/L2G8GB02h/ciAePs9hFh7qumNy13lGhH8PhaGUUF0/6NnrZkdd
Bj0nZ8gxI2FkagA4tgnBOqYQtW+dXovPVtWVUd3ygHuxKM4LT/SWCDtJSWvW33L2cEQY5vA4FLCB
eJCSW0ymyY3Mx/ChXnVVGAtBkvVtTe3veC+SAyn1W2bHlyVzZ/0H9xaAIApmWSx3i2FO36Y6Np4q
rKHwq2Vu7QLD++d9KqSKv2uTL6uEA7FLtNY1NGjjMYkLFhn0h+cckzmDbJW91iN22rCZ1N4wR/eT
M2rxaeoN8Sl3W33NTuXt0y41dhpRzg6yMgT1GA3Zkhj9PfHwSGd6spPJTlfXH1ddugh06LoHTHLM
vVnXDRvfkF+4PTa7riFIuB4XRmI8iHvlNuaFT4JEVK8kxEpLJ2oZYAHLNgUvMSjN8whF+CYOrORE
4BHYuo9neQksMs4MEXCuCMTFEmTqGkVoHBHigAhN4FLaQL0tbky63ScPrv5LGMfTQcZMPJnusRlS
1nL7F+JaiwGpr9WB/0a/59Cp0BCN3cVaocwEPhVaXbMo6BMDg/rGRxm0Qx01JlCUW/1skmzmbupl
zqNl1MPet5CKlqHONyN+5BsHTMJ+dEB/i7GCoD4v6tbClAv/sFU3nT+wdfvMzQ4+6D6oA0vlFzvb
Qnm+CZjmRexN0wmz9kKiAubTq1ky2oOFUDePIzl8e1yW5KpkxGFcMMiUN13COAUPJ8M0FBhXYFDb
cxd7896xQacgAqyNx8E0GW4GFRM7EEe0wyYY6GZCk38j3TYHPrUmUwYTPrCunWAw4657Nkcep6pF
zOmEmfXlIwpKVMT70LQxv+DHt8cNPjQHG+aamMZoLsropZ4BDSx3feH7Z28WtCCk7k90IABFO3oi
JqwKPbyo4AdY6WClLnemp3jnDQdXAN08Tz0KA335JoRrfTkCqdiuSNDb3LFqdINLFx8HKxeHzHSW
Ux7E3mGmN7/+ohs/VfYW9DOdS0T3w3bMqgdbFX1EdwxffIsfVrqN7BkZavtN1zpAsVd3D87kEBVY
ZMYFeSG3Y6v9TSNIYZhz41vQkQRuifrFGQkCKXMdX/IzkMGZSJiQKAz9Pgj6OWqY8B7iOJvgm8fy
guiznnC8zvQjTogpMR1utZVgcBGSNvBDverdr413iOc30PWcva1QQnJu607oeu0NfdLHGeoObUQj
webYHbgQ05Y4znqXwOEhBSR4QZbUb2VOsA98RqRTwZwkm8IhbsEMJAlDLmy00m/5vXXLjJROpydY
sQlIaeOrtk6TbTFBKvCyEqJgA5iQJPE8fUvGyT0WykKMqUc1RehKmodWePbCFNsEYFfZKTQMr72t
66J9gdlQb9jVq1dy7IgimXzvwbcICduVAbqOcdLLGUNhcRBlOh6NtHCJRUk6cSuCfrlFmNE/oB8u
IvKPfNJPGK/vvMXzIuX3MeC3FKpbuOT7qSsoyc0yOyf0sYkXkN2XEI3AhRUaSLVwW4b9bm4SZyYg
Y1RFcTHUXzjeW6/Kq4MrKxzhIGCKbe6mLidJ3m7G+TZesI5KDRyS5t6wlwGcBbsCRMUAziCaou+5
izsVu19EKjpmXemib4Ql87vaxck/Zrp/pQlH2I2yUvtaB6F8LcrUPzNWrT+hvDTjDd5R59lcd0jQ
Ki3A/yBFclmPF2kWAHkFHvmplhAQkFfP59JNpovZ0MU7ym+6l6nFzQU3Hd9Oflt9rQYfmoBnCUBk
eWPzirT+2SpscQnR1t14DMYxAU61oNYdCGPXyOufnBr+LOlGFhT/aUqvG0N/KyY/eLEbH+9EuARY
pfAREFWXb/MJpiRnvAVoR1qRVzNCpdh5umcly8v8mLcIZltkVtxedtuzpqrAuOAg3LUQbA7tshuy
6hF074uCCgL/gAwLGjfI+0I08IXVfuqd3NkVHlR7MnP8bmT+EUq0jF712BRVcymX0j6BHuUoFQHL
iBOHxJg2GNEUDbhKjpRLnvFNy3JsN3PvnqzRC56l0dH+a4l0+X/sncly3EiWRX+lrfdIAxzzojcx
gsFBnClpA6MmzPPkwNf3AZVZTUZER5hqXVZWabJMo5wAfHj+3rvncosZaHqK/CdY8O0Vh2J6S6gY
v9JFUzzFFV0FZVdKe1sq5qgBWaiiZNsXAJgXiDgEl6k2vzN0bchJk0NoT2pL0H1M6WUHLfJnMDhQ
OkjvXEnXyS91Itvveala2NvbOAsryc1U9DQpN/AZti2Ga0s8MYorBBcUAdyqbG8M4QQ3McHQIjbS
uFnTUVFhd2bhzkfv0D3r/0ebA2/uONNQydhUdHW/nXZu0XS3Cd2D6M/T8Bn9lc7BZWtrFAj+XVPq
xTddKb8acTN8xRPuYepws9vYFqBABeD8NkZ5tG1LRV+y1NIHBN7IjcKwqu9NNW2ypW9hYkYyfjP1
M2WFGe8BfjO2YWjZV/RogJhP6s6+CDOXu2ksgm8A+JHpsBMCy1ACLHek/chVh/MEf8avfmarqzJw
Xwxy/pdqqYktf4tYVbJqHyiu0NVFHaUv2hFPb7/f9HMjFe9tjK9doETbvrZ5Y0iOtgibZ6ipy0vR
ffvF7kPjMYJpQW0kYsHWbrgYcmKqMbTcjamY1O5Dccsd5JkNOfkky8naVRVloJaa2rpMc/+1cJNp
mdaD46GXiG8s6WNjZCrcYkRNdCsbgKtBP+T3OWBfIlzljk7u9gKBWnbnR4p1a6NhWFlQgG60sNd/
aUEO7zUGDFqT+d75edh9yk0ZXqWwnh+MEmM30I2Tr3Rf4lwBzJ0024ztdt2Xekl5Wap3yGssD7ZN
tyzapNiOvZ4+tOy4FNNz2iTpA9/WafcYdDCEJZLNnT73ALdD/TV0c9uLg5ATi0Bwx0aqAJt1+ytC
ORsUDJZVTVAlxL9F/qtrY5ru0rb8pmN9+qVxWpo7FwE+m98KNY7VS63s/EtKafGKbAkyQ9qAHjuh
yHGpuGigb6K0DsSyyKtKLvS6KM1NlcuJq1lYYy401uljniFkQcnjbsNo9jImhfVoieYnDeodLGhC
lbrS6506gcUyuTWYqaBfyDS5JFX4KU0a5iGQpTXacDVPwZZrx/o3P9uZ9ZzhJ7akGBR4RIXpinTH
90ZE+NioI4jzmPN1HKjbS+vV5goi4+kKAtEdMRRSM5s0kdI52neYDcOlUZhoeyqdRAqc+0+Br3k9
aotfIbCtW1NVxF0j3V+VNJTngKX3BCSsDldmU1TUqWoKmrQq2gtgSMUWEk63FlGVr6x2Fm5gyXrG
pnnOpX7MggrojqYFhs/VnAMcGSUhkfeKU3uDQf6uV0jGRWXBnKy23MezMz67B5ldZx4NpJbqWKSk
9nW1tjQlcZINVLxAp6PiEruIMmhmaVCm5/pzjzwYonmq9YgoTLa+j3lqtbFK0o8aDxY6waOMDY6M
uNeu1Ra8z+lk8gG1gqfShD3raulPPugC1xJTHVM6wDwkg91VkraJZ9UxISeTd1HRibYteibX6UGP
vUqhYZ9AHs7EvXovSW5G1NbBZjXemPAWaVzilK5J2XEnNc48375smH4HlwVNCcOGAHrQo52w+U8l
jBwvG0OdjkNfidncnJj2fjKaKemP23KELp2kU3jd0TB7Zvy5cLE/RwXNDZiJO3ONZq+wMQZGGUID
azwnU0jA5zwg7VFPp9/nPB/2B6E3HuHHrPumLPBxvkiN46J1Re21LalbewiJIgJb929SoU7eNAq5
6KE1rQv4OpvTQx+bP5QMTQGpgk6SuQr2vqTimobUAqHDiRyScV3qJoXoeE4E24qaVsgtiMBGpLXr
08MeW/pwNIjN+bJUpme9wLtKjt6g6rAjhrWrON1pWf9k4bflBRaz1rWZv6eHOzZhdfYY1aDZhaaX
vRcc1JWq0UHJcE1rPlai2nL5l+vKt9Uzu8whuIMJCz4AWCrFPdxO9l/oNP39LRFkwOl6m5uj3/2Q
kPqh5KcabtGWurWcSX1FlEUyaSAVf/pxj01a3XUsWjvoD6Az9uPbTWy9nXBCrj28HIw7s8OiugzY
Yk+Pcuyl8gnn8pVK4fOtyPXuGxo4cne0Y7ChzrtAH8/YKneUC82IyzPf79gDGUgdYEeSlXfnIur7
6ZLILgdNhdxhwDZghXPgV8spvp5+nHNj7G1qkYk2joO69jTRXk9WvTWc7Jx+6IA4wuRg/tF1xVQ0
YR99fA7XjZ2hpnrvlcSu19COxE4UOYWyfog+hwo7DAZt6qcATduqpNv/wvFpBjj9nIdLD6muSQmF
9eeSutjb0QyggTqon8oLNLqQ26KF6qkl1VUKYe0iKd18dXq8w/fKeDYgZ+Ioodn7a6+a1SuzoNPL
ckmAYo13dqjZZ0KJw7moU0MH7kxqVxwKs9xAa6c6SSvEygG8rhLMOI7KVzZ0yjNT8chIPMQsGMKP
SD+AxrhNhPnH6BQAaxw8FpTmUh/tx7KOn0+/tiOfCRKVgNhkztGRMW/c71aXVWYJFDO7oKtdXdfp
q+LQc5IgFq/8M6AfcXjGztCr/xtqb7sgR2XNvtUYpdN5vjJyI5j78NsWgUOPIX2fT0+jSTxmUv9A
3G2Q3VdrHLnoScQTYhJIgKn+bkVDGi2rdRLgmYHdnYncaEczCza7sDau/ZR7oFHlOlJXqkXcq9p1
Ktq43dl9Km+GoiODjfgRXgUZx8WAGcSZB31Din08ZznBqeupLACNDvq95Zemk6K7UK88ONPti5vl
6o3WO/ejZUWv2dTZu27WlmIn96WWSbABBkfORFoXFq7okUllVqtKzBu6p8znYgSvGo5odo8q9Hry
SSxlRYLbSzKQb4x0e+HXMe4owYB5Td0Le6fESreURmF41LbpLm4dgWI1iVek8OyrxKCXIU5cf4m3
QLhyg4F+5ECuDCIJl7clFO6NEDC+2T5mbX8819iXaN00ObMI+ffmmp/1FdHHyHuJleaqp530gq8u
vSCusQiWvj54pwc8DHgg6NA1ahq0DcKM3juPcWTu+wHlmefOnhzkW7N1BcHqytLLdus7QXuF04v6
aERu8Bvz//9C0I4sX6I50D+Y7ADJtvd2+ToYeyXsrNwjzTV+7q1B+1pR73k0NSv++ccPSYMHuxG5
Dv6/HzpSF+W+OXa5l/U1VRHsrGvStR2emXFeX1hNEjnLhgL7uBgESfvTgx95TuIq3aIWzs2APpOP
24dN9yxppzz3kFYAyBzyx0AGtHrEY33mPDkcyZg3KQ28Ptcr09x7o+SAmqCgRQ+qnPMyjkgqhIM9
UZ3q+h9PU8INGqZojOL2ob71Ib/bEsumKDroAil9BWgK4VcCQYs/DYNpbUg8/fjTF2igrqSnGTIh
VeT9YyvArCk30BZ6tNXonlKOeUENkZpOk+pJc+YdHm72DEZoQ2gAeErs64oR3Gih1WU8mWI8hrry
Uk3Oj1jqj8FgnYlB5rX8cQ9kKK6loOUEe765t/QQ8ERjrtCIgYB0rZMrdQszXdhpPy2m2cs8Feei
0eMjuoSi7twAt4+yU5AvOID9Eq/SeiCl5WsxotSo4TN0CFoWYSeu/vzTEXjjVEDUwYh7M9IEE2S1
vp1AiO92tN97QNk+RZZ6ZpjDwAZDBJWroe7YRB/7CYXeUSV9pEbi9YpQHhU7Ny5KyYl4+mEOt0pG
gROpsTMjNNuHNuIPLvM41hKv1slokenBUbP7ZefWHdpvCurOtNTH4swuKZAUHMySeeOwMUaDj7a/
1Pxswv84JJngmiNZcBBhnHUlmhY6a5X1lFPEbkYXk2WlQCe8tCe3pOyl2ttWVsFFSh15QwPs4zSa
1T02pAk4FeAcb2FBNVsw0xZnPblisLygbcwzv/3RD+MgbKAYCK5t/8PQkhCmVDZSj+x0vo5HN94p
kjzn6Q9zbN8z6askpeSKmRX3cYfNEB9aeVCkHvIjWvWL3lMT0AT2H3MYaU1FM09syz6ERHhvJzeR
CedllbMRyVKnkcUPL6Slys3ppzm2A8FlIw3ncCnn3X18milWBVR/JaF5CBpHb3NMSRPmLECNb31s
/HkUzZ2RNlGODOyjAN59HM5pI6un4Srh7uj/mN9dHVl3We2/nH6qY4vHYbXj+0L+5rdy5d2JgUYq
16aCxZNGpnObzHQWzTd/UGwpNnVgOt+HtIwvyBY2Z46qY3seHbFw7zl8Dy89pE7VUIcQ4AWBgNit
ICIJNmX8XMbTAwvxzGjHJjzXHsFk52Z5kCSDXUILaQksFLl+soUoZ98NIj5HHXhjce4fHbxEG/yz
BjNh/8LvdkIiXakSz+kG9RnHqWKj0HG88GNswajN2cNTrDkFStq2/1SNeXJjpra+DR16OhHlWBSW
43KlVTCbcKemH6NDVHrmJNWOvnmbGzYrU0dHtbdcar9RTZDFnDbSoEzQVq9a6xZLusqai8h2XjpJ
dsIuQ4oYuR49J0PfXABJ+xrS0TFZZbsrhwxVJSnrhTUqJXx/nuP0rDyy1qhpE4La6H3m+PDj5E9t
fodIEm6j7/5RTho+gSXNlH5K/8r4enqsI68D5i8LG/clEsT7YYzQRqyKnJbQ3td+qCQcVpmpviJK
yz3bzZHXmFZ7JsI4sug0jYodEQ0n1kGIDVJ1lHVQ8Hix+TmMAmUp6NqhjlFPCx3m2lNVD9WKboze
+/Nn1RDDzRkpAsT9ndJQXNoNnabwuKvdVNZQk5VO78jGB0B6gmccWYMzs+3Yl+TVkgYQGrdfY+9L
slaGtjGqwlPUoFqOWk9XQq63d0PlZl5mcZE+/YRHzhwekBgKYAX52n1aLlayMDUKXq3sAyoXBnwD
tSqqlU5H7L8zFJhM1PsEjPAdP07S0jaiNsu5omlukd+aaYUdsY1jSNRp2pnt69gchcrJ9DTYVg7S
3z0tcflEZsBrsu6xC4ufplk9psijF1EAzqDL/9ytiA0M0YWANk35ZH8BapJam2im3JvgMi5Ue7iv
uxqmEwY3p7/XkY2ZlLoKL5bMMzKO+Xu+O3/KaaADDPNkLw3Ml0DKrTNVj6eHMHX+jr1d+cMY8xx9
N4arxElsQCLxaOjX0PdF5a4xG/NedJa/8NMBMXqgYgw/1CWefnHwVAy1TbMQtVokfwnJv45uSEwm
lgVAhLWia9oazlXqRXpb7ybDCO+EG8hlPuJP75dqvs0amrO43Y5L2mB9jH8BVkyqlLemhhvuIqZ8
f4/CkGarXEOHXmRNvQX+6rtcoGTwKU5VosMimg0DIjSH0g63WDSOF6lJi2avh9l1j0rLA0v4GBVJ
s+QNz1xL8qYLKGWlR3MihNQBahbOMCbNwskAfFSPlrPP7eb06z02NznFgQBQOaROIT6+XatqILda
zE3ahF8r2b464MYNXdngTbLGPeNvrfQf5CcMtuo52CN9T0FobzwzHPNKD8bca6twzjndgPq/GNr8
TPB6mPJjGKqGJP7IESAv/vhYhkxCvZZuDoo1uSvLqKZn0PleJU8UocHbKsvOFF+DOj9zZdKPj0uW
ljfK5Xr/XuGWWZWVg0lOpBinz6FUUQnVhnKH0EVN1/TMcMfBptZft0lfrdKcJkGly9nIK9FfmHT5
m/GgXOhqp2y0FsMKn8ZQJly5pd5JBduNv5ka/MVB0goInS1YuS0A+6i3J+x6/QeRGM3SmUxMyNsY
YF87lcE65vdB61/+RPOh3cZOOm1L7Ik3KLr499kEcqRpYyTDtniu4Dme+RTH9nQLiIWNiJuNQptf
2bv1G6mNmeE6guS4fR0phy7GQd0mWtuf2dCP7UXvxtkPjPqyz1LwJbnnmKm6hGXTLbMwXJ9eLscO
RAu0HHUF6m0HUnC1why0Murco+jkLEd4TVzGX4oE6XTYjGdEZ0cHI1/JnQX7hIOw16rZjHKMWem/
szJuotO2N8oNHaD0UrfRmdd3bCOwSPtzWiDZOwh+03HUrZguKq+O6zvR2BB3/PEF69WfbUTPQmid
eZPasXkx17y5wNJCYO/XaaYGfKtjEKfFMg1ReQlt50z1AKXSNFaFroSeUVbtUpaufh8hCvbGAFED
PtH5tRM4yQYy5PhkIwlCnuEH2Guf/tJHfz02RNJI5G/d/Y1xkD4w2pAwZ6jKn7obPIeif0h1+kj+
jXFsQEhElGBL91PFTa+MYUk/nsdNtCSb077mowJRrKvPHKTHwlaSUzRtqPM/7L11qA94nvj0Xnot
mpGwocV1yO/qwtzFjvYpLarHLHXPJCqOTeB3Q+4HrPFkpPToqZmnDHIbdMVPgII0t1u7uujP3Dn0
Y/OXGylFMsJH7sJ796J2cIwSoXjGNiPGr21Y/gJhha0dbCi8znGWUEpI5xk78jqqZq2Bos2dmTVN
fy74IoOkyotfOY3XCRQLqNrQGYVt/RBMLq51QDGXmd84G2kPzrNjsmsuLMy4Z0aDBAU6pzYL8Usd
BHIWUG2yVL/GRYf1lQmhkJAvcnqc3EY9WncYAT1gPGFy2AvzzGw69hbcWalLioN5u1+AhdoNmQB9
gjeV08XUTtqiVY0XszQvyZm+tNF4ztTk2CeelVk0ytgkW/dfexlrwVgRDHkR8F364jqYPxO335UO
wNlfNHNP+ukF89Y7sRcQ0jEjeECWC9fMvS8dKGNKlTTNPCub3GU4dKDwQqBYuT6al2GRps+lyJxV
bNA5+SYXcGAQPGfd1K5bWvq2yjDQuX76lzry3gk2Zgk0JBOuE3sXJdcCTNAKPfVmk6p1WI/WdR4S
No5xAW29Br5KX+S302MeQBIdYBVzdMPlhzvTwd03kOZU+j0rupl8WllBh25oSNU3jQ/l38XqdsFM
oXPSTNduUIfLkZoMygtDW53+RQ6NbfhF0IXTjqFxzcH94OMRr9IaYWVtlKFbjnVKI7OuIdLT6Y7e
6ty85M3YF/DBzEskVg1oZpLImpJRR43qsL8d9EHdjKOvfg6xo0H8P6mfCYvzbTgwpVBMwfOSrrml
Jf/nSDM2W3a/Nqw4XNMrbMDoylsPcp29xvzbxjL9EqCt/pCAwPjEskWENrIQXkKnc3epan9RuzE5
czE/clbMzhlo0OHO8F7nRfIuxCHdFqcNvk2enSbyIaQtzZOWjF4iDSes0+/62FA0XtNrgBqdY2OO
gt4NRdGpqrL5WHILPVyVlTOr+WSZ7NwwDV5Oj/X23fZX2pz91bm9cgzuX/9zxUqhGkZcDuA0AfKj
YIzYazK0rV+CXsrxTb7UAHbctlIMN0IowR3kSHdp6Gm5xaOg/h1K/gffcAbfQA/S3IP4L5TA6rV9
/a+fb+7nN6/Zz//57+voO4mm1/w9weHvH/qb4OCIv1iX+HDh+cLSJ3H4L4KDq/5F75FGK5xrzkgS
i8jgH8iS8xeJGD69xaFCWW1OyPyffTlKUspDzhzas/jNP0E47Kc14UPQbWkQWTPTDBIye0uokgpS
irTRLnOIfW217IMskl5tzjDOUM2Jf4twRGcQJ5oyYINIMQpKa1hCH3RL8xU5by40EOqkapGAx9ZE
HZj6phFfBqJSECP7OX5LVd6wNb5707e/l8N727H5N3u3SATlC7ru5sPWYVEetIk5TTekxFX1Jf1M
8l4Lc2VpYt13Nfa2CkFtxC319IC6M++nH4ekJE3qnd5bzI55Zx83ASVKEUV2RXCJU/VV0dqordKe
bNqWRElQ4d5RKZWn1SpgbjJ1lVx2Rm8bnmthRrUxA/QpF76N8cti6imkI9L18dYVLTJJJ48wTyjy
DhPQGUyYChqPtoafF5e0dVPgx+cXJriW+LW1qOoqm5YmzWvA+Iacd61YvbxPJ8hSQpvMV3SkRbOI
K4ehXCxqg3Vt+7MRpUmDLR0wQIuWFl8Ew8W26boNIfd4PVqReKzxR0GEoWPHVuuYaYwkP+kuaFFI
1g4spaUdRGOwJsQbgjVGv/JWDY2U5p0wEI+aBtRgEdnQpBaoM6ovMIDkbWAN/BoSdIFE9i/KL6If
kBNYhajCTzLM+I3c0dQvoNyE8qnGy4cbd6UI7VHAwmk4VciS3pCLAUZk2aNVfhZQD8NdWzfMv6BJ
JyyW6Yy/n+ocsqGeCvlSOppUvuqi5c1FDT030PoLWVzUJb42y56OLlBYCIAEfpI9/7XsIFes0TLj
TCOnClquQnd/OFNmcZkuUHCGCPl0np9WKfM1xtbruRst97nvan4ceCdCrIpSE7df/mq1qXhJ0Wjw
FSyjbZvPIXYupWdMapateY96tzQjndcSKSlAQGmCdX4YoTrhPjp3u10S/abhbpo/iT2/HBfdDd8P
2cqlWyn47UZpq9j09/XDdRggIVQcNYTEIFm8M8rcgU8baZTZ6pFFmOLDgT6LrLK9KnqRrjEhASJk
VtoM4ZfjI3jv9gZHMuAUWYyQEhF2h4tI3JrX4xhYz0pvazdDX6a3qGODVzEAwsTw03CWkcjt1zxI
+pdSV2MJWZcpGw6qvO2HvnWWYTz7PIIqQ1QrpGUCPi5s91khAdbeiWhSrJXZ20wbBCy83iHKrPqT
2kqTcMoMlJzwv0Pph7rOcMCS4CRrKOI7Lt58u0gvjeHXGI9d+YU/ZvEv8ivyPspUSJ8WIciyCJgj
DaDJbhkWrvaIoRKfJ02Uyloo/sC3hV6cYq0NSeMLb4bFZYN2mLZJWQz+plGVsvnc+GCpEACxEJTJ
5gVHgovjNkHKc2liG1IufNngAdvHwIljX8hbuk0rCA3TKK90QBEBGu+OUTBOjicKhQ120Xhi8V7g
6wCQ7dD+XuZhIurHZJoU5RkWyVRdtaJW6ttRYsiwSbGsHJ6mDGvRp8hQs+Te72Mo3XgjVBhk6/rF
1BPELaYx413iM8q7lOoAX9V1A15EqWa156cOBlXQwVg9ZUUWb/k2kROp8OGQqLOOrX5eFG0NoXMh
B9jUbOaFeIw6BQScozmh9VmmTic+xT4UVai3WlJ8t/VBuwktB0NBrgeMqSRBLNFBB3X8tdZqyNcL
BMHtD9132uSlZofQIJr4k1l/KrI8txz87hTfXdspqum1SLg2LmjDiHdNZfPN27TWbuIWi6cXp/Or
5Cc8QCHwJR7BqK0ztRfiU8b5M1UL0aGRvPBz4UASKApLVS9CoeMbS58RSBGFlDX+RRO56yhwbnIi
y89m3/mz3PrBpvYxLLWs6J5woFLWcATCFROjWepdEF7oqetjLoVGapFFXCpJYYxgcezM9MBqWHOq
OK6UCGt1o2s2RmlaOVy/cvRzNpnioiwd9bkxS7HUM/Wrgv3vos3pCkzGHIFyOEjHQ5sYfEsb3/4p
AzQJuVbnn9DiXHVDXY3rJK3lHd3twVdT7/N1xiG1wuJCv3cqP/+qGWG2EbmKBTGAG3QorV3fugGC
cLtMUCoDVEmvozJIn0Tc2AtXbdrNpLS0jveSHDwKajSlQ/mpT6fsysTxZt2BTL5jWy+/xm4XPvRG
ejvYqoy3dYVSrhoRNKl4EW77qIgegsZKnyhwNsGmbnPcLjjAVmlSTbtUcZMNPcPRoqdbbCYq22x7
vV48cuiUn3MzK8NVPDX5xonU4iW0rPnVImgC82R2+dKiqnlTWlJfBLjzoue1m19RbdertDMAEM71
bxAy4gZxsW2sQtXMkWSOhAOrphb9ZdVkxdZJq5Eu11QvLmbV8yYwtbvYL8qtytVlhUCr/AwZuITm
JnrrIsd0qV+Pmd3dVK3hP7hlaG2VZkpQy5HZoN1ycrg3WdaNErbVJRv26JEwHC8GRXO5/CfDeoRD
uWyF0S2rbowBPzfWYx/10w9VTeNL13GnyzqvgRiejlD2bsOERFR++d+b7ysV+73bcFVkugOMBxpE
W2Kxm89W34POIWQoUJRxVCkuISfWZ25hc9TzMSqicY5bEf0dKIboS/gYFRn+FNrhAPivgoX7Bast
NoayFcQYp59u7wr29nQ0CdBFQrQnKC9/HKcPcYJq3MDfGXins6eqNXv2jFM3pc+G8eeDkcbBAYMA
mbv13qvUWMNKQBC4c9LBXRcz9rqhq2ypRJ27Pj3UYSCLJyOJSGJxlXzCfqNjFbh2CakDiaI1ajf5
jFM2SRoC42+Ly2bOav3xeBr3EI1pgvLJ3M8O0knBsk3BC04y9J9/H0E5YiTQInlDNNJECC/OvM75
dX2cIzzcnABFUMbH279mjFlgtG7dGjtg5URXiIAIfthQOYFzCQ8HuzV+aqlkPX9W8TmXfzxJHRPV
DElYUr3iQD5T5AakqhQ7BliLs9wDIrPUhnP9bYdLgVHIRbg0VJmCm8nHKZr6Ysj9qLF2Acxvb4yg
bNvO2dzfsVG4UDr0xGJxSw/wx1GsVheVqfAsuBM5KysCTU4P178xTeAN6iTVuO3MPp4fR0mqDCdj
SB474cOBJ2PEpOjHAWXj6LfaTVvKfjpzpTvcv9jT2cN4LCr2DPtxyDzq/XFILWOnFL71WevgfU1q
TyjSUWFa56DqBbifiSlyekUc7iwkdlwK0DwtGZ79R6VfMFKnEhpH0rG6/YJ9srV6ZzXFmAOcHurI
IzI5yFURg5NE3d8sbcRGDJUJwOYzSjvTisupafEXNJgwyXyDk/OsOT3oseejpuNQz6fn7KDnuMdu
QQ8hOO5SCzZgnhn6Rao64ZaLztmV/tYr8nGpu2QnyIQbtmvPysOPH7EIndpR2U92U93AQo+1zKRL
wFbT+7Kf6psCJ8ocny3CZDkQ1w3EWs1NX2E9tsGY2uByUZiv8EGaH1RLdKLOKU/DWyexynPtbYcb
L9U9nSITO5JFgmbvQMkjc4jw22KGZzoDRT70/FgqnJd0JjLVYpew/vSXeANW7r8dOnvpf3GBFB30
EAcp+RKfM26nOAqxrnR07g9I+LAFqzWOzLD05/keR9pN1aXVFwjyk7bSI1feV42oUuT93VRtiJKi
bYsxSvjHhwNZTpNsEIuBb7dfV1ArzF57h1WfTQ5BN+Tcr1qg6Du60/NoMVTquTTOwdy0YIeyGkjl
MEXpHP84XaqomYN+sCe94UPqUGcnsbHKmaZy9lg//fqPDUbeiB5/Op4PRZTOhJQ7qKAmSZpmbuMc
FpHagBfGXKTklnR6sINtmicjO21oc8Ma29leXAQTWisbXx2BXplcLIOoZWaxELklnh5ov6ta0Eql
W3PwYPJwtFXtTWSwXpG0SnsggqjD5lblDtctFadp6bugfN1clnFPJsQI8N8IhzBD4FwCBMNffD4G
i0reh1FCnkAZuCwtGw1PmMmua09VLFJZZL30jYo6get5lXA5fmPxtTkegdmfbsRvvbt0T3Gu0We5
HwpFQIZKO2uanZiwAB6QVF1iQhNtAxW+7OmXdrD4GYo5YCBQI6V30NSHe5loe4kzR40IFbeLmOen
5c1d0xhfXM6AuHP5w/n0erf0kfSxH6LG5p+aiUP43lfKpwxiUW0aO4sW0p+0cfa72vDd57eEiGUj
6YUJm5pPhZTizAEg9qeIwcjURyydkQXtq2/dXu/qF0bqt7Cpo3inYdaaTSs1diw6tUbUxLrArtl3
vuHDlRirvmi05sYNClagXgeRJ9oRSx64EuO92mVkEadkztdUaAi5WHQ1f34zuKgzq4kxatSiWxsq
cM7fBB7Tc0EegalPgCnemXEzPVOU47hTOAy2Y1vD3+prqIkLYTU0eg2S1FjjJ+T9EhJH/iKq+mAu
LtGudA1nIqlXqpZkdwPZhpvaapWtBM54i/JDmbYQehK8LVssVFUbZ09wNrEKmMY2O3ClRl1etQlO
A0s7pYFuVVA/5QI9RTtIKtoSvxoTeGanhRU8jq5Ct0vuW+1x09WnOC9YM4iRpmVXaqn2Y6jBEl7F
Ssx6cWU5J0PxsQxv+1HyZ1uppuLCAp5FPbAGzeXRlc6tKK+QT6+nyv47+OwTn8yLm85xTVWy1sI8
NfH0zhu8SxMNeTmAItqpkguUjfK+BH8W3tIgloLICaq+vWv0hg8iSvST60LLyuS+mFTOi7prtWpD
n5S8T5A+XQWWVST3dqk1P0AK8hQ4lprTT/wHOuO6rrQ5FTVAelngzMQP8ujmq4nDIE3lmmu460TE
xlU/e3KS0cA6FV0UYNiNVWIftiIPQuaqnUIS4U42Wvq6133+xs7CK+HbNOj5RSXjTnmQgCGnZZVM
nFqumhukcMJUb8SnfOjN9l6LwEqtEqZLeMt9FQabNtpDuVQU/Ez6vm5Av+E4oyynMsfhyRJzZ+AU
MIPyvOciIewhsq+M3teGixB8rs+5OhPdizolp+WgkJu2kiqsWEDYIssYdKqsH7XcrNMtnFgmGKVj
EDVKVHM2vMUB5OyZffhNkWoIrYK8mWbZONCh75fo3gFiyV9uO/m3ztTL298pODPt+GX0UGqPRizM
18gPQ3/dALstvd/LyhLsLeAH9YvB1mPnNaeNGRyXiXxJA40VeWR7yc2L1mAbry2TWVQ5FjezMDV5
r6KZc+Z63HTfxgiv8o2MyMP/Ls0g+H31TX0OJAKD2M4pbOM10+I5E1uTnl+UtDJ7EvjmtHw7/myr
I8kYkruyr0yAoNMiUSMZb+C1qc1lhgf4hJ+CQqUhHQ1erOH3hr6JXRFEd01e8YtoKrkTWLmiAf+j
VfJrJ21dgT5vm0ly7xRoFq5NmeI1H8e5MYN0o/Gno1DJWMdOJYy7USvJAocjsTEaXm2wM85jygAh
JgakK5grBtWchBXc6vYLgXkCS8KsW9w4F2nUlxgC+z6GBUu2cDPepXVDth54yaBtyKBNDimJ2PB3
maoC2QLCJ1uHBNnU9fHw+8T/T530XJ2UHAnRzf9fJ735OfzX9U8ZfS8+VEp//9jflVLCpL9I6nA0
IbGgJUvlxP6bda+pLtx6KqEszt9V1H9VSnWbH0J5C0CRblpbnwvz/9jRaH8hDaRZkN5He9ZbOn9S
KTX3wjl1bgVELIeUmXIsRdv9QBX+GLt3Hl/VAo3vK3rrmedl2K2xVkNXyd2FPtRDPNLfXDSZcjGb
RJg1vG079zgJQXMozfij1oMuWypqiZt9PPbTpcwt+2dVp/Yq4tpYTxW6r4CjmdJEOozGg0JA7kDT
7DshyuZHCmSZzWMMSCStqRbEoftJjRQw7X3R9Rp8UKuty/FBz2uAzxY1GPULSyGNIEVROWE/CQs1
z3aRo0CSdmzYfj3wKXLjwWQmILisPq9K5yEUNg5icC/J64i1lhlwEBYxfFoorTQxamsnpttAfYkq
u8UIKi97ByxVo6J9v4wIMbr1pFbfQwXio12V4y1+mDn1qnGI+VEEMNNX+hTs6Lf16n8W4LkFiJj4
5AK8jvL8Z1O0qHx+9y9c/Pif/54lyPzUP50K7l/kebi504+gIzF7t/5c+y/kRGQLnbdmhLcmhn86
Fdy/EHHoYCvmzlxh2kS9/3Qq6H/N7CjzDY2FovEPOxWQUHwMoKGKkIVCEjm3hc4C6r0VqGOpmNGc
rV7mqlKEVQfI1lJWeGv64Dk0Wa4T/CiKxaj3gOQlggOQZWWrQ1JLcdHMpiin0Ds219itGW4BQDSe
XuSUGsaz5nK9WQ2N9g0X1eApk/g/RoFlvvRYeV4Dr2tvJ5qi/E1UxIh9CsAK18HAf4QvKd1yq8Qh
Qto2zi/tGF+8TEKdr1v9mzLgxn5JOVg6ZDhFe9XHrpE/6Ynf2VcNcF0cYFNr6PCLzPSZwT93T4hG
Upwu1IUb09M3YrI9Jc240mtVX4a23n35X+rObLlxJM3ST4Qy7ICbjc0FwJ0itSukuIFJiggsjs0B
OLan74851V1ddTE9bTZzMXcZlopMkQTd/+Wc8+F/mlj26rEyLtLJIRqqDv/CTvLZPiP/q/zYsetG
IkFL8lcrW4gJYwFNPmpesN/gCIa2CUL42Xe1feyDIdvbc0Hcu1i2BLTnfI1VjlmTvdq+sHOwDo58
8AskBAd+xLnASE+qzTCD/AMug3uic0mHGyzjc5YQEkKzqKYj5RqVWg1wiAwIAY4J/t2GTYHythxE
/ZNllt5lFCyErUEH1lELoRi7rSJ5W6sweG4DL3nphsUOj5xkjrEp+tYrgTm6lEaknRbv49Rl2Ers
IJbYAngP2jFSxP+dfNGU56ENeC91ReQVrUWCOGNZpvOghzSMjbTNtkHur0+qTl2O5oRM8YO0fJT7
HeNae5hQEE4Qe5jejhkReqrYhUuSHNymst/b1YHPuvbG+iLKoHSjIZ2C/OAaZli+4RTT9SvHcxCY
W02ROxtbEvVE3+9ZTi5mfwQ6WRNlUpRebn2mPcg8Pjnicj1sCtuqd2Nbte6VkOxpO5sJkbOito4s
jwi7TPytQG8BJ+p2Nudel0ZuoyoAkWJA/jf0YXTLIiEY0rOnbUlQJEkgIRZqI3iRs7epPPuY6u7i
3cJ812mN4JJcXbUqfBlkzs6gQQJZ72run1fDyB5nfB5Rx/9ml64zgIlx+bDMiUz5IE92ybg8s87q
oRCg94frXtypyjCPrefK3ZAo+8StOESSfnLbGyj1K3fOyXkum90UNvnZKJf1aJLxzAdU2q8kpP+s
QRnFykqDiEB/I3ZJX9w1dTAMJxwOxZG26KujnD91UC3OJADpzbpWxNjAjWZ/Hfduq3fu2vL+GGqT
V0Ydp8oQRtSCAyfxOfvtreo9mJE9CNZ/uD9MaKBuJ8MYMyNoa72kdwRR4i7I8X7As30ecoNcdcBz
EXu+JHa7wnrgty/OhbcYHZv/oT2isNK/4Usum5Bs113Al+1AMvRGBlSodboOh0apYz15z8opn2BS
3K1WQmOozRvE4iX3CXQ1e8BZ6fTUC4CVa2VvQnPZpgXvfkocTDi6r71S+3CZLwXpkvCl9bzr2pJ8
/GRF2pm4b76DboZkz35jVeXv0jU74pon6AIkCT/nBup98n1jMZDsCTqcQzAPL25LqHVRkSBmEhYU
4YhwH0myZ7s8dzXqhHHi2WoRE/N5+ATxVH1sZEIfwq78XgNEiXTZ4kQiNRE3HStrIl2KayaG4qAZ
bG74VliPaaYeR5JbjZAXtTb1dQ7d4rO8nWZSJwFIq6I3zm1ru0+5rfxT0w5ZzAdGT4EH4SNQ2Tu4
F/oJe/4DYs06pEHPjCBXJRnBN68YyoGTXnJn23OsPw5kGlPL+OIoi+Ap8bvHWw1EvncQnpvCmIKY
lPnhB+eK3thjkIxR6wzFtbCJzleDHPYmH9TObJRmpexlT848i0s3m8iLjIGYfpKbUxuyjND3y1xB
cgPhjvU3IOWif+oJ8uMdukHdzWJXONLh12vcz8zNIYFl3A6KHB5pEdtSDC9lLf2dXa3J8ySnS2uo
Lp6JS35FV/bqgUCPSmP87Ffx7qf2ETCoz3OsWxxr5Rxl9rTDyXhs/GIPBzHhXVTu1bZStZ/C7rsm
bXbrdWt/k+W/tIRW8ABLVolVVo5nT03mNbOcJy3au7LP3nxJXrUNkt7E3BFx0m59Q/x0xYT2wfVi
eTtLWyN8CHtn3+fF/DTz0cEjGHGncoyGP2WSWu8lwXWbzgn4qhkuI6NgvATLuCWMGiacPey8Udnn
zi/CSI0tTAvs0VkslzLcl7Nej1kzHBCKn8Y8kXsYqXmcCqNFK2DsuMzKeE1EAP8MADWB49r9Jvh8
uKGMjfC6rKb7mFU3jG/QqUupcyNephEkRuFlX6RnuPFk67s5V9wJU/lqueOhJqVfjCsXayHE1u6G
ZwA+V5UH1fcIqBEO3HsB8nA78npQ7jQyRoqfn8cFYHlXWTsXqKEdp2AjrjOB4RDYE9VuNGOQs5d7
6W4xnCXqdep8JI1u4S5ZRH8bqCPabSg5mcbKqR9SY+zJae8y0Lvca22Oj2ppiJfHrtvuat3qOxsi
NjIrm+mBNvMocYzXzJhu1/OUbhpfREboXScTExlqqfreTNuRdKeldNMcBXahn+rCCI+il+tpHp1X
dzbbL2yQJKUnFeKkHbgN54bOsPDFum4Ds5x71t6Og/iujPHByoI8HtxpeOq9+mGqDYMJDgG/C5m9
Eq113zndjgjZ5qRW/0fY4zSZc9AeBuozNgfjxq5L9ZPj1T1M1pJ8FqvVbREiApggg2RbNGO298Hv
RSEB6HElXV5sP36IFLtVbYbGhWBh+daKYQJ42Id/fKICNhodTeRlTvnZhMHyHEwG7ZIOPxzptXEV
VsEbsOB8YyS+GdtBVryAFTcRNLG9EAH6d8eZm83s3r5EfGBF5MwOSGMEKHyv+fVSRgjbqvjVdvJr
MY3gSYh6/OH0IwHgOruC7/U2Cw4XxGKtVcVhjn2aqVTnRq3Zled+XZtDobVLjVCnF8suD4MEcmh4
AUhcLZon1EmK8OQw048kKoeHNfDVD2MVBwI755exx1EARkTksVhlflcPwy8lw29O53Kn0AxvGKLo
17ywzn7tiH0rumXjobLcJghlLgXTrQ2mCLjRxHPWsdEUNlInfKwkpKi7wurJph/65Q6gpDhMjTVv
gkx9lykhRKCEcuuhbUfrmQOyR7GpHWAu/jBl5d6tU4RNlSu5vHqj/lBoB84pwKldSS34Zk6ds8Cf
L0NURe7iPFeZY30x0fS/CHgHLbLeeChJpiKDvRU4CN5zmwAYxIYh5XE1ngK9GiCuzU3t2PcJjYrD
9xa4J8AEtDIVlUechfmYZniCLBYD5w6R0k5WY/pMrj3D5AuFVlzV41sn1qNvT7/YI/t7Bed4U7Gw
3sJvuqnDCINfZ09EXJJ7PrWTV7gQFBglbcqmKWDc65/j4A6xTawWOIDEIXW9SaIuUdx/sjlkbg2k
OgEHi9C0PDgofaKsK8ZTDW8t6ZxrkRUOOj3CHsvWD895VqHjHVj4ykCg88x25UiSOCYMd29aX7rM
KJgQJJF3l7wy9q2iUtmbxHCdDUR47NVeF4UEYaKeWOptoDA91Tx3VTf3EZttK26Muo1zd9wg8FMc
J8A7UTCPUa8IWF5l9nMShKBR4O+AqhlAJdrXuambLdlbSPPy6kwq3rIhZAMV60xpiLgUBEIatNyJ
ZXNsGvdJoO7a+6nzXdb6FVmbd2/4EKkq+hR78OBGI0SOu3bYtO5C8jijj4vRwYjrVsN+Y+tNnjhc
2dd5IDydZQJX3UI+aWFBF3CaG/YSRUNkFw2jbRBulWqRJCKUjPMmyX/JztpAdoLsgnp6C/IzWky8
2v4cJq+BVd6pTLvXzhVDrFX9h+IXKHjWb61ibeLMkDYf6YjWuM/wSOnqtXMLQr1dne6UW4uti7GU
ojskkdYoyotMOVyWSVY7YXrq6ofJl9l3WH6J7Ntnk5wf1YIWWfS+FWOJouqxWoYwbXGt50VfbbMB
Ngv/YO2729DSXK52IU4GCTwEgTROHIwjChgRTHfILn419BulZXzY4fqZtv4+sHp9R5u78GZIpG3r
MQnluEUWui+zP0aoiJrxe/PO6ov2oGT3QCbguZ4zjkfITjHqIXPXtrS3qFmdvTOMe7uBaewUxZkA
Wy7QwjyZMnyFzI1PKV8/50B/Jzr9ahrJ89M4j3q4BE3y2owrjJ25Tn8ahk0gFMx54OdrnDrB3SrC
97BtNp0QwGm5HCOoPe01ASlPyLdp3blu+1jg9o+NvjDjQcNMiWSYmleZNBPlmfGgfTWGkazmlSuh
SHi53AQK7U+b7bAr98eOJ/jn0mW/HTnxjCTTEmWO3XfR5JaYmDOv+iibArd8nlsViTA2VtS5cUoK
vKYLNnbW1USZ2wMxWrMiJcSX+yI30i5u7c7M4kaiurAnC50s2weanFa9Tjos2TRk45GqWh4F5Jm9
K2p31y5rep5M7e9Iw35ZOtId8DLeA50tHurcsP54ea/Pa5b7p9YheNwuF3nSTbLs4KF1L2694GXs
7E96+OIia5cGPzXv1zUd47Fv0juHkXmsGX5e2Nm4W7US6eA0M5o96Ai7MXCN3cBacdPlKQVAjeiy
dtxNinA3qsj7h2gy3JLjF4P9MjGvLmlefls4Wzsrk3sfnT4OqeUrrNiDVXaAar7kHaOoBbiGEZhc
7yMRCeiGp/GK/pWyos9QgkvxU5gmpMowQHhdZajiW6+mDOrWzQSSeNuLiXk+TRZEAB7XatrhyMLb
DliGJWaxY9RYHqkbj0FVY5Uoq3F3c1htOc2hW1RevS1lvi9IPqCZCp90Ybh7WmEmLs5cfIxSwCpI
XFNeuKq5hSa6hevSizMG0DBqiafY2OD2IAkxUWXnFDWWrc7B0puRj+j50EvQHl0Hsgcpr3kepBpO
feP8Uau+EDIGRYzewl7zq8XpvoXGVz0UHR9jc6NNCMnYsyyn2EDWGflNPmwkhorz5BYPuY26WDbV
JfWDtyYU/Z76WmGZ5vGHtryrLXNPNukIOMCjlyF8YaclKz0D5TTK4+H32rRIeYfLwgIt6paEFZOD
KB8qBwvFOq6Mqo6mIePllYxrnD5G3M+p7JnJAaMlhgzZehQty2nimxrrm+MTmC9nJEkZRKKNX2NQ
fOWBR96QepixPhzzfrE3tJBnjug33Iv1Dh7fllaLJ5k1WzyM/RTxbTCvhCDa+3CeGKOsXLosXbBN
WE9LYRzDgrHu6MtYKasWNDpr/UO5BmOTaZrCnc2Sh7PzyYZuyCsah638i6wUTnHa0Q4OhomLrY00
E4GNleTTKSP+DHhG/VUPjXgsUoMPMvSIlVTZBsnv+oqk6YEQuAFjr2VvnN7cEesWRC6IEpyXYIw3
fhksEQ1O8VIl2e/QUtd+tc8y9D+h2rOW+hysCh5Q+KcbF4AyIZxnsrvAGlZio4o6toq22Kxq/NMO
hJaUhvyZKSPbqtvurW+NWNpAZco1ZFaygvXc1DWzgMxaKVuKBK9x8dBlHNBxrzt/RmfvBveVHu2T
QU3fomsny24aacpHtXT8EDc5jpMKAXartnU/190mGwKENf65raxzZ3oxNFaWp7Ms9Y4pDhK4UkNb
Wa0Aqra1KH2HpIMU6d4uRYRHqTvmpWIDyak2RCzvOw+sIEgyRPVU5MOL4fpVv6tC5Na7zpBTFzvs
uAGt0iMsHB9sM3aFKyxlRzXvkZe0zBy0sZh3Gg/aVy8BeQ53iSV6JhbRX1ug/9vz+v3v5ua36//H
7T/8TXHBOZcN//Of/9j/rz+nv5ubTe+f/rD9y7L3qH93y9PvHuLXv0OPbz/5f/ov/z44/y8n8ahX
/nersEveMx/v8n8exP/1l/4xiDcF0kukzkzakTD9fQsmvL8BXMYTyGrnP/Zfrvk3n17Qv83FEUXz
TP/H/N3xb/s02yQ1w2JNg8T4v7X/+lenP7oV0qhQEFKNo4r2/lXc2pFkq7RKsSV5JlVmWab+OESQ
l2Dftr47fphpFeAi8pqnnFjT621iHqkQN05cC11sreAGToXPBxjenuV9Fg6FjHwDm4QIuv0scuc0
1NpizJi3auOFiOOiJhEulwDurx24z+w8llNzZ6asCqLGLu/arJMPQeOE+8oU2T4JkgAub0ntnlYG
1BEt/f2aZ92R1YB/0f3tqCWk2cDSgfiEOOrQPgdzM/2Ulb/IzYxnJXYyPYK4ulUOdZM8kTviThi1
pvmob3TJtflkLEA0s3RgUjNeHSggkXVMrAJ2Mpn9+ymZQwQhviAPJUsa80jf6x4kXJzvqenUn6DN
xb0Dwv3YJFX3O53tRMVZ1VoPedZqeDxO9+T27nQqZGCiAJHFUsVOYf8G3E6H6mEiYtro0Efhzbqm
Zp2eQUkZ37VP1nFktQ0ahlXVxyVX76OY1VMx3fxKWTi+Zu0wPAsxzLQYxtp93Yxg75wKUjABpuYE
uVtoRlkCDWJYoxJF6xPZZt6RxiRkQOVudZ8KkYuObXf6gUmeW0XX5VcJdPkg1nwA/5bn36upy7vc
7O6NNfVOshvaUweU4NwmJYEBXgAIcA57ewNPmm7BXLTd8Xmm8p2ul4Ea75Lmv0bIw87unfK8WBBS
u6byeaGz4JK1En1n5Z4B9tfM9rNKyhck3tkPOeQZ0VN1S0L2MjfNltBC2I+IPMGUIW4jYTfn2WNk
7eqLdgm+JlXQdCSYTiya2XpTpacM6eOpr7NNCQcbqYGYpz85A0JKx/mmgqxLlCRtkdUPOYa2yKUd
uEu7Zt14K6w1uwurSwuJ785mBbXEspqYSzFX457ymjZ9S4LV9iOhU/dLzZNLFDheoX1Q0gk1+LRu
ERKITij6qMPC2rpi5xGPabIALCLfvM1gN2XLuPE7D7qQGL/rwJFHs2N8NBUM7Tdjrxd69Ww+w4wA
U1WIoX4VTZG8G5WfGicm86rYQkGyfjEH7HWUmZN+GteJImhcpPUxiDKhqKuVfrR0rX526JNiqMLW
p2TYQ8m6DMtTjz0oPLgU533UhYJwPHvpI1E5M7yWIcvySCeW8+aMZnZWmES/KPhJZbLQcqQxlEhS
VNM6/FkEZnCBcreYR3RO4mVlSsnsjmUTOzFmlSVQrL7ZhVldfaLGEa+M/r8Mc2o3fts5F0v7y2+v
7Vhx9ZbV1NskTOr3IqXEAFhVcLMyE+s+hoAWL2Jv1UI+aIYNgy12bgMZtXeZPdOzDt0j6lvhkrDO
95lbmNQ9AqS2IVKxmJLZx7J7iy5123zjMgHfriRAnqDbBifP7FlsOxljTVg1xb7RmhONUQj8JEH+
4li6+ZM9AtpqclPOG0MMibt1g878sAm6YRvGYTraZrvEoq7yYh8MbXlMF0ddGYbdeM6NMzx1Ye7y
xgZV8UPmhQJVaTHp5jBL9DFJZ8bOLPTbn2MAT5pNFHkqysQrg7B16e/dvjO+Gy9g2N9bxfiwqMXg
cFkzETVGITp2IO5I5mamfvrTMv1WZTZ9LG5tXZw+T6rtMIHivXEggQyKxFH32SISuQntFvxgNhHV
ZhuTHVtm+5zKvt2QsDYx6O3IfcEDtvHr4OQC792MxCo9iqwvN2OaJ8dCcmw2lqv2s1m9pLWn9303
oflDLszsosPmhZVwqVlajP4W/8b6a8XmV21Hy1dEFemKeXU2YuI1w+J+Nq1y1GeytX2C/YgwbPMf
q5HS3yyBW0vzPVwkc24GNY41DO+aTXBxn8wJCghR+PdWgc1ytcruya9K88m3gvSBY3HGwCHX45hO
b9Sp9ZNC8vukrT6xIzMvkrcJQ8u7g1yNQVFQU9EiA3wLa//WCZB38gRLtX4w9Vw9oFFRuz6tvHjI
pYvCkmUKPTYjUPZrHNvcdvFcLflV20IzjIRgQ8FbVdcCgPO79iXRZH1JE9YjnuSrLhg6WV3v3+Hi
9e9Zz9kXkK4JXdw6JM9u2PlHuHkTCDSGBlE2Uh07q7Hc1wYKlD0IwAZ95JJcRdO2z2ycgmPKC/9m
ML8egRp7e4IB9G5O1PpTktJDiqkyIOlY5UK5CPqPVQUQh4HQVcn8Z9zo3FrPhIjAvMvJPK2m4kGV
Guelsp37pGFxyyErk6dpTW5bC5ulSpNCu13dgO+abh5SzLX72/v5AlTOuhPFCjPFNYJ9oTrjXspx
pKG1J1brYs1+JQMe5HymO4s6NZNH4JnDclrYSj3aspv2YhHiOFq6f+uSpnoYLW888H3yF5bCDVDT
NmCP0E8pPky4G+aG5X1GN+sI9Tg5ZsUKtXBgHZM8ss28HNizKt17Os3ksgZiPvZcjKjpiN+oRfht
Nrn4tnrHBu4HDO89Z6T305wSeewbo90j+jZCFhkcNTx+GZe0WzpefOOb7PKxkA9sQqafbRBMG0mu
3Ifd5OCBF7jBQ3Y7NHGD2fl+JZF+3XadbTfP9SLesV5jfx0zkgOxOSptxWYd2hmLhUl85EYin1FA
9+rB7/q8PyChUqxHfF96eLwtZd7ZPvMchsdWbSr88Vne3vb1vPONvS7PnUo3hHLDCncyP9i1wg/i
DK9uEhfp9LhaNjvQoQOFeNCDkb17rePlnzbqoTrGZW16225is81Y3r+1IRfLmueRPWcqc1OfeGTt
jq3QWCOK+lTJ+kHZO/9gbVt/F+Nsvwk0AS+WSqHzqvxF1cGyrRxVHQPVk7KrR/Sqzfzkl+sHByB8
9uyzGPyPQE/6C/UVFYTbodPoPf0REGR58IOwfFBWuZ3cyrjjw0EP2sFbrVHl/nFWb6yjoVU3mjfT
eOypOi8PXbMMj443ySVmlM9oqu1YSryEvu62FQGfj9lKvcP+afIq4/9NX0T8SNf0zZ/hnzuhv7qb
f7RJ/391T+Z/2T3RQOVER/5LA3X7e//eQJGeglYPcRPoAyIv/3PmivU3tLoebdI/WiiHf/y7ZMkx
/0aoCsZIDk9iEwPvvyUZRB71z4olnKoepAALQZzjCFonfsf/nBqEmEZ5kgDtY1XA0A5SIPaG3TNZ
WCv8et6QmYdBedSYxH0wxrPUAuZ5bOwaM3mzvPJsK8b5aW+jOZKEDkfCWtBFywT3FIWQ3ARESX+s
rexWmwMr1+s5yYNFM1lobVDsw3oRQWoe+C0ZES0Z+ZzXMavH30ERIrRXMId2XeYIwkLoj55Ilgji
rkjIk50m9MwBv2/rZMs+wJxzaryZ8tiv5/qOX5MIRoAx7Sfgm3WHwVVuao2iecHvzLgsc9lIHMql
RW3ybCWrNk4hM2qLCTsm0V9j6qT+bhIBuwFzTNJ8W+l07hjUZYb3kZliAbIsWFpk52Zw8A5EExuB
6UHZARFiQRpO6XUFOhzuGsLX0yegZD4WFVkpl1TaymQW1bP13xiZ6cC8dW8/mcILD97nTkKRpxTF
kGNI9iT+QgsZJ1ZPIoY1hasTxpb0LTgdUeUnNNeE16Rf1bqk9xRXzbYx15LLIVhUG7FtD99XPQ8G
M6Vp3qKYD/baXwmhnuabeaD79go1XgOG7n0szdQ5lFg02GLYzWYCuP7eUQ+FotxXXWVeqEBRootd
241hQYKez7SOmapyVfsAcdTmgWkDMxo0UGyDCuxxhNz+Svcg382MgNygrLPYIbnjVmF4v416Lp4w
AcFrpAkEKWyIXVZbOVxW4XwUHovnCZH1Jg+6+piLeji5CTQAyyqfsrKQj+OMkx+rLniXelJ7w5p8
xqc1dfryggqVTGpDiP7La6zkqSJ0fzOzYzzKFKiROQ3VGctfv+3J5YhJdCnZJ/h1pAwr26dzI779
VKLg6IAZPYykgXym3NCA7dvFvIolZLw2FJZxIk6Uv7WYtfnY9ah8JqXWN8cuXwqjtT/oVtuURlR+
57ZvvfkhXyp3ctwdA1H3mLIYROIzV8fOmX4npAh+rmgvtqKFfxqNWTp8IpDYFiuKeCubXPqw6Ty6
mXdfyr7cOePqsGJKk+bQoaU/kh/iX5ImgJFt6/BqUe0x9J6GoyhkeazdhRaawJeXnoCge2fymoN0
Kuc8kYFzJXgDVWDaemTiZtZVj23xruqs+OATLffzrJ2zbmiJdF23V0l843ebDly1SZcGp7xz1gfl
DSNrIfyhBGxQHSdtGDCTHdDKGwaiI8OZ8wskQudRrKYP5oqvxKGcO8rbNszzE7MB516z0r0bOyf/
gQtkHkHMT+allWN+GTKpXrTU0zO5b+2JkJd6a8y5+KBvLd660R/OQE6JhUPqU8CipYXdWVVWwX4V
yZEAyGlPfFyKrUiEu06N3h9v7NQeT9TyYy5sOB0Cxrpsq+PgJReSU+oNGcsmlc1NAFinR1u054Vm
BVGIw2jf1b90PeFykAAqTMx6EYD2BlVEP+67vA52dgZUe5199dUmnj6basp3pbvksV+702PRsLjL
SJI+NJ12HnEVL++6yddvApDGR96Q5H7GyPKDatGKR3eqNnxPhk1TzcVhIrxq37qFr6JKN/KVEOMS
a5HFt8W4pfcGsv3lGGi21rBi/zonprOdfbpeVXXDQ2Bh8KQEW0Do2mMWhSwj/6w2AvHIJO6JR5lV
ECvbl3aW4yVLqocWpcXVZvjxTtZduV89oXazs+CgMJfcvPi5NC9ikOJqoD18XOZRc1EASblrGqvc
i3K+L5Vuy8jii4q7PXU3KxIZCNXTwNgfF9GpbVjKEGYApVw79UUrlt2Bw1FDb0x0FJ4JW7nWs78g
D4zNwYCtrfzlm+geQNITIF16+b4oDv3Sqy+0lsgSC3niLsErrRr7Z8HS8Vj2HuZUZj8vVlf0Tyn8
4CvWMaQAGldbRPifeu1rLRDLBOtlZLT+2TYakatlTU9l3qCH4NsT3NXTtPxa0CwwOUmVd6hrbzoZ
aTXuk94ixnvonJMN4HcX5kq9TZ7XP8weY73Fxani5HP2yM3WfvhCN1/hUAd/FrxKSMWGnpwmkf5i
f1tsibdBiTC0xIWH+rzMvbchV3pAKsHvGQujZ9cBV3mKzL4cP9uKLT/BTMRixf5qYDGBAvNG/Pqw
bQKiXYglzZPY8wv5B5g8TZ4Y1Y8wrX1/6zZp9eWkabiv1ZxctJWE5zGsjaicV2ZqIkTUI+0yWmzu
N/QIQ3kdXFPcF2HVX6S1DFsNeOCkGmO4JAM2mcKVqH3KgF3cWOsfoYsqzG5RxiB+NFAZ986kHxmZ
hHerIZbfpqNLzawp57oWvMfnchqMlyzz/A+VwwuZJfI0tgagw26HNiwNJgqkZJthc48S1LmSAAzT
DErmRoblYkVF4oVMKJAY8ExMuRPbwiBGzKLjm5sg/JS423dm7ny6um8uBk39c4iUJ7LM2bmbBuFy
DC42Ewikz2lSX24fIMEhjrVfB81kqc43olD2RTMcPqZ2w4Q1q5uHJrWd1yAcxu0cGIhgVOPtDR8/
QoS5GEMBlyOrRBBojdOSJGb2j4GXut9D1pW01kO7bvQ0imfLQ1Jdq97emdihXrykyFy2ba37IBOV
ZJE9zuKxTOtgj+u0iSfTuQuTbuJjr1wTHTgCE9efT2Kwwy12NfU707k9MIdFSJMMKjgg3WshefVL
XCdL/9CuZQseplWHIrPtw+ywPl09xGnTRPOwT6wu+EEtYL/MjigWgqCc4E9YGfqjakJvl8j23VNl
sGVG8+jYXV/w+syBumNivmNz5MHUHYrsNLWdcfQRjpPPhugk4dJW63fedhVjsTyZTraeN8wepzPp
+imPpstCqJDeQ0JturMAMpyZL7gFutwuYOoAJaxApujqK24VtelV90aoZHVPpJfbxgliuz33Xb0b
XS3ZcbJYMnIrONhNGd4HVjBzKwT5BwWaj16mQA6kluSg2yJBgyuFHQVWZ8mjV6ZWzJNNrhBMzSzu
3LnwiHVpKF/HnsAjllVPftfBq1+d6eibC3FIUiHvLPE583CIAGHImjF+l/ZemhwrWAcopmcqVRo6
25yeR7NMX03ZlK+uTQ0Inn11Y4R66r6Vgziv8oZgTL3kaAYtE8GUHEOU4oyf0c2MyTHXI7tu0piK
UzEgUKeHt3JNicm8k81Z2v92qiLoBTFOmPERWjsqvEtGj03CEHag2tG+0uE6FyQmy1UoZCxC5mk8
pGo+ZfW0blMK//cVjVDh+i+pD0Je2/mVaAKLV+meKhlYP3M8zGyJiUJWCWLwCLT7u7WO9nEBDhaN
U+ZslDb6beusn122sPg1HsMWOYTIRp8htpVFvULb1gz1tDfJbo2lV8YzLcI5L61qWwJv4GNxdnpB
fs2eT2+ckuLGKPP70c2dS++5H1aPpJMWXkeplOVGypBxeFXyxjBuiMqK5SrukjbCcFif0Pw6qBfD
XZbWywnJFhND1/439s5rOXJj7bKvMi8ARcIDtwWUr6I33X2DYDt4l/D59LNAmdNq/SPNiZirCUVI
uqHIIlGoxGf2XvvFlBCvAm+uy0A4ldzpoFoCpc3A+PLBDBUdN4PykpHbPG1UmpkfF82YkW0g6S59
b+9Htns7O0z4G6fCrsnt96ZB1Ab/Fz2BMnQOjRYtJ+Q/4pqURcqYcbIC5Ukec12SHlMS43ZL16sA
Y74dLNYwbZq6j28qMHw7nz3LrS344zKv2KaqL+kTGomLqkGj/sPO7+5X1/eP8MqfveAQPw0k66ge
QW+yT1sbxx/s2EnE8jUdvPSYlR1tncbi6SSVxylts7J6tETVfoGZ7FU8skUe/v2L09/+yYi+vjgL
Q7aFHqa6d8Tpjy+ODwYdmWrSoz7X8ovKiGNo0iK5ZWybP/z9S/1kmqMBpp/x+Hftftlb/vR3pvhI
HBiPvFRjtNWWz8gCUm6J629//zrrmvPnv4m0HGuFIAtw5D8Hf+X1sqDjd+Pj0KC6gUFiHZ1hNrZF
lfZ3rWSSexn9BE3xYpVvjRvTUU8qTm6JPVuba1SJ1fbvf6W/vsWrT8nClYiy66/pM4Po4V/TZWB+
rtRVlHLZm9mKwrQKH6u/iBP5ZR5G3mdd/ha9+/96r/7/3fzItLizf3ib/gLsfe7fkh8HR799wx8W
1NVnKtZQVWdNmljNpL9bUHXrF2JFiNphtARFas1N/t0CZ/wiQEjA8/lhkLTaUjGmCriCNrwHxk2/
aw5+Ox2QK/wfw1vY1P/p7oby7hP1Y+LJA59FRfPTx6hua0bqi7dcGbZoiiN0apZlVzqT/1KW0Hzy
ecbQPcZxc+ashpyzLOl+Xm3h7ygV2UK6IkEDW/sKOCpTHeLHsth37Jw7Nsx1MaeoDDGwimGkUS0d
K5oeNHeZK5xB/shi7DmJZr9sDkPJZsPB+8aMVRSRduuX1lieaplB+wkYHtTed2brSzocJgAs83iM
3UFn2RO5qNVOiNja8bEZuciPWlW7xrZBhW3hdJmkOnMtLZNjKJoDwcsmm7hZ5zSlEeNgs9TCGqxk
nAD4N72BMADAyDWUybrXiZ6q0kieVF+bB/6omqfeoH0GdZI+YVSFkdmUSXZPYXDTz7I9UoPFqNOi
4c3X0dQj944Q0eUsrBwqgMCvSYV3ATso16hOGTsC2403IGg5UKZJjO0Zd2xJhgw7/PkmgX6qHeep
niiScy1eHgG0DkrwEc+hE0agIA13b9CaDPsxEnUPIxhOo75OmHLMEescmw37tZmZrvAu0IUZ5fgv
wvvbu6rnH/U4hLX+3YlwrSuiPX7yxb5/zx+HAp98+D0oE1cgIGCaHw4FJDYkiAis6bqgCuOp9Puh
wEkiBF+CaoRQnWf8H0Nmy/rFhLtHi20gpsHprv83Z4Nl6j8dDsDDyUvhHxMGo0dJwdd/qCUa9IpG
hDzg1kX3y9pbK5GFQvKxA7t18uXgwhuuECDGScZqw2yusVFoQYHE6msX4chinloaTQBAuJ2PiWrR
HtKIO1+UNDgrqtSzEOc3y6VGbVy8pspqL3WnxNfMjGd/ow85qczrObisa/XR3KeaUz/j2XPxlrb+
OJ4wB8jpKqnZtgnYEOZ56GPxYzr5taFwCPQh6jcoQC9iWBo+jY0XI8urlBGimfs0og1h75eghBxn
BkRL5unfOFoQxb1HL/gej/Ats2iklpaTpFeyT6Yjba970OQgj2NdZkja0mq+H1ttb2SDEdaG/zpV
MxmSWtEjpI/r9bfCLfM62yyYMD3g5IHem/g6w8HVsqLrSF71qA+HusgY+4BPsuksK4oH2h7ZUcZG
aPQ2vPNcZaEGxDxGap+sTHV3XTNlznniePvCFVnOeednkXwiFlIdYe12mnV2ZTzn20zqG5jGztzs
pdckxdaYjelagx5IrWLV8KL0qnYYrspRDyYrSXrzQORjAsIJW1szDu6ZcTRkURXo6CEMRtJJPmQs
jQmiAG561EvMZyNTACINHWAYiJS8d7qM6zZhY1Dnj6ahP3Qd4G7sAtr8FZ1Ik333cY18JyqCGciN
UZEspT+6eDB2rBBXDBAAGvdDM4FkZQrmj5eJHuHkYF/iQsk8IgKjGLJjipba3Moiv+cxIbciRY8Q
Jfl02xGmzDo9zbgtEZOHS5OTG8PD5ORleb2NY6F2Kk3zfV4nt3razA+9M1gpDonCCFOfCUFQtH18
8jyEHoFlcrUDI/OiA3NjVKgFASVHEmjkjqa7e6uNpvhi9K1uUvJ3Dtrvdh03e5GH5YG4DDybna+f
OhPLkWXGBR0OVpuDVQ2fkswa+0CBfrhbQyFtupUmJs/MEuc4s8odxm9tP5oWxmFe7sqwv9nrSp/v
q7rXV+8AOgVLj1xkl940bHJD5OfVs4f0loUFugmnOo6TQNjTRxkr9r6wLpCO1Im9PtrZTPCEGdh1
ShM/ssCENhTxjZMgcwsHy7nAvgQ1PufRJ7bMPgF5akSnZFrbvM2r06C7zTMEphu7cu379c6+Ze0h
QleYmIxb/aoyJEqsgfvAMxubARtKea5AI77XxH3e1nYef4ibFHZta4E7HvPi0BWIXJfUifdZNuZ7
2JdkA7ZwKowJulTjSP8xtjS2LMD2L17uvihD3FZmhoUbc9YlV6NN79Gi48q66dVu6ynZZPk8YdUz
jY+AKZj8DoDRqdYLYT4QTTMwLu7M75rrYafpuRq7XGX9ceiLL/DlfDzuDPpDbVhaf5OPjvXYmNOc
4AIb6y+Wt8RPmH1iwTpN2p9xr6T7Cms2P6PRjkzpoTOD+N+0w1gcJ4GpLZ+xV3tZlm0Bbs87s4q9
w2yTgDg1Ff6FwUHm3tuxzo0+9OlZ95PhiakTSmKuz1M3t/fc1hi+jOXiT+gO7TzyD5qbNB7tcuue
PKmBOiafyfs6O1Vy5xdeehijuvqKWtIPC8EyfdPArnG2S20J5sf6MXKyh76U3hHSwRzm3N2PulY3
JXOhxWCgaEbB1KOdFijfltnGTe26bXqTwR7cMHI1P9VFTChSMgBPmHQrC4HP2h9tb/JDU2/UQ40U
M0CgNL1ioqEjNbP6ahQN2rnRnb9oc4Wn0zD77zHGDEYJrdrWRdJB4jLMDwbm5VulI3AcZ0/dLZVd
7/Qi7u8MKZszwYbikekPJSxDpbzd1XUXb7u6FW/wmWRozUP9kFla3WPfTMAdZIO2sRiRfEedLw7V
WLkfTTQmWqi4tbaKIydI+mV0Nl6cTGFVc/J7E0I61xudq9GqOOATaTL30Y1nwH/N2Zvs5FT7srlr
dQT6fSuQFi1+snxLF9k/EjzZZkFrREnYiaVAN6PjV4pmePG6zsRFyWUZAshV38oSxzENNNgX26iv
WICzQDNbeQGAP90XrrZllOxf25GQ2g31cBIdTUfLr4nQ21BHgfep6EbjKSN97Oo2Hlb6Se+YljuJ
/2D5M+JTj/l9PUcp89nImoIxScWtHJv8tWSS+xp7lbzDvhG9NHmUnocZHnfC/vJZl9ayJUM52y/I
ubfR0resHipY5hZ/LWNaBmP9sSrUiE/aHZ4tS7AOS62uCjXGxIFjW/UWxZ64a9mJmlsXxdypmjQ0
tWU+LWcbNWoepFI3SDKwTK5jP32wZnwY9ohJHFM0szx8zuqkp7rzxeDna0EdVekdUNwJdbvwXxdl
40y2FA96r0IquuniLt2x6nAuLrv/p8gdZbzRbIm1II6QvoXeNF+GtpY7FopQwd8rvn/b5X8qjk0O
zL8rjm9q2Sf/K3zLfybH/PqNv1XIvvOLjVSdGs9ZQTDGGjX5e9ssKJ6pfn0BVpeqeoXK/KlCdny+
LCiExY/kGPuXlfCCJEkYv6ra/6sK+T1i7z/kRQuR1jpmMw2mvzY8zp8zBennm86ZXeOihG3Fap92
8dJHVIGCaLjuqvUg7poS49Fm9FjYb5jaqY+aUWDwM1L90MEYu0RISLZLq5U7gtdq5Eequ9ZxdUBO
OJy8lmQN5jrOuR4q7RGAXxPUVayd+9RbK7rSeRy9Zn7OPLS4mwEOwV5v2npTdjwJHaotEiKUvjMQ
O7GnGSMTzZuP1pLvwegWH/I0uTpmKU+ERaFjbqP7SbW39Ish+HKxluf6oe0aE2a+B/G/cE66FbFh
zf0widuvg60zV86aLihHmQXSrJYrq2U062gk5lHAacKATQyQto2yTN8tQqm9va7kqtjYa5VdvfrL
mG27Jk9DgDlbFsu3Ml+sLXBHtuhGb+4Kt/SCBinuwSwdXr/kkciVssK+8vzD0g3pA2CMOix1Qtma
3PCDqV7Wx2gzHqi6buXii6DFpb6FO61vEEE6G0s0JkeZbYZxShExlcOMOqboTnnqXhPdj9akgAdf
lNO2R/jvl8OB6jknndignPdRylC/CVxUYq9RwgUYsV7Yoy/BSGG15YnWhz1Py7BYhjiQtuZsybb4
XHY8B+e5PDWIJc6NTJfApJKulcuao2h2MESqkCktVmV75c7YzsEHQdEviPO93IBYoCLthcjBekOg
rM3jjYe9OeALMywM0BrL4aNRY0pHjqyOne6NIco/1oazbqNb0Zawm4WFXoPVnu3F+3lwKKtpLLa+
nn0CimGdWzx1UDlx0tpmGw6oZjHwx/vEHIh2aDFPFAX5FVn7VHfOizerS2ZM7iamHNppVSq2ulDJ
3m3KNwXfNyPlYJ/VkURUOrEG9DPt1Br+N4tVZ9iD6Am5J8jNnjfOxC3hyZg8+azeDTHSOAPeEIva
Hr6PrgKrKwTrNvvYGpn+abGUHuSyO89a/lkt1rydE6/ZZimQNLuKy0ApfHzU8Lh8q6wN3bgBs6go
8SxEEwFsmTbMdflB6/oSmMocoSTucFpB7tzrHu9gjehq52Sl3EVm9iwNJ75WghwM0/sc+52A8uu2
gd042hPYR+S2ECmt0C3S9KEcYb6QyiCoNtE3YciQT6LCcIk8LH9QGJ/CrlPXDoXjjh5k2lIRODuV
D2Vo47jZVjN7pt7QBBYAqbaCJMot8p1k5egYOLpMoj/czDnqBpLpNPbGg2HEaB9G49xpYgg14HDP
rPu4ih72cgP8YuDE/oSNn52dsGsgTHYmnjGOIPjRdIdPbqt2xGsylhroMymhqsccxAQ7vEGc9L6b
bHah9L/BRH4q4Ct4NnMPCgqHZ741FxZ9/KrDxdUqk/9Ru1TQOPeoym40K/+cjlBmmGZhf20ZdQ3e
qIWu4no2qrMPLnogJgfi+xwlAMoBdJ/AtwLIdvpHHHVH9sMOIbJYRZBdPjhR1m4nYdb4PGcgmRDd
Q8tC+mq0/hfq9IeU5jLSh7uCDToZIqm+X1LtW8mAb1cwBZS9e0kn/v/OrfaTs6DYRXkNVkeTWN6R
ly/R2G0gYXm4CdK3tqaYjT312NUGoTMr0bzIXW0zeUMfYIxatkZa4zRhAR+I2JHXxXB3jDHf/JZ1
lceWCblGZz9GRhIHpetTt6HV4KNGQdt+G7tiwvmHTtqWmbkXBU0pjSJBP4Uxblntdkhn8yac/NI7
JJhv68L45DjdJYstgEX2/OJN5K0Am+oDQnwcPERp9eT74yvhZVPYNO43FPRUd1HaB1NcPBn6cHat
Xt40nnFKa1gAdl0XV6I3N+xg74okQjpjJl7AEvO7lMASUp/NnK2Gem9ZA02xvWTbFuTUZcF2D9RJ
epTwdB1FBtfITD4hr/KfFgttTFHpZ+WQbT4aS7vrvWIMZ49XrJR6atn83YHKgRfBQ2jWonmTT4yX
EJQUOznYRMyU9mOTw9p0+jY9L213jCUiBkZAGn00Ttci4fGSlK3zkXjGD1M0DAd3wfE+GNi34yLZ
DUY/7edq1nYwTuzALUefwJvxTsQuuAjLWn9xwDhtFwW9zYiqxI2FpX8LrWA3tylxsQ6udD3RXgcf
l2/LuMKkaeUsHIajNyoIo2kqySuInAPnb3oCuDCRQMsph5XGDgasOkQWGcyslGnvYncyMbE26PCt
Rt/HbvY6Mfo9Ks17Wvru3OXgYxot/m5qjXsqqiLaaW6hNlbj6Dsb9cNWt0px8hpB9hDICxr2Otrh
g0Ds5y3KrD4XTlf1zySkRIjvYPqCGj7M7ITYqqO29+rppY/GEuBM1gJTBkjN3Vd6oDCkz9rbTYx8
/ZDherc789AiE2cM5DbwZJ/NYapMquVlkR3mM7urOb3JPKdFIrAI5rz9YFql60hirthHVSdpjp3r
B1lNdLG9qbIC+i6ruUYqKf+lMv7fzZ4Bs//t7Pnm22f51uV/Hj7/+k2/l9b2L6ZuoVheN6kUp+vP
+7G0thlJAzj9la74R2W9glRBznsOflEiGH5MjxT/TSUN7+unWTN6Isp8y8SsYtIIrguyH2fNhTlo
eEaS8WKSATwmmCCxI3DbmVabLdWFJDdrQeRHkEeCNmY1nuSrB8Ve3Sjd6kspSg+LSsWvf5Wrb8WQ
OFjmdzNLv/pajHeLi2FKoE8qHT5YqwNGvpthxtUX4/deemOsXpn83TazPoe2DUkRAcQr86Zf/TXQ
mdudGL0SA4+o7vrVh+O/W3LILsxfIPxNpzURadjMq3sH7SBpfiLRgHB7tf9QJF75QE2LnhTnT0eU
IFAO3EBOa6sHTEbyYY3n2qHYwXYT9fNWm8z+lDcMXWcyAoPR0WcqGAvRQIrG9WkAmPXmumV7SLs6
Quam2Mu1DMnuAL4mr22ZD0tAv96EZjwaOz9xGa7abfJgz062HYU10gpTnFxkPDFEa7tnpA0gkJnv
guWyGNgGwmzUU9UPeSD0+TPbQAnRaczpsbUxvdBUcBRUjd19IkWSCVvLe/hc5Fl5401jstP6RJ3Y
rOHFTxiph8XouSsdGipPFmnpneF32UEr4lugD9kOwmUOyNHGQk+Oy0Gw97rMSTVcKk1PoYqVDom1
BNU9MngYdjmuvqBHn3XrQas5LKgArm4rpgvzhuXAJt98Q3pen+Au9Y+OZxQzUwYt31ZGA9xLJuAf
Szr+K2RpsWt1VwtJtarutV6Yj/1i9R+BkhbfFxQfT8bI089hv3DL41y7MVOXoC+sU1yrZgnYwvtM
NLzygynTcad7TRVWjEIQbedEGghbgyUpZyyRXXer9w1097mfA98c03aTceMgH0Tv/AUOIUbQVuos
QDXOdIQ04Hu2FsO7e6pTgaPZb3ueOaXalKKGeAHAF0qP9TYao3d+j3eCp9rcWFKPg6ESIA8MRT5h
F8+7Wdf8eTsyW740CuZ4ETfegQlV8S2r4uxONKh/0jxWtzlCtmaT2ZH2BWQLT7Eo7nR/004ObDgO
9OFcgRNmPJAkJ/aaxYacwSxcAdkfoKWIVzln88Xxc7FNrG64pm6DkbVu2vFearH62BbsAqjMm/nc
sCp98lEd3nqI69lKxPtxdLG+iq5/QOFqbHPb7NGujdTA3JOVS8HSwhFPCHEMnY7wYmxWlYaF2nOY
gWVZhNhXl0fKlK7YACVEqMSAjSUSyrXyhWOkYWyIXrqKW7HFp2lvU60RVzfRkS8hncYAhEtzi9Kp
vS3jMr6ViWWETuuYnwoMsUQAaHJ+7aKEQnb2huURz5MZB01FT6QyPTkwvi1Pg8KqRIy8O0XBqLX2
uKvQnpNraEJJ1OwqL280xHIvrg4PGc5CHTWB1bYRJ0mKnFCV9ddCF2IdAZfz1VRuyRAtt9OciMpR
e4nHrvO3mW7TxhdaPBPhomd46LKqNXYzlijoeXT390Yh9FfZRdUQgM6QTbsrnJq9+ZVJhjezIjZj
ul5jx+AvLv0gnhaHx/sshk48RjA9Fuc5dsumf+hX2zqgSbrn6qQa+kgV9B5sxya0RiOfHmU2x94X
K2YdU8GRLcRkP5cw0Anw9hrgSzttGPrs68IWUc+xIehS8uCC+f3vmO0fx2ywE/52zAYe/fBWNmjQ
JMKnX4uLd0Lzmhbyh6/JfWc9cCaiA/mBC+Eav9g2SjlURmtO159mbJQPq5TFZ9lMGYHv6T9baOMX
x0eagrDE5V5CDPbfVAY/CVQs9E38IBYsHrc86plVDPXDDhoGzIwXxlWEDrKGNRULErrxlx8uyv8g
mkNO8yeN1/uLkNmCq4q/8y/ZWX09ag2pSuqAZLrdzG6niN8c3QC7QP8P4i3Kqr+81Ep7R3AiXAZM
ax30w99Tl5xIWWyqwzymxHMWKXs6A8KQvq5ZCqJ8DqUuCR9RtrWBFFn/w8v/5XKuiqF1bqnrOm/a
z7I5SJyePTkGsuFqejJK99VD2/z3F3OVDP1nJsoPX1/CRtNAWhfPVecnmLaU2jKISG8PzAafZtt8
YedZB4MBWEOolrv0D9r///DOEWz115ezUOZRwVoMT3yxihh+uKBm3CKcZtN2wJ/TnrDm6ExIfa08
5TaHcQHfFslRi+c/bntB20ePw0DSBzpf5rKUIZUTaxQj5iGH0z4/Av7zSXKuRx/uEiiSesN5S4Nr
tHqz7rb8jaSoPAKlMj8bGU3f2PWo89dEbNkL42Uhvnw1UTHQwXRq3iTtwNQvyc1wEMv8srCfv7DW
nOINY2XJ7qT1yycHyfJrurg1nAOJrSSu7Vu7r/IHx0ZyMVq0zsTcxvh7Kh3ZEnmx2AtanMl2uxsH
pY48UK5QrsadWZbfLbd4qFPrC+v8+x64BQt9j6GjmD/FtKm8ROZsWYGAigZUHuaNavd5a2PiqPTQ
7rLpGzve9uhmyW2zwEFPmXduLaMctlRkzs0M0hIngxOdjNh8cTU9OmUJMwaWOitTdST8RfOfZqJm
wkXPMux0bfzU008HAyNk4Y8x2bcABOYpGg/4t6JtRlrqld1/MCTgpiJyDc82vrt8y8KtX9ZHU+zj
LcsgE6e16z+1LhF6Ce1JYHgEszQkaoNub3RkA9UspfNsVa72muSjvK1q2Ntbj+Cjp1rP0SdI9GNY
96igpSSHh7zD5ByVrbzWBdZio2rzHbJjbpGyxWZe10vA6FIHXzEYuzEtxItV5x6MTmY+WpIaw8ch
FXClA7HoF0Kc46c0YW1ZpbW+idD2hwn9NgafdA1w1WR0iaJE3jeKFRsTp0sE9fwjovj+yQJaeYAP
pV/12XQOZcW9gL053Q19Ne+r0vyYsFhG3JICF8xccz5YXerfC7Aqe81s5FXFWn03FEtoQOm44oRr
WtAahdgRHdF+rB2bOhMHFtX9bKd76VvDGQE/I22VOHcp3JQoMondinpXxzoT473JE+z09us8xier
jFpIWdN9s+TPKDboG0ZWDRZEzDPq6JycYSZn44CBm/RrfW+YGNuhNhSHBeLg0W669swUe02nie36
tlx4bnBHI3EiLTsW92bULm8dHoQ1QptuL87YcMSOsTdnnzFQQdkEJ46sGNwUbtiKlleLcxOAlo9J
LWA+BzW8SYhf07zoo5f3VRB5sb+Po2g6zyzZWasMrAhxdu4ppSM++1irDUvQNEUDnYGds251iumE
o0q/rPb0XZQ5/ksNtpO+Ia1Cx03e4PK8+jqYobjvxUMKW+RgjOYnoPEXzSvix7wWoBNcrjT8w1Nv
1RhPolyuARl9GE1jHrYeAdWOyq5a1zb3LDOLkDCkrwxyIawTlbpsvCgejxEoha2uiXu4j7senMEh
03Bn1bBS9irnx8aR0z5LXXNBDXSTFjatZOKLq+WtG8l+rpPG2Xbzrm1i88m2Gz+o9BwzZuWO3d2g
NSaGeuEd03Ji8qgntBprvZ0kAN82ttWom6jIe8ZdUbM810zELxxIClW3j6zdsD/KGjaL4XvrLDSq
A4KBgfWI5MLqeJ/wAAC0hDxmE8fkbBWlXt10pXcsRuOZoR5Uz0gHAoOLwZIe+3b0TWGUa941jvJv
aEEzeBDd1h0M620QVvM5G8zxtqFd9zd2wWePI8G5TRfaDIIni6NTGmyGPMrjelLTh5pOGamJXNNe
cb4sQeHwAYIdOa9aI6141adWsAZW1j3pWw5+BEaPelFm3aa2CxNaTtJvHWwifE6c+WtZLhAi2opF
clexcnCzFzuxIX/4mJxo1oo1K2K2AmIdbXY8xCgOyrUuhZlOLSgINdIyetoBIbcD28794uomSI7R
531vIzsDfOe56wZE35PVVG6lYS1gPBfC0XILTKDjJwdMufW5ngf7YMOVuXVSPT8kWhx/8uxtGafL
vlgSLv+YzM86Jxcjf5ySXKTiySRFPbCFjodP63Pj0WqdrUP42WuPzfrTzGT+xpGOeu0qM6zBCKab
rJHyZtCbHvYt09sesM0B6pXckCWhhTw8v1d5ZyDEkfkOA2t35Pk4HcfM5MxosWk5Z6B4iPBCo+iG
X+uKf4v8fyzy0YD/UBX9RXq+ZiCdvsnu2/LnCv/9234b97nmL6y8Hde3LNSc75Epv4/7XJsqnwPN
Zb0k/sQvsMg5crAZeGQjGT9FIHm/rBgDIfgKRATBJPAn2fnfydDpDH6q4vx1T297OpAbkr75OPy5
ijNaySMOhuHBHzW8f5U0mXTEtczPCa6nM5o31N2x3QELEGkyHMe06u+ThpXnPoddmEPjHMFvYwLD
qRYNJpx8TP9GM8dBTIZBeo+RUQDTZEUV+whxFHyXmzjXcTjBUIueZqOyP/CxfysAa8X8qKeRz+dj
n9fqvpP+E3gtOKMVDcGmdoqo2yBLBU9F/XQdphVZwAcZdaODrbBvevHBz5lBYqBOjYeqmvJTJ5EL
1qWHDnz1/EwOMh6o7/NNOdcgKzVdf4iUoZHSofnfO0MCP25qE7PSWGLnjEdWkRt8sVARRvDnakIS
r6wuA6zIhXpP95Vu8pn3PyXVruO7J31kEoKLzdtTr/t1kJXDUUE2DQh64Rs7e4KSZjCaQHVf+qX/
OmaqjYOq8MQHt4Tv4DSjH9iGj2wfQNIBVBOSV23g1XUgDgz2ced1ac+6PYWYxFTGl8Ch0xRZ2dTR
4MjMowY2mlj7OAwmbs0+K7G9D6Z+kV7ni/1k68XLkhfgZ8d40D/Ici2i8xlrKU+NZL71mkL7rpLJ
D2azjU55MidfNQ7Lm4YRxv799+vW34o7WxIuwH+PBmDUalOhTwxcByP9Tsih2g/DMsIPbxT1IxcZ
5lS/rdS4Eh/61OCxBe0r2Qx9nk8Xdh5JcogKPVcHhkzS3CW2C0zWVGu5kUVQriutzk/Kqo+jtHhK
kiXCUZnGxodGE56z05vFA/+dW/STfcm9AH/+lA1dF/LqkNe7zk7BdBGpg46yeJGaWTwmjVw+tE3S
XTzA60+ZGrG44cx0QgpR8wTBKj5HLRy6bEGMgc/HPtOypoGHNxgUTk/1PkLYDzLFuNFWRlftMdBD
HrBbxKaEuDhrlgRQm2pa9p7V+fuC7dT3ySHUAhhAWdYoHtSchLEB22nnZ6JPbvKi5mf5A9IEpwZ6
bqB6YHmXbkbJDnrbg+R6iEp/uaZqygOTR0ioehFdS6dMyeWJJ2+v976+k0VivhRU//vSI/1wkyNF
K9ghp6W3z3XRPfa19cHuC/DUtnjF+bBkARX2qtiE26626EGvZRypPugwaO1ST5GX4rK2w8GGJTDy
cDHieZNwj4v6rnNUed9pJhiQZYEjkFr6aYhJUUMbF2/ZVFkH5Tr9FsWLOuG3zgvkshNmj8I2n9Et
0ySWC9bSSDp8UAESbqwO1XBlkCIeMNTLd1U/zluj7iGZiygjuXPqNFjwZneF8gQvzDPzM3NJ+w79
JnkHCaKQjXA7gcOxLPCDeJpPiUAW4xBOs3A/jEpLr5Gux18WmWUMceqjXHjrVbPCTzDtTJtMR9ex
WTKCNQPB97yp1gfZoGWSRIm4LtvHFvBrBitST7ZDMpLUo+WVesbBLphNtsnNSJNwUqKpXzDmL3uj
dYlfgwZQk++DGwbQyKJ0lqxFD/w4qToA/RVe0YmDAtFMMYlwdJzlPEVNfZ/Mqnv1+ftNYhvVnB2b
sna70FGxPA1Yn+l/HQa1+UQlvinXFMqNaAfgNIlbs1dkFxjIAleNA0KG3UaBqtWQZXYe4XaioZEp
FqDMQDlkOkiLpD/O+0TEVTAt5Rs5pO0W6YwB47J1b+pl0J7wjXL4D0aidv40s3d3q6IHOuUpeUee
KjwoJLXUhxzmgKQ4lTpniD6+nyxt3kff/bnMT0XNJ9RAVA0Jc/0UNWjSHmfAbS+SVWnoaDAywekB
E0d1yRNG1k61n2OOZwbAOI3IajIegIHxQuh05xDXNL9JMebqOokJTWQyaX51wxR4uQHgXi9hXat+
C+RSXaWn2+f3GuDfcukfyyXa978vl8a3r3/ejJrv3/K7LWc15OHQM8krJ7ydkeh/NqMGdcnvKkPM
ecI1XRelo02ptWoTf4c92XzJdtaJJc4d5hD/VXEEXOrPxRFzVjK9HAPTJ4nmWI7XidsPI66kt+ax
ko15daPOfVmoNxBo6xpkOlWIcEEIsTbn9QlHbqtvar0lTkSRcjI5YD8Go2svdiQG44OdqPymhgcK
OJPEFvLAmpZVyiCt5YWDffzQ5wzE+nhhx9IsBjuq0WNF2PQZmGwHutN+mBb9YTC7+mM1RuOtkj6O
Ok+rOCRzJV3y4tCe7FKSPA6uzDDUyXwcNi6Ixr3j8ytumoQlHyUZsbChtpjznbUsrrNLZsBLBzy4
agjnPBM0faAONsDu868tzIHbNLbHEvZMOd9GEdLuTYs8TIRlU4InysiFcY/1Iv83e2e23LiRbt1X
+V8ADszDLWeKFCVRQ5XqBqGaMCbmRCbw9GdBZZ9wlbvt0/Hf9kV32OFSUQTBROb+9l7bJc1hSTIu
zC/4r07vNfaNDJMJypHXTscEx2G+4UynoUbxC1LHzfOc1p9WCOfBpnjgIXLz5DrnxXjX4s9pcryb
G9J++InxaULvVV1wEFFJfDF36zkBFDhAzAplgcnZ7fTQ3DqF/Tw0zRDMmHd+pPJiy8vkXsQIZsGe
LHaR7IIuM0nyaTZ2lbkulrif8yP6h+vcOLq9VUv8+UlLgU/uu2GF1yoLS6NkANWUbu9cx4JS6o4N
PF4jL4tHfSmw1kTxliFuF7F9pO5jxygoxHXlAOFK1h5daTHRjMnYEQSwerX2+sEhaNTKMRjOvWmM
bAAgWAX1weyVFZ/sDs7/pnX7cblxUOFZ7D2YQDpHOSqIiZbjzTBI2ZgXaxL54FDZ1/ejYghVKFv1
1seEDJU9vzJwmqru66DagU2gR79oGT/8d8H7PwURHctH9P5f1fxfng9fOSr9cjpcfuiP06H1G6uU
jY+aVPnvGPDfzSBB9FuAjZr4MziBJW/IMvfHCsgyxyTDwyiCbIEnhFnG7ysg8PD/j4ZOlu+fJwpk
/dkPc3DluBn6v04UrNFvR9NM2G/T7pzxZUm8O6dTzWUuVfifTi94LUaQ5OqZnAPY+2XexCkRwnVo
VcfAURCSx8m6IEBFLxNX4AwjLPqHgczy9/00LfEYuvGUgEZMANv59eDL5t8mpGHyesLCYKjMBuWK
qk/rMmjy19UQg6FxdGg94U2zn/50H/yL6cmvp+4Qdz2gOQQhPj0aD355s61h9hw/0QXnjiYoUYre
pzJmDM+TNVPFFs/RS2yb//SW/zIg4lW5WiTkeZz9lV8w9EThVBhATxOWvi8Q3L6O8Imhiiz96Ik5
/ccvyKDSJA3AKzKTIhn78/MzNw3N2LqLkM3i+hSwJPLQHIigho7xyYlH//XvL+siz/z8oQbe++yL
8SgXl+jszy849digk1iPB1nrtmCQH9NFP89EgpaauUqsJ5i2l7Cs3GMAF/sK1qx6qbBsKgo3i7ki
PtMHVypKbbnqRk9SJbgcDdFf9Uf6Bf/hLsA7/tffF08P330machEv5qvKhAoSS4GefACJ3GfDEEj
5alPStxOSb2Q4drEUjccQaYS9ungWU98B6erQdXJwTYh6d1kfegcQbV4b4nTd/4q9UvuJWDG9UnM
oXXRWSrSm9G0S7GF8GddBAVigsI3b7YA0/QwKo0uo9Fisudwh2fEuhhdYHRbCbbn1BiTvloD7qY4
Qzpdzd1Ye59DjjQTtPJZj9uwwBh+6hxP3/usEv4mC2l5OeTmaHygpzKKr23HEYPG17x1AN30k8Fk
z6ZTz/rGXaoBHlnk6TQYpmh0H3Q1qTOO7xK9xoPWNaKr4UpeFoKOkBL2j7HX9wYgtPsI72a4hmbc
vMrchpnZmc5xqZJnfDiOzWsonPHepLpBrKOW0rU1jLPFv9F5b2Fn6iuto9ijxBg3rw7OlqsByfDJ
G2S4yebMe/Miz0a3nyL96tcDgE9S3+Rioczoq3Q73ilCA3PJsucFcZDEL3ZeFN1Gkkd7KyXXMZxH
rlvnWk8y4kObwzZ6Ue3svfnM1q9ZgpukdZTn7EBjDiFsAiNtVv0Y6+uPezVlXI2LCEUbO0+haQrP
6wU24vFm7Wls+n2vxnJeG91UpHAY4kwci9ZoxbDymRHI7QAh6UM6gpQIG9bTDdnKQG8FWBV/BafX
fav7sHlNk4YvPyHfczR10UuDJM9wpsq4M9C9qGxlpEWLycTH7yzACTSdRnEmtbmkfLubV81eSqyT
GjWMmWjHhxTRRHmUhNMb0iDLe1VuhDEIWfHwfv2xjsNKlqG7TYsg2DDPwO3XVpF5ef8zQwysXkxm
zroxpweD9/qQBsO4UUkU7WTbcwMTkOZoOBSqOfR9Hscni/FSsx57JWn10WFEPSOxRFRB6s4lTWVk
Jy8DM8HGW4WisPUj4XWTSFpMIG/clQRxlyLGJSpMX555VNYQjBrdwKjSm76nNHY/mTJXmzYxpvja
NJVXrtKaEc+qSuUQn+05mmDU0VA3TkY7krzo5+xegTtSbBzHiflXxUa+54gPCQmA1crAkr+uzQLF
wBs9rnP/1DhxutVLgUJcRdMuAk/XpmT4mbBTWRXmzsULl9nWqA5MMDWjulo/+UAN6XRlmu7bxnRx
vcJf93irPvam3W4YzvkrqH0W7W7pcFVpyyYeT7L3aXALovqp06PB0E2qT2NgjAc3BHC3kiYZ+JVZ
z5ewk8nXtmfZRFwKbqos9S+NWZHUkbM7nXFwCT5wjfaJOTohfNvMw9eIYaza9IZMsg03dwSHdNDV
JnLHHjkoCOIXp+qHCv3VfaawyCB82L5VVkBrK9Ng99AC7B75gw43XWcuAYCpoOI6tfiXFeuyvvKY
41624yrNDr4R85Seu2wPCap59dC+XpY2y3zhyoolxTjqKxpb/LIAay+NazWvpCd0SYGqetM1nrDc
81kwa7sAQ2rmH3LaDOY1Yp9zjM0+22eB4xzDJjJTiIPY9XmM1ngHxBakVbXpeRvJjuBS6AEIm83o
w9w31ifRGcZ8nFNXhkdHdBDP1lbDbNDpLEjZvu04n6lU8vxtVyGCRE18VkaT3AOFS48Jhv4gTduX
cujeJqGX1T+zXpjFyU0OsPPCuI513mus7Abcu/1JGjFzVij/4D8jFTwy4S2CTTaqo4fDd9w4qqUq
OLUCTl51F+4iZLU7LW0tdzMcL0GMZ1PrHufeKMjdgoNvQfWXrjdiVoirC4N993NpOfz5hidW9+yl
kR1/jkKVdSusr3G9m6mALldUfkhwZH1hnDkPSS6doH9oRpH7OAUhpRJuBVKOXAX130OGD5dKTvji
cf9a65C9SDN44dlREPUKa+RjbaOo22aw5lks3DLpsA73E8fwPLwYeuKxIDCWbAx8+F+JF0WcuMmY
onTO3DRIX/raJ2a4FKsttxJyJAettLYuDpRDAnK+zZqeQ5Z/GW1+G39Io3Ov+GjoNotYB4UEVUb2
mEq/DIJowqADAMFKO0lE+2KTCXTbgvW+G7vDlI6sg6OXUAyO9zs84wIw1nlY88o5DxMaX8Cg3TcO
L+97ipFlMPEcJ7CJyB3P7tuMzCjX70tgwES420LqXW59ZZbp/aCqkKBho9yzkpKRSunNI84Xo/9a
OQVPDsvpuCPsufXeODvr+z7zWKcFGmC3Id9YUn4yeAE7BiQMf//j17IqDxRqm+bsJGLD4PEVwPA/
tWXXHXBe6PthZO8ryJFvrbkE/IYWTWKLAD/N37cWLcbO2uyi+lXZaOh3tjfyW2ei4b2qceYlKwTD
4Oq2TQnJsPGZzGO2IsCI9qtCcwyCdaJd/0YWS2wStPb0GBu19+qnFgvr1FG5AglRM5yANkFzsbSS
JxVAlWPdLP2zOzthz7oYWI9lbZg3jUyN70PXRvtUqkiv+J3Z5WRGEL3Ymh4CkiEdT/I2Gqwnp2t5
PCXIuMWuC1xgS4nOlisKmYk2VQ+v81o2ITBb/CJD9Rgvn2gOeuFtloI7ruz5GA2r5dQw2LPZmTh4
GqosyxDN58UyJhIAXCe2lo++kxnycfQ1aIV1ptIkDa8M1COfRxUe8yWzlLRTtpsK2gwtIqXslgkJ
qgF2osV2A7gujlnTpXA2LkW2GRTob2JU9l4gaBNmslPzpnC79OKIYVwT+5i2/A9tCmbNTZnPDSab
tL3WIStLMabGR21E2Y0xYAYa+5RHzxSKA6YQYN7AOHelVO8zdX9TmSA0zSA6uROJnRatJglZ0h3q
xHYQj6xNN1ti1WndHusRA3sylNa1clli8PHQxpQjKa+sgh3J4IviO7EYIBRjHdMEVAtI++1Yb/gG
KppOq+8VRUo0yN9F2lVH7ms2BrI176KhMe+YDIybEWe130/iwEy+JVSaxI/al5RX8BDdILWrrXbd
O9cc3FuAztUDnzbP5UqXNzz5BKaZAowArbLrUPjbJCpvZeHiqudS3ZlTkzw3hi+xWNjOpR7Bu69J
mrKB1O2+RHfa+OO9I6wrO79qSzmK+R3TsXfj/BjMCBpHqHWoAuXG4cHI52+QevhAXMlXeIf7UaUb
Ic2yZqNtjPjUeAKTMwOzywqSLv4cnleshgPSmGxt2J8OOPLbvii5SUXKakPUjztyHpdmwBiDen8/
FSpn+sS2+x+O4ssp6aej8RIQog8MYYGpy1+MhHAo84gnXnNo8Dqz6QfSA61y2fj+/XHtL6cfsGyW
RU22x7Hf5eD282ktitNB5vUAVZ7SCOizQWA9tX1nlExcraXObjm6vC+Hf/+6fzn687rLBN33OZm6
nBR/fl2O5CUADN0cdF76b4MhuoPodal3KkhZv2pRTVdylwtOH5919gNN8G/Rb+g2v15dwFOcivmC
80ugUf8kKtNRg3pi+fWBymwOILAs7SeSFNQJB4y7VkQb+H+z6TiWLDtv26UNZPV+Af47oviHEQXl
EcuH/e8Vu5esS7Iq+2lI8fsP/aHYeb+hyfH3LG5e4FwLtvJ3xS50fiOetSArGSGHi7PjfxU7J/rN
RcMjPcBd7tuW+aeZBagFB+kLOQi/B9Gq/2hmgf736+3FyzMc4a/kt1gGIT/fXlBSsM5NiXUIQzIX
nKDrcN3RTkgTzNSSwgVtXsWfpirk/IJCnz6bEuI+386aUutEXpya8V/UjQ418rEVbzvcI/d0IDUn
klVLJxsp9RWK1rGNh6eY02qIqNK+kVcCtkedbZc88xWuXuxFNWiEYgEZbaP76lHSfaqXlcyFYPNG
Qw07bG333pvT+PwhG0HnZfBr4xv1lHQg4InU36IAH3yOyOGqS1oH247Id5jo/ASuvMGJMMbVk3Jc
aAN0P1AYLQcbrJed1saT4XrNsJoZnmw5OCU0w9Ld3IsMfkFgO/pidbrcdFTofSrp/iPEPYwhl6UG
6mxplZzpgZdrmAALFdEm+RzjvfB2ZJbo7OqLz66Yq1OiWJ29cHY3XucWH6GkV1vPit2NEfjeuowd
9WLb+XQV9DUnjBZY4XGbN5QDzWawJ3rtHuEpGq9DD9lW0jP7nJpQXagDK+EDzGMbvDR9Bp8q8Hli
b2fQyBSQ5jHyUBzRh7vGTTfYd/RFc/Q2PN966toQ9x4ExnmFqbJ5dRM3JBVkWU/Y85arjD2GTSzN
B09R4bGsT7aynnC/sw0uqbVtVoNTssHtoFtdesdhtxQMPZFoh1mr2IbeyJIVptSaITu0bJ0U3Usn
i6HyAm3kH0sr53OltZ7dVkv5AZJbKvgZz5kKHMOVRruIZvbJ3iDil9wNWV89ydZqGF2eAewN2bEl
2kOzAHIn1+iw0Ysl2auQVMIczq2JoAIV5H1zPlIvhcF03ushco7ION5bo8u237vDwrgnnzafomri
9SfBEwWzOfu83J15Q8FyUbA/uZQeFWxVb4xw4hdQVquTbZCQniWgjzZEXJctXhJT8brxaGPIN6EO
SvA1Ac6MSzyCVd71Q2zCAmhGdo5JnQ9fc5SadVbM/LtLK3rGFceyuC/znGc41e5jT4+FYfIfGDDx
12t/efPhPFAEOdsFV7BTSzXL3AZM+rEzH7VO+Vjm5Xzr0/+1do2GNxFL27wHxkyme3lFPwDdtxsN
3zmqEqra6sfzK1fJUmtWIDI5LvCojats0PpdZ7lv5jT14Q+Nxzd55rQM4sdV6+nukGS55z7QHhlt
C6dN62MG9a/fxjiJnHVrZ8v22Sl5W5MIw3Mal/4Hd8gn4+X9t6QfQyb0xZCapp7W45f1Gp+7zLAd
6xJ1IAwI9fdIgr2v+Jxp9mjnx0EVdbGry+Ujtc3l+oT5ZPaXAfTHKfL7+jTh0OrpE1nkqTBKOPHQ
nZuBkTO4ISKiUvtAlaxQARVjB1eY1rTLOH18n+flWJj7xnJPWTYbscQzQrGv5QhJNbCERmprCr1e
unHVZojs+dDPvrqaijPbiPvn1eFO47hTSyvkPq0E1ks3as5DKNc1xii6IG2En1VvI+xJUSXOmuR2
cPHNID69HzH5MP10s6R3rnk6DZwyOuSzwZV9TAYTSWrkLmbSGYrdjF9wbY6J9yCzof+SG46F+4iH
zgt7Uf0Y+gZ9WTbEppXdqY43wwU4+6Zr8O5EgRlurr2qXw+qK52NF1VUSXLJIMFqEkQHZUXBl5YZ
K7yrqg4diqoVuy6beu1jAvbuSCcm13daJJMOm+LZB9SEB8cW6k5ZHl2HI7jlrTE4CiM/RcIr0bnN
kcISZw8xPoX8zhPjobKa6gq7kb4XnEQ5WMoitemtXLArqpu+uYFwbmKOv4cc1sjXkhqJlzCROtgh
iuXnlirRbw6Fmk+wCSasLrSnTXkZr+vMeO5yo3uBM9tj4y4G+pyjEPnHIrRha6NEsUdlKyNd7cxQ
0A+N3QUcWAIixFFlfyKLExDvgI7nrsQcQyUv8v40UEeOlmsH1lHOXXELttUD36EWlRDGlr/O4jk4
e0l7gQAgvmHuTN0t+7exXOmpnW6qQYeXUhlXSwA537L3c2h2CsfeOpdw8dqH2XXS42hG+4HD4G4e
nRESf9HcKllhzjJkfF+N8LBw/67ooG/k1aqoIkwUMYch6mdymjJzzg0ShP0coyO8qLTsHkvl3qfe
2F4ByzHISnosjfgmHqtgSFco0UN415LyOmRB2WyBVJsfE1tpdKDwaebQ90EytN/X2qu7vaeqerGs
N2VzGDu9fPHVQTfkcmRj3/c90r0vmpTTITSxM7aecj3FxHse+pRmVs2wDfQ8xEsMOB2coxG6yRYH
UwU0Ik7Vp7jRosS3Lb18ZwopxWFqS5zchuWW29EBwhRqc3iyCSq/ZnZk9jwKAXDI3JUkb43mOPro
hmvl5J842jYn8JTyMtjmJ9WF7W3TwxOGmKcbHx9SzFwdv/9mZE70OEUAOSedWw+F5Q/fRxAan6aI
EcubHsxyfOBwFSeU382QM8uiWuPq/2hPc/yQpla8oWSS8Fto6fM4WChDhFzHwMdx1TvGHWkWHP+2
k0y0kYpv5QDWrEUW3ELtsB/ybBhfw8yPN4kg7hE1kYfqpgD4FRX2kZXpBc0FcGJxa1LiWm1SaRoP
blHTXuJKzrOiDEghUVDR9KL6lMmBroO6eY4Z/N8UZvcy8Ejcpjn3aZ+brxZEmhzh+WxMnvuRwiDq
joKClnIr7q1tbKQpwyU3uXMQkW9l0B1CqYZVEVB4AcROsmrWjUZfwvjCOwyJ+aSuU1I/b8uBh59x
oWHc3uMDPgsE0INdWh/i3AVDVPqoAHbtUis1FBuEjnJjgYRmLWyQ7bQf8aSI4nmTuGD3Kp9H+C5y
HVOvbLtxHmiv8O/DCFhf3bmSB32FLIAKOqyLWQPkGMZbpuzeqpHJs0/o51SBWNygRTZU2k4eBAEh
HmEyAkPM2X7sbChPG22XOQUKpjbwl/oefYh9mt4Lja+0cMzpycS4fJp6x/xgdPzg6Cf1LSvQiLGE
csXNICjoGExom5VM+VfbbU4QEtpr6gkKj6eqV1tZo4bjLqvxObq5hAvpm5su9o84bsNzXSTTM20z
MTKtkC+pTD/msaBVxrNCNhSke57HhgKKoNcDT9zeufEboQ/aTOyVG1Ft4Uv0stXQ5cpfCcqw53UY
SL9DJko9vglioDRBk0NzM8nTkVkbgmcgyj0SYfjSIMmvxkZ3j3FeB5Co2jjf8jhUhzAnIEYQryDx
QlZDd9Y1jRdRr8thKdGK1p9qd3KdlZlO8qQ7t94p29bOjp/Rt4HQkGoC1puveSv97yGS8xbKnzcf
0ghiJ5WX7SHCnrQtl61VQxnCqhwnoEHwmkisLBE4alZgRlUjLlr6q25VY9mbeCohRI7tCBYqsE+Q
DMbLzHjKeeb5VtwOVemk41pgGLzPB4zqfUEpuUQY969lRF0WHhtab/Exsi2olPu5oFUg2UV+RXp9
NNkLFr5V3CU8ZDGZ6zNpin47QVPT67wP44eebcBCxGxYeScnwYhNU/hmdkinxG70iku6vs6xAjss
knTXwnc4UwvqXaj8giATta0BRtiTN05dDidN698+rDJ9b3lD/5QqcdOq9tSEs960kU3Gva/7Lxg/
qBIe2u7GGr143yXhCxs1tQv6bjMGnfuQgywnFTQWBWwiLcDWwh1Q1i6L5nlaKbeDTwnwp85XwvZn
3GFm81kXgkkxSx74XVRYRnaV5IIgL58L2RniyzTqHtLtNN8ZKROTLfRXT1Kr1Dw1cqqKAKyydONF
WWRxO9J9jjrsBFeKqT40TqnTU1W2QXx2KvNtUFFzqzFVwQHgXjgWKov5nPOJ3F+Rp8GVSkZsxZng
n8CZdUUV39cE0naLLRWVB46X+sB4pMbd3IVJcJ9gi7vn6XccBE9QdfjTSf5feC5+dT8sDoTQiSzU
bZfk9K+BZlBccrIT9rVBR5WEWhR8L0vtp3kK+q9RZ2X7v38971f3DBxExwo9G1KhyVDWQyn4s3uQ
Yt8JF0hfHyrRRechZeveszC/FcYAYsmu5Ze0NF33koyhdI7EJ514wmhtpOKWRnjkKIMvNhjfyu3u
xPvo3vBnWtehNb6Mi42CYm02gO5cLdV4YhmAJKYTcaB3h5kBkIGW1eqiO2T4xF6HJvfeam9UwyNc
Ca/fzQM9Xf2aTivH/URQrkFdDjUHtiRm7JU5CWeRghXjSSAFvqpy6r9yy1TfGWtXj06UsKMf3kex
vm02ryYDAY2hH/14WTtNDliWET/MRi97XO0cHPbvSt7EH+zu3LphBtGllq+34PLq1/ezsABZfPn7
D+FXKTMi3OK7KDXklGEl/2q0Kdghx35v1gdvWs7LHuM6BpdWyXHt71/oV03x/YWQEtkGuAAuf727
wo4TXItQfyjTko+4CQVVv1XL5/M+2umzRcVjWsshZOYp+w/Gl7++ekj1C6YXZNTIYbj0862GTcMK
CDnTa5g39pOvcGdR1DKxf1wGTNrgVf0h4BBgKMoGf6iJ/1bQtPCv/aRoRibtGUTBKbkLgLP8+t5V
7jGwiLv60FsNf/uoEuneBhhDnqq859jsWj5vfnSnmoH1u7rZVZKDX5UE5SFB6316/yz+K2/+g7xp
L0a2P922fzEk3hXlW1qLn+TN33/od3kzcn9j0QJbzykc17MX8YX6Xd6E3oq72vcZDdimzV3Of/rd
kOgs3SgsE6ha7xiLP+zYCKKWhxaKU9tefu4/6t5lH/TzfYZq6gSRTf0uvwHL+K8WwQ7CY6V9q71x
BwP8iltCTxwHkvdD+OClFQqFF+E0Xg08J71t0fnSeEYSyr+C2lvmvHwPCICvhYiyeG9I4EBPQMXL
E4HlLL8f6K/6xLwqePVmv7pJoeJxIsztTbTMRVtg9uKGuDP5yyICMz3mFRpha+DITpv6lmlpM+/F
BGROkYFK5tRudmJUXfQ6MnEND5QxsLMd2sn/OCotw/vJ9gIC+Wym8yXSsnX8pWmbdTXM3saBAm75
3sVdd2wkdw1AeP88eGY6JDujFKa7ZHCyVK+EykJHXSgwxPK3Iwg7NxcCFbzdVPddwEloyt34QFic
I9lWAOYG0VB5rgcbHyp2xNEBW5CIL6FNObGCtMr1pBZtElK169iLTECz4xgQ1k1jy/yiOD/Tclak
macoVoMeANGhAotXrIXsZmNa+bJC1qG4HI0CXY4K2lUazvRRbkAcufO68MekataEX+wUlBB4gXrO
v84xSpQHWYo2QY9cGhwFBpsIDXu70HF3IRpnHE1Fft+kB2BFFR0VwgAaVnmfVsfUMMZ9guscgqYv
ya/0Jk4GzCkPVols60fN9EbrAWSDUnJmLaaUTBhbEZBixZnTBLpF74pjXQ9yX1QjfZptVePJHMsF
O6gpKE/hEwj2hEg4yR3pvGo9pqXe+OB3Nu7gOWhLCSvgTIlvJ5T4EFcGvX5FXIarmYnfXZn7z0Ut
kgfAGf29SsfgAVzt+IrFXdOlCsyha1L9sNQC7aaxzl7I28X3pV1PMNsbw14z9R8BodnxRllZcImi
In5JG+0cdOobd4ZGolihvEc7No/OOUZT3xu5kc0bi8KG6aVpQ8bJiHTPrW9Vj9RBFNZKxGmi1wCS
Hb3ORBfodT0Btag6xhSraOjFVkL0PCqqLfeqLJIXHGDOKZqh3a+sxlNPbmQRFwgb7H0AdLvyu6Vc
n11nMEOfSuqq2hZ2Pa9QYD3qrefg2CnvKQcl0OeSI4br6OBsMXul9jDDYED2S453Mknsk6V5nDG9
w7uFpuiQhOq7h7T0q5eu19V+jIPms8LfZrXduMbeFd7wSSMQNcQrpr4Jb+ep1A88/NObiuP+U0LM
7qN0kJ6XqJL9Ja8782TMFTpQ2zrBjSp1tHPz5hv8kfiAr7Xl4FqwBYqD/DEqQvmREt7yw4So+8FR
Q7Z0sYTFh9aoInpE+Ib5xtDt8ZzZ2yhQwy5r/JOqqa0ge1ru886Z7qqo8m6U7gnzVwhODeH4yLiz
yP2tZm/O0xXAwOy+inMNToGj27oGtcBdjBSXeiF2pYyp+IZ9xrStlWzWKiapx3UZaAMo03VimOCa
e0VSN6o2dAjYLy7j7rvB6J6zuXvMGyP4isxT2CtgIGDNPMUMiSzKDLi4y92TwOR3ZnrerPy8jzdB
lhwjtw9uJ0XBUl3L/nGmUIFZh1l/8SWgrEbN9T0g0vkzdVRdu7JISSDCqobujMR9TlLXW/stGS1A
z+0EcSBKbl1wqK+DB/WNzgJaAoW5ngsI0utco6hkTfIG0TT7VipGD/3Ynm0Zq63nK71JR0kbQRpn
B8cI7HCllZrOtl4aogtfsRuF3ss3zk3JRLQQSLuavfSKzUv9gLrH5qcZrGj7bs0c+4x9YBlnaOqp
ULk+2IsFtFYuYniRKAcpNg4/F0ogi8pMMt0IaVjZAhGZrq4Rc7ofK++N3PQiSxNYBBlrsc5Jk2RN
YlU4nmSYgmpQlIy+TxqQJvtLkERyWiXSUagXHun+PgP1IcIxWzUU6Z0Ny64vqA/kQGmbXg+m/tLy
zLtamD2OiREz/AIqt05yAAAe1pH90Lr6bAxLuDVsQIHVnfe9NtyvWdPaZwvmBGfqFowZXqZti2TK
l5zCAtozwtvIKYozpQI0S+fzlxSr4Kpd/Als459rs3sEaAb82upSek+ZUGQEdXcZbCPknzl6aK2u
3hq+TaODSxT4kBjppSzGZAevNobM21kfcPMAoYbXt+P7/iUHDH1tbaweaVvWTwm+r5WVds2NygEt
d7gLyluvRuj0+gq5pzKTg6H0hKdR+MOewED9wJ0rcKRE6j6b6u5rq+Eur+zGKtn2oHgkfuze8BsC
YqHJY117DRaisvDEvYgNb1faU3204AOuzZ6i6ak3s7PRIcQhEdT7QWq5cdFKX2m1wCkV1khCQfFp
6K3PecvRaObxeB7xOgK161V674agjaq+phdUpPaaRFX/3QLQuJXWJB9z0/e2o6swEyRhscNTGWKa
MeJH8K79MhEY9iqC8z31WXcHdMWxKC2P0Jmh/YRM1lLjqOSpy9x07VXqc2e65SeEcLlLSHZ+FRie
tlTi8rmG4ac0LL91NOUeca8GazMogJ14/BPNmtFqwpR/AHhlHk1mipsxs+wdRjfrPDdG/iXKQ4+1
MzX2hLep5ejj8iEfSuqY+zzbET9rj1iXm61E+jk4bt3vAs3OywAXvS/sdDxlosaOUmr45INlGBtz
IitM3GzcOkFffRk8la353Z9g51hrOaX+QSHzrjPvdnZx7lZYcrA6RPautrwvrdk8SInJrYJuuaZm
ac8SbVAJZXy0gJCu0hQqD0M1dhgl5SmFWV+CpnsITOx2fbuflaC1ikKLjZlW1xDwxk1OUGxHgC9c
EdK1V35WcVyGn9jP5dLiVt46wjCuUa/VvvRldHCnPEH0EQ9EeO8n0rC7QVAmNzOxW/vlBMtAWkjS
RblnDldvhhnipJvUQI1TCUhkRIZKjMC5MwZtr1jbgycs2NlhzmG1UEP4jbJXQuJTLlaZoJvWzhqP
B1mR8jxw5IPiYP8lE1OL74/bjwrng0/+8ME3qKWJBhqNcL5agJwaedRICqDEErjM2RzeiGF6KDPv
kxsHz/89S/2fwl2B//dWkWtaf/32/459+VZ9/Sng9eMH/7CLWL8hNGKjcnwSpD9Ifr+fpwKyX6QX
4I7/kfz6I95FwBWbgkuzA1LVDzDgH/Eu/jo0M/SZd17If0L+MBeyxy8uL6zvpG2RR9DGlhDZn+Wp
Fg9fJyJqjw2+qqt8Smu2OawNW7zHYpvZ3kclxvEWhC94Gtl8LBmYsgGnA76WdP6KOS02DZtmvhWi
gvxuvmB8THiSlW2+q10kiJkj1rGzghKDoRHs8gmsRshEtCGbzZjOus8xZb5Fjrglz3jrGGpPgXu8
GTovItqPcbscZbjiSPZdmjK7QHKH5RM0uGCrul2ZRjivtGfjzDXnUx2Z977VA8Lv1FutlSbr2G1h
ohPVHLLvfZkXG8GQZhvU4SVw9F5BSF03SfU9Kugst8ZrrL0UjIbcuXZxS0PVvZtPJ7jlnFRyY6XT
7G1qhnpT08PtsbaUo/UF7s7HduoZWFOZ0InU+QAq4pB1oU+ejClw3S9kZCO8WIPzsRjLt8CkE8RM
mCqjaS9XYBDkTQD9fM+bylj3GFl2TjlxyhDkPP+HvTNbjtvItugXwZGYgVegUBNZnEVSekFIlIg5
MQMJfP1doO0OW3a3b7+3XxyWTBZZhcw8ec7ea48bNJ2E7qfEnB+2q28I9S85daX/Bg3BP+ipdUwS
wufgT53Wkv6WNve8MUKElp2djXQ0yPzGIEDRMjfWa2oW50SVX7s2x81v36DC3hpDVh9Z/EKzlb3X
w3JnlXxWiznsCVdqA6IEIG4wGlJDyoFnUIsaNW+UkRJKjtR6CNC6pUwA/CFEZ06Hp8nAdGnbe5lW
XzkN54BToQgGwkHw0DCSsfgfSDO/m3txNxgAYFNyQj3CI7RJXDUuOoapSN/Nkv/N1rNLUagrgw/n
6NUEiOQZvyHziWc4zZw8g1OCyTO1XdHzQhON6F0KXuK6s/MzV5nnzmpjimf1VAl7pxY5hzLtQILV
2VeJMSYqDQVud72ajCQL87TL8PK6r5kS37zWvPXBx4UOLffFGI6rPXZH7NtPa2sfET+QNNKZxwS2
Oyxnj8iMAfLWOK5XTr2k0QwgNyQSx8SYw5Og1oErpVGZQdOLZ5nobz6XiIBxFO0KOvvUak9tNz5Z
qnyvRA492qlJJqzUkxkT9l1kQ0MFU6MBcrQ01LFMMafmfdelw03Qeq1bme+JqITQYrmcWnwdvyct
AEIGZtN5zdxu4TThcdR0MC4Uyl8AQfshrMFlR2Ey3ZsOj12pkpiKkbJ98Yfp2LrLdG5pGp96GNAn
pEowufCiRUDoq1upNcseq9Z0rjCVhIZWmm+D3n9Zps651r2i2ViD9Sa4QmbV5DvUGebOLdb5a+zW
sMq4/5cI0a1WPjMaeK4UN/fdavV+xkADu1Ya31iy+MLNaQoxaxA14izhama7ZljobFsqRX+MxpMg
C9UlZ69GBea47U2ppXeyJvKKhKvnWqOm7BEQwB22v2Iv696kxN0ntTyNSodkIBcQT7P6zr7iUN5R
JcZ3+kASJD2KbZphvNUgQolbrwBJTCJ0lKHvkYLwuS0sgREEOuZ7HUc5Sk3Ex+54UGgiMKy4r67m
3IxGO5/iqXtH8nBlOcX5Dw28/8dUw9tCTPHmWix9Omw/q0kJ47ZwJRVclScNaPvYDlsX/yaz28sa
684/tHp/Hmlsr+ZzoJl004FF/WwIRmw+SmdxIZ+w1Heg7c4Gc7nAofD9h1f6uaPNK9F+pJBF5mPA
pv+JSzW7rjJzkCdHYyi++hsvcduOc30mugcXHqX8vIj9f34v/6rM5TXBYKHGhIfFv/98IiamZOwK
uPm4DHYa2f30hCWlDDXTOs6aXaKLYNsviTPp2d3+80ubf5Ftbr+vv7mCkfTjB93ejz+gJuiKz0zO
PHnsq87c5VwK75YYNhLbxVVe58VR+Opt7tW0L2YCWPOpZ90SvglQfXlLgfMmcr0aGSVRv9pH369w
noykrHrz1QxzJaBH24S0KYK2zi9M4PeVPT0wVHwWdloxsUc76ZVaqOraP9hIDD4n3BxCtMfL7j//
pn/zCBGhLgyEz7og9/inD9YoMx+flUXMltHvrRqFvb/ewdpq/+Ed3UJ8f6pvtqx2SLgIVMGv/9wt
9mfdU/wlz6pfWifElXcL14hIlGzC0vHzXe8xV0706p759J07iOqeCBNiEtfkvZ3Yl7dSBSxOAb9I
XSUaOZiMEJ8037kxu+mQemz3Ng4goBopU1JlqNfENpZDxRhz8/CR4Ce6/kEW6llhk9iPRmadh8yr
wIMMADBk9h5nBELJouRTVF59IE77Pa4/NFBM53oO78Y8pot9TFOZhQlCJWSY6ooonDI0xvXOXVoT
BQXfGwfll84G4eOiXf2HN/Lnuem2EiH8Qi7Gm0/m208f2MplpLU0Ux6ZPX+UE4qdjU4ryrvZPP7n
h4MRwl8+M1twTiHQdzHYbn//h1XQGQsiJWuRR7uYHuCsniuAX//wEn+zs7gOpmumFbrxV484zsRi
KIWQx9qfGkBqCrpWvL5tOz2ZMcth6CCeGdbR14ybOfbTCKbRmfbqS5/n3zya9IFRTR1Wotw8Alvn
kPXZnZqlugCSekcySMBinBXH0nRWfF9I5Eax9tdl5kST13zyBv7Y6T30wAs5ZBiN5gCTBBhfv232
Rmekgem3xgGaClFKRvZu0ysM2qy4TKqArZwsIewxClR9pvqFuSyxQIaTGB5qaaQROXe/8oz+7XjP
+psVy2fhIxFjHwY5bvz5Q5FGAwh1qeRRL7koTGmVhRnBFIGhFfzOKe9ARrlF5Jp3U9k4nOK+I9lW
r25Rsz57cSFpFMlxP8frjA2IJPcxFa9IKcwdongarJNzE48usVaxfZP6Rk6DkZ2ogRq1c/PlmYTi
t7UXQeZmj8qkOvRbfuFOU4ciFc8LhVjQxGlzMMv5AKb1IbGdMcjpYAdWw8bXOxPkZQ3sTRWX/sGw
12e/6aZfA3H+7Zv0N4uEM2P7RwdfZGyugD8+uHPS4rmbJ3mcPbmjxFGBO/PjWFiP4yb5h08EZPhf
14nHKcy2pkMP+cuabC1zMQnOlccO4FykI4zdeXF+jjmpfJ3PZ615JNeFCxIRFUOQ51SASXlBx7aS
VYgiqZbAsjM0t5EPtQ0cOk1kuXjf+kK/pt1wW/oo7VEU4QGXtbkzm/6tytcHVS5XlbsdxjxmiVl8
jeetSgVQl6/igt57l6vaCClXI6Q43n7gI/24Xq6WMndMjIzQ37yvtCzDvJmnfROPQ1CuQ3pSyGw/
LkGxVKQrAYA8y3F+ygYukl6RwDBruerZ6/zUDQmpuRYZu+b0hKD9rtUyfFhUa7o77jJZLIw8CGSr
+BMYEzyQzUg8iIV2eVtGvbJB6sxPTrJdIOxCYz1hcy9bqiWochfAEd6OxlIfdZr92uY2S2yI22vf
Vm/dAJRo5A1GHn5BIgFaQFGKW6X1mqfTA1YEBxyffQSrcQbUfF4hREF5YwEPQ3nmUnyoYk4WlLg8
mKwOZx4upW5/ScnTOBe6fYMwfAd9cAm3ixFTF/TtAIavPCp7+HCvBnbKfziPnb9Z3tQ6iFUxRPFE
iZ8qDyLM8hahTnXs3eWNvJOHXnDuTVyzYptlvdVfH1fteoAoOPhUeh9rXqbDfpn7OSAm6E1iDdwB
f84jn4BKb+pMF7dp0oaG4cnIV+NyLPUeQVpWIHpMrCyC7Ju8tVrpX5oO0vSKUTuixeUTYldS5buE
kmvsMfmwPE8m5ZbozCZkPDKGKiFGpvSorBMuhpyHqUm2Xp5QZrv5+DRM7KBk/Tx0JHOSrFdepnF8
sOzNe1EiN8k6iPDtvF5hc35CkAdkQ9dWEk6WN6dfm33XDA8utwMSOp2biUOES+b4ZGJm2ar5wf39
fP2fWuEf1ArEV+g8a//ejPVYj38bVfvbF/6uWHB+oYGlOzZlig0maavz/qVYACjHzQhTg2+5BuKE
fykWLPsXBKZQMCi6qQ5dFsXvLTbjFwvRFkFNaMUcvIn/lR/LMH9qs4F10cmPFDrlLjdySvs/nwwo
odg94la7six9ukemBDTA6kivL9cicpux3wkMlw9m6UwH0pfXSJ8W/+TpHkb1op6flsKprszeqEK9
HTyeSjHZAZmuMgSxD16dlKKoGJKHhFrRogeBXrGj4WbJ53ks7mbDQuA7JwwVaNgHupMrzudt76w2
tLZVAGJvrdJ4RKvEZaMxXG7YSXVjzVP/BBA1DXoXLuWCFuG70MZg8cxPXEfezQaNALzf+8Vfhocc
XP2hnW1LBmY+Vg9Zvo7nuvFgz7soNAJFItaB7ni2y0tSrxYovKcqUVWU5+sAjTz290OPtyKH+uvg
qBcChT0SekSOS7yblCKiw1UtN81FkDG1ik5EorFixp2tfS067whU9aERuhuY7FKXqkAjHKuK04j5
ceINRBqlIN7b1ov3A6SnkAemjjypwy5ICjqISB2YtXYhH1Z1tULG2Lu25p4rTs4QbRNADMtt9gr9
IPF+Ej8Lcyp8Qjh1Hltbtrt5SZ99ptyfaFs6J2W502ep16Rv9a3PVMSs45umW8imKmsY6X64BQ6I
q0nG5voISrgoxiiba097K0qlUxTV5ait+5HIwG7rdvZrSIKoNdGOG9AmoGlZHsDpeDd+4kMQnWlW
qaBDPssBY/SwgVybiLNKkoeU6ZZ7qyo5PCCkFkNAMGeVDniNenOi9ZTZ127RQd7UYflFWrHSRSAh
FuUoA/riRlsys9E4SxXATcxrH1mCNaffFi1Y/Jo0yDfacgebX1MI3VgODpmERmw/dOtHVqHf19kW
XdgNNWLm+xja4UG2teeiRHfXaZr3WIEFlh+MWd3APGbZQpDmj0QkDREl8UjkZ5WVTzZtNRKdJH5L
Uiqc2hbqMmdyIWaJUEkyl9D26S8gh9X9/JHJtHzkMxH6jKG72GKbMn1LcNLGnrZcBvLvOf3IeDLW
Le9p2KKfQOMy3JZ++91ek3al5WvED5IxWQPBwW5J6Sqa9DlG+UqiVL4YelhtQVPrNDuQZD7yp0b8
UjLQBynPyxZQVW9RVegfSK0ixXR57D6yrJjYqZci27TY9hZ21abEXpUJAVgt9v1bZwvFGibiseAh
kJTFDyAuq+g3/DxBWmqL1Mq2cC0HlNgzyawkbrntlr7FIAuTgu4TymVs8VzpFtTlNS6ZXZAHXZIq
B/iT0K8xIQkdifTwkfXFbYXcL/0jkkAQBgadUN61W0CY21pBik751s+n5Cn+iBH7SBRrt3Cxj13+
fwfiPx2IJl2R/3QgPv2Q8kff//jxx3mT+etX/XYaevovDpixTZ33caj9dhL64hf2JBOZm4dEc7Mt
/+skNJ1fmDOR74SCk77Mdt79fhSa1i8ckET+0WDcpNMo/v6LiZPl/qUjg3aPU9ASdGUEsU4/VZou
7kktnW150ggy1JvD5MZJPuFLmWdg3pUgWF2HSTBfDwb5EVWPZETvFdEQSewe28rKqEhjNEkI5zCn
tpbzpApRRE4m5C5JHHJs5s5kbTjqlf0KNuuCt/urn0j9ZDSCGBzfnuEpJRYXdPf7KJvhNJl9crAz
mezg5bT4ZIo0XFdEYMskBB5Rht5IzVS/t9O2gkPvAS7Jl/rVQk71VXZ9dRrZGPcic/ZjD8pKDLSI
pzxLbvUOEIRcsvIJkQQCj6m38LCiHK5fU31sD8akrWcyQyh+MWE532LPbdJAVYzPcNMlCZaXZfhU
5INHmOYqHsa5M3aydO+ZQfsXkaMe8CrCKCBBIHIxCyJ93BH3REbvOc5Fd+jYiY9zBouHDvp93dSI
r4D+7B2Nk3AdJ/1Wuv45kcXOrlVxR34LdIwYiDwjGy8qE4BOI+lEj50wCddtLRGK1bKu/Vz1p7Ff
tWOsrfrZKlLtTF+gQejVrmEK+mKzItWX1kndNGo9DUveTN8MO6oV4dt1r5O4sg9Wo1d7ozVtvmu/
3jeT0V/cTIsDhllPjqrU21KMTtTPyKJit+jv1wKAN1l5Jb6YGg1Co1DiZLn7bYSE28jli6iy/qA3
Zn4ccSceKP7i58nL6j0boPMdD1ax0DUx8ktiozooOSHSUKkBUzOGnl2Wet6xd7puDxOIACWBjgss
p7FVD7gVls7/5nVyfk/mxd+vW7B42MYVdm+qz3uLixDhzHnzCR1A/smjXfJVo/1Jo3G1xQVq/XTl
aSgQ6krwIWc+triG5BmAXTGBSmvhnWPhyFtTnzAhzfqnFP3XENB4brFo1cW9qlvAuZI8FoPB/5XV
Zo5i0GrlXZjpWuUeR23Mln3XYzMMfA5uBCujms9Otu5zaUx+sG7Gp9RqvNDQ24TA0NrAfTd6eShX
306I5BmFDEsDRreJgNWAp4JRuKeZEChjre40ja6yDVMxHWV76Rzja/1hBGk/TCGIcF6crHM3p/sh
1jxdO/W/+khKgtMLLDj+LP03gGEt8+UY9wlQkf6uHw2veqOLjT3FwqgivWH8ZKNpvAPsm3ZjROz3
kxX3XCu7UY+SUvrnucaGGvhxT+JSkzrNQ6O0Kocgs0zJsbEoZj4ZOCILtbNFIQcQRFB14Zb1ttdr
4JBIK6DqcHjfq4lcgtjJ6YYj04kFXHJCtkPRaMlNi5fPfaHOwCEe9fai30tKyfh7HjPpslFABexw
nIiWRkd5rB95cm2krD6i2Q+HehGqaUO3iMHPv+HvW7SjJyeBQrnGIBoQIjYWu+kDlherFLn8TLgY
0DI4jgXIa54UsYAM0FMsaIFsZ3UnB9f6ji1rKA5MQ6fmSPfXlbtJy6geEJ/FfiTtgpdE29JhGFM4
N8wEzA4srpI+jpib7MDetyFGinhDAfg9NhSCbHI0hpkv61swV0btbDiH1ByuCoSzAlT6xKTOVW4S
IatxbgmvUXvbmvlPjJN50Nm8x6Gjx8sTTFjjirq976gMuxZdX+XPzPdM5yJ9qz0Vmc+6V3a8sxFs
DbSwgTKPupEeSEfyDnXaFXfSKK9X1LD4kHS7JoV2SwnDlbWv58HCzUpsIYtqQt+2G+Woow11jLPn
4lzVJAwIjHfsX4mTRV1Sm9peuJl4xPaaR47RrzrmX1sLHE1KZt9j/eBh47wZnHb6bOexsQSG6V+h
1cZpTRrsrlBWQjd4WPtgXcdSBBUG07d2ab9xRnU3NFNIOnBjRHVTRr1oiFY8Qi+I94AmvU82PL97
C60gh4Msyetx+9t68KAraYs4T5CV3laurEx59F3vMtZn64yPFd/qtXDxL4J68z5PCBlraH1Gc8zt
Vl25q7te6NB6QYKzZ9fMS/4lRcp/tvFn30Bq3A+atJjVizUPBzPVqVUn04ryJV7vmHnkABf9Q0+e
yidcKMNpAcp/0Du5HqB845FkvjaHa6+BL+SicgvqhA5QpwzvKjPZ4n3DtHdNh7qbhqd6VL5lB4aO
BzIhu+OuWRJS75GFRFbuJwfCTQCK9sge8ORaKVvjar2aZosXb7L95uvkGcOFu47+Y0K/sLeH1YwK
ouSOTt+aL5ri9YhPSXYNqWd7UJINnLyhvCnE3D6PrMPL2A3dHS4C/5oxoiTjQObXRJVkBy6K0w0e
WkyBTJiP5Tp9AYuRXS9ov17iehQ3MZ51vknvUAkQBYJYkwS0ujLFTa/SaggzVv6dnbvq4BtO95Up
Eil7TrEzmePfM/5TxBpWnnOq/N6/J1UDAQN3129zn7QBHmcRFYSunYhOeKHd54S6ROVaSheiHux1
tDVF51F3w+GSsYgslPAXO8vElan1WOM4/UF3kS2HcSa16MDqwyfNGAcPRAhsucACfOijwYMVirM2
bJkphiuRlVkgE4M5QkW7j1YmhseE7wa/AEoai7qbhh2Ri/ZXQ4FrUFaKv8sVOTtB1xUE78nJWVL3
0SQ+BowX5MssSZ96Z2my+//V9/8fSZlJ4+of6nv1tf9zbf/xFb93usxfbMES83UfzpALuuoPnS6q
eNPAMQqQiMLaoLT+3ZtDfwzpmUH/C7EZDiEaUL+1ugz7F2/rmWEa+8BuE7jwX9T3Ov2zP48lmEXY
GOB8bBlcKExe68+9LjHgwiC6EXpqa3Qvk4Y1nGP6zcOLfbPqGop6TceGw1DvwZ29Sw8X9dWZ8vax
qbXHVnT9eVyYeW+xsxcy/LTTEptOfJjqPL2j7NC+gggjedCpRXu0vBjlDRVa0t9J115MNtusoDTQ
ZKm7p1XvPOMGKZCoP/VlawADpblRm4emICPggmNBuHkoIOYrFWDoGSq4PjExTft1TYSLe3buuvZT
6ckBJ4OLlVY/p75ySJTHNDNEbiqsfp+WltGcB4uFBqUYbAGXBsXlhc4C4xL97NYLInws1RROKzoS
1LYWxKQDK3SxTwTM2UQiFgw98ydKBG3cmKfF1O4Ay9ZfsSp63xMnpw4jV0j1pK+ktZhQgfXbscZ0
gID5gR+hPxRMXa6wCK59OBJddxXnUFzCeXDxeU6kdE7RWqMu2Hl1fqwSpvtKZoRwltIcCDhUXjQL
z/68TLYVeGaSEmufPSZlicVTjfkFMEF9zI35Oa8xyuSYogK98pMjfUU4Qy2O6JdMZZQEy5SdQFxe
aqu7SvGrvPRJJUMcCpDzFPYnOfn4ABPnbVAxhuBx/rzmNsqh1kfgY54SVTyraZDB4uv52fOsb0lW
d5EZF+Pj6o091bRWHajhnxlH1wHohPkA6BbXkyEP3D0fpjV7dkrjvS6z4Wrta2qxIrmhrHPxJg2f
66o/V1Mtj8WQNdgbzJ1aKyPoF6waDd3DfYcqLU2IZCqM4rkBP7PDM11HsGl+oB12yFda47vZxxiE
hFyj0N7miyaACJzkB2uy9EARPGgQFrSbJlxDCZ6AkFZqeh2PZXfxhtmIXKQ1J2xfGZGpqx3AB+TG
2bfeN1wG06Ga7Oybl7bqrLpliZrW1ujsQimRefIjNuP61taGR3vI1KOslvJAL5NtP2uyoyyw7JCJ
6gRmvVDlSJtsLNrNJ/aFdN91hr9PKht8RKr5h8mZf9R2UZ1wJde7mL0jYMQGqSdW2beaSy8YU2gr
SYIk3RdVTxkISoLm6BLaqwbQQEwlMZk9fB5DPem2FEFXFs9aGZ9Wkq6olJi92YP2Yi+xCMxC5ee0
RdWpIf57N7FNfCGtkZ4jo8mCWp2TrHU2WqYorqupGK8cQKyApqF6YPNbNXSJDlKXCZygHdSuJ5Jd
l0/rEkLG1UhsFOPDok9Qb0uroBsmjEpugSjZTYNqas94yItirvw9zcEx50zjhB+EDk8FaITBmJHA
DhT8A6/Gg4Xnh6nm21i2wH7iabpDXqWH08RjkfhTqQeE2i7f24ZNNUpcazmPQyaRKc3LjCGDR4uA
2sURKiTNgDsBdMvhXW9bQh4TMpz2jhrH9J3+nM9amyGTB5Zom/mGMW//uaeynugaw+/a61MlrlLp
V0hVvQbbhAZ6w6Cr2BZMupbcObhAV76ioTWgoSYIy00iX4i+3OiBrRlhywHtmoCFNrz1VemW/+xm
jbopc4081eLFWDMB7LqoIWkO50FrrZtcGMUOlldOilb2Pe69bpcZTfZcdTnOEKexswuzSbge1bia
u1WvmL1W8SccPgUKdYzJ141V1mfdx5TpmtM1uJrmAQWy9lhYvfvVAEbLUIN8Z24GpASOScoyxoxl
RHEt1X4pF3FxYrK3h3jod8kwDDclZBmke5ncA3hdaGqwapExOfckzZn7GFAVWtIyBYc73eGBzGjp
9vCNREpY5iaZb73VC1BSyfvZXD5DKLNRylX+G4Pze5ciaA76wpyOpje8OssmzBf00w1zOlml7uGM
1E0Q4nozIMyBQJxrg3a1jHYKxRQrgBTEUsBEz4IFLiqOAp39wFtuMlwat6smpsuS+WQFLiMoZokn
QPV0oSfXGCOMAckBqaqiQDOAv+f5GDR6dwCPj7bEHC7+yK6FHmVBYOvzJMLPPg0FBbczE/dHLMDD
6K1GUIBJi+rNR8Hv5h9bpQ7a0vqnTkyAknRFE8vxwT5sngyhITMZN58GZXlLru9m3kAI1z/hfyUr
22NyzjDI3/VDe/I1eCKd1ryr1v0E+buOVuRPe9E3WUgPBOy8xQgllSrdA/JRZ61ov2+RW+UQj5j3
IFess93SUXDlLWIcgVOLD1aKJd/Pmx9l3Zwp2uZRaRsQEnhfwYEktNfgsC10nnJuqJCsbmmMf1k3
r4ukyuf6Mnwx6qK4shvgJfrCEAvK3oL8JteveQZg4m+mmbko3ken9PeqWb9gOWdW8WGvyRc7vpDA
ExvAn9j6Cz/5VjX6HAo423dxYcRhujl0ZsubONwNnHAi+Yw55R1Syw9ryMp9aVMwTMp6qboxJaG4
h9Ht8a3WDi9qM6rhvRst1A09gnOLTRS+C3YhIm7ze9+om5P4MBIVCL1n/EVjFYsdm2nNrp1NL+TO
c2AM5iMoGQymCQ39XKEmH52s/GZs5qVqszGNVuXs88ldQkwmco+SoLpGkzJHw7Ja4WQu3/o0XtB+
OG4ww+oL5rQoIuG33jNM+PWuIEiKN5TGD4ER7qgIeCsafvxpKPLPLPtiuGy46afWtflaaDmP3Rif
nFLNIRP75H7sy/nOHuL8s5s7j7bjzIBIkhvLqPsjWH/IZyrNGxSUMW90mqXWJ98u5lDZTodRzous
NXaMLbccaBLgFZyBm0ktcyYigZPa+G5LJe3dwuccGI1e3076OhzFqtyjq2zvy1z04vOIOS5v4uF2
FaaWRxNpf8e8GUxQwc4ErTpXkp21YSBqpwti6YlZJoIGnghRPbSebz8gIO1FyK6pUWIYjRHaVl++
953pcYPuczA8K7rUGqxT5xyaRrdZMhLp3rHr/RU2pMExvyTmI4L3jZIorj0yBl57olC+yaQ9l3MK
8SgHeRm2ifkdQLn9KImSecPPiTN6tRwaNyA+1KmZN/NkVqQ5IVz2ot7EZrNsPgyXm/UyZvO8gG0u
D7507jCnX8W1O7jwkI1aHVEv5DzOzuR+jxOXZASjd2/9wc5e7KazLvqY2TscyWVkM8pDVtWscC8B
BUX1YNYPnWl1WbjwVtyowvAQWsQ1PuEB1tJu7byhYvzaY13dTKyJ3uX72MXcurWoooafi/6Iox3A
lcTVAQlU9sJuVrxwxI2vJRGLj/Sv46PI3ewk7JmKN26dcysnesIZgsoiWHB+PCdGhrZ30hb6emva
nVHesSBSMRdRw3DsTA9uCtNK6UWgLNns8I+TrSjwAw+rGl6Et47fYclMR6+v/asayOKtlaTdp9q0
YX66PUTGndk6u6LaAJdUV0jAyKAHnGNjl8UZzA4bck8a/d3qNybCsbJZpijLWQ9XTEVAeXibcXqO
vdV5TYrNVD15ipPVGy2fhUj8GLByh4GwVVgOnaEi/Ty5s0Ojzx0fS8ir9HhSqV2YfmefaX/LPdMB
QuqrVZUnLNbA8GGUeoFlkccNpRT/uIhVfE9ThnlzxfaKVedxrqiNe9mO3+TmRNdSF83/sCZX3YdX
/cO2PlRT9YRABxWhcI3DvPnb883pvlT0QuukLcNGW0tojF1j7+fNIQ/kv+t29sqUO0egE025TiCo
XMnfNHJ5JDMkuQPTFS8Pnpt39a1KUoaHfqJE6xQwqRyDYgEqnA9JEgOEYTT9d8rNzAPlVbjtbD3W
RMoXoBrHhaFv1x9zPyVUfM6Xab0qlQW4ss/1CHKB7HZmn7KPortWlE6OeRxSx34xvE2bv85J4x67
grX4zXe8eCdomSXX2TRl4L0W0eWR4SXzzjFGENsFg1h2n6GrwbZpzXHsff1BtQN3Ab3VDqsNi3Ea
Fg02U9ecOp7J3TiY2TWcnCyMjdF9r7raehOSPFmoSN2QH5jOPPWFH2efdSB2YWX582VgPSIVhi+5
Q9Xp/WD0nBydsaIE14dUC1va4s9rPosoc9idI78viz2MyPWroLC+mmn5BiX349ptxKHm255Xox3u
G0gqr6myqocZ4uJ5bbI5NCqr2dmpDjBeTyszSgpUe7WIqQ7aoj+oYtKJY87rG8tqaePzM37qqSKj
QSlSi6WeQ3tCNboN1iJldEM0lu5Ja+S0q7m4PyAG8PddIYyvtqWsY1V0TRAX7EwlUo7Azer0kCUg
C7t6S2jIKoePt0/nb/C3pgMm71tTpf53IXG08pMw7RcGATHGcmz1sqWUGpNrfB4eWH58BBHPTbuH
UmZHLaHo+DGIVAzwwmOdias0QrOdchvRii+IVJqg9t3qqGWxifmUk0TOjvSQ4A59CEV1wSxqmvs6
tuhi+a52O5jr8tDM6XFURXlRxShDO5FmRwWulRGx7emPpnGsSxxnGRttmxzjmljoomfjH6FqLUB8
wrUDeAs0deLQmZd7OvH+zaSSAnJZ5hwLJ7Mjsg7ZMPu6PmdCv/O8Cvpn36saWiI2dlfmmNwX1GqN
3no3hdZ2Ib3BItLL2Ary0jc/f3S6zXkLtKmytPqsNf1nYARMWWiIW4QxiaBupu+CsLCjh83ttFTd
NtcfQVxM9jCizkw2nIVJ98FNHIJgy6+AqdNo4tMKDKleiTi7ShNyt9b2u8zL1z5HPsSYR9TROEhS
aJRpRo7HbAphfnzGXsUEAvIEnDPhQFpcSGXVJKD0aEtOGBNLtdd4xiVPS+8edFG4odHRWy2TpLij
/yDEbrTU6EVTI6abfqDezgXjpHZr/yivb07A0kqCtGGRJrknfsySK1pOlPOxsgZyebUWauKAnqRo
urchVcPZrTLGF17hnulr7dJ0aZAyOKQzIEA+G241MRtMk32Std+4r1GKLRKVpLXm1UmOzUTqJWaJ
l2mI+4B+z8U0AQ9TSj2BoWtDtxvcq9QxGQyrlcKxTk/xvLbQU0at28lp/OLrLf7AxQzALD5LjS0v
nyzSeBzSp0hv8l5SRQYCfW3ybYQ3MdaI7ae1hldor4VxJZf0OtMk/C23P8IgfOwc/d1kJ93PC9WR
TBr5mNbGZ5r15cmcpPW9hwywEwk2kEarnpXrme9NUyEHSqTnwHqAuhASrDamwepUD0Rqo+Gqk5x8
p8aLv0xiLAgomSYcVv4yP7SwFWrGnXFM22mY573dIzyn+K907jgKI/do+g+SDQsdtWkz/8lhawCN
69JBYyVUkSOK7mwgEpnXLFFcdeIdH1XjXgq0sf/H3pk1x22kXfqvTMw9HEhsCVzMTe2s4lYkRYm6
QVCihH1LrIlfPw9K7mmL9sif+7q7I2yHZRJVQCKX9z3nOXeDR/2ajAfipS1StsTKswB5bAcfwee2
N+P61hJ4x/gH/oi4ze9WZD04acXk4SfEVtVmdtQui6uwx69hVtMaz4ws2k5eDwBGkrTh5tNxTmTG
qy6eFUvSOhegVXprqQXWZYRXrZfgxrwlGgjkaYjCZ9F5O+uotZgSvEmRl5RW/UEOzefIn4/4QqjH
J7V5lUXGTRi07HVyIiUAFRxrAVJotDO5lZmXH2uX8h/ucUBpbPVx42MXCJ3mWkXDmQieN7rOjPhQ
u6hcy3Pj4AinMCOvSgfMhjS6eM/ZhQLiXBh3iPE+IscCNBsaRJSCt11HuV3uY7OOtklVCAIJOJwp
t2/JH4xMKheQbc3MfasxIpx7gpAPaYilPq705ywSVM46be9oeeLQ7ewvoTuIx9F3FwInzA4MQNX4
zW3l8Mjch/3dc9Vamk1/VA3FKBP1oAgN5yZXvkGdhQD5rTKz7BB45Y3T5e06nG0HR1wyBj1EbFHI
VWrG2bFhfRQEeOyyRNev5KVWL4sDp9hkxjx/RWZIQ17ozHitvELdSTM3DikLnoIKI6cDaECF5Iwj
EqqTNN6QAHdU5Cdt7ULrL+yzeLWiunhNUuHfVUDLb1CH91+NxPseKVAxhIsZ7bGhDH2eJySAbiJH
gK2JOdJ3d/t7y4qd+Xbx0xA+JotqTxW0QCHR0U8BQEJKfJUIufGyZNrUVlLSQZ91Da4FeaRjhsat
wM0wrF0WgwPhrk86cj+wQ3AfmzCqdlGjuwPvgd56qiWkO/CfR99jho9L6zEy83rdxvadL9rwtZhw
gKZF6K+FtJAU5BzSjdNosam5pgHXrppuiE/sIbppF3mqwmaceP3RKZl/Vl5HqPg+CjESUCTK49VI
LYw9TeGJVcnhhu3dCHQa+WelnlXtNCe0jT4wk0oGJoYTany6TvFyMi+QXzcF9u2YuObTwC/wNn7T
zx97bDArXuOQohEFapp4pW5v7L7ur+VCfKERPoKpaMoEWERdqw0LVrDqyFBix6RxfQirI9hFwa9e
F8wyL0Xmyc+k0Pi82n3aHWo/JgbGmBo2rT6ccxD9kFOR606Pbl93FJ/MrMaeqslnwpEK2po4wjc3
hh2zKaMQqR41Nf2gM4wva5sXbTs3CxFEthy8J4slmi1oUW8Gu/4+sr3e0iI4k6uegkn3CAPKPKC1
dT/uI7iU5ykarI/poj/dENRQcF53xX3bVALofDP4D62rWE+Zy6r7HGDTRwMr+NGOG+oyBd21G6WN
7iN5eOatWYx6b9X4QTi8tvYZZYF8COjxw8AVYXAyjNj6ovMkO3atPzxa1mJNIJCGt7QqmVZXhesD
ovDh0WKJQOFJuD2e6A0ZzymgfYXr4pYKP/FoRF/ZOaZHC8ht540uT7oALNypKCWtub0na5r+IC06
awuYaXoyZxkdAfJma9SK+nteF+IlFC0btdmjfUilQ+GwCchcjNKk+dh7LmxXg1U3qhwWM4bUhsNO
AiS6Tfe1QUITAUnFSYWTvBpGs9vWNEGva6jULTt7YV5XGE0+dCnga2ZZomxiY3TWnnJCppPOONdZ
U99icPIPBTi1bTvM9R7Xt7MmLIJRYijsDz5+vE9Ubw0WsbF+MtnfXauqGXd9x+6fcqakSmPEDzpO
h7UfRANF+ypdRwCRb/ou+GoMAmWIKAAwxW63MfQsbjB2kS+YYodKGvuqioV/j3ueGD3tDphPJEYk
8Fhguzh19OwY19SbFXTVoL+BoZJd+17whWBosR1CTKapr18jXcRryyGsIPRTyooiLKiVKf0MOgx4
uxLxtrZoYBsM9H081O16QO57lbUVNZsqK7VFoW3exPYkNgiDEFy62GoMc1YvCYa3NUeF+aDVhDdM
ira/J12AOrAIACmXrjXkD5Mbo0qKWWxSF0Y+9awhuzYkymOX9g01VhTPuop3IsP0A2L9lqhn/r0J
2tae9N3YldSBh+w5aC2I4kzWCCa2CTaeDZWS16BEMgI7L9mMxFMR3EeIN4lv1c4SmXMYHcKTopQE
y5qjAkEn2CrAq0XRfAeqCbVE2nys2ya9J5kAVZh1YGPV7YfZGT4bE20QC4ILKUDmzpzZIU/YdfY1
aPDV5PevRZA257Fvzn1l5XplVqBoV3Dj1SbOjTtEiXodmlZ81cA8v8bj/OYYsr+prJLAa+Z/rN8z
hhoHC3w3umi9CyDddT0BSWg+/rdt/T9qW7N4Ixf9//s0Pr62MQrJrip/6l3/+LHfe9fYH37DGkcp
8HefBl3of7k0LOe3Ja4GUapFe/xfEJQApCR14YXa62E6tPkI/3JouL+BJxQ29ARL4prg0/2DtjWX
+IPlFKsHlQKE0HBW6FkvWMufe9ZzNTc9kFoaCkNezGuozf0Z8GLnwRdr2s9/uDF/4dZfftm/mSuX
i+EQXOzsgYP79L2VMnInJ5dx55xjg0CJ0qmsJ43a/hnDHC/gBaRL89l5DYZUHf6DS9uwP5bIaY+b
+vP3TIxMTB31hTNyVi4dQArcDnpESyJ7D6kY0x2tUFOBOoNaQvLGry//s0Fy+eaoAiwsxAGYWrTI
7y5v2UlUouG3zzkEMir9xkASitn1AI2TarnctISI/PqaFmPk3e3mogwVh3qkh/D5nSuzrMuwj8BL
nUlfBEaLsuvKoofb7CTd4ue6o47hJDYX70UPoJg4su7NI3Fnn4M2I+PEq5ipyIKZDi2osHA7z6Q0
ejRMFjDmYIrTUIeU9hIAUZhpULSynaWnbq9//T0Wi9DPo4YGLHJu18M1j+vznQPbH32bUIzYOoue
XVLWY2ef8iXpxW9h58JJqU7TEo/666v+TEP48cQ8fL8e/VQuHLx7Yp6BQGJylTinSw4n9RmEVbKM
v5vpxDZrySl3nVrc0sFBBHBJr/v19f/8Ykpb+JyEUVIybt6/K0MQlFmTTQL+1RIhvLwwHPTA6w1/
S4kWfzFQ4N3yZvlglOEFvJsEQi270jR7cXaSYHow2M1nO1hpaKNC227fpsxxXgfTg4pA0a5Y13Lk
ZTHQh92n6J//5nH/1RcHzMRsKaRLn/TdqLUcowoaMzTPPV6fZu0A7ayu2Wubwwpza/AfvCSLX4D3
kv/LP3nuRZ2aiWEPFro29oiUK0gfQklIDuGSAE7rlziYgeSdpkkY5QGJmrfFEEwcu1OBn0Skc3Uy
PBJ2I5qxWKJMizCnbAi2osM0GceYkvitKW8Z2140yQFWn3z367FywZy8e0WkxfMzEUzZASP259kt
zaOw95GNnEO0781uhvEOkJNxg8C7flEKHEbuj8x7mhtYcKTawk0D9tDqoDng3UcVm2QOkazzOFN9
EaHZvl1Swn/9Of9iFlx0WwiuAME47nuqicEpYABTKM4uWAXCn5bbLGpVvwgzFE/Erv4d/3xZQX+a
OzzTZVTjjcTZgTjs/RWLLrJSM9PteSQv5kTolvsaUnTlLzaBSb1pT/fK9qjNh0kIL94c0hh1Jw3e
x6Rf1MR2qbs3uxoY6SYzgGnwEiQ2oWJEOeNLVub00LJqeKS4Y95tB0lEk7BBWZL1eWWxMb6dNbFg
v76NfIP3X4tvwnO2GbkWHtyFRf1Hv/3sZ4EEcB6dq8UuHNR6VptUGukdenRO6CXdwHGdyoHOj+US
DoxGF9btLoiRO6+gP9jmWpNrs7ZSi7540cndMEdGd4i9FsReKSLqfUi6aeAhqqIRbsaj8YFyXNRt
TFlVCgGsXoJTA0k4iGmZvBlpO/ZblgAPBukil3D8ujxDz41Pfluk11bhV7dDSsIQKiwFFwD6EWBD
LbM7Uen8q5m1YoNuifMhyTNzzecb4jeNL9k7djouN0nH+n0kyQ9+SWOn9X1jwvqm0wqAdAWbkQBa
GfsN2Epp1M99mRNWbodSPgYAE0xs2lHmrZQ1EFFVuJHilOAR+L72Osv/ghGbamZZtF12mNG4onLr
ewfzGLG0pED4wrm2op7mWT2ERxPH0KMeB/LxJHxmdYYDIihou13p0tS1sNCQWFrX9zIqckregROH
Gz8lhj6Ke5bdjDEiUUxFK0hZwbbBiB1t2RoEW4kfjU9Xue4r8hi2CaXPbMMWkIl4WILk20TzYwQ2
EC0c2tRXwPUQlTeR+iKvqRBnPSuz4LxX0+/oTVkf7Qia1o1nV821MQW+2EW6KmIKNsnkX6Hbi28H
0GVffeRT6Hus2IRvmqoNULroVlmO2ilwVFWDZG40zfmTaH3AajT/NtD7OOV3VUUFisA5SRr2jhNg
9RlNsPsJ8bm7arw6fmOgTN+iPkyXMMKo3Jg9j2cdh11J5Eft4j6Xw5qBVZg2MVPlNCFXQSW8Amf1
5jTU4Cc3ieonw/WTDMOo32bOsSzhMzzJIYT0ywAAGCc3hSz8xbupHbkUpLBEhxZ/RxVgQTDInMSA
I5ZopEkFPAUR1J+MeMBzWARZymmL/KrC3xnmsvmZSXql986dLheimxn5bIaYwZ3Xxh/JDKP7X2sa
BGH+gdx3npgOSQukfEe22iCX2GwOoISma0Yl6G/BYuqUDb8DXX/9EuBSSXAMzDxU9FfG2jSVvxmD
keFVRrQfkIwzZScOOgPpwxOdtee8hu44wro02a8Ce2Y2KkZwXuEcPBNO07615IhceT05gobDPCSd
IiC3GSzZquEN9WG+2/x63SyxgZw4KjhzZOL1HrykTBfVKSsz66mBhcR/VOWkdXQYK5ClSVQmuRMU
0UaIjn8TzbRisEuw8bFQCsEGlUtine9yc5TFSr0Cn8p/oWKR3lKPYopBZOFfR00RXAeymh4s12NR
Twxm1MscyR7Ovw5dFtFLZF1Y+e1bEyy3MliSDlt80T0bDj4tgVn4OGzAZ/cV205r1buJvm8ue5Es
pwx/R/QbsX3RIG7BkgnoBewM9RLwiIAi2F6iKPuE44adpxbsA4vluZsICdfL7lFb3HtRLGmFvJJc
KYuH9g2J6kRaHf9EQYOiJcGIhFZmg/t6ASIDtWrf6pzVtgmi5gWWL7vfKWn1w2WjMGcNoeGXmF1r
UZ3jSuXRNnwYPAXpG+FSknshbYo0zVJZo0e+9qoQGT5ywuqaYcSzI8iJzXvVsPC0lTq0IZ/ITE02
4VXVBFtXZPUL+kpWc52RNLoNrYBdejtDLSZ7DrlM0yo+OTpYdlBVNWoCugxFy+2ywaFbQszZTGjj
j8PPJXRXp8ES8e1qBzkOyqaUrgv9iJvR1SQdIqN8jaWtSD6cFR+wtnDorXyjHNMtJbfwCwQ6Ll5e
XiERuimZjJNatkGsPN1GjWffGdu3PGh5RjUwacSDRNCgFlXb0nGZ26rlqJLFRbIXWrAxQG195fGk
b8vWlld8neqEbMV7QHmCWAovNp8WkZw6EFYnblG3si9HBn1rIjVB+wS/UW3RC01gi1Pd39QjvGZq
chAAgceUjFoYjMQA+vzvGuM2AxgLPPesE36AJDeRT2lGtMC2IwZhj7OOMXLJOYGdzT3Fns/3v0wC
sKymB52U3JUcv8+1p8mSaSB+nWpvuXwxdv76klWZo6p7SWkenMhhI22eVerQhDZPNbFaf4P6crkP
I1vQoEzCZ0K6p/tJR94rohTeVzBeGEETxKibyOWNV6rlk1xGojOlgsZ6whTgCvbo2x/xpE7UIBUP
ptAar/xqeUBpA19wZ1VhcygUhpAEOQkVbo6jLZzFjk2R5aNghOIdFY/aJD/HTlPxZBmEu6DY4xji
TL54GiE7g7y3KGKumOcDsryTYInphJGwbsQ43V++ISsRe+QWPTfpqoBdLgfeeTTql5mwiycyEWhJ
MnWbq5Ej7VPf8C+p5vNYumWXNvsjz+myY7wsm3o2GVF1DmLV9i/ZoG4NPcXyDZz7VrFRfc9JZrlr
qh6mYJOOIp83avk4sce3yJLQea1RPNggMclCIvaO12rWyJmlPdvYWRFA4haPmI4gHidUP5cIm7hV
ZB3EDHnselk4PcRJ6NnbcZDNQScu7UIX5or7MCmiGujTOwSuGsp0X3/PQU2Icy0Xbxq5f85V1lTo
q7EKjznKbI+fzvvYah4F0Cd27GHGjQb0KW6T9DL3TVZq7KtIMMmzFYmWIzmdKmynBWNiXm7Aj7lo
ObgPqcW8sEysKpKsOJexS1eBZW3qanWYZKK/KJah82V8OvRt9ymFgP1QNk52I3ufIeKbQD8dNxuO
caQx7fwYEOhz/O+1ROawJphJHYy0BCW6mPcij1rKZVR4U7YEKFmhIDWv5EVuSnGLwZ5XJ2uNpFrD
HRdAJN1LRu4Mhkg2FkUIUFqkxibLFzIuYT20o4DLwhJvybcMOZxw9hS3wuErMOTEkxt7FTz5POLN
kmHDCiOtRQ1RM2iIV2e2txNx50prPnNSZ1CbYOb7dYe/AW0P7xfUEMDqVSi52XQml+UbGx1eZfQz
FINYgFDkR7YeQTx0TApVpIZw1xgk9m3Lfvm0aQ8XZ2s3muuiVp8eCu1wJKg5qoEl0Gz8XGrLyH8G
OgojSBJjkzpqQiPCXmh+HISfTIeuH8r4Tizm4auSafQWCSufwvW7JVU3oSWwMUU4q6fO7dmEREYW
PJuLqbHEMMr3lcF479AUfuz9qbjDqfY1NkJjndGlPbh5gxB2CVkfsyj9HqF/XMmF0mmj68/WQ2Xz
Ak+pfsBnxoqkE1rsHSXPgB2K9p6zVHOfk5oHWrk4RgiPSe2dWfp6wIhXgYAbpuIKi1p6YzutEGtW
zeKKk/10WDJQobzVdYnu1K6+B1POfsGzJiZDNpnhSrUWishpajvz2CyT/xFNE4XIgOjJ26J3wMBa
OQZCo7KowlBlI5U+J671MUrpLK1VUfPXJhDcJNudp3sqgFCW7VEdcHIxLzUDe5xi2dI1sT89ZFHH
Do8a/Lons+F0OShn5FadRjvgVQ3ihmAEU/HxyDql2IRkddwQD8snnS6LSYip8GV2kyrDQRAwJWWE
Wm7TZQ0nfTV8DgGRRagHlsnOhKEKMTOtmfI65rTKm8jCpZ5GCFtcBddJEJHEVgfi9pL4LIyufbNm
fCoo6Ig0YzjZu9KzWD/pjTJai4jZakZD+TRw5fVl3gzSjMkxYMHc6qbknciX/WYdBv51oZCNbcKa
8tU4OfULbJVxVXXMe6rhFepyBk8SIiIxKiJiFqcNRk+0cmvOdvHBouPyzRk8s0Vs3PPGdYuD282a
4Nr4scNoqJEsWcsFsgbnSsrZlFcc2KZuQWmhoMDAsK8A2+xwCaHx9lviqc1sFk/4GCjZuQGzEnUe
bolMDZYN1LKcJC4paB7Yk6eYijXSWCKga6RAt2qOWIx+bJlds/jukWaI6h5v4S7KCulvPd1ZO64c
P+Gdnj7Ay52vY8QeHxBzZpuWN4TZmdPOvEPjv0gmvAKJlnZq414ZNIlp+Aelv7WVTR5G5Bpf+9p2
39Kgn78h7xmw1Uwt2+2RhEH2VUS01K15LdiU7XOKK58WU5hCCxHSrm7gETfbppqao0ss8C2wbX8T
pV7ysai76NFjjz+t+wIPd9a65l77rr4N7Dr8EBsy+1qRkoQisTSTlp1yGUT3c2lwYiW2DQYlUlvM
AyoYvP+CR779jzo83qWA8osOT9J+rUoyUX5q8Pz4qd8bPL7326VMLFyLdvdPoPvA+o0B7VFSd5BO
Lxlh/+7yyN9M0vLgd/EnlqQ29u8uDxwu8r6oZ3iOtbQN/hF85H3hLQhcaqk0lGx+m/Ds5c//ABal
MRFn2Da8H5tNVYjp3hXMFrMm0GfdKY4+vy5R/dUFqdrT51nqbp54V6DK+Na1VRfuycatvcGclOzn
pXrt5X5ziDQ7/19f732db/mC0vG4X7RXMIC+K4AGqTe3kKKdk6xi7zVdjhaXzWrrDn8XbPm+9sal
eNS0BGhImAsR9Od7qRAXR30mnFO2nMHxLqoD5m2mJs+KmFUR2TzLLGW+Wg5q//hb/kC9IaWnjfae
dj022aBNQzmn1qIsXfr1UoZ3SxY4ts/F39Th/9QV4IsyAlF/ux6sa/yGP3/RqcrbQk6JQ44TzTyO
gOxIUC2bbIaHTrJalJTh4iOsGY47WnFIZg6sOLZM8LHWplX+Xa3+zw/Zo3/neRRypSex2v78gQBJ
cc6NQufkjw5fF6D6UpHN+Mt/dq0lCJC+iLP0Wd8NKDJpTDQk2oE9N1JPcIz2TcKVf+iXbfWvn+py
H/9YvIcKRN0ehqUr8dUDhf75a8G2X5af3jkNYfwdpViw5QDzT7sql4vQ4L38nVnq3cOksO3Izsqd
04wo45T6A4cZ3wP8Kdh7/123Uyx35/1Xsi0p6Nstvev3DSU/BOUyG8I+pRbIy82lgYLYjt13rtr6
xW8yTkSe5iVdGk467nC/DqF99esb+xcj2CPhg/rz8qoum4yf72xoCSsMvcw5TTDwjnZWCgNjJFuj
2mgZoRx8im2WWezV9QxRmEQbXl536YAyg/xdB/qvRq/jkDcCFoLJ6n0rIssDuD74jE7twLnxsk8d
Ma2dOMkE219/8b+6lAfGnQ4aS8uf+uxkgnHElo19SlxubxAsXG+yyZjqfY+n/+uL/TzVM33jXqN3
SI6KxeX+NHxrLLR509TGEbEQJwSDlMmX0qbQNY8UKgdUdf7fzUw/T8HLJVH9StP2SJXhAb/vptfZ
TOAmuTJHE5frHm0dG/1WtdODNxr0StuQ53o5DcQ+tbMk4pUq6B6cpFGynYeF1BzmZbN8mUF+lHr0
TDVlFcZAnUDkUZb59U1yL0vsv18Jl4UfXNbSxEbSYXssjT+PRfRUqTMVtnNsc7NACoTFtUo8YxeJ
NuuxMRSaniKHBVVhXExr7W0Fv+ysKK4Q65cuZnSCyHiQoRt1bzMplW8TIA10S5dTrUUPI96wM6QK
4wqOeXBgqANeDj3kPChcSPyYWippUvNzUKos+2q00ualW7pWfuTYR5VyA4luSPU9ln5qichWgmd8
pEYKDTlsxEGQURmtcJ2rcVMEMWrwXGFLINQtsb19XjZcYylQkTtIbbZZgAAYw9GWUkgCWhZXjJDa
4QhFzb6b9wZbbu946c21XVRQh1eijI9ZHndvdJGaF1nD3z4WItEPwmfXYlidMaxm8gKSz0IHPDI5
2x5GuZH60DPRaoy9LvNeMyAj9HFTy33VIqBAfonm9QYKtwVl0q/1HFqHoZHNg/K6Yu+OHHsJ/AMx
yfyLRWAM8C6uL9VHw+agQ02Dnl9ImcKenOmB6LzwWRNutb80yC+t48sJtZst7k8whpK+YDQ/WwOl
5TpYygGFRwtITKp9y2Dko0eG1bmd21AQrgdf67mv8VDRddP2VRCW/JZiOXbPHfcNOBXHsssqhwZ+
wcp4QPPR5Kn0gCUBIauW6OI3TuwRFFaUepZH3FFLZYaq46X4bqYWp1+6adM2Nw3KhpcCaZNgHt5k
NgUqiSSYKmaKiZCCgK/xX5qh9I6Xo6RBfQtvqTPQIramRQBiu3IJriOR8c2r8OYxgiMdbYvZF7ex
QeNro92CkgwFfSoXEvZM/Tt4SZQ2Y3ngyIcbE54UsnxCgAC+TPe18FmLOgiNixuadXlFT43zfQ3J
6WaW+RytRUILd6ga99Wjm4Zkp1QBmYxaqMfInq3DjEtKbqzIcz6Xw1A++YiVb1C45psGZ4pYURMQ
/k4kpjomeTVcRfnSSmjzaVqP5YzBwmxDj+rcnBDc49EXW0loo7c+GdCIlWNU1UUWBES4tRT6aXus
dTnrpwy69Lav4ro+ZuZComFM4k8AfnumZIT2Nw37goKB6r77zgwGy5L9LXEYOHP0lCIY7zNmpvW8
VHVHs0Yq2yH4+OTlmWp38Le8r9MsMdEB1Lym1ami3SLkGEEw1MkGtCeBoFVf3UKnxMxbzm38OVo6
cDCO6huQIt6ePkR4ErqTzd5vR++F4Ab41SX2YC8aq6PtEDuL4suZPxNwn23hisxrzFM8Rh+pzzrL
xvJzWqeywxNCyzczldwvm1Fyzid6nptFYrBt2AOuoBkVOxg8JCPFJDaUGLQeekp+V8hZ6qtUxe1O
u73+hpx8BIiSGDB0q+JTkg3OOtclLowyAXzdAFdA2f8Kfpf3g0L3JrTQoPaDEruirvhFvkH9mYYl
iuqwglmhsJBsPEn/qVtTpZC2u1KIe6JqefL1eM1O1z8AiyJet0yA4jvYn2gU5kFI8mEUUxSv2zWW
KmjclcYEX1T9B0TUyM6Hst31S7xEGZtfcwyVn4I8seDYiWnXGpiy+pzPEYRdcWZVIuxpZnq/9pxm
XNWRyROVqBCuqT+U90i+6nvkdQxqw2NH9nppGxhWyivRLq2dbVV3AAjIKmKDbdkTNXRm2+4tUiYT
UjUH4kmTokWGaUcnS+FejrZ+P7kwl4hDpqBKwjE9ZFpx85rWf4UAmobZpeIlNWnoXRuwHvu9i30T
01p1qlS+/DYx1XBULjo8lBJszBBU3xsT56gWKzcRKQOFm6F2ePX72IU/Mznowi7Np7pm2K4rOdA3
yajVvVhVE7Gfi4HBCbuyKixbcVsXn9009uvvuh6cpbXYhdtcdu22TJ3xG5qUhvDLzHA/0s/Hvx8H
7SGvNKi+coqSfpWLNP7SDt1rSll16zpJRHqqZvr4hFy9Nx6TmWjeg2/F/u1AtYy8Qqyc8Tg2AF68
eUe0TP0BJQMmjkA644fBVcUDLYrvVg4cAqDPXdZZFK68nLg2K4C95/S19RZ1cfQ2J8n4GPWSJ8cb
T5IoddmAVoTEqDDEyQJWzlt59FxKQZtpRHa+bj3m8XUGsGo8dMFknpym0jdN29kP3jwlxkoVsBVW
Hk+BqEfqCc9GCT94C+sKw55Szt2MPueuwQ/5UCR+sybMtf2K/jfHtjzbX4gCG06dV0NAcEMrAcji
28k6i1FPjP08BquiyZkugtDF6eQ7R+QKX0IU7Y9jF2Xo6HrzRiWR+zkbvSxaqzwOWCtLvADUsCOw
QTq5UZNrH41gJHQsHqL2FR9MTfgBMoUycUEceKaB7oKMZIUNTic7g80s4nRhWaSlEsQ4ARAo7ScP
uyp5AHCe6yQmXlf387kjd3UVDNH40udd02/NtnWS45RMk7uGRAZgxQ9BSNx6EwXufRD3LaSE0rhO
5Vx9MBPMteC8eyAnliHNjLqoP96OrPDfxdC0N31dD/uJhfBUpm2BvzGIQ6r2guNFzOS2B58hElrK
S+JcNMjhHFnDCFUvDQlMhUiqXrKpI5JG5+71lFhMoxAAYOk39VCOGwCUfQjMrLJuOqkh2KCgEv7W
z6XDhCjgyljkDe0CEt7oBVDfdZwGe0LuzYe2l8lDi/v2Qy90++zn2tkO0wyrMgWhkUkQMI5J2RuK
Tio3dj1KjEbhHGOy6liHOpMgsNAYsGw63Kr7YeacAgNZqrUL2OwOfdj0wVSjAUytQ0yR2I298w1b
yRVKUHcHbwD+a2UlQbvvGbvfKVROH2vf7r6OLkDY0esIGDVp9LZrml90XdIql2oV+tTt525uko2K
UTMdZFd/d2Nc0W2KrGA1J213tAnVreguwwIHQdfolYMEDfQiblgjpy9smV7YYZpekKuzBiGBeGfh
V/VO5xPgB98CWtbwiYizCllNNKd31IWlSXpImd+V+ADI57AmA+GwzVPLKSDh0K3HfOqfJ3BBGEov
+/X/Qpj/DsKMyJrT1i9qod/a7n89JypKyoSa4I8C69Xb//nfnGmWn/y9Hirlb5T/OJ9hs2aHRuXz
/wnefQtGM5Q2Bxbyoju3OL3+S/VugnHDCSF9GXB89ZZQzt9V77b8jfWZ+g+8Fo7yiLP+ierd838+
IgN9sz0pqLkAiwb9Y78vpUXaGXOgUjHRfrI/VX5JW5ejRnuyNWAC+JzLYtbb4qGlZqCLCJIgkK8N
dPXxwDzLMhCGvdypLlCP6Kowm9o5LXRouWBtMPPYSR+wuE5us+sBLgFEzWL3Cmm5VLs+7UPgjIYz
cnrz3dxdOZkLMyvQwIjrYkIIgMjJz+ChKQ0PJyr86IMomc5xeKpwHXjpp2Acn0Wbh9AawlZ/mCGY
g9rK9S4ZDHPTOWl/ZmMnjtgWAFROZQsdJVwMaLMRNg8uINprfkTUGwXtbQ+A7pyEddry9qbjQXHk
uZlHXQICsc2Ps1LDiYKYfgprDJdatfE9+FTSA4N5+eY53lD2S17CyTkFUCxdUqLiURePUQxyhF1M
DRCGP8Z9KU706j5U4CkXXOlw4zt65w95tzYas9pEQzVwvEyc7jFjt3kPq8Y+h5R4oCHgqxK7SvcL
n8I35g082oD4wgGsMi0ubGBNDiKBW2i3nbN2qoCEYQPmZDjZH/ssqw9INFFGaWsv+vgOHyxASEsT
z7yREN/Xjjtiw8+j2bnuDDq8nCxwG/ve3HHu7g4AfLsPTsv5CO3cLLbGYCnWTG3jemtLl+fh9tez
bx261HxJOHduer7LNgu757CEeBqM6oPOtLMOtFl+VsAfjiKu5arQJF2wt8TD1bmbPI2ih9Ypbci2
sspv/LQg0LGMSY0J8iKWq7qovLuobz0gNka4MDCGl1CF1lkTbLd1I494ibn+xv6S/TznQG8bNgn9
ozFtjxM9Nk749pr8v+k6Jw2JXZUXQpI1wrOwu08wryEFcPq6ij0VRqexg3F7npBvNK8gudvP5tj0
3+GCIEovavdE6Iz9mHlkS7E899du2zbeuhsKbtlYF+qmt8zPdB77W6O22FCP5jfKtp/lOFbtGrJH
c0VRkp1dYpt3Opei3RRK+y8+Mskn9nTV4sTOt14T5qQfof4qDqbTuyBYPOIEWILH8XMM4dfcEDme
1NvWYJ+P9lSJFaBla+tSr90ixRnM81DNBJSasXldLweD9SQ0cJHauh9d8ULj4MVU/UqZ7G2UxFKJ
BThBuebIuFF7zPPW3ows76Mb+k9RWH8zkUpogAM5SFYU9XTX6THfASJEwBf4S46qZ5G6x9zBb4hW
EqQHuPbk5HvBeDUBQ2U3ApSOQ1/UjtYNG3JQbH5IiOe6p3ZWJEbdP6hOSz5Su0uNPrwfCMFYqSbj
NDeAoGgHKMS9icnVseOrDDNcc7ZmYNKHPhTkRPi9Tk+c6tNsm7SsoKvJrNyb1rXDrbSx+KP+Edum
7vABShzXovb8j44qtLvq5lNpSuMQcQ7aZz6tTlBFxs4NafUHph53pZMiA5zy7BP7Q70p0mY8+YlE
4QhQcbGD0PgFWcFxLHXPCHRh2HgY8r0xLtb+kDnrtCmaY5rhvKv6Hgg+MXfrQRTRzTi4I3cgnWeU
4KZ75Xa+upmAaj6P0Sbu81NvZtGmyNsa4WRU/V/2zqy5bSTZwn/F0e9kYF9uxEzE5aZdtry0lxcG
LdEASCwkFoLgr79fAZBMULLH7vID4sZg5qkpF1HFqqzMkydPQhoY6NFstbmyqv0nNKGtSQKZ4GJ/
mB+mJn91FZpKcqOG+hbqvTHY0+uEThbQhAuqDi7WcB+xVOn2TqfK9L1jOsg4W2RpfRP5mHG1OVQo
eSM0NHbD9RqhRjqpGHu7vKJ6Fi3NdPclXDsrXOPCp9ey7aYzkUYRAoi3wBTVNxhllCNDRp75pmeE
6IdsirP9HCd+bm0JU33Uj3wrVieJphQXlFOG0Pnm6XUQFl+4WJBWzsPdeXzYlpxS5DkO1CqXpQWT
M8jvSXfo4dQ27OzaiOges/PUdx408XN9gGgeLFGaNsfO6iy0B9HIP0AaRAdjpHLBTmM0ORHkHezO
tTRWLpTKVsdzd+1fWKWxn4pimCsrLylOTlJnlm2oOiwInK/2sR1AWgzfzi10B+3Ms88gLiB4AwD7
rYCHJ3SiHGNEetsYlwAHUIi1LdQ3NYIf4yG3pghZczUZDxIUQscmR/TG33ikxhW05NchmQjaJLsT
k1Yll1W+nc/KYnuF9s92ivJV9mAmKYKSuHxQpcPNNbwt2AqF4V+kB/crra6iC89MYY56xbRYl1+j
yCCuAL+bohXyIVFT4vs0886LMtTphEeQqM7f5lms3+qRhoBNsTPvqEKOZukgu/Wq1VsQt8Fd6a/e
7FnXS/ova5zG8BaFqcNsb61drkYCKGVk7TJrZh6ydGKgphaPzF2RQ1faVx+MNdzEsmBd326LwLMu
IVlCPqwyxUumGjdnOtKCPWI28NtEnGuUSaVMEXY5KFN/7kIMQlvBHXwqM6TjJoENGVjUS2uotq5j
euTs12oY0sshV9XqHG3CdyZCXavJYXfAlcmQGIfaDfVvnFBLOKINygotBTWNlhWyeOaIfjPb11qi
DfzJZpUePupot32MEmV/aVMWfFVs4+xsWw0QhN+RBETDmTp0qO/rEtMfxqzBzs/Pq0ihYVOExXTW
A2tRoeIEz6JYXe4Ut9BHoFwIdBwK+lgKEU1dN6c2NCXaSTveA5q0g7OMqtU3WeVsZ/TwUWc6KkMx
+CXmdQ3/DyH1CiQQHWnvbzohoVm6EhX3G9AkGjjpotU4RbYT5UDla5kUaPtwux3guBgb/SrdFOjo
5Fq6QXNXqwrXgTuyU9D/4G4bORWpAZAVhGQOoM2XBBQ0wTg42a5Aq6MqrkJ/PbigkNfC8ZujKQJt
2nBfq+bAyseE4NtgtjZh3yaOS+mFrxfIa9GU5nMGxqFO9itldef46fYtRNoyo9SgClAjRP89C+aw
ecgvnx9Uf79DzHK/U0ZKldogaXS8+BiS4J7MM1e9jlZOJLRq9tUnuj4bMwTUznTUBZFKo0MHDPmY
qHULj3GcJUg4esGgpEFSkCElsR/QwqoShB48ICSvIhqjXBiBoXycz31RPK7M/bFXoHg4Q1w1RrZn
nStjNJ7yTxjvA7mTzKKlvPqVWnpEymzoNiN+0TlaSMCbsG7oaD0t82JVoWJrauM8t6jYMCyfrtjb
zKFp+NpH49H0bzZmuZm5KHddl4VtXlgAQMBoZK7usjAt1vQWiMMzQ7QgcPnRLlG53e4mYWxUD/u5
439x8bk/0A3JvpobyO+LLgf2dQasak3mHgmOG/qa62Otsj/lkZ59rObA5pZnGqjMgxVrwGIXKeUk
NLaik9VnfWNQFpMhfnweUHjGXaK5N+GqqpbaYO7BkAzUBfY0uAzKgQqdyrA+7WjVApCTAqjNBlu6
ZExyBdDFy6MU+BQ4p1AT4CirjEcJtSxTCg3cM3cfFVMTDRr4ZbvytgIFepsBZiKRXO7HFLDT34AW
SouKxgZb+sknBoA0Gq8IJW3o7K3t8nEkVDX1eb6dDoBvZ9pOsR80IuBrkpOHW4cG5O82JenrMfZ8
hT6siohlrISfPFUJPeDwlXsJeDa/pJ+scqls5tR8sl+vlK1n3emHvByDMicXGiTa6eAgtLpsYzOt
YlvF91cs8N95AaKX+2tMcxTPSmtjnq3CQXyxV/DFN25Yvgc41KmYSKf5Zrt6HXhgT6tVtLtd2bZ2
hZHY0RnT57DYyB9lOyyfjlDL2B9s6ZUSraxphQwFPal21XaEMjFnPTVWVxv0BKZhhMC15+bhvb+2
zMO5HfolUgaF9W2XJ+UDPap8WOehu7/Zadpen5Wpkcz+G///GhcKlsxP43/qg6h270b+9b9pI39V
oeugSfLfIrSn75+I4R9L3VWVjwRn+6nr4GPgbw4J+zVCfgMWjwKF5ynwN5QhJg81DZhSRP8OvWV/
o9y9y7WAiqSYcC1011Q1g+p6XcACR0SoeVGqgTnflrdF9OBlISoLX49W402T0H2FHNSbJIjz7F9/
dYuVn3/BCdMq3ethtNnzBc4K4NShc567CHa3gQtJ++HnX1UTQ45SytBgHAd2BXRmGlE8L6es1EwN
TdJkNysT6eAVqamBxulFMtfR1lvzS7bae869n8ydnLqujZYNDgiVmtQnXFIBuPWiByq7HNrQeThS
imufzVNPkBHjYhmQ8Aqi6yI1soFxpYA0X4SZu5qn752VUl1ZFOnO31fbfAbBw7zMcBnerIhAUQKm
NUVMc5NYgwWrp6hqaTtrwB1Y7nQXQZow2vrrd1tX83YU33H32ORnEod7PYBTicZ5oV2mJGs/VNR4
X4XzbYEM8K4Kyxm9QUI9urLp/jcxUQq5ddS1WX4ZJGh+rwf0axhB8kjHim0a+mtkMjaHq1WOWtK7
kkIlI57qO2/uUnuGyCv66ygmp0F29l+r8StWA2kL6Aw/Bg0nQMBpcJ+/Sr69YocV0dcudtj8+0fo
EKkMBXwPqZgnVYzWgIAqYlDosCAoFDV4+AQd6g5mwqBUgrgaqpptcfAeoUMHbibhBh/SHE4Dlvwd
C1L3sj46dUhyYEMMNBw0qE2WLmZ+bEIq+NUqdSXKOV0HxpH3LfQGr/fV/GLlUD5exud47Zcktqfu
vPiELtxopWeTo8V7wca4WMMjepVZvwLkF8S3mbPmij6yx6+QoDOycRxPOadJGt1cjE+Vu6H4eD2N
I7jQyDYrpFUm7oZ4xAjnN5uNtzqzNc5AqX02dhq9YiYxbZ5ulMNgFCT0qSYY3dBUbuuLWlqTNgwb
MJ0dQYmyuYe1wh/B4Ih9ekh8QcsM0SBakRqkK4LqQ3ZIzgIgjWwwrUz3HMK+0NJaW9fkIWM6rSl5
UhAvZ7o+UdYFOvPx35VDM0z2xPneckYRgZyh6VdeUdp46Ic7ckpQ00LcdYdUhrlyaGqqZ9NsfW0M
irvQjwtaPwrP1s3vLPezqg+mhKOLQ8YbRCsVZ1vHFUXmdOuSZfBJy4eI+EZj3M23+8H8PYhFOl3T
R49qji9QCJQzYu43XmajNBV/PdBqm/IPxC/K8Aw9SWdU0ruaOvD4PtobytkaOaRRpZT3seFNPHIl
10CruOkK2sIWin/JYRas9ddetPIa1tP/m5REO5HJIl9Ma6NxVyzT6u0yI4mXPV7Z4tP66nyP2Hke
5NXv/tHPB2rzEU2S4z4p4ly8AdUxHeo2V//RgXt6pfpVfjZCuOCNi4clyQ6XXjRQXOgyCVGPR//r
VZjEXvvxwEW+B/EOS7D96qf5wqMl+tEi/Hx+zWr+/G86M1g84K09mt9jpw037dRk16/0fBFOhvi+
CJYxVHGibPiVT5M8XgQs5FDD2xOJnuN79GnBX9gDP5/an5u+abrNO93v/8dbJk+v9BvTJyOl0XCb
e4gbQTyoqnSmr7pD6B6wYA1Yt+Lp2yLQ8dQ5dfZ/dxOIexccRzeZ3fHsbWtoKzRjejoBnBAchF6d
AHFqO07Lb09eG+JoQCwWMdPx7EU5iIGToil4HfXTt9kj9SU8G6npG9aQyEOEU/A4XzgBLgaCYE/R
teab+vTjQ8KWnD3tgdnekMrJH9fPyR5QiXbZHChHQT5vV6dnJ4AwWH4REDRDNkrFoIoHV/T4IFD8
xPaAqUxhQ/00q96jnQDjT0hMSR0EtgLkd6HG0/zSp+4AlX9DNLx0BLCbBe/R/EHc+c2kpm+oQ8rL
aLCtI+kknpOb0MZM1l23BdWjX0eAN26N0z93BAwAL4TD+N+JF8i8qROjRoFfvn56N32UEImTpX78
OvCmFTSknBd/fFURepXUa1i98wCw3dCI5KYv9j4uHtrd7dHHlnQMoDtEdgzU4fFsNOvdIwPgOEJc
VG4PCLVS0ekEN7B5uotgm0PDAtsFmunpQdBIfsueBOyAQ84d+b3W3z+5Cx0TMwiMKiRQ66d3W0FF
XlP2LtScoemaiI4KsVXxnFwG0P9El2qqN9s/6J1ZUDFkvwgQ/DA21jH9Bn1ocY9fXgV9SOisU1fa
+kW9WwUyBSI7ImsXWvniFiE4ORFCFtkyaRJiU9Dc7pV++QeqXtfrS61CjQNgHqlX7JpF3GJxeYiL
k26ZPL1zDlU2sSxMBE7CJLlqIf3Wz8kmwCxqjo34AUmE+umdl0SAJ42TGBpOokH+gWrZ+jnxFV3R
3VoRKtzt5/27HCjyl3YUHIy/gby0qH8Wz8nl4DpDHWkD4snWkWjgqR55S6qBsydpFnEUdCRCyLi8
7CjASMcsUi1Mtrr+qh7NX1NJnUvOn5AB9j2IAJI49XPqM+MiYA+QD2jXp3ergFzDszKJ3wUPITZA
QhBZghY/OkFQHRd4nRSo6Xx3qvt1ObIXFOm9ADZA4Yj9NMnnq8ANDFKtteFl/+wi+tLSq+DSHoJc
LjTj5kSc3A7gyeCMRA4gyvXTuxPRlv9IOUrYBcB0U3B8Gk/hBFF1KA8i0gZGa+1G75xmxHIc2dtB
h/AklMrJ7zercHIiXHXokPIHvPieduuZXaCcStZTwF8id4Rg1eOOPzkRQApYBQVOfWs9e2cXUJ0x
ZPcCq0AGUciAvRxA2aQYYKPoRFB9cxTgpwjFKCmDgKNECt2FZtNO/+QocEWiIgnagL5//fTQIJAH
lF0FkzSbyCQdOcXHEKPlDtF0o5TS7ivZQAgD8dPJ7QW08kgwIHv2cgClKqTbUQYWklN9OwuQYS3p
s8BR1xw2ewuhnmbaMAUmzDdFZBzrp3dnQdMtVfZa0EFM6HwlxAxfdBFsnGY4sYjEtXB8/64FyGzS
FkEZoqsozsLL1wIYK5/gKUHO6addZC8ICTpZi2AY1Isjcfaio4QPRdpBpOi/O1J9c5RIB8iugj6k
uh1f8THBdOooieQsqRk8iGYvNLFKnyAF4jtpR0nBKYaL1YZPz4AlmMP00oI5fHRi+rYXoDbL7gUg
BaIjHKaXgRUbf4pIm7KM9sD076aEziy7F8Qd4dBmymrZCM9ARgDpppiEgLp+eucvGBxo2b2gE0Ah
BkeG/2mWx14jWa4hrBzS80b/YgfIabJ3pM78qdiHl/MdLDieP2CC45J+g6bVrE/vPAW6Rglmv9wd
CTMJt0vonDSz5Lc+XgVxR+KPkKZsHdQe3QuUVrSEoX/OzcEWoKztQrxqb4YTqBlgDXEaIRbaAmvN
sevTKhD9ynpKIgWn0hIe1L3ZBScpOBvgjavTFDKu9dO72EHnMDSYp8ReUHEHEVrnyDeeEL/18VmA
tE9HBZGb+p6o7JePgCl/Vp3522kHgDVEoCEktXH0yYmArMS9ALGf27PZDH27HQFDtMZYS+wFfmtw
Nfzi1kk4XQVB3rUBWUW1mDDBvbIIzrOO1L+9C2wiSFqsCqWt+jm9F2rvQGT/2xzdb9jFX1iqp3qg
sR+ED3UlULDMXqoF+tEfPBaKPP+8rX8RmmSi0Kfzh6IwqPnu5VNd4787JJ76hz768PGHr7+n/eft
BJ9/dee7Hmf1+B/Pg2W6SO/9qv6gal/zdhFRT/S/4eLrIlp0C3QEi/j7m/zrr857HvkF/2HgbH0y
rgAkpcdN6eocdweuKfXyA68XcbbIHl9R/IwIY7D9ZEceL8LgW5KeyNY1hUDSYydhki4ekse3FG/d
cGvlR47j5X0e3Bd5Z/CatS07+GQZLspFujweuaGDSo/8axW/T4fwn+3uGasePHR3YUNhlH3/s2WC
xGF3ZDxEHDHZkc9Z8SB4HKfe3g3HTHbgi4eF39mALVVFelxaR8ZJ0D2RDf9Beuj4IVicWJEmmy49
clJ2f7yGwiU77NVz29SwoqQHZoDifl119kVDvpMd+jopguzZMjeJatmxbxZB3LEe1Hv9ievlZoG8
7iJ+OF6OtlpR/pWzbHGPZvAyzzt7us3XSo8f3PuBt+gWHDfscvmhuQuyJO/s7LaQT37sLAv4/2bT
sU0txedPjJ4U6enQgkkmPXQS5yc2pE03yo58u/ya0m25u9pNyYj80LtF995q6dbyA5evzhfRJvOD
7rXO+CLV8CfGv1ym2bJjqaihE9j1nxj8ZrkP7jvXWFug9ycG/5yk68fXrOODhqgiPXSS5v6r8SJN
uCm726VJef6ZL5gs1qdnv8miyQ7/2g+6K96kKKWHXYd4JN2oRmvwfemh06V3qulQQ+ayA79ZxnFW
hbvFSZiAeKfIUckO/9ZPHpavLrJnd1tDEJAd/l1S/GAjCiz5D4R9zRc834gtVC37/u9Z/WWWLTsu
RQsDy4+970aVLaQoO+6HfOE/bgxhU1p0SnbYv5dpxM3WGbmpVZUe+SXx9gZklh3644J7h77A3aMJ
g1ngVdKD/yfleclg8uPPunzKjv1j1byfjvwS0vSERT7Hnx71UV76Z11wTfzFfbhcpP/+PwAAAP//
</cx:binary>
              </cx:geoCache>
            </cx:geography>
          </cx:layoutPr>
          <cx:valueColors>
            <cx:minColor>
              <a:srgbClr val="C00000"/>
            </cx:minColor>
            <cx:midColor>
              <a:schemeClr val="accent1">
                <a:lumMod val="75000"/>
              </a:schemeClr>
            </cx:midColor>
            <cx:maxColor>
              <a:schemeClr val="accent4">
                <a:lumMod val="60000"/>
                <a:lumOff val="40000"/>
              </a:schemeClr>
            </cx:maxColor>
          </cx:valueColors>
          <cx:valueColorPositions count="3"/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9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chart" Target="../charts/chart4.xml"/><Relationship Id="rId5" Type="http://schemas.openxmlformats.org/officeDocument/2006/relationships/image" Target="../media/image16.png"/><Relationship Id="rId15" Type="http://schemas.openxmlformats.org/officeDocument/2006/relationships/image" Target="../media/image21.emf"/><Relationship Id="rId10" Type="http://schemas.openxmlformats.org/officeDocument/2006/relationships/chart" Target="../charts/chart3.xml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image" Target="../media/image20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jpeg"/><Relationship Id="rId18" Type="http://schemas.openxmlformats.org/officeDocument/2006/relationships/image" Target="../media/image47.jpeg"/><Relationship Id="rId26" Type="http://schemas.openxmlformats.org/officeDocument/2006/relationships/image" Target="../media/image55.jpeg"/><Relationship Id="rId39" Type="http://schemas.openxmlformats.org/officeDocument/2006/relationships/image" Target="../media/image68.jpeg"/><Relationship Id="rId21" Type="http://schemas.openxmlformats.org/officeDocument/2006/relationships/image" Target="../media/image50.jpeg"/><Relationship Id="rId34" Type="http://schemas.openxmlformats.org/officeDocument/2006/relationships/image" Target="../media/image63.jpeg"/><Relationship Id="rId42" Type="http://schemas.openxmlformats.org/officeDocument/2006/relationships/image" Target="../media/image71.jpeg"/><Relationship Id="rId47" Type="http://schemas.openxmlformats.org/officeDocument/2006/relationships/image" Target="../media/image76.jpeg"/><Relationship Id="rId50" Type="http://schemas.openxmlformats.org/officeDocument/2006/relationships/image" Target="../media/image79.jpeg"/><Relationship Id="rId55" Type="http://schemas.openxmlformats.org/officeDocument/2006/relationships/image" Target="../media/image84.jpeg"/><Relationship Id="rId7" Type="http://schemas.openxmlformats.org/officeDocument/2006/relationships/image" Target="../media/image36.jpeg"/><Relationship Id="rId2" Type="http://schemas.openxmlformats.org/officeDocument/2006/relationships/image" Target="../media/image31.jpeg"/><Relationship Id="rId16" Type="http://schemas.openxmlformats.org/officeDocument/2006/relationships/image" Target="../media/image45.jpeg"/><Relationship Id="rId29" Type="http://schemas.openxmlformats.org/officeDocument/2006/relationships/image" Target="../media/image58.jpeg"/><Relationship Id="rId11" Type="http://schemas.openxmlformats.org/officeDocument/2006/relationships/image" Target="../media/image40.jpeg"/><Relationship Id="rId24" Type="http://schemas.openxmlformats.org/officeDocument/2006/relationships/image" Target="../media/image53.jpeg"/><Relationship Id="rId32" Type="http://schemas.openxmlformats.org/officeDocument/2006/relationships/image" Target="../media/image61.jpeg"/><Relationship Id="rId37" Type="http://schemas.openxmlformats.org/officeDocument/2006/relationships/image" Target="../media/image66.jpeg"/><Relationship Id="rId40" Type="http://schemas.openxmlformats.org/officeDocument/2006/relationships/image" Target="../media/image69.jpeg"/><Relationship Id="rId45" Type="http://schemas.openxmlformats.org/officeDocument/2006/relationships/image" Target="../media/image74.jpeg"/><Relationship Id="rId53" Type="http://schemas.openxmlformats.org/officeDocument/2006/relationships/image" Target="../media/image82.jpeg"/><Relationship Id="rId58" Type="http://schemas.openxmlformats.org/officeDocument/2006/relationships/image" Target="../media/image87.jpeg"/><Relationship Id="rId5" Type="http://schemas.openxmlformats.org/officeDocument/2006/relationships/image" Target="../media/image34.jpeg"/><Relationship Id="rId19" Type="http://schemas.openxmlformats.org/officeDocument/2006/relationships/image" Target="../media/image48.jpeg"/><Relationship Id="rId4" Type="http://schemas.openxmlformats.org/officeDocument/2006/relationships/image" Target="../media/image33.jpeg"/><Relationship Id="rId9" Type="http://schemas.openxmlformats.org/officeDocument/2006/relationships/image" Target="../media/image38.jpeg"/><Relationship Id="rId14" Type="http://schemas.openxmlformats.org/officeDocument/2006/relationships/image" Target="../media/image43.jpeg"/><Relationship Id="rId22" Type="http://schemas.openxmlformats.org/officeDocument/2006/relationships/image" Target="../media/image51.jpeg"/><Relationship Id="rId27" Type="http://schemas.openxmlformats.org/officeDocument/2006/relationships/image" Target="../media/image56.jpeg"/><Relationship Id="rId30" Type="http://schemas.openxmlformats.org/officeDocument/2006/relationships/image" Target="../media/image59.jpeg"/><Relationship Id="rId35" Type="http://schemas.openxmlformats.org/officeDocument/2006/relationships/image" Target="../media/image64.jpeg"/><Relationship Id="rId43" Type="http://schemas.openxmlformats.org/officeDocument/2006/relationships/image" Target="../media/image72.jpeg"/><Relationship Id="rId48" Type="http://schemas.openxmlformats.org/officeDocument/2006/relationships/image" Target="../media/image77.jpeg"/><Relationship Id="rId56" Type="http://schemas.openxmlformats.org/officeDocument/2006/relationships/image" Target="../media/image85.jpeg"/><Relationship Id="rId8" Type="http://schemas.openxmlformats.org/officeDocument/2006/relationships/image" Target="../media/image37.jpeg"/><Relationship Id="rId51" Type="http://schemas.openxmlformats.org/officeDocument/2006/relationships/image" Target="../media/image80.jpeg"/><Relationship Id="rId3" Type="http://schemas.openxmlformats.org/officeDocument/2006/relationships/image" Target="../media/image32.jpeg"/><Relationship Id="rId12" Type="http://schemas.openxmlformats.org/officeDocument/2006/relationships/image" Target="../media/image41.jpeg"/><Relationship Id="rId17" Type="http://schemas.openxmlformats.org/officeDocument/2006/relationships/image" Target="../media/image46.jpeg"/><Relationship Id="rId25" Type="http://schemas.openxmlformats.org/officeDocument/2006/relationships/image" Target="../media/image54.jpeg"/><Relationship Id="rId33" Type="http://schemas.openxmlformats.org/officeDocument/2006/relationships/image" Target="../media/image62.jpeg"/><Relationship Id="rId38" Type="http://schemas.openxmlformats.org/officeDocument/2006/relationships/image" Target="../media/image67.jpeg"/><Relationship Id="rId46" Type="http://schemas.openxmlformats.org/officeDocument/2006/relationships/image" Target="../media/image75.jpeg"/><Relationship Id="rId59" Type="http://schemas.openxmlformats.org/officeDocument/2006/relationships/image" Target="../media/image88.jpeg"/><Relationship Id="rId20" Type="http://schemas.openxmlformats.org/officeDocument/2006/relationships/image" Target="../media/image49.jpeg"/><Relationship Id="rId41" Type="http://schemas.openxmlformats.org/officeDocument/2006/relationships/image" Target="../media/image70.jpeg"/><Relationship Id="rId54" Type="http://schemas.openxmlformats.org/officeDocument/2006/relationships/image" Target="../media/image83.jpeg"/><Relationship Id="rId1" Type="http://schemas.openxmlformats.org/officeDocument/2006/relationships/image" Target="../media/image30.jpeg"/><Relationship Id="rId6" Type="http://schemas.openxmlformats.org/officeDocument/2006/relationships/image" Target="../media/image35.jpeg"/><Relationship Id="rId15" Type="http://schemas.openxmlformats.org/officeDocument/2006/relationships/image" Target="../media/image44.jpeg"/><Relationship Id="rId23" Type="http://schemas.openxmlformats.org/officeDocument/2006/relationships/image" Target="../media/image52.jpeg"/><Relationship Id="rId28" Type="http://schemas.openxmlformats.org/officeDocument/2006/relationships/image" Target="../media/image57.jpeg"/><Relationship Id="rId36" Type="http://schemas.openxmlformats.org/officeDocument/2006/relationships/image" Target="../media/image65.jpeg"/><Relationship Id="rId49" Type="http://schemas.openxmlformats.org/officeDocument/2006/relationships/image" Target="../media/image78.jpeg"/><Relationship Id="rId57" Type="http://schemas.openxmlformats.org/officeDocument/2006/relationships/image" Target="../media/image86.jpeg"/><Relationship Id="rId10" Type="http://schemas.openxmlformats.org/officeDocument/2006/relationships/image" Target="../media/image39.jpeg"/><Relationship Id="rId31" Type="http://schemas.openxmlformats.org/officeDocument/2006/relationships/image" Target="../media/image60.jpeg"/><Relationship Id="rId44" Type="http://schemas.openxmlformats.org/officeDocument/2006/relationships/image" Target="../media/image73.jpeg"/><Relationship Id="rId52" Type="http://schemas.openxmlformats.org/officeDocument/2006/relationships/image" Target="../media/image8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0.png"/><Relationship Id="rId2" Type="http://schemas.openxmlformats.org/officeDocument/2006/relationships/image" Target="../media/image89.png"/><Relationship Id="rId1" Type="http://schemas.openxmlformats.org/officeDocument/2006/relationships/image" Target="../media/image1.png"/><Relationship Id="rId6" Type="http://schemas.openxmlformats.org/officeDocument/2006/relationships/image" Target="../media/image93.png"/><Relationship Id="rId5" Type="http://schemas.openxmlformats.org/officeDocument/2006/relationships/image" Target="../media/image92.png"/><Relationship Id="rId4" Type="http://schemas.openxmlformats.org/officeDocument/2006/relationships/image" Target="../media/image9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8.emf"/><Relationship Id="rId7" Type="http://schemas.openxmlformats.org/officeDocument/2006/relationships/image" Target="../media/image24.emf"/><Relationship Id="rId12" Type="http://schemas.openxmlformats.org/officeDocument/2006/relationships/image" Target="../media/image29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11" Type="http://schemas.openxmlformats.org/officeDocument/2006/relationships/image" Target="../media/image28.emf"/><Relationship Id="rId5" Type="http://schemas.openxmlformats.org/officeDocument/2006/relationships/image" Target="../media/image7.emf"/><Relationship Id="rId10" Type="http://schemas.openxmlformats.org/officeDocument/2006/relationships/image" Target="../media/image27.emf"/><Relationship Id="rId4" Type="http://schemas.openxmlformats.org/officeDocument/2006/relationships/image" Target="../media/image11.emf"/><Relationship Id="rId9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528570</xdr:colOff>
      <xdr:row>6</xdr:row>
      <xdr:rowOff>18597</xdr:rowOff>
    </xdr:from>
    <xdr:to>
      <xdr:col>18</xdr:col>
      <xdr:colOff>665870</xdr:colOff>
      <xdr:row>11</xdr:row>
      <xdr:rowOff>121070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25A33C-69A7-43C3-9547-60F8FCD52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175" y="1147486"/>
          <a:ext cx="1105479" cy="104321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</xdr:row>
      <xdr:rowOff>18597</xdr:rowOff>
    </xdr:from>
    <xdr:to>
      <xdr:col>17</xdr:col>
      <xdr:colOff>493997</xdr:colOff>
      <xdr:row>11</xdr:row>
      <xdr:rowOff>121070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6823FB-331A-4013-83DB-7A175627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45123" y="1147486"/>
          <a:ext cx="1105479" cy="1043214"/>
        </a:xfrm>
        <a:prstGeom prst="rect">
          <a:avLst/>
        </a:prstGeom>
      </xdr:spPr>
    </xdr:pic>
    <xdr:clientData/>
  </xdr:twoCellAnchor>
  <xdr:twoCellAnchor editAs="oneCell">
    <xdr:from>
      <xdr:col>18</xdr:col>
      <xdr:colOff>700443</xdr:colOff>
      <xdr:row>6</xdr:row>
      <xdr:rowOff>18597</xdr:rowOff>
    </xdr:from>
    <xdr:to>
      <xdr:col>20</xdr:col>
      <xdr:colOff>449688</xdr:colOff>
      <xdr:row>11</xdr:row>
      <xdr:rowOff>121070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028C702-7C1C-4C80-AC83-3ACD08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25227" y="1147486"/>
          <a:ext cx="1105479" cy="1043214"/>
        </a:xfrm>
        <a:prstGeom prst="rect">
          <a:avLst/>
        </a:prstGeom>
      </xdr:spPr>
    </xdr:pic>
    <xdr:clientData/>
  </xdr:twoCellAnchor>
  <xdr:twoCellAnchor editAs="oneCell">
    <xdr:from>
      <xdr:col>22</xdr:col>
      <xdr:colOff>268077</xdr:colOff>
      <xdr:row>6</xdr:row>
      <xdr:rowOff>18597</xdr:rowOff>
    </xdr:from>
    <xdr:to>
      <xdr:col>24</xdr:col>
      <xdr:colOff>150593</xdr:colOff>
      <xdr:row>11</xdr:row>
      <xdr:rowOff>121070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61A6FA-E197-44D9-A3BB-348BFDC71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5330" y="1147486"/>
          <a:ext cx="1105479" cy="1043214"/>
        </a:xfrm>
        <a:prstGeom prst="rect">
          <a:avLst/>
        </a:prstGeom>
      </xdr:spPr>
    </xdr:pic>
    <xdr:clientData/>
  </xdr:twoCellAnchor>
  <xdr:twoCellAnchor editAs="oneCell">
    <xdr:from>
      <xdr:col>20</xdr:col>
      <xdr:colOff>484260</xdr:colOff>
      <xdr:row>6</xdr:row>
      <xdr:rowOff>18597</xdr:rowOff>
    </xdr:from>
    <xdr:to>
      <xdr:col>22</xdr:col>
      <xdr:colOff>233504</xdr:colOff>
      <xdr:row>11</xdr:row>
      <xdr:rowOff>121070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9ADF69-21B2-4BC1-9E0B-78CEDD1B0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5279" y="1147486"/>
          <a:ext cx="1105479" cy="1043214"/>
        </a:xfrm>
        <a:prstGeom prst="rect">
          <a:avLst/>
        </a:prstGeom>
      </xdr:spPr>
    </xdr:pic>
    <xdr:clientData/>
  </xdr:twoCellAnchor>
  <xdr:twoCellAnchor>
    <xdr:from>
      <xdr:col>16</xdr:col>
      <xdr:colOff>324778</xdr:colOff>
      <xdr:row>7</xdr:row>
      <xdr:rowOff>67614</xdr:rowOff>
    </xdr:from>
    <xdr:to>
      <xdr:col>17</xdr:col>
      <xdr:colOff>143741</xdr:colOff>
      <xdr:row>9</xdr:row>
      <xdr:rowOff>175407</xdr:rowOff>
    </xdr:to>
    <xdr:grpSp>
      <xdr:nvGrpSpPr>
        <xdr:cNvPr id="9" name="İBRE1">
          <a:extLst>
            <a:ext uri="{FF2B5EF4-FFF2-40B4-BE49-F238E27FC236}">
              <a16:creationId xmlns:a16="http://schemas.microsoft.com/office/drawing/2014/main" id="{98BD71E7-025E-D8E9-5E07-679C5BDED47B}"/>
            </a:ext>
          </a:extLst>
        </xdr:cNvPr>
        <xdr:cNvGrpSpPr/>
      </xdr:nvGrpSpPr>
      <xdr:grpSpPr>
        <a:xfrm rot="9659117">
          <a:off x="12894603" y="1378889"/>
          <a:ext cx="428563" cy="482443"/>
          <a:chOff x="12970094" y="1390413"/>
          <a:chExt cx="432327" cy="485735"/>
        </a:xfrm>
      </xdr:grpSpPr>
      <xdr:sp macro="" textlink="">
        <xdr:nvSpPr>
          <xdr:cNvPr id="7" name="Arrow: Down 6">
            <a:extLst>
              <a:ext uri="{FF2B5EF4-FFF2-40B4-BE49-F238E27FC236}">
                <a16:creationId xmlns:a16="http://schemas.microsoft.com/office/drawing/2014/main" id="{22672CC5-01B2-007C-462F-BF57678CA76C}"/>
              </a:ext>
            </a:extLst>
          </xdr:cNvPr>
          <xdr:cNvSpPr/>
        </xdr:nvSpPr>
        <xdr:spPr>
          <a:xfrm rot="2476112">
            <a:off x="12970094" y="1594712"/>
            <a:ext cx="252488" cy="28143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Arrow: Down 7">
            <a:extLst>
              <a:ext uri="{FF2B5EF4-FFF2-40B4-BE49-F238E27FC236}">
                <a16:creationId xmlns:a16="http://schemas.microsoft.com/office/drawing/2014/main" id="{F5E48A9B-C198-4E35-90C6-E91C8C42ACF3}"/>
              </a:ext>
            </a:extLst>
          </xdr:cNvPr>
          <xdr:cNvSpPr/>
        </xdr:nvSpPr>
        <xdr:spPr>
          <a:xfrm rot="13180238">
            <a:off x="13149933" y="1390413"/>
            <a:ext cx="252488" cy="28143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17</xdr:col>
      <xdr:colOff>826095</xdr:colOff>
      <xdr:row>7</xdr:row>
      <xdr:rowOff>128798</xdr:rowOff>
    </xdr:from>
    <xdr:to>
      <xdr:col>18</xdr:col>
      <xdr:colOff>341182</xdr:colOff>
      <xdr:row>9</xdr:row>
      <xdr:rowOff>185025</xdr:rowOff>
    </xdr:to>
    <xdr:grpSp>
      <xdr:nvGrpSpPr>
        <xdr:cNvPr id="10" name="İBRE2">
          <a:extLst>
            <a:ext uri="{FF2B5EF4-FFF2-40B4-BE49-F238E27FC236}">
              <a16:creationId xmlns:a16="http://schemas.microsoft.com/office/drawing/2014/main" id="{9BABAC2A-D281-486B-B77D-62318EE699C2}"/>
            </a:ext>
          </a:extLst>
        </xdr:cNvPr>
        <xdr:cNvGrpSpPr/>
      </xdr:nvGrpSpPr>
      <xdr:grpSpPr>
        <a:xfrm rot="16020000">
          <a:off x="14031812" y="1413781"/>
          <a:ext cx="430877" cy="483462"/>
          <a:chOff x="12970094" y="1390413"/>
          <a:chExt cx="432327" cy="485735"/>
        </a:xfrm>
      </xdr:grpSpPr>
      <xdr:sp macro="" textlink="">
        <xdr:nvSpPr>
          <xdr:cNvPr id="11" name="Arrow: Down 10">
            <a:extLst>
              <a:ext uri="{FF2B5EF4-FFF2-40B4-BE49-F238E27FC236}">
                <a16:creationId xmlns:a16="http://schemas.microsoft.com/office/drawing/2014/main" id="{FC41A005-545C-A9C3-5D41-841F8445DB83}"/>
              </a:ext>
            </a:extLst>
          </xdr:cNvPr>
          <xdr:cNvSpPr/>
        </xdr:nvSpPr>
        <xdr:spPr>
          <a:xfrm rot="2476112">
            <a:off x="12970094" y="1594712"/>
            <a:ext cx="252488" cy="28143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Arrow: Down 11">
            <a:extLst>
              <a:ext uri="{FF2B5EF4-FFF2-40B4-BE49-F238E27FC236}">
                <a16:creationId xmlns:a16="http://schemas.microsoft.com/office/drawing/2014/main" id="{5A5AB666-A82A-0AC4-6389-7593CE4EFFB2}"/>
              </a:ext>
            </a:extLst>
          </xdr:cNvPr>
          <xdr:cNvSpPr/>
        </xdr:nvSpPr>
        <xdr:spPr>
          <a:xfrm rot="13180238">
            <a:off x="13149933" y="1390413"/>
            <a:ext cx="252488" cy="28143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19</xdr:col>
      <xdr:colOff>276979</xdr:colOff>
      <xdr:row>7</xdr:row>
      <xdr:rowOff>103427</xdr:rowOff>
    </xdr:from>
    <xdr:to>
      <xdr:col>20</xdr:col>
      <xdr:colOff>95942</xdr:colOff>
      <xdr:row>10</xdr:row>
      <xdr:rowOff>22249</xdr:rowOff>
    </xdr:to>
    <xdr:grpSp>
      <xdr:nvGrpSpPr>
        <xdr:cNvPr id="13" name="İBRE3">
          <a:extLst>
            <a:ext uri="{FF2B5EF4-FFF2-40B4-BE49-F238E27FC236}">
              <a16:creationId xmlns:a16="http://schemas.microsoft.com/office/drawing/2014/main" id="{4B1CB6A2-1B90-4C7D-8265-80ED5A823410}"/>
            </a:ext>
          </a:extLst>
        </xdr:cNvPr>
        <xdr:cNvGrpSpPr/>
      </xdr:nvGrpSpPr>
      <xdr:grpSpPr>
        <a:xfrm rot="10573200">
          <a:off x="15167729" y="1414702"/>
          <a:ext cx="428563" cy="480797"/>
          <a:chOff x="12970094" y="1390413"/>
          <a:chExt cx="432327" cy="485735"/>
        </a:xfrm>
      </xdr:grpSpPr>
      <xdr:sp macro="" textlink="">
        <xdr:nvSpPr>
          <xdr:cNvPr id="14" name="Arrow: Down 13">
            <a:extLst>
              <a:ext uri="{FF2B5EF4-FFF2-40B4-BE49-F238E27FC236}">
                <a16:creationId xmlns:a16="http://schemas.microsoft.com/office/drawing/2014/main" id="{CA11EDAA-AAF3-8EDE-E467-C29F1043BF87}"/>
              </a:ext>
            </a:extLst>
          </xdr:cNvPr>
          <xdr:cNvSpPr/>
        </xdr:nvSpPr>
        <xdr:spPr>
          <a:xfrm rot="2476112">
            <a:off x="12970094" y="1594712"/>
            <a:ext cx="252488" cy="28143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Arrow: Down 14">
            <a:extLst>
              <a:ext uri="{FF2B5EF4-FFF2-40B4-BE49-F238E27FC236}">
                <a16:creationId xmlns:a16="http://schemas.microsoft.com/office/drawing/2014/main" id="{FA55716B-9EEE-64E5-C690-49FE021D5F8A}"/>
              </a:ext>
            </a:extLst>
          </xdr:cNvPr>
          <xdr:cNvSpPr/>
        </xdr:nvSpPr>
        <xdr:spPr>
          <a:xfrm rot="13180238">
            <a:off x="13149933" y="1390413"/>
            <a:ext cx="252488" cy="28143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21</xdr:col>
      <xdr:colOff>57111</xdr:colOff>
      <xdr:row>7</xdr:row>
      <xdr:rowOff>103427</xdr:rowOff>
    </xdr:from>
    <xdr:to>
      <xdr:col>21</xdr:col>
      <xdr:colOff>489438</xdr:colOff>
      <xdr:row>10</xdr:row>
      <xdr:rowOff>22249</xdr:rowOff>
    </xdr:to>
    <xdr:grpSp>
      <xdr:nvGrpSpPr>
        <xdr:cNvPr id="16" name="İBRE4">
          <a:extLst>
            <a:ext uri="{FF2B5EF4-FFF2-40B4-BE49-F238E27FC236}">
              <a16:creationId xmlns:a16="http://schemas.microsoft.com/office/drawing/2014/main" id="{57673779-14C3-455D-839E-C6756ABCCAC4}"/>
            </a:ext>
          </a:extLst>
        </xdr:cNvPr>
        <xdr:cNvGrpSpPr/>
      </xdr:nvGrpSpPr>
      <xdr:grpSpPr>
        <a:xfrm rot="12931807">
          <a:off x="16300411" y="1414702"/>
          <a:ext cx="432327" cy="480797"/>
          <a:chOff x="12970094" y="1390413"/>
          <a:chExt cx="432327" cy="485735"/>
        </a:xfrm>
      </xdr:grpSpPr>
      <xdr:sp macro="" textlink="">
        <xdr:nvSpPr>
          <xdr:cNvPr id="17" name="Arrow: Down 16">
            <a:extLst>
              <a:ext uri="{FF2B5EF4-FFF2-40B4-BE49-F238E27FC236}">
                <a16:creationId xmlns:a16="http://schemas.microsoft.com/office/drawing/2014/main" id="{6AA6A5C9-16E0-8455-0117-E278E821E642}"/>
              </a:ext>
            </a:extLst>
          </xdr:cNvPr>
          <xdr:cNvSpPr/>
        </xdr:nvSpPr>
        <xdr:spPr>
          <a:xfrm rot="2476112">
            <a:off x="12970094" y="1594712"/>
            <a:ext cx="252488" cy="28143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Arrow: Down 17">
            <a:extLst>
              <a:ext uri="{FF2B5EF4-FFF2-40B4-BE49-F238E27FC236}">
                <a16:creationId xmlns:a16="http://schemas.microsoft.com/office/drawing/2014/main" id="{3DE974F6-4ECB-8181-2A6F-11E48323E2A2}"/>
              </a:ext>
            </a:extLst>
          </xdr:cNvPr>
          <xdr:cNvSpPr/>
        </xdr:nvSpPr>
        <xdr:spPr>
          <a:xfrm rot="13180238">
            <a:off x="13149933" y="1390413"/>
            <a:ext cx="252488" cy="28143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22</xdr:col>
      <xdr:colOff>557390</xdr:colOff>
      <xdr:row>7</xdr:row>
      <xdr:rowOff>129837</xdr:rowOff>
    </xdr:from>
    <xdr:to>
      <xdr:col>23</xdr:col>
      <xdr:colOff>429174</xdr:colOff>
      <xdr:row>9</xdr:row>
      <xdr:rowOff>183986</xdr:rowOff>
    </xdr:to>
    <xdr:grpSp>
      <xdr:nvGrpSpPr>
        <xdr:cNvPr id="19" name="İBRE5">
          <a:extLst>
            <a:ext uri="{FF2B5EF4-FFF2-40B4-BE49-F238E27FC236}">
              <a16:creationId xmlns:a16="http://schemas.microsoft.com/office/drawing/2014/main" id="{EC0F8A50-9FFE-4EC6-94F7-6CD3E6580194}"/>
            </a:ext>
          </a:extLst>
        </xdr:cNvPr>
        <xdr:cNvGrpSpPr/>
      </xdr:nvGrpSpPr>
      <xdr:grpSpPr>
        <a:xfrm rot="7808068">
          <a:off x="17436582" y="1414820"/>
          <a:ext cx="428799" cy="481384"/>
          <a:chOff x="12970094" y="1390413"/>
          <a:chExt cx="432327" cy="485735"/>
        </a:xfrm>
      </xdr:grpSpPr>
      <xdr:sp macro="" textlink="">
        <xdr:nvSpPr>
          <xdr:cNvPr id="20" name="Arrow: Down 19">
            <a:extLst>
              <a:ext uri="{FF2B5EF4-FFF2-40B4-BE49-F238E27FC236}">
                <a16:creationId xmlns:a16="http://schemas.microsoft.com/office/drawing/2014/main" id="{A0372C11-15E4-8414-EE09-FB61C5ACA5CD}"/>
              </a:ext>
            </a:extLst>
          </xdr:cNvPr>
          <xdr:cNvSpPr/>
        </xdr:nvSpPr>
        <xdr:spPr>
          <a:xfrm rot="2476112">
            <a:off x="12970094" y="1594712"/>
            <a:ext cx="252488" cy="28143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Arrow: Down 20">
            <a:extLst>
              <a:ext uri="{FF2B5EF4-FFF2-40B4-BE49-F238E27FC236}">
                <a16:creationId xmlns:a16="http://schemas.microsoft.com/office/drawing/2014/main" id="{B0A6043F-DE80-EDDD-CB1E-2AFCA58BC4FD}"/>
              </a:ext>
            </a:extLst>
          </xdr:cNvPr>
          <xdr:cNvSpPr/>
        </xdr:nvSpPr>
        <xdr:spPr>
          <a:xfrm rot="13180238">
            <a:off x="13149933" y="1390413"/>
            <a:ext cx="252488" cy="28143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 editAs="oneCell">
    <xdr:from>
      <xdr:col>22</xdr:col>
      <xdr:colOff>585271</xdr:colOff>
      <xdr:row>7</xdr:row>
      <xdr:rowOff>84838</xdr:rowOff>
    </xdr:from>
    <xdr:to>
      <xdr:col>23</xdr:col>
      <xdr:colOff>423752</xdr:colOff>
      <xdr:row>8</xdr:row>
      <xdr:rowOff>124557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88673C4-E886-4E7B-847A-1AF72172A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2524" y="1401875"/>
          <a:ext cx="449963" cy="227867"/>
        </a:xfrm>
        <a:prstGeom prst="rect">
          <a:avLst/>
        </a:prstGeom>
      </xdr:spPr>
    </xdr:pic>
    <xdr:clientData/>
  </xdr:twoCellAnchor>
  <xdr:twoCellAnchor editAs="oneCell">
    <xdr:from>
      <xdr:col>21</xdr:col>
      <xdr:colOff>152650</xdr:colOff>
      <xdr:row>7</xdr:row>
      <xdr:rowOff>97540</xdr:rowOff>
    </xdr:from>
    <xdr:to>
      <xdr:col>21</xdr:col>
      <xdr:colOff>450771</xdr:colOff>
      <xdr:row>8</xdr:row>
      <xdr:rowOff>120061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58B2B07-9FAC-45C9-A66B-4AF0A3C3A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422" y="1414577"/>
          <a:ext cx="298121" cy="210669"/>
        </a:xfrm>
        <a:prstGeom prst="rect">
          <a:avLst/>
        </a:prstGeom>
      </xdr:spPr>
    </xdr:pic>
    <xdr:clientData/>
  </xdr:twoCellAnchor>
  <xdr:twoCellAnchor editAs="oneCell">
    <xdr:from>
      <xdr:col>18</xdr:col>
      <xdr:colOff>1051</xdr:colOff>
      <xdr:row>7</xdr:row>
      <xdr:rowOff>90153</xdr:rowOff>
    </xdr:from>
    <xdr:to>
      <xdr:col>18</xdr:col>
      <xdr:colOff>250865</xdr:colOff>
      <xdr:row>8</xdr:row>
      <xdr:rowOff>131825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597E518-EC43-4E93-9697-2E9BBBD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5835" y="1407190"/>
          <a:ext cx="249814" cy="229820"/>
        </a:xfrm>
        <a:prstGeom prst="rect">
          <a:avLst/>
        </a:prstGeom>
      </xdr:spPr>
    </xdr:pic>
    <xdr:clientData/>
  </xdr:twoCellAnchor>
  <xdr:twoCellAnchor editAs="oneCell">
    <xdr:from>
      <xdr:col>19</xdr:col>
      <xdr:colOff>225730</xdr:colOff>
      <xdr:row>7</xdr:row>
      <xdr:rowOff>56434</xdr:rowOff>
    </xdr:from>
    <xdr:to>
      <xdr:col>20</xdr:col>
      <xdr:colOff>192838</xdr:colOff>
      <xdr:row>8</xdr:row>
      <xdr:rowOff>169559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9A14D4F-729E-4945-9146-87B817CDA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5267" y="1373471"/>
          <a:ext cx="578589" cy="301273"/>
        </a:xfrm>
        <a:prstGeom prst="rect">
          <a:avLst/>
        </a:prstGeom>
      </xdr:spPr>
    </xdr:pic>
    <xdr:clientData/>
  </xdr:twoCellAnchor>
  <xdr:twoCellAnchor editAs="oneCell">
    <xdr:from>
      <xdr:col>16</xdr:col>
      <xdr:colOff>329260</xdr:colOff>
      <xdr:row>7</xdr:row>
      <xdr:rowOff>101914</xdr:rowOff>
    </xdr:from>
    <xdr:to>
      <xdr:col>17</xdr:col>
      <xdr:colOff>150505</xdr:colOff>
      <xdr:row>8</xdr:row>
      <xdr:rowOff>145032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1E0950B-4B56-435B-BB90-5EF0EB568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4383" y="1418951"/>
          <a:ext cx="432727" cy="231266"/>
        </a:xfrm>
        <a:prstGeom prst="rect">
          <a:avLst/>
        </a:prstGeom>
      </xdr:spPr>
    </xdr:pic>
    <xdr:clientData/>
  </xdr:twoCellAnchor>
  <xdr:twoCellAnchor>
    <xdr:from>
      <xdr:col>16</xdr:col>
      <xdr:colOff>250865</xdr:colOff>
      <xdr:row>9</xdr:row>
      <xdr:rowOff>74476</xdr:rowOff>
    </xdr:from>
    <xdr:to>
      <xdr:col>17</xdr:col>
      <xdr:colOff>246944</xdr:colOff>
      <xdr:row>11</xdr:row>
      <xdr:rowOff>101914</xdr:rowOff>
    </xdr:to>
    <xdr:sp macro="" textlink="$M$21">
      <xdr:nvSpPr>
        <xdr:cNvPr id="27" name="Rectangle 26">
          <a:extLst>
            <a:ext uri="{FF2B5EF4-FFF2-40B4-BE49-F238E27FC236}">
              <a16:creationId xmlns:a16="http://schemas.microsoft.com/office/drawing/2014/main" id="{5B7D7EC2-B04F-D19A-63D4-849B4DAE7D2A}"/>
            </a:ext>
          </a:extLst>
        </xdr:cNvPr>
        <xdr:cNvSpPr/>
      </xdr:nvSpPr>
      <xdr:spPr>
        <a:xfrm>
          <a:off x="12895988" y="1767809"/>
          <a:ext cx="607561" cy="403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47A997B-7424-4A2D-BC8A-1300C5F64B7A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60,29%</a:t>
          </a:fld>
          <a:endParaRPr lang="en-US" sz="5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775514</xdr:colOff>
      <xdr:row>9</xdr:row>
      <xdr:rowOff>85234</xdr:rowOff>
    </xdr:from>
    <xdr:to>
      <xdr:col>18</xdr:col>
      <xdr:colOff>414896</xdr:colOff>
      <xdr:row>11</xdr:row>
      <xdr:rowOff>112672</xdr:rowOff>
    </xdr:to>
    <xdr:sp macro="" textlink="$M$22">
      <xdr:nvSpPr>
        <xdr:cNvPr id="28" name="Rectangle 27">
          <a:extLst>
            <a:ext uri="{FF2B5EF4-FFF2-40B4-BE49-F238E27FC236}">
              <a16:creationId xmlns:a16="http://schemas.microsoft.com/office/drawing/2014/main" id="{AC2C5C34-6C04-4181-A6B9-0081A7A1827A}"/>
            </a:ext>
          </a:extLst>
        </xdr:cNvPr>
        <xdr:cNvSpPr/>
      </xdr:nvSpPr>
      <xdr:spPr>
        <a:xfrm>
          <a:off x="14032119" y="1778567"/>
          <a:ext cx="607561" cy="403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F9F94A5-7C8D-4977-97B3-AE5E6361D0B4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104,17%</a:t>
          </a:fld>
          <a:endParaRPr lang="en-US" sz="5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743216</xdr:colOff>
      <xdr:row>9</xdr:row>
      <xdr:rowOff>76453</xdr:rowOff>
    </xdr:from>
    <xdr:to>
      <xdr:col>21</xdr:col>
      <xdr:colOff>606024</xdr:colOff>
      <xdr:row>11</xdr:row>
      <xdr:rowOff>103891</xdr:rowOff>
    </xdr:to>
    <xdr:sp macro="" textlink="$M$24">
      <xdr:nvSpPr>
        <xdr:cNvPr id="30" name="Rectangle 29">
          <a:extLst>
            <a:ext uri="{FF2B5EF4-FFF2-40B4-BE49-F238E27FC236}">
              <a16:creationId xmlns:a16="http://schemas.microsoft.com/office/drawing/2014/main" id="{21612DE0-5E47-4E71-98DE-EEFD38CA7B41}"/>
            </a:ext>
          </a:extLst>
        </xdr:cNvPr>
        <xdr:cNvSpPr/>
      </xdr:nvSpPr>
      <xdr:spPr>
        <a:xfrm>
          <a:off x="16324235" y="1769786"/>
          <a:ext cx="607561" cy="403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C3B92C-E5E0-4135-AEC6-A8BAEA431B9A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80,72%</a:t>
          </a:fld>
          <a:endParaRPr lang="en-US" sz="5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527160</xdr:colOff>
      <xdr:row>9</xdr:row>
      <xdr:rowOff>72063</xdr:rowOff>
    </xdr:from>
    <xdr:to>
      <xdr:col>23</xdr:col>
      <xdr:colOff>523239</xdr:colOff>
      <xdr:row>11</xdr:row>
      <xdr:rowOff>99501</xdr:rowOff>
    </xdr:to>
    <xdr:sp macro="" textlink="$M$25">
      <xdr:nvSpPr>
        <xdr:cNvPr id="31" name="Rectangle 30">
          <a:extLst>
            <a:ext uri="{FF2B5EF4-FFF2-40B4-BE49-F238E27FC236}">
              <a16:creationId xmlns:a16="http://schemas.microsoft.com/office/drawing/2014/main" id="{D01868A5-250C-47BE-90CC-A55D0A03CA9C}"/>
            </a:ext>
          </a:extLst>
        </xdr:cNvPr>
        <xdr:cNvSpPr/>
      </xdr:nvSpPr>
      <xdr:spPr>
        <a:xfrm>
          <a:off x="17464413" y="1765396"/>
          <a:ext cx="607561" cy="403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3D3500F-2C69-430C-95D4-64BEC9A263FA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48,74%</a:t>
          </a:fld>
          <a:endParaRPr lang="en-US" sz="5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214393</xdr:colOff>
      <xdr:row>9</xdr:row>
      <xdr:rowOff>49957</xdr:rowOff>
    </xdr:from>
    <xdr:to>
      <xdr:col>20</xdr:col>
      <xdr:colOff>210472</xdr:colOff>
      <xdr:row>11</xdr:row>
      <xdr:rowOff>77395</xdr:rowOff>
    </xdr:to>
    <xdr:sp macro="" textlink="$M$23">
      <xdr:nvSpPr>
        <xdr:cNvPr id="32" name="Rectangle 31">
          <a:extLst>
            <a:ext uri="{FF2B5EF4-FFF2-40B4-BE49-F238E27FC236}">
              <a16:creationId xmlns:a16="http://schemas.microsoft.com/office/drawing/2014/main" id="{CE6BB06A-8639-447A-A5B4-7D8D60407DC6}"/>
            </a:ext>
          </a:extLst>
        </xdr:cNvPr>
        <xdr:cNvSpPr/>
      </xdr:nvSpPr>
      <xdr:spPr>
        <a:xfrm>
          <a:off x="15183930" y="1743290"/>
          <a:ext cx="607561" cy="403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17E7EE9-2E74-4AEB-9047-F8460FEAD2DC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66,00%</a:t>
          </a:fld>
          <a:endParaRPr lang="en-US" sz="5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69850</xdr:rowOff>
        </xdr:from>
        <xdr:to>
          <xdr:col>1</xdr:col>
          <xdr:colOff>355600</xdr:colOff>
          <xdr:row>6</xdr:row>
          <xdr:rowOff>34925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12871</xdr:colOff>
      <xdr:row>6</xdr:row>
      <xdr:rowOff>127630</xdr:rowOff>
    </xdr:from>
    <xdr:to>
      <xdr:col>17</xdr:col>
      <xdr:colOff>291757</xdr:colOff>
      <xdr:row>28</xdr:row>
      <xdr:rowOff>141588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FA3C976-2AAC-E457-ACB7-54B34793FF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71" y="1251580"/>
              <a:ext cx="10642086" cy="41351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357817</xdr:colOff>
      <xdr:row>2</xdr:row>
      <xdr:rowOff>80634</xdr:rowOff>
    </xdr:from>
    <xdr:to>
      <xdr:col>4</xdr:col>
      <xdr:colOff>317500</xdr:colOff>
      <xdr:row>6</xdr:row>
      <xdr:rowOff>45499</xdr:rowOff>
    </xdr:to>
    <xdr:sp macro="" textlink="Parametreler!H1">
      <xdr:nvSpPr>
        <xdr:cNvPr id="3" name="Rectangle 2">
          <a:extLst>
            <a:ext uri="{FF2B5EF4-FFF2-40B4-BE49-F238E27FC236}">
              <a16:creationId xmlns:a16="http://schemas.microsoft.com/office/drawing/2014/main" id="{A2CCBC1A-42F1-7900-2B62-95F1F46BE897}"/>
            </a:ext>
          </a:extLst>
        </xdr:cNvPr>
        <xdr:cNvSpPr/>
      </xdr:nvSpPr>
      <xdr:spPr>
        <a:xfrm>
          <a:off x="967074" y="458202"/>
          <a:ext cx="1787453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D89246E7-2168-4C2F-BD99-DB81E43011C1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11.651.495 </a:t>
          </a:fld>
          <a:endParaRPr lang="en-US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497669</xdr:colOff>
      <xdr:row>2</xdr:row>
      <xdr:rowOff>80634</xdr:rowOff>
    </xdr:from>
    <xdr:to>
      <xdr:col>7</xdr:col>
      <xdr:colOff>457351</xdr:colOff>
      <xdr:row>6</xdr:row>
      <xdr:rowOff>45499</xdr:rowOff>
    </xdr:to>
    <xdr:sp macro="" textlink="Parametreler!H2">
      <xdr:nvSpPr>
        <xdr:cNvPr id="8" name="Rectangle 7">
          <a:extLst>
            <a:ext uri="{FF2B5EF4-FFF2-40B4-BE49-F238E27FC236}">
              <a16:creationId xmlns:a16="http://schemas.microsoft.com/office/drawing/2014/main" id="{17A69776-23D6-4BD5-B9CE-B93A558F56A2}"/>
            </a:ext>
          </a:extLst>
        </xdr:cNvPr>
        <xdr:cNvSpPr/>
      </xdr:nvSpPr>
      <xdr:spPr>
        <a:xfrm>
          <a:off x="2934696" y="458202"/>
          <a:ext cx="1787452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0C31823-F28D-43AB-A1B3-BF7756D632FC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7.830.347 </a:t>
          </a:fld>
          <a:endParaRPr lang="en-US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27718</xdr:colOff>
      <xdr:row>2</xdr:row>
      <xdr:rowOff>80634</xdr:rowOff>
    </xdr:from>
    <xdr:to>
      <xdr:col>10</xdr:col>
      <xdr:colOff>597202</xdr:colOff>
      <xdr:row>6</xdr:row>
      <xdr:rowOff>45499</xdr:rowOff>
    </xdr:to>
    <xdr:sp macro="" textlink="Parametreler!H3">
      <xdr:nvSpPr>
        <xdr:cNvPr id="9" name="Rectangle 8">
          <a:extLst>
            <a:ext uri="{FF2B5EF4-FFF2-40B4-BE49-F238E27FC236}">
              <a16:creationId xmlns:a16="http://schemas.microsoft.com/office/drawing/2014/main" id="{276430A9-2566-41D3-BC05-0892EB8A9710}"/>
            </a:ext>
          </a:extLst>
        </xdr:cNvPr>
        <xdr:cNvSpPr/>
      </xdr:nvSpPr>
      <xdr:spPr>
        <a:xfrm>
          <a:off x="4901772" y="458202"/>
          <a:ext cx="1787998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C1752C2-6C96-411A-956C-8A1F5E6F2218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16.905.079 </a:t>
          </a:fld>
          <a:endParaRPr lang="en-US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167570</xdr:colOff>
      <xdr:row>2</xdr:row>
      <xdr:rowOff>80634</xdr:rowOff>
    </xdr:from>
    <xdr:to>
      <xdr:col>14</xdr:col>
      <xdr:colOff>127252</xdr:colOff>
      <xdr:row>6</xdr:row>
      <xdr:rowOff>45499</xdr:rowOff>
    </xdr:to>
    <xdr:sp macro="" textlink="Parametreler!H4">
      <xdr:nvSpPr>
        <xdr:cNvPr id="10" name="Rectangle 9">
          <a:extLst>
            <a:ext uri="{FF2B5EF4-FFF2-40B4-BE49-F238E27FC236}">
              <a16:creationId xmlns:a16="http://schemas.microsoft.com/office/drawing/2014/main" id="{FDF3C97C-E723-4C71-925B-77BE7C08041B}"/>
            </a:ext>
          </a:extLst>
        </xdr:cNvPr>
        <xdr:cNvSpPr/>
      </xdr:nvSpPr>
      <xdr:spPr>
        <a:xfrm>
          <a:off x="6869394" y="458202"/>
          <a:ext cx="1787453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EA6BCDD-3A01-4F74-B5C5-F5C0E50CDD78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10.361.173 </a:t>
          </a:fld>
          <a:endParaRPr lang="en-US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307421</xdr:colOff>
      <xdr:row>2</xdr:row>
      <xdr:rowOff>80634</xdr:rowOff>
    </xdr:from>
    <xdr:to>
      <xdr:col>17</xdr:col>
      <xdr:colOff>267103</xdr:colOff>
      <xdr:row>6</xdr:row>
      <xdr:rowOff>45499</xdr:rowOff>
    </xdr:to>
    <xdr:sp macro="" textlink="Parametreler!H5">
      <xdr:nvSpPr>
        <xdr:cNvPr id="11" name="Rectangle 10">
          <a:extLst>
            <a:ext uri="{FF2B5EF4-FFF2-40B4-BE49-F238E27FC236}">
              <a16:creationId xmlns:a16="http://schemas.microsoft.com/office/drawing/2014/main" id="{DE3E8576-0545-4C14-A426-663EB61A5FC6}"/>
            </a:ext>
          </a:extLst>
        </xdr:cNvPr>
        <xdr:cNvSpPr/>
      </xdr:nvSpPr>
      <xdr:spPr>
        <a:xfrm>
          <a:off x="8837016" y="458202"/>
          <a:ext cx="1787452" cy="72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EE2B34A9-3CCB-487B-B732-1BB6F1CF99B9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15.846.811 </a:t>
          </a:fld>
          <a:endParaRPr lang="en-US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</xdr:col>
      <xdr:colOff>367897</xdr:colOff>
      <xdr:row>3</xdr:row>
      <xdr:rowOff>5039</xdr:rowOff>
    </xdr:from>
    <xdr:to>
      <xdr:col>2</xdr:col>
      <xdr:colOff>503055</xdr:colOff>
      <xdr:row>5</xdr:row>
      <xdr:rowOff>30238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09550A8-57C6-4055-8BCB-AB850DB42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99" y="564444"/>
          <a:ext cx="744959" cy="398135"/>
        </a:xfrm>
        <a:prstGeom prst="rect">
          <a:avLst/>
        </a:prstGeom>
      </xdr:spPr>
    </xdr:pic>
    <xdr:clientData/>
  </xdr:twoCellAnchor>
  <xdr:twoCellAnchor editAs="oneCell">
    <xdr:from>
      <xdr:col>5</xdr:col>
      <xdr:colOff>15119</xdr:colOff>
      <xdr:row>2</xdr:row>
      <xdr:rowOff>161268</xdr:rowOff>
    </xdr:from>
    <xdr:to>
      <xdr:col>5</xdr:col>
      <xdr:colOff>491716</xdr:colOff>
      <xdr:row>5</xdr:row>
      <xdr:rowOff>40317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FBEF349-99AA-4D2C-B768-59907322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4127" y="534205"/>
          <a:ext cx="476597" cy="438453"/>
        </a:xfrm>
        <a:prstGeom prst="rect">
          <a:avLst/>
        </a:prstGeom>
      </xdr:spPr>
    </xdr:pic>
    <xdr:clientData/>
  </xdr:twoCellAnchor>
  <xdr:twoCellAnchor editAs="oneCell">
    <xdr:from>
      <xdr:col>8</xdr:col>
      <xdr:colOff>10080</xdr:colOff>
      <xdr:row>2</xdr:row>
      <xdr:rowOff>125990</xdr:rowOff>
    </xdr:from>
    <xdr:to>
      <xdr:col>9</xdr:col>
      <xdr:colOff>322541</xdr:colOff>
      <xdr:row>5</xdr:row>
      <xdr:rowOff>46811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4D4F763-1528-42C0-9D5D-DBB33F274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8493" y="498927"/>
          <a:ext cx="922262" cy="48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292302</xdr:colOff>
      <xdr:row>3</xdr:row>
      <xdr:rowOff>25199</xdr:rowOff>
    </xdr:from>
    <xdr:to>
      <xdr:col>12</xdr:col>
      <xdr:colOff>167456</xdr:colOff>
      <xdr:row>4</xdr:row>
      <xdr:rowOff>181429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25F87E1-32AF-4F7F-A1AB-4A00389E2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119" y="584604"/>
          <a:ext cx="484956" cy="342698"/>
        </a:xfrm>
        <a:prstGeom prst="rect">
          <a:avLst/>
        </a:prstGeom>
      </xdr:spPr>
    </xdr:pic>
    <xdr:clientData/>
  </xdr:twoCellAnchor>
  <xdr:twoCellAnchor editAs="oneCell">
    <xdr:from>
      <xdr:col>14</xdr:col>
      <xdr:colOff>408214</xdr:colOff>
      <xdr:row>3</xdr:row>
      <xdr:rowOff>20158</xdr:rowOff>
    </xdr:from>
    <xdr:to>
      <xdr:col>15</xdr:col>
      <xdr:colOff>504987</xdr:colOff>
      <xdr:row>5</xdr:row>
      <xdr:rowOff>5041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9A4A1FB-13E6-4407-8F55-2E1D447E4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5436" y="579563"/>
          <a:ext cx="706575" cy="357819"/>
        </a:xfrm>
        <a:prstGeom prst="rect">
          <a:avLst/>
        </a:prstGeom>
      </xdr:spPr>
    </xdr:pic>
    <xdr:clientData/>
  </xdr:twoCellAnchor>
  <xdr:twoCellAnchor>
    <xdr:from>
      <xdr:col>0</xdr:col>
      <xdr:colOff>20158</xdr:colOff>
      <xdr:row>0</xdr:row>
      <xdr:rowOff>20159</xdr:rowOff>
    </xdr:from>
    <xdr:to>
      <xdr:col>23</xdr:col>
      <xdr:colOff>591506</xdr:colOff>
      <xdr:row>2</xdr:row>
      <xdr:rowOff>13047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430570C-8F11-A4A2-07E0-FBDC44D68DAA}"/>
            </a:ext>
          </a:extLst>
        </xdr:cNvPr>
        <xdr:cNvSpPr/>
      </xdr:nvSpPr>
      <xdr:spPr>
        <a:xfrm>
          <a:off x="20158" y="20159"/>
          <a:ext cx="14576143" cy="3669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 b="1"/>
            <a:t>ŞİRKET SATIŞ RAPORU</a:t>
          </a:r>
          <a:endParaRPr lang="en-US" sz="2000" b="1"/>
        </a:p>
      </xdr:txBody>
    </xdr:sp>
    <xdr:clientData/>
  </xdr:twoCellAnchor>
  <xdr:twoCellAnchor>
    <xdr:from>
      <xdr:col>17</xdr:col>
      <xdr:colOff>364695</xdr:colOff>
      <xdr:row>2</xdr:row>
      <xdr:rowOff>72939</xdr:rowOff>
    </xdr:from>
    <xdr:to>
      <xdr:col>23</xdr:col>
      <xdr:colOff>565410</xdr:colOff>
      <xdr:row>6</xdr:row>
      <xdr:rowOff>21747</xdr:rowOff>
    </xdr:to>
    <xdr:graphicFrame macro="">
      <xdr:nvGraphicFramePr>
        <xdr:cNvPr id="19" name="Chart 3">
          <a:extLst>
            <a:ext uri="{FF2B5EF4-FFF2-40B4-BE49-F238E27FC236}">
              <a16:creationId xmlns:a16="http://schemas.microsoft.com/office/drawing/2014/main" id="{AA735668-4B8D-28F5-5A17-A28B0EBB0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112480</xdr:colOff>
      <xdr:row>6</xdr:row>
      <xdr:rowOff>133068</xdr:rowOff>
    </xdr:from>
    <xdr:to>
      <xdr:col>23</xdr:col>
      <xdr:colOff>246780</xdr:colOff>
      <xdr:row>8</xdr:row>
      <xdr:rowOff>93901</xdr:rowOff>
    </xdr:to>
    <xdr:sp macro="" textlink="Parametreler!F12">
      <xdr:nvSpPr>
        <xdr:cNvPr id="20" name="Rectangle 19">
          <a:extLst>
            <a:ext uri="{FF2B5EF4-FFF2-40B4-BE49-F238E27FC236}">
              <a16:creationId xmlns:a16="http://schemas.microsoft.com/office/drawing/2014/main" id="{BF98C7A2-9AC0-1EF7-788C-9F557ED3FE15}"/>
            </a:ext>
          </a:extLst>
        </xdr:cNvPr>
        <xdr:cNvSpPr/>
      </xdr:nvSpPr>
      <xdr:spPr>
        <a:xfrm>
          <a:off x="11079102" y="1265771"/>
          <a:ext cx="3180583" cy="338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D7C6AF-3867-4F56-BC25-E8723BA508CB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Toplam Satış</a:t>
          </a:fld>
          <a:endParaRPr lang="en-US" sz="2400" b="1"/>
        </a:p>
      </xdr:txBody>
    </xdr:sp>
    <xdr:clientData/>
  </xdr:twoCellAnchor>
  <xdr:twoCellAnchor>
    <xdr:from>
      <xdr:col>19</xdr:col>
      <xdr:colOff>284543</xdr:colOff>
      <xdr:row>8</xdr:row>
      <xdr:rowOff>128892</xdr:rowOff>
    </xdr:from>
    <xdr:to>
      <xdr:col>22</xdr:col>
      <xdr:colOff>74717</xdr:colOff>
      <xdr:row>10</xdr:row>
      <xdr:rowOff>90101</xdr:rowOff>
    </xdr:to>
    <xdr:sp macro="" textlink="Parametreler!G12">
      <xdr:nvSpPr>
        <xdr:cNvPr id="21" name="Rectangle 20">
          <a:extLst>
            <a:ext uri="{FF2B5EF4-FFF2-40B4-BE49-F238E27FC236}">
              <a16:creationId xmlns:a16="http://schemas.microsoft.com/office/drawing/2014/main" id="{DF083603-ED1C-4726-A5B8-59694D006FD8}"/>
            </a:ext>
          </a:extLst>
        </xdr:cNvPr>
        <xdr:cNvSpPr/>
      </xdr:nvSpPr>
      <xdr:spPr>
        <a:xfrm>
          <a:off x="11860421" y="1639162"/>
          <a:ext cx="1617945" cy="33877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4E010A-CEA7-4AA2-B09C-D0C93A359720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62.594.905 </a:t>
          </a:fld>
          <a:endParaRPr lang="en-US" sz="1600" b="1"/>
        </a:p>
      </xdr:txBody>
    </xdr:sp>
    <xdr:clientData/>
  </xdr:twoCellAnchor>
  <xdr:twoCellAnchor>
    <xdr:from>
      <xdr:col>18</xdr:col>
      <xdr:colOff>63212</xdr:colOff>
      <xdr:row>10</xdr:row>
      <xdr:rowOff>164978</xdr:rowOff>
    </xdr:from>
    <xdr:to>
      <xdr:col>23</xdr:col>
      <xdr:colOff>296048</xdr:colOff>
      <xdr:row>12</xdr:row>
      <xdr:rowOff>124427</xdr:rowOff>
    </xdr:to>
    <xdr:sp macro="" textlink="Parametreler!G13">
      <xdr:nvSpPr>
        <xdr:cNvPr id="25" name="Rectangle 24">
          <a:extLst>
            <a:ext uri="{FF2B5EF4-FFF2-40B4-BE49-F238E27FC236}">
              <a16:creationId xmlns:a16="http://schemas.microsoft.com/office/drawing/2014/main" id="{22857CC1-ADEB-4A08-8A0F-A79EF75444BC}"/>
            </a:ext>
          </a:extLst>
        </xdr:cNvPr>
        <xdr:cNvSpPr/>
      </xdr:nvSpPr>
      <xdr:spPr>
        <a:xfrm>
          <a:off x="11029834" y="2052816"/>
          <a:ext cx="3279119" cy="3370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B634B6E-BDC0-4A20-B02C-CD8CC34547BC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70.419.511 </a:t>
          </a:fld>
          <a:endParaRPr lang="en-US" sz="2400" b="1"/>
        </a:p>
      </xdr:txBody>
    </xdr:sp>
    <xdr:clientData/>
  </xdr:twoCellAnchor>
  <xdr:twoCellAnchor>
    <xdr:from>
      <xdr:col>19</xdr:col>
      <xdr:colOff>274404</xdr:colOff>
      <xdr:row>12</xdr:row>
      <xdr:rowOff>169386</xdr:rowOff>
    </xdr:from>
    <xdr:to>
      <xdr:col>22</xdr:col>
      <xdr:colOff>84856</xdr:colOff>
      <xdr:row>14</xdr:row>
      <xdr:rowOff>128716</xdr:rowOff>
    </xdr:to>
    <xdr:sp macro="" textlink="Parametreler!G13">
      <xdr:nvSpPr>
        <xdr:cNvPr id="26" name="Rectangle 25">
          <a:extLst>
            <a:ext uri="{FF2B5EF4-FFF2-40B4-BE49-F238E27FC236}">
              <a16:creationId xmlns:a16="http://schemas.microsoft.com/office/drawing/2014/main" id="{16823331-D5A2-478E-9200-282FA09B408B}"/>
            </a:ext>
          </a:extLst>
        </xdr:cNvPr>
        <xdr:cNvSpPr/>
      </xdr:nvSpPr>
      <xdr:spPr>
        <a:xfrm>
          <a:off x="11850282" y="2434791"/>
          <a:ext cx="1638223" cy="33689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58A043-A767-4FEF-B2D8-DB364579569C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70.419.511 </a:t>
          </a:fld>
          <a:endParaRPr lang="en-US" sz="1600" b="1"/>
        </a:p>
      </xdr:txBody>
    </xdr:sp>
    <xdr:clientData/>
  </xdr:twoCellAnchor>
  <xdr:twoCellAnchor editAs="oneCell">
    <xdr:from>
      <xdr:col>18</xdr:col>
      <xdr:colOff>360980</xdr:colOff>
      <xdr:row>15</xdr:row>
      <xdr:rowOff>9461</xdr:rowOff>
    </xdr:from>
    <xdr:to>
      <xdr:col>22</xdr:col>
      <xdr:colOff>497510</xdr:colOff>
      <xdr:row>28</xdr:row>
      <xdr:rowOff>4290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0F446CC-B1A6-44C1-95BA-6AB4320EF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327602" y="2841218"/>
          <a:ext cx="2573557" cy="2449018"/>
        </a:xfrm>
        <a:prstGeom prst="rect">
          <a:avLst/>
        </a:prstGeom>
      </xdr:spPr>
    </xdr:pic>
    <xdr:clientData/>
  </xdr:twoCellAnchor>
  <xdr:twoCellAnchor>
    <xdr:from>
      <xdr:col>19</xdr:col>
      <xdr:colOff>592212</xdr:colOff>
      <xdr:row>18</xdr:row>
      <xdr:rowOff>107890</xdr:rowOff>
    </xdr:from>
    <xdr:to>
      <xdr:col>21</xdr:col>
      <xdr:colOff>115267</xdr:colOff>
      <xdr:row>23</xdr:row>
      <xdr:rowOff>175240</xdr:rowOff>
    </xdr:to>
    <xdr:grpSp>
      <xdr:nvGrpSpPr>
        <xdr:cNvPr id="18" name="İBRE">
          <a:extLst>
            <a:ext uri="{FF2B5EF4-FFF2-40B4-BE49-F238E27FC236}">
              <a16:creationId xmlns:a16="http://schemas.microsoft.com/office/drawing/2014/main" id="{ABBFFA6B-D3DC-81BD-72B9-9AF50A9D8B16}"/>
            </a:ext>
          </a:extLst>
        </xdr:cNvPr>
        <xdr:cNvGrpSpPr/>
      </xdr:nvGrpSpPr>
      <xdr:grpSpPr>
        <a:xfrm rot="14239951">
          <a:off x="12030595" y="3605055"/>
          <a:ext cx="1002453" cy="740863"/>
          <a:chOff x="12070958" y="4100494"/>
          <a:chExt cx="1012727" cy="741911"/>
        </a:xfrm>
        <a:solidFill>
          <a:schemeClr val="bg1"/>
        </a:solidFill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5CABCD3-72BD-9357-2318-E07A62DA55E2}"/>
              </a:ext>
            </a:extLst>
          </xdr:cNvPr>
          <xdr:cNvGrpSpPr/>
        </xdr:nvGrpSpPr>
        <xdr:grpSpPr>
          <a:xfrm>
            <a:off x="12070958" y="4100494"/>
            <a:ext cx="1012727" cy="741911"/>
            <a:chOff x="12032002" y="4100494"/>
            <a:chExt cx="1012727" cy="741911"/>
          </a:xfrm>
          <a:grpFill/>
        </xdr:grpSpPr>
        <xdr:sp macro="" textlink="">
          <xdr:nvSpPr>
            <xdr:cNvPr id="4" name="Arrow: Right 3">
              <a:extLst>
                <a:ext uri="{FF2B5EF4-FFF2-40B4-BE49-F238E27FC236}">
                  <a16:creationId xmlns:a16="http://schemas.microsoft.com/office/drawing/2014/main" id="{70736710-56E7-A8BA-24AE-D5B8C1E7C89F}"/>
                </a:ext>
              </a:extLst>
            </xdr:cNvPr>
            <xdr:cNvSpPr/>
          </xdr:nvSpPr>
          <xdr:spPr>
            <a:xfrm rot="8295749">
              <a:off x="12032002" y="4484673"/>
              <a:ext cx="584424" cy="357732"/>
            </a:xfrm>
            <a:prstGeom prst="rightArrow">
              <a:avLst/>
            </a:prstGeom>
            <a:grp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" name="Arrow: Right 4">
              <a:extLst>
                <a:ext uri="{FF2B5EF4-FFF2-40B4-BE49-F238E27FC236}">
                  <a16:creationId xmlns:a16="http://schemas.microsoft.com/office/drawing/2014/main" id="{CF9266F7-41B7-42F6-8BD1-8CE710E53DE1}"/>
                </a:ext>
              </a:extLst>
            </xdr:cNvPr>
            <xdr:cNvSpPr/>
          </xdr:nvSpPr>
          <xdr:spPr>
            <a:xfrm rot="19072281">
              <a:off x="12460305" y="4100494"/>
              <a:ext cx="584424" cy="357732"/>
            </a:xfrm>
            <a:prstGeom prst="right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7" name="Flowchart: Connector 6">
            <a:extLst>
              <a:ext uri="{FF2B5EF4-FFF2-40B4-BE49-F238E27FC236}">
                <a16:creationId xmlns:a16="http://schemas.microsoft.com/office/drawing/2014/main" id="{ABA032F2-C59D-FD9B-9DF4-85C2F6877F63}"/>
              </a:ext>
            </a:extLst>
          </xdr:cNvPr>
          <xdr:cNvSpPr/>
        </xdr:nvSpPr>
        <xdr:spPr>
          <a:xfrm>
            <a:off x="12408243" y="4324865"/>
            <a:ext cx="334662" cy="313209"/>
          </a:xfrm>
          <a:prstGeom prst="flowChartConnector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19</xdr:col>
      <xdr:colOff>506285</xdr:colOff>
      <xdr:row>24</xdr:row>
      <xdr:rowOff>17161</xdr:rowOff>
    </xdr:from>
    <xdr:to>
      <xdr:col>21</xdr:col>
      <xdr:colOff>364696</xdr:colOff>
      <xdr:row>26</xdr:row>
      <xdr:rowOff>133007</xdr:rowOff>
    </xdr:to>
    <xdr:sp macro="" textlink="$S$20">
      <xdr:nvSpPr>
        <xdr:cNvPr id="22" name="Rectangle 21">
          <a:extLst>
            <a:ext uri="{FF2B5EF4-FFF2-40B4-BE49-F238E27FC236}">
              <a16:creationId xmlns:a16="http://schemas.microsoft.com/office/drawing/2014/main" id="{A8A18E9B-4868-FA41-9D40-D0B710B905A3}"/>
            </a:ext>
          </a:extLst>
        </xdr:cNvPr>
        <xdr:cNvSpPr/>
      </xdr:nvSpPr>
      <xdr:spPr>
        <a:xfrm>
          <a:off x="12082163" y="4547972"/>
          <a:ext cx="1076925" cy="4934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16F7D42-C3F1-4DBC-A483-F846CE57AD5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88,89%</a:t>
          </a:fld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25743</xdr:colOff>
      <xdr:row>28</xdr:row>
      <xdr:rowOff>141588</xdr:rowOff>
    </xdr:from>
    <xdr:to>
      <xdr:col>23</xdr:col>
      <xdr:colOff>600676</xdr:colOff>
      <xdr:row>36</xdr:row>
      <xdr:rowOff>188784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DF515EC-36AE-0BF9-0378-48701500E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180203</xdr:colOff>
      <xdr:row>0</xdr:row>
      <xdr:rowOff>77229</xdr:rowOff>
    </xdr:from>
    <xdr:to>
      <xdr:col>20</xdr:col>
      <xdr:colOff>283178</xdr:colOff>
      <xdr:row>1</xdr:row>
      <xdr:rowOff>154459</xdr:rowOff>
    </xdr:to>
    <xdr:sp macro="[0]!Rectangle23_Click" textlink="">
      <xdr:nvSpPr>
        <xdr:cNvPr id="24" name="Rectangle 23">
          <a:extLst>
            <a:ext uri="{FF2B5EF4-FFF2-40B4-BE49-F238E27FC236}">
              <a16:creationId xmlns:a16="http://schemas.microsoft.com/office/drawing/2014/main" id="{4CFA01EB-4B6B-FF28-23A2-41B1942A1748}"/>
            </a:ext>
          </a:extLst>
        </xdr:cNvPr>
        <xdr:cNvSpPr/>
      </xdr:nvSpPr>
      <xdr:spPr>
        <a:xfrm>
          <a:off x="11146825" y="77229"/>
          <a:ext cx="1321488" cy="266014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Bölge Raporu</a:t>
          </a:r>
          <a:endParaRPr lang="en-US" sz="1100" b="1"/>
        </a:p>
      </xdr:txBody>
    </xdr:sp>
    <xdr:clientData/>
  </xdr:twoCellAnchor>
  <xdr:twoCellAnchor>
    <xdr:from>
      <xdr:col>20</xdr:col>
      <xdr:colOff>360405</xdr:colOff>
      <xdr:row>0</xdr:row>
      <xdr:rowOff>77036</xdr:rowOff>
    </xdr:from>
    <xdr:to>
      <xdr:col>22</xdr:col>
      <xdr:colOff>501993</xdr:colOff>
      <xdr:row>1</xdr:row>
      <xdr:rowOff>154652</xdr:rowOff>
    </xdr:to>
    <xdr:sp macro="[0]!Rectangle29_Click" textlink="">
      <xdr:nvSpPr>
        <xdr:cNvPr id="30" name="Rectangle 29">
          <a:extLst>
            <a:ext uri="{FF2B5EF4-FFF2-40B4-BE49-F238E27FC236}">
              <a16:creationId xmlns:a16="http://schemas.microsoft.com/office/drawing/2014/main" id="{C6282AE5-4708-4675-A760-D4DFD31D3288}"/>
            </a:ext>
          </a:extLst>
        </xdr:cNvPr>
        <xdr:cNvSpPr/>
      </xdr:nvSpPr>
      <xdr:spPr>
        <a:xfrm>
          <a:off x="12545540" y="77036"/>
          <a:ext cx="1360102" cy="2664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Satışçı Raporu</a:t>
          </a:r>
          <a:endParaRPr lang="en-US" sz="1100" b="1"/>
        </a:p>
      </xdr:txBody>
    </xdr:sp>
    <xdr:clientData/>
  </xdr:twoCellAnchor>
  <xdr:twoCellAnchor>
    <xdr:from>
      <xdr:col>5</xdr:col>
      <xdr:colOff>504591</xdr:colOff>
      <xdr:row>2</xdr:row>
      <xdr:rowOff>160259</xdr:rowOff>
    </xdr:from>
    <xdr:to>
      <xdr:col>17</xdr:col>
      <xdr:colOff>308315</xdr:colOff>
      <xdr:row>32</xdr:row>
      <xdr:rowOff>32510</xdr:rowOff>
    </xdr:to>
    <xdr:grpSp>
      <xdr:nvGrpSpPr>
        <xdr:cNvPr id="37" name="bolge" hidden="1">
          <a:extLst>
            <a:ext uri="{FF2B5EF4-FFF2-40B4-BE49-F238E27FC236}">
              <a16:creationId xmlns:a16="http://schemas.microsoft.com/office/drawing/2014/main" id="{8E427233-2DD5-B908-221C-6AC5231DE054}"/>
            </a:ext>
          </a:extLst>
        </xdr:cNvPr>
        <xdr:cNvGrpSpPr/>
      </xdr:nvGrpSpPr>
      <xdr:grpSpPr>
        <a:xfrm>
          <a:off x="3549112" y="534300"/>
          <a:ext cx="7110573" cy="5482868"/>
          <a:chOff x="15221387" y="392796"/>
          <a:chExt cx="7101752" cy="5506758"/>
        </a:xfrm>
      </xdr:grpSpPr>
      <xdr:sp macro="" textlink="">
        <xdr:nvSpPr>
          <xdr:cNvPr id="33" name="Rectangle 32" hidden="1">
            <a:extLst>
              <a:ext uri="{FF2B5EF4-FFF2-40B4-BE49-F238E27FC236}">
                <a16:creationId xmlns:a16="http://schemas.microsoft.com/office/drawing/2014/main" id="{D1A8A309-1EEF-51CA-0C86-9FAF72A40100}"/>
              </a:ext>
            </a:extLst>
          </xdr:cNvPr>
          <xdr:cNvSpPr/>
        </xdr:nvSpPr>
        <xdr:spPr>
          <a:xfrm>
            <a:off x="15221387" y="392796"/>
            <a:ext cx="7101752" cy="5506758"/>
          </a:xfrm>
          <a:prstGeom prst="rect">
            <a:avLst/>
          </a:prstGeom>
          <a:solidFill>
            <a:srgbClr val="4472C4">
              <a:alpha val="61176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2" name="ComboBox1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200-000002140000}"/>
                  </a:ext>
                </a:extLst>
              </xdr:cNvPr>
              <xdr:cNvSpPr/>
            </xdr:nvSpPr>
            <xdr:spPr bwMode="auto">
              <a:xfrm>
                <a:off x="15436000" y="786193"/>
                <a:ext cx="2081682" cy="4296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3" name="ComboBox2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200-000003140000}"/>
                  </a:ext>
                </a:extLst>
              </xdr:cNvPr>
              <xdr:cNvSpPr/>
            </xdr:nvSpPr>
            <xdr:spPr bwMode="auto">
              <a:xfrm>
                <a:off x="15436000" y="1349643"/>
                <a:ext cx="2081682" cy="4296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1" name="Chart 1" hidden="1">
            <a:extLst>
              <a:ext uri="{FF2B5EF4-FFF2-40B4-BE49-F238E27FC236}">
                <a16:creationId xmlns:a16="http://schemas.microsoft.com/office/drawing/2014/main" id="{40E0B1E3-0EF1-1893-16DB-34B776A2C3FB}"/>
              </a:ext>
            </a:extLst>
          </xdr:cNvPr>
          <xdr:cNvGraphicFramePr/>
        </xdr:nvGraphicFramePr>
        <xdr:xfrm>
          <a:off x="18820000" y="1884996"/>
          <a:ext cx="3233475" cy="23283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2" name="Chart 4" hidden="1">
            <a:extLst>
              <a:ext uri="{FF2B5EF4-FFF2-40B4-BE49-F238E27FC236}">
                <a16:creationId xmlns:a16="http://schemas.microsoft.com/office/drawing/2014/main" id="{19ECA546-836D-3522-20B5-966146CCB4F5}"/>
              </a:ext>
            </a:extLst>
          </xdr:cNvPr>
          <xdr:cNvGraphicFramePr/>
        </xdr:nvGraphicFramePr>
        <xdr:xfrm>
          <a:off x="15435914" y="1880706"/>
          <a:ext cx="3234561" cy="23283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MultiplicationSign33_Click" textlink="">
        <xdr:nvSpPr>
          <xdr:cNvPr id="34" name="Multiplication Sign 33" hidden="1">
            <a:extLst>
              <a:ext uri="{FF2B5EF4-FFF2-40B4-BE49-F238E27FC236}">
                <a16:creationId xmlns:a16="http://schemas.microsoft.com/office/drawing/2014/main" id="{CCE10994-7BA5-D9BD-1186-B22716B626AA}"/>
              </a:ext>
            </a:extLst>
          </xdr:cNvPr>
          <xdr:cNvSpPr/>
        </xdr:nvSpPr>
        <xdr:spPr>
          <a:xfrm>
            <a:off x="21577672" y="439991"/>
            <a:ext cx="638203" cy="704071"/>
          </a:xfrm>
          <a:prstGeom prst="mathMultiply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126" name="Picture 6" hidden="1">
                <a:extLst>
                  <a:ext uri="{FF2B5EF4-FFF2-40B4-BE49-F238E27FC236}">
                    <a16:creationId xmlns:a16="http://schemas.microsoft.com/office/drawing/2014/main" id="{A05110F4-C1F2-2807-3B44-364C743DE80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0:$N$15" spid="_x0000_s5657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5974319" y="4293897"/>
                <a:ext cx="5486221" cy="144856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</xdr:row>
          <xdr:rowOff>85725</xdr:rowOff>
        </xdr:from>
        <xdr:to>
          <xdr:col>16</xdr:col>
          <xdr:colOff>25400</xdr:colOff>
          <xdr:row>31</xdr:row>
          <xdr:rowOff>22225</xdr:rowOff>
        </xdr:to>
        <xdr:pic>
          <xdr:nvPicPr>
            <xdr:cNvPr id="5236" name="Picture 6" hidden="1">
              <a:extLst>
                <a:ext uri="{FF2B5EF4-FFF2-40B4-BE49-F238E27FC236}">
                  <a16:creationId xmlns:a16="http://schemas.microsoft.com/office/drawing/2014/main" id="{D639FC33-86DB-666C-8A83-D9124F30611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arametreler!$K$10:$N$15" spid="_x0000_s5658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4295775" y="4394200"/>
              <a:ext cx="5483225" cy="14351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</xdr:row>
          <xdr:rowOff>85725</xdr:rowOff>
        </xdr:from>
        <xdr:to>
          <xdr:col>16</xdr:col>
          <xdr:colOff>25400</xdr:colOff>
          <xdr:row>31</xdr:row>
          <xdr:rowOff>22225</xdr:rowOff>
        </xdr:to>
        <xdr:pic>
          <xdr:nvPicPr>
            <xdr:cNvPr id="5441" name="Picture 6" hidden="1">
              <a:extLst>
                <a:ext uri="{FF2B5EF4-FFF2-40B4-BE49-F238E27FC236}">
                  <a16:creationId xmlns:a16="http://schemas.microsoft.com/office/drawing/2014/main" id="{4D90DB26-1D40-54D0-1907-C5B44393F19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arametreler!$K$10:$N$15" spid="_x0000_s5659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4295775" y="4394200"/>
              <a:ext cx="5483225" cy="14351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</xdr:row>
          <xdr:rowOff>85725</xdr:rowOff>
        </xdr:from>
        <xdr:to>
          <xdr:col>16</xdr:col>
          <xdr:colOff>25400</xdr:colOff>
          <xdr:row>31</xdr:row>
          <xdr:rowOff>22225</xdr:rowOff>
        </xdr:to>
        <xdr:pic>
          <xdr:nvPicPr>
            <xdr:cNvPr id="5442" name="Picture 322" hidden="1">
              <a:extLst>
                <a:ext uri="{FF2B5EF4-FFF2-40B4-BE49-F238E27FC236}">
                  <a16:creationId xmlns:a16="http://schemas.microsoft.com/office/drawing/2014/main" id="{22B4881C-DADA-7D42-67EC-E6F0A12A0F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arametreler!$K$10:$N$15" spid="_x0000_s5660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4295775" y="4394200"/>
              <a:ext cx="5483225" cy="14351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5</xdr:col>
      <xdr:colOff>90714</xdr:colOff>
      <xdr:row>5</xdr:row>
      <xdr:rowOff>104323</xdr:rowOff>
    </xdr:from>
    <xdr:to>
      <xdr:col>17</xdr:col>
      <xdr:colOff>535214</xdr:colOff>
      <xdr:row>33</xdr:row>
      <xdr:rowOff>117930</xdr:rowOff>
    </xdr:to>
    <xdr:grpSp>
      <xdr:nvGrpSpPr>
        <xdr:cNvPr id="42" name="SATİCİ" hidden="1">
          <a:extLst>
            <a:ext uri="{FF2B5EF4-FFF2-40B4-BE49-F238E27FC236}">
              <a16:creationId xmlns:a16="http://schemas.microsoft.com/office/drawing/2014/main" id="{25022FD9-8308-FECA-E05F-DD6C1A680C5F}"/>
            </a:ext>
          </a:extLst>
        </xdr:cNvPr>
        <xdr:cNvGrpSpPr/>
      </xdr:nvGrpSpPr>
      <xdr:grpSpPr>
        <a:xfrm>
          <a:off x="3135235" y="1039426"/>
          <a:ext cx="7751349" cy="5250182"/>
          <a:chOff x="15734393" y="562429"/>
          <a:chExt cx="7737928" cy="5220607"/>
        </a:xfrm>
      </xdr:grpSpPr>
      <xdr:sp macro="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78BFCF05-1E81-F37A-2E17-7C2D27C53259}"/>
              </a:ext>
            </a:extLst>
          </xdr:cNvPr>
          <xdr:cNvSpPr/>
        </xdr:nvSpPr>
        <xdr:spPr>
          <a:xfrm>
            <a:off x="15734393" y="562429"/>
            <a:ext cx="7737928" cy="5220607"/>
          </a:xfrm>
          <a:prstGeom prst="rect">
            <a:avLst/>
          </a:prstGeom>
          <a:solidFill>
            <a:srgbClr val="4472C4">
              <a:alpha val="47059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56" name="ListBox2" hidden="1">
                <a:extLst>
                  <a:ext uri="{63B3BB69-23CF-44E3-9099-C40C66FF867C}">
                    <a14:compatExt spid="_x0000_s5156"/>
                  </a:ext>
                  <a:ext uri="{FF2B5EF4-FFF2-40B4-BE49-F238E27FC236}">
                    <a16:creationId xmlns:a16="http://schemas.microsoft.com/office/drawing/2014/main" id="{00000000-0008-0000-0200-000024140000}"/>
                  </a:ext>
                </a:extLst>
              </xdr:cNvPr>
              <xdr:cNvSpPr/>
            </xdr:nvSpPr>
            <xdr:spPr bwMode="auto">
              <a:xfrm>
                <a:off x="15875454" y="908957"/>
                <a:ext cx="1440996" cy="36145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20" name="ListBox3" hidden="1">
                <a:extLst>
                  <a:ext uri="{63B3BB69-23CF-44E3-9099-C40C66FF867C}">
                    <a14:compatExt spid="_x0000_s5220"/>
                  </a:ext>
                  <a:ext uri="{FF2B5EF4-FFF2-40B4-BE49-F238E27FC236}">
                    <a16:creationId xmlns:a16="http://schemas.microsoft.com/office/drawing/2014/main" id="{00000000-0008-0000-0200-000064140000}"/>
                  </a:ext>
                </a:extLst>
              </xdr:cNvPr>
              <xdr:cNvSpPr/>
            </xdr:nvSpPr>
            <xdr:spPr bwMode="auto">
              <a:xfrm>
                <a:off x="15875454" y="4564743"/>
                <a:ext cx="1440996" cy="8790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35" name="ComboBox3" hidden="1">
                <a:extLst>
                  <a:ext uri="{63B3BB69-23CF-44E3-9099-C40C66FF867C}">
                    <a14:compatExt spid="_x0000_s5235"/>
                  </a:ext>
                  <a:ext uri="{FF2B5EF4-FFF2-40B4-BE49-F238E27FC236}">
                    <a16:creationId xmlns:a16="http://schemas.microsoft.com/office/drawing/2014/main" id="{00000000-0008-0000-0200-000073140000}"/>
                  </a:ext>
                </a:extLst>
              </xdr:cNvPr>
              <xdr:cNvSpPr/>
            </xdr:nvSpPr>
            <xdr:spPr bwMode="auto">
              <a:xfrm>
                <a:off x="17383125" y="945696"/>
                <a:ext cx="1486807" cy="2685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5443" name="Picture 10" hidden="1">
                <a:extLst>
                  <a:ext uri="{FF2B5EF4-FFF2-40B4-BE49-F238E27FC236}">
                    <a16:creationId xmlns:a16="http://schemas.microsoft.com/office/drawing/2014/main" id="{A391F3EB-28EF-0FAE-30D7-96C3D78D02E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RESİMM" spid="_x0000_s5661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17364075" y="1271361"/>
                <a:ext cx="1601107" cy="11557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5444" name="Picture 27" hidden="1">
                <a:extLst>
                  <a:ext uri="{FF2B5EF4-FFF2-40B4-BE49-F238E27FC236}">
                    <a16:creationId xmlns:a16="http://schemas.microsoft.com/office/drawing/2014/main" id="{5F46DC19-64E6-3AEE-1FC1-64BDF7220E4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J$20:$M$25" spid="_x0000_s5662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18949307" y="942521"/>
                <a:ext cx="4122964" cy="14478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5445" name="Picture 39" hidden="1">
                <a:extLst>
                  <a:ext uri="{FF2B5EF4-FFF2-40B4-BE49-F238E27FC236}">
                    <a16:creationId xmlns:a16="http://schemas.microsoft.com/office/drawing/2014/main" id="{150FF32B-3DD8-8BBF-FA73-7D60D93B7E4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Q$6:$Y$12" spid="_x0000_s5663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17357725" y="2468336"/>
                <a:ext cx="5733596" cy="13112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5446" name="Picture 40" hidden="1">
                <a:extLst>
                  <a:ext uri="{FF2B5EF4-FFF2-40B4-BE49-F238E27FC236}">
                    <a16:creationId xmlns:a16="http://schemas.microsoft.com/office/drawing/2014/main" id="{D49BD899-B5EA-3213-ED49-2C683A0A367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J$30:$P$36" spid="_x0000_s5664"/>
                  </a:ext>
                </a:extLst>
              </xdr:cNvPicPr>
            </xdr:nvPicPr>
            <xdr:blipFill>
              <a:blip xmlns:r="http://schemas.openxmlformats.org/officeDocument/2006/relationships" r:embed="rId17"/>
              <a:srcRect/>
              <a:stretch>
                <a:fillRect/>
              </a:stretch>
            </xdr:blipFill>
            <xdr:spPr bwMode="auto">
              <a:xfrm>
                <a:off x="17368157" y="3830410"/>
                <a:ext cx="5700486" cy="13081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xdr:sp macro="[0]!MultiplicationSign34_Click" textlink="">
        <xdr:nvSpPr>
          <xdr:cNvPr id="35" name="Multiplication Sign 34" hidden="1">
            <a:extLst>
              <a:ext uri="{FF2B5EF4-FFF2-40B4-BE49-F238E27FC236}">
                <a16:creationId xmlns:a16="http://schemas.microsoft.com/office/drawing/2014/main" id="{89DF740F-F11C-6504-A889-3D03B9BCA380}"/>
              </a:ext>
            </a:extLst>
          </xdr:cNvPr>
          <xdr:cNvSpPr/>
        </xdr:nvSpPr>
        <xdr:spPr>
          <a:xfrm>
            <a:off x="23055036" y="576037"/>
            <a:ext cx="390071" cy="430892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D450646-77C4-4F32-A8B9-2852E412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01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79264B0F-D6DE-45D5-8142-2881DB348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0D47FA-AB40-46F9-901A-425F6A6D2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9F759518-A749-4EFB-9304-7C4B726CE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1946EA07-40DD-4E71-8BD2-87A106A2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8D94C3CE-64E9-4159-AEC5-E873954A1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98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A638CA93-1164-44C7-A908-B82364ABB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BB5E5378-18DB-4268-A84E-3DC6F9253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ABA857FE-D83B-4F37-A1A4-6A22308B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9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8730666A-1E9B-4DF7-8483-177CA49A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9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7ED66332-4C47-43D5-8E66-E7206E34F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C888DE7B-8ACF-48F6-A0C9-2BF0454BF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76139825-D705-4D96-A531-F1BF7352F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11842D63-EE1E-4790-9D55-7CA683D0A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B8697B8A-DAC6-4146-A27E-7A1E54115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8A6E09C4-6354-4A32-9421-0907405C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6A4B6779-77FB-4215-81E6-6C959EC83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33F3508C-0076-4099-AB98-0645AD161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71D48635-9113-4A0F-A0CD-6965B7C1D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F71CB0F-D419-492D-9688-8ABC12DF51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98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15056DAF-6F09-4158-9AAA-669CE3880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52EC6707-5BB6-4E70-87FD-EEE87DC4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D30331ED-469B-4582-8631-465B9FCB4A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89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5F7DAD66-9336-41FC-9618-52DB3046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60B1B8B7-D215-4CBC-ACB1-E25692B5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EBC3694E-8003-47C5-B2C1-CF79ED9ED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DCD8A9E1-78E8-47A1-9651-FE097A412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512F32E7-D83A-4EB3-9768-09D7F75AB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938539F6-460B-4D3C-9E4F-C092AE31A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98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4C359BD6-43F5-4642-9897-F4F4FB654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6FC23646-456E-4DD5-95CC-164255D94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137138C3-2EAE-4BB8-8ED0-69599A9093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89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77EE6892-9CD9-4494-BDC4-065CABBB2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30EAF59-46FB-4A8A-BF3F-A172B3079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4C054E0B-CE78-41D0-A3FA-15860A73C1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915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7B79CFAA-E360-4AFF-8512-41AA7661D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AEA5C25C-4428-4A1D-B17C-21F185DAE1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917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657C1D5C-0568-4633-9CD4-804715523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F1592E18-1599-4017-BDF4-D02CD3014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9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3F6AE27C-50E9-442B-96C4-853242638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EA675C1E-09E4-4746-9E9D-BF4208C378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933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1A728C8B-8B13-44D2-AF00-63899186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F8F71C3D-BFDA-4F09-BE2F-90092FC4A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3E6F0A0D-A642-480A-B9FC-79661811E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8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CD1179C6-7C04-4A2F-A697-640763F9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E6F575BF-63C0-4125-A2D2-25B7E3D8E8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98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AAEBF436-36AC-4557-8779-6ACE6869D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45840684-639D-4E29-9A73-42BD1851C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BC766C58-8441-494B-9090-7DB35E350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F8926C82-06AB-4B37-8C71-510E19B20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15CF5C2C-471B-40B5-857E-15C7AE08E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99DDB3F9-28D1-4231-988E-6778FE109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7A5B54C8-0319-496B-BA23-EBA793B61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BB584C8D-156F-4176-8DD8-4700E7672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172BAC8E-80DC-4D7A-B776-3553FF0A7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ED4D7FD6-E364-45EC-BBDC-973B7E774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C057B722-75DD-490A-873A-B45CA4671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4B68C097-324B-4F9C-8DEC-8A034D4EA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3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6C6720EE-933E-471B-85D2-03289DE206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926978" y="7404734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67BF31-72F0-481E-BA8E-1FD11F729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7658" y="0"/>
          <a:ext cx="2367534" cy="2234184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CA13C4C-DC93-4E36-AF2B-88FFB5C58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2507" y="2525474"/>
          <a:ext cx="857371" cy="43418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1CD0DD7-263F-4EAA-8D66-E6EF398F2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5844" y="2475460"/>
          <a:ext cx="751479" cy="531038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9D6D1-C6BA-4D68-9B9E-62CEB1B1C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198" y="2428876"/>
          <a:ext cx="681960" cy="6273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C9079A1-95DE-4FD0-B974-C73048847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7273" y="2453953"/>
          <a:ext cx="1102456" cy="5740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820E77A-6751-4973-9121-17939B8D4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6"/>
          <a:ext cx="1173904" cy="627380"/>
        </a:xfrm>
        <a:prstGeom prst="rect">
          <a:avLst/>
        </a:prstGeom>
      </xdr:spPr>
    </xdr:pic>
    <xdr:clientData/>
  </xdr:twoCellAnchor>
  <xdr:twoCellAnchor editAs="oneCell">
    <xdr:from>
      <xdr:col>2</xdr:col>
      <xdr:colOff>195548</xdr:colOff>
      <xdr:row>12</xdr:row>
      <xdr:rowOff>180976</xdr:rowOff>
    </xdr:from>
    <xdr:to>
      <xdr:col>3</xdr:col>
      <xdr:colOff>239333</xdr:colOff>
      <xdr:row>16</xdr:row>
      <xdr:rowOff>59056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DDF747-0DAD-8BAB-8CEC-E067894E4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1898" y="2428876"/>
          <a:ext cx="681960" cy="627380"/>
        </a:xfrm>
        <a:prstGeom prst="rect">
          <a:avLst/>
        </a:prstGeom>
      </xdr:spPr>
    </xdr:pic>
    <xdr:clientData/>
  </xdr:twoCellAnchor>
  <xdr:twoCellAnchor editAs="oneCell">
    <xdr:from>
      <xdr:col>3</xdr:col>
      <xdr:colOff>495448</xdr:colOff>
      <xdr:row>13</xdr:row>
      <xdr:rowOff>18728</xdr:rowOff>
    </xdr:from>
    <xdr:to>
      <xdr:col>5</xdr:col>
      <xdr:colOff>321554</xdr:colOff>
      <xdr:row>16</xdr:row>
      <xdr:rowOff>30805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61EB844-D023-56F7-CD86-8FD1B0EA2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973" y="2453953"/>
          <a:ext cx="1102456" cy="574052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12</xdr:row>
      <xdr:rowOff>180976</xdr:rowOff>
    </xdr:from>
    <xdr:to>
      <xdr:col>1</xdr:col>
      <xdr:colOff>548429</xdr:colOff>
      <xdr:row>16</xdr:row>
      <xdr:rowOff>59056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E7459C9-EE0D-40FE-C109-CB021F54C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2428876"/>
          <a:ext cx="1173904" cy="6273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8749c4f78e150b5/Masa&#252;st&#252;/Copy%20of%20BTK_Kaynak_Dosya.xlsm" TargetMode="External"/><Relationship Id="rId1" Type="http://schemas.openxmlformats.org/officeDocument/2006/relationships/externalLinkPath" Target="Copy%20of%20BTK_Kaynak_Dosy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ola\Downloads\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aSayfa"/>
      <sheetName val="Veri Doğrulama"/>
      <sheetName val="Koşullu Biçimlendirme"/>
      <sheetName val="Genel Grafikler"/>
      <sheetName val="Metin Fonksiyonları"/>
      <sheetName val="Tarih Fonksiyonları"/>
      <sheetName val="DüşeyaraEğerhata"/>
      <sheetName val="İndis-Kaçıncı"/>
      <sheetName val="Çaprazara"/>
      <sheetName val="Kaydır"/>
      <sheetName val="BenzersizSortFiltre"/>
      <sheetName val="EğerVeYada"/>
      <sheetName val="Çokeğer"/>
      <sheetName val="ÇokeğerortalamaMaxifsMinifs"/>
      <sheetName val="Referans Kilitleme"/>
      <sheetName val="DATA"/>
      <sheetName val="Sellers"/>
      <sheetName val="images"/>
    </sheetNames>
    <sheetDataSet>
      <sheetData sheetId="0" refreshError="1"/>
      <sheetData sheetId="1">
        <row r="2">
          <cell r="A2" t="str">
            <v>AGGREGATE</v>
          </cell>
          <cell r="C2" t="str">
            <v>ISEVEN (ÇİFTTİR)</v>
          </cell>
        </row>
        <row r="3">
          <cell r="A3" t="str">
            <v>ABS (MUTLAK)</v>
          </cell>
          <cell r="C3" t="str">
            <v>ISODD (TEKDİR)</v>
          </cell>
        </row>
        <row r="4">
          <cell r="A4" t="str">
            <v>MOD (MOD)</v>
          </cell>
          <cell r="C4" t="str">
            <v>CELL (HÜCRE)</v>
          </cell>
        </row>
        <row r="5">
          <cell r="A5" t="str">
            <v>RAND (S_SAYI_ÜRET)</v>
          </cell>
          <cell r="C5" t="str">
            <v>INFO (BİLGİ)</v>
          </cell>
        </row>
        <row r="6">
          <cell r="A6" t="str">
            <v>ROUND (YUVARLA)</v>
          </cell>
          <cell r="C6" t="str">
            <v>TYPE (TİP)</v>
          </cell>
        </row>
        <row r="7">
          <cell r="A7" t="str">
            <v>SUBTOTAL (ALTTOPLAM)</v>
          </cell>
          <cell r="C7" t="str">
            <v>N (S)</v>
          </cell>
        </row>
        <row r="8">
          <cell r="A8" t="str">
            <v>SUMIF (ETOPLA)</v>
          </cell>
          <cell r="C8" t="str">
            <v>ERROR.TYPE (HATA.TİPİ)</v>
          </cell>
        </row>
        <row r="9">
          <cell r="A9" t="str">
            <v>SUMIFS (ÇOKETOPLA)</v>
          </cell>
          <cell r="C9" t="str">
            <v>ISBLANK (EBOŞSA)</v>
          </cell>
        </row>
        <row r="10">
          <cell r="A10" t="str">
            <v>SUMPRODUCT (TOPLA.ÇARPIM)</v>
          </cell>
          <cell r="C10" t="str">
            <v>ISERR (EHATA)</v>
          </cell>
        </row>
        <row r="11">
          <cell r="C11" t="str">
            <v>ISERROR (EHATALIYSA)</v>
          </cell>
        </row>
        <row r="12">
          <cell r="C12" t="str">
            <v>ISNA (EYOKSA)</v>
          </cell>
        </row>
        <row r="13">
          <cell r="C13" t="str">
            <v>ISNUMBER (ESAYIYSA)</v>
          </cell>
        </row>
        <row r="14">
          <cell r="C14" t="str">
            <v>ISTEXT (EMETİNSE)</v>
          </cell>
        </row>
        <row r="15">
          <cell r="C15" t="str">
            <v>ISNONTEXT (EMETİNDEĞİLSE)</v>
          </cell>
        </row>
        <row r="16">
          <cell r="C16" t="str">
            <v>ISLOGICAL (EMANTIKSALSA)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E92CB0-01F3-4C41-9F8F-7304983F1C46}" name="Table1" displayName="Table1" ref="A1:H886" totalsRowShown="0" headerRowCellStyle="Normal 2">
  <autoFilter ref="A1:H886" xr:uid="{7F88986E-3EE9-4F02-B44F-AF39583CDF6A}"/>
  <tableColumns count="8">
    <tableColumn id="1" xr3:uid="{E8930A02-C902-436A-968E-3C38B1553E64}" name="CODE" dataDxfId="8" dataCellStyle="Normal 2"/>
    <tableColumn id="2" xr3:uid="{3583F5A8-3E23-43EA-89DA-48F9DF018298}" name="STATE" dataDxfId="7" dataCellStyle="Normal 2"/>
    <tableColumn id="3" xr3:uid="{9E5AB5AF-9ADF-49CA-8F8D-58EB6044CE3F}" name="SALERS" dataCellStyle="Normal 2"/>
    <tableColumn id="4" xr3:uid="{A15BA5D3-8CB6-4714-B1C6-7F283B1F0156}" name="PRODUCTS" dataCellStyle="Normal 2"/>
    <tableColumn id="5" xr3:uid="{EB2133EA-BEA9-4EB3-9FD8-A11C5DCDF212}" name="NET SALE AMOUNT" dataDxfId="6" dataCellStyle="ParaBirimi 2"/>
    <tableColumn id="6" xr3:uid="{87FB918D-6CB9-4542-9449-07DA4E8C3C3D}" name="TARGET SALE AMOUNT" dataDxfId="5" dataCellStyle="ParaBirimi 2"/>
    <tableColumn id="7" xr3:uid="{18E5AD03-E46D-4C32-BC23-9615F4D93B8A}" name="TARGET REALIZATION" dataDxfId="4" dataCellStyle="Yüzde 2">
      <calculatedColumnFormula>E2/F2</calculatedColumnFormula>
    </tableColumn>
    <tableColumn id="8" xr3:uid="{CC56DD6C-543B-43D1-8BF2-9C5AC8A8BBDA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8986E-3EE9-4F02-B44F-AF39583CDF6A}">
  <sheetPr codeName="Sheet1"/>
  <dimension ref="A1:H886"/>
  <sheetViews>
    <sheetView topLeftCell="D1" zoomScale="90" zoomScaleNormal="90" workbookViewId="0">
      <pane ySplit="1" topLeftCell="A2" activePane="bottomLeft" state="frozen"/>
      <selection pane="bottomLeft" activeCell="B7" sqref="B7"/>
    </sheetView>
  </sheetViews>
  <sheetFormatPr defaultColWidth="9.1328125" defaultRowHeight="14.75" x14ac:dyDescent="0.75"/>
  <cols>
    <col min="1" max="1" width="7.86328125" style="1" bestFit="1" customWidth="1"/>
    <col min="2" max="3" width="13.86328125" style="1" bestFit="1" customWidth="1"/>
    <col min="4" max="4" width="12.2265625" style="1" bestFit="1" customWidth="1"/>
    <col min="5" max="5" width="19.2265625" style="1" bestFit="1" customWidth="1"/>
    <col min="6" max="6" width="22.5" style="1" bestFit="1" customWidth="1"/>
    <col min="7" max="7" width="21.2265625" style="1" bestFit="1" customWidth="1"/>
    <col min="8" max="8" width="7.453125" style="1" bestFit="1" customWidth="1"/>
    <col min="9" max="16384" width="9.1328125" style="1"/>
  </cols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s="2" t="s">
        <v>8</v>
      </c>
      <c r="B2" s="3" t="s">
        <v>9</v>
      </c>
      <c r="C2" s="1" t="s">
        <v>10</v>
      </c>
      <c r="D2" s="1" t="s">
        <v>11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75">
      <c r="A3" s="2" t="s">
        <v>12</v>
      </c>
      <c r="B3" s="3" t="s">
        <v>13</v>
      </c>
      <c r="C3" s="1" t="s">
        <v>14</v>
      </c>
      <c r="D3" s="1" t="s">
        <v>11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75">
      <c r="A4" s="2" t="s">
        <v>15</v>
      </c>
      <c r="B4" s="3" t="s">
        <v>16</v>
      </c>
      <c r="C4" s="1" t="s">
        <v>17</v>
      </c>
      <c r="D4" s="1" t="s">
        <v>11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75">
      <c r="A5" s="2" t="s">
        <v>18</v>
      </c>
      <c r="B5" s="3" t="s">
        <v>19</v>
      </c>
      <c r="C5" s="1" t="s">
        <v>20</v>
      </c>
      <c r="D5" s="1" t="s">
        <v>11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75">
      <c r="A6" s="2" t="s">
        <v>21</v>
      </c>
      <c r="B6" s="3" t="s">
        <v>22</v>
      </c>
      <c r="C6" s="1" t="s">
        <v>23</v>
      </c>
      <c r="D6" s="1" t="s">
        <v>11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75">
      <c r="A7" s="2" t="s">
        <v>21</v>
      </c>
      <c r="B7" s="3" t="s">
        <v>22</v>
      </c>
      <c r="C7" s="1" t="s">
        <v>24</v>
      </c>
      <c r="D7" s="1" t="s">
        <v>11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75">
      <c r="A8" s="2" t="s">
        <v>21</v>
      </c>
      <c r="B8" s="3" t="s">
        <v>22</v>
      </c>
      <c r="C8" s="1" t="s">
        <v>25</v>
      </c>
      <c r="D8" s="1" t="s">
        <v>11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75">
      <c r="A9" s="2" t="s">
        <v>21</v>
      </c>
      <c r="B9" s="3" t="s">
        <v>22</v>
      </c>
      <c r="C9" s="1" t="s">
        <v>26</v>
      </c>
      <c r="D9" s="1" t="s">
        <v>11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75">
      <c r="A10" s="2" t="s">
        <v>27</v>
      </c>
      <c r="B10" s="3" t="s">
        <v>28</v>
      </c>
      <c r="C10" s="1" t="s">
        <v>29</v>
      </c>
      <c r="D10" s="1" t="s">
        <v>11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75">
      <c r="A11" s="2" t="s">
        <v>30</v>
      </c>
      <c r="B11" s="3" t="s">
        <v>31</v>
      </c>
      <c r="C11" s="1" t="s">
        <v>32</v>
      </c>
      <c r="D11" s="1" t="s">
        <v>11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75">
      <c r="A12" s="2" t="s">
        <v>33</v>
      </c>
      <c r="B12" s="3" t="s">
        <v>34</v>
      </c>
      <c r="C12" s="1" t="s">
        <v>35</v>
      </c>
      <c r="D12" s="1" t="s">
        <v>11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75">
      <c r="A13" s="2" t="s">
        <v>36</v>
      </c>
      <c r="B13" s="3" t="s">
        <v>37</v>
      </c>
      <c r="C13" s="1" t="s">
        <v>38</v>
      </c>
      <c r="D13" s="1" t="s">
        <v>11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75">
      <c r="A14" s="2" t="s">
        <v>36</v>
      </c>
      <c r="B14" s="3" t="s">
        <v>37</v>
      </c>
      <c r="C14" s="1" t="s">
        <v>39</v>
      </c>
      <c r="D14" s="1" t="s">
        <v>11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75">
      <c r="A15" s="2" t="s">
        <v>40</v>
      </c>
      <c r="B15" s="3" t="s">
        <v>41</v>
      </c>
      <c r="C15" s="1" t="s">
        <v>42</v>
      </c>
      <c r="D15" s="1" t="s">
        <v>11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75">
      <c r="A16" s="2" t="s">
        <v>43</v>
      </c>
      <c r="B16" s="3" t="s">
        <v>44</v>
      </c>
      <c r="C16" s="1" t="s">
        <v>45</v>
      </c>
      <c r="D16" s="1" t="s">
        <v>11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75">
      <c r="A17" s="2" t="s">
        <v>46</v>
      </c>
      <c r="B17" s="3" t="s">
        <v>47</v>
      </c>
      <c r="C17" s="1" t="s">
        <v>48</v>
      </c>
      <c r="D17" s="1" t="s">
        <v>11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75">
      <c r="A18" s="2" t="s">
        <v>49</v>
      </c>
      <c r="B18" s="3" t="s">
        <v>50</v>
      </c>
      <c r="C18" s="1" t="s">
        <v>51</v>
      </c>
      <c r="D18" s="1" t="s">
        <v>11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75">
      <c r="A19" s="2" t="s">
        <v>52</v>
      </c>
      <c r="B19" s="3" t="s">
        <v>53</v>
      </c>
      <c r="C19" s="1" t="s">
        <v>54</v>
      </c>
      <c r="D19" s="1" t="s">
        <v>11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75">
      <c r="A20" s="2" t="s">
        <v>52</v>
      </c>
      <c r="B20" s="3" t="s">
        <v>53</v>
      </c>
      <c r="C20" s="1" t="s">
        <v>55</v>
      </c>
      <c r="D20" s="1" t="s">
        <v>11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75">
      <c r="A21" s="2" t="s">
        <v>56</v>
      </c>
      <c r="B21" s="3" t="s">
        <v>57</v>
      </c>
      <c r="C21" s="1" t="s">
        <v>58</v>
      </c>
      <c r="D21" s="1" t="s">
        <v>11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75">
      <c r="A22" s="2" t="s">
        <v>59</v>
      </c>
      <c r="B22" s="3" t="s">
        <v>60</v>
      </c>
      <c r="C22" s="1" t="s">
        <v>61</v>
      </c>
      <c r="D22" s="1" t="s">
        <v>11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75">
      <c r="A23" s="2" t="s">
        <v>62</v>
      </c>
      <c r="B23" s="3" t="s">
        <v>63</v>
      </c>
      <c r="C23" s="1" t="s">
        <v>64</v>
      </c>
      <c r="D23" s="1" t="s">
        <v>11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75">
      <c r="A24" s="2" t="s">
        <v>65</v>
      </c>
      <c r="B24" s="3" t="s">
        <v>66</v>
      </c>
      <c r="C24" s="1" t="s">
        <v>67</v>
      </c>
      <c r="D24" s="1" t="s">
        <v>11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75">
      <c r="A25" s="2" t="s">
        <v>68</v>
      </c>
      <c r="B25" s="3" t="s">
        <v>69</v>
      </c>
      <c r="C25" s="1" t="s">
        <v>70</v>
      </c>
      <c r="D25" s="1" t="s">
        <v>11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75">
      <c r="A26" s="2" t="s">
        <v>71</v>
      </c>
      <c r="B26" s="3" t="s">
        <v>72</v>
      </c>
      <c r="C26" s="1" t="s">
        <v>73</v>
      </c>
      <c r="D26" s="1" t="s">
        <v>11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75">
      <c r="A27" s="2" t="s">
        <v>71</v>
      </c>
      <c r="B27" s="3" t="s">
        <v>72</v>
      </c>
      <c r="C27" s="1" t="s">
        <v>74</v>
      </c>
      <c r="D27" s="1" t="s">
        <v>11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75">
      <c r="A28" s="2" t="s">
        <v>75</v>
      </c>
      <c r="B28" s="3" t="s">
        <v>76</v>
      </c>
      <c r="C28" s="1" t="s">
        <v>77</v>
      </c>
      <c r="D28" s="1" t="s">
        <v>11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75">
      <c r="A29" s="2" t="s">
        <v>78</v>
      </c>
      <c r="B29" s="3" t="s">
        <v>79</v>
      </c>
      <c r="C29" s="1" t="s">
        <v>80</v>
      </c>
      <c r="D29" s="1" t="s">
        <v>11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75">
      <c r="A30" s="2" t="s">
        <v>81</v>
      </c>
      <c r="B30" s="3" t="s">
        <v>82</v>
      </c>
      <c r="C30" s="1" t="s">
        <v>83</v>
      </c>
      <c r="D30" s="1" t="s">
        <v>11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75">
      <c r="A31" s="2" t="s">
        <v>84</v>
      </c>
      <c r="B31" s="3" t="s">
        <v>85</v>
      </c>
      <c r="C31" s="1" t="s">
        <v>86</v>
      </c>
      <c r="D31" s="1" t="s">
        <v>11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75">
      <c r="A32" s="2" t="s">
        <v>87</v>
      </c>
      <c r="B32" s="3" t="s">
        <v>88</v>
      </c>
      <c r="C32" s="1" t="s">
        <v>89</v>
      </c>
      <c r="D32" s="1" t="s">
        <v>11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75">
      <c r="A33" s="2" t="s">
        <v>90</v>
      </c>
      <c r="B33" s="3" t="s">
        <v>91</v>
      </c>
      <c r="C33" s="1" t="s">
        <v>92</v>
      </c>
      <c r="D33" s="1" t="s">
        <v>11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75">
      <c r="A34" s="2" t="s">
        <v>93</v>
      </c>
      <c r="B34" s="3" t="s">
        <v>94</v>
      </c>
      <c r="C34" s="1" t="s">
        <v>95</v>
      </c>
      <c r="D34" s="1" t="s">
        <v>11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75">
      <c r="A35" s="2" t="s">
        <v>96</v>
      </c>
      <c r="B35" s="3" t="s">
        <v>97</v>
      </c>
      <c r="C35" s="1" t="s">
        <v>98</v>
      </c>
      <c r="D35" s="1" t="s">
        <v>11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75">
      <c r="A36" s="2" t="s">
        <v>99</v>
      </c>
      <c r="B36" s="3" t="s">
        <v>100</v>
      </c>
      <c r="C36" s="1" t="s">
        <v>101</v>
      </c>
      <c r="D36" s="1" t="s">
        <v>11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75">
      <c r="A37" s="2" t="s">
        <v>102</v>
      </c>
      <c r="B37" s="3" t="s">
        <v>103</v>
      </c>
      <c r="C37" s="1" t="s">
        <v>104</v>
      </c>
      <c r="D37" s="1" t="s">
        <v>11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75">
      <c r="A38" s="2" t="s">
        <v>105</v>
      </c>
      <c r="B38" s="3" t="s">
        <v>106</v>
      </c>
      <c r="C38" s="1" t="s">
        <v>107</v>
      </c>
      <c r="D38" s="1" t="s">
        <v>11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75">
      <c r="A39" s="2" t="s">
        <v>108</v>
      </c>
      <c r="B39" s="3" t="s">
        <v>109</v>
      </c>
      <c r="C39" s="1" t="s">
        <v>110</v>
      </c>
      <c r="D39" s="1" t="s">
        <v>11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75">
      <c r="A40" s="2" t="s">
        <v>111</v>
      </c>
      <c r="B40" s="3" t="s">
        <v>112</v>
      </c>
      <c r="C40" s="1" t="s">
        <v>113</v>
      </c>
      <c r="D40" s="1" t="s">
        <v>11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75">
      <c r="A41" s="2" t="s">
        <v>114</v>
      </c>
      <c r="B41" s="3" t="s">
        <v>115</v>
      </c>
      <c r="C41" s="1" t="s">
        <v>116</v>
      </c>
      <c r="D41" s="1" t="s">
        <v>11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75">
      <c r="A42" s="2" t="s">
        <v>114</v>
      </c>
      <c r="B42" s="3" t="s">
        <v>115</v>
      </c>
      <c r="C42" s="1" t="s">
        <v>117</v>
      </c>
      <c r="D42" s="1" t="s">
        <v>11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75">
      <c r="A43" s="2" t="s">
        <v>114</v>
      </c>
      <c r="B43" s="3" t="s">
        <v>115</v>
      </c>
      <c r="C43" s="1" t="s">
        <v>118</v>
      </c>
      <c r="D43" s="1" t="s">
        <v>11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75">
      <c r="A44" s="2" t="s">
        <v>119</v>
      </c>
      <c r="B44" s="3" t="s">
        <v>120</v>
      </c>
      <c r="C44" s="1" t="s">
        <v>121</v>
      </c>
      <c r="D44" s="1" t="s">
        <v>11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75">
      <c r="A45" s="2" t="s">
        <v>122</v>
      </c>
      <c r="B45" s="3" t="s">
        <v>123</v>
      </c>
      <c r="C45" s="1" t="s">
        <v>124</v>
      </c>
      <c r="D45" s="1" t="s">
        <v>11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75">
      <c r="A46" s="2" t="s">
        <v>125</v>
      </c>
      <c r="B46" s="3" t="s">
        <v>126</v>
      </c>
      <c r="C46" s="1" t="s">
        <v>127</v>
      </c>
      <c r="D46" s="1" t="s">
        <v>11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75">
      <c r="A47" s="2" t="s">
        <v>128</v>
      </c>
      <c r="B47" s="3" t="s">
        <v>129</v>
      </c>
      <c r="C47" s="1" t="s">
        <v>130</v>
      </c>
      <c r="D47" s="1" t="s">
        <v>11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75">
      <c r="A48" s="2" t="s">
        <v>131</v>
      </c>
      <c r="B48" s="3" t="s">
        <v>132</v>
      </c>
      <c r="C48" s="1" t="s">
        <v>133</v>
      </c>
      <c r="D48" s="1" t="s">
        <v>11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75">
      <c r="A49" s="2" t="s">
        <v>134</v>
      </c>
      <c r="B49" s="3" t="s">
        <v>135</v>
      </c>
      <c r="C49" s="1" t="s">
        <v>136</v>
      </c>
      <c r="D49" s="1" t="s">
        <v>11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75">
      <c r="A50" s="2" t="s">
        <v>137</v>
      </c>
      <c r="B50" s="3" t="s">
        <v>138</v>
      </c>
      <c r="C50" s="1" t="s">
        <v>139</v>
      </c>
      <c r="D50" s="1" t="s">
        <v>11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75">
      <c r="A51" s="2" t="s">
        <v>140</v>
      </c>
      <c r="B51" s="3" t="s">
        <v>141</v>
      </c>
      <c r="C51" s="1" t="s">
        <v>142</v>
      </c>
      <c r="D51" s="1" t="s">
        <v>11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75">
      <c r="A52" s="2" t="s">
        <v>143</v>
      </c>
      <c r="B52" s="3" t="s">
        <v>144</v>
      </c>
      <c r="C52" s="1" t="s">
        <v>145</v>
      </c>
      <c r="D52" s="1" t="s">
        <v>11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75">
      <c r="A53" s="2" t="s">
        <v>143</v>
      </c>
      <c r="B53" s="3" t="s">
        <v>144</v>
      </c>
      <c r="C53" s="1" t="s">
        <v>146</v>
      </c>
      <c r="D53" s="1" t="s">
        <v>11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75">
      <c r="A54" s="2" t="s">
        <v>147</v>
      </c>
      <c r="B54" s="3" t="s">
        <v>148</v>
      </c>
      <c r="C54" s="1" t="s">
        <v>149</v>
      </c>
      <c r="D54" s="1" t="s">
        <v>11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75">
      <c r="A55" s="2" t="s">
        <v>150</v>
      </c>
      <c r="B55" s="3" t="s">
        <v>151</v>
      </c>
      <c r="C55" s="1" t="s">
        <v>152</v>
      </c>
      <c r="D55" s="1" t="s">
        <v>11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75">
      <c r="A56" s="2" t="s">
        <v>153</v>
      </c>
      <c r="B56" s="3" t="s">
        <v>154</v>
      </c>
      <c r="C56" s="1" t="s">
        <v>155</v>
      </c>
      <c r="D56" s="1" t="s">
        <v>11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75">
      <c r="A57" s="2" t="s">
        <v>156</v>
      </c>
      <c r="B57" s="3" t="s">
        <v>157</v>
      </c>
      <c r="C57" s="1" t="s">
        <v>158</v>
      </c>
      <c r="D57" s="1" t="s">
        <v>11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75">
      <c r="A58" s="2" t="s">
        <v>159</v>
      </c>
      <c r="B58" s="3" t="s">
        <v>160</v>
      </c>
      <c r="C58" s="1" t="s">
        <v>161</v>
      </c>
      <c r="D58" s="1" t="s">
        <v>11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75">
      <c r="A59" s="2" t="s">
        <v>162</v>
      </c>
      <c r="B59" s="3" t="s">
        <v>163</v>
      </c>
      <c r="C59" s="1" t="s">
        <v>164</v>
      </c>
      <c r="D59" s="1" t="s">
        <v>11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75">
      <c r="A60" s="2" t="s">
        <v>165</v>
      </c>
      <c r="B60" s="3" t="s">
        <v>166</v>
      </c>
      <c r="C60" s="1" t="s">
        <v>167</v>
      </c>
      <c r="D60" s="1" t="s">
        <v>11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75">
      <c r="A61" s="2" t="s">
        <v>8</v>
      </c>
      <c r="B61" s="3" t="s">
        <v>9</v>
      </c>
      <c r="C61" s="1" t="s">
        <v>10</v>
      </c>
      <c r="D61" s="1" t="s">
        <v>168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75">
      <c r="A62" s="2" t="s">
        <v>12</v>
      </c>
      <c r="B62" s="3" t="s">
        <v>13</v>
      </c>
      <c r="C62" s="1" t="s">
        <v>14</v>
      </c>
      <c r="D62" s="1" t="s">
        <v>168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75">
      <c r="A63" s="2" t="s">
        <v>15</v>
      </c>
      <c r="B63" s="3" t="s">
        <v>16</v>
      </c>
      <c r="C63" s="1" t="s">
        <v>17</v>
      </c>
      <c r="D63" s="1" t="s">
        <v>168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75">
      <c r="A64" s="2" t="s">
        <v>18</v>
      </c>
      <c r="B64" s="3" t="s">
        <v>19</v>
      </c>
      <c r="C64" s="1" t="s">
        <v>20</v>
      </c>
      <c r="D64" s="1" t="s">
        <v>168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75">
      <c r="A65" s="2" t="s">
        <v>21</v>
      </c>
      <c r="B65" s="3" t="s">
        <v>22</v>
      </c>
      <c r="C65" s="1" t="s">
        <v>23</v>
      </c>
      <c r="D65" s="1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75">
      <c r="A66" s="2" t="s">
        <v>21</v>
      </c>
      <c r="B66" s="3" t="s">
        <v>22</v>
      </c>
      <c r="C66" s="1" t="s">
        <v>24</v>
      </c>
      <c r="D66" s="1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75">
      <c r="A67" s="2" t="s">
        <v>21</v>
      </c>
      <c r="B67" s="3" t="s">
        <v>22</v>
      </c>
      <c r="C67" s="1" t="s">
        <v>25</v>
      </c>
      <c r="D67" s="1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75">
      <c r="A68" s="2" t="s">
        <v>21</v>
      </c>
      <c r="B68" s="3" t="s">
        <v>22</v>
      </c>
      <c r="C68" s="1" t="s">
        <v>26</v>
      </c>
      <c r="D68" s="1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75">
      <c r="A69" s="2" t="s">
        <v>27</v>
      </c>
      <c r="B69" s="3" t="s">
        <v>28</v>
      </c>
      <c r="C69" s="1" t="s">
        <v>29</v>
      </c>
      <c r="D69" s="1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75">
      <c r="A70" s="2" t="s">
        <v>30</v>
      </c>
      <c r="B70" s="3" t="s">
        <v>31</v>
      </c>
      <c r="C70" s="1" t="s">
        <v>32</v>
      </c>
      <c r="D70" s="1" t="s">
        <v>168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75">
      <c r="A71" s="2" t="s">
        <v>33</v>
      </c>
      <c r="B71" s="3" t="s">
        <v>34</v>
      </c>
      <c r="C71" s="1" t="s">
        <v>35</v>
      </c>
      <c r="D71" s="1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75">
      <c r="A72" s="2" t="s">
        <v>36</v>
      </c>
      <c r="B72" s="3" t="s">
        <v>37</v>
      </c>
      <c r="C72" s="1" t="s">
        <v>38</v>
      </c>
      <c r="D72" s="1" t="s">
        <v>168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75">
      <c r="A73" s="2" t="s">
        <v>36</v>
      </c>
      <c r="B73" s="3" t="s">
        <v>37</v>
      </c>
      <c r="C73" s="1" t="s">
        <v>39</v>
      </c>
      <c r="D73" s="1" t="s">
        <v>168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75">
      <c r="A74" s="2" t="s">
        <v>40</v>
      </c>
      <c r="B74" s="3" t="s">
        <v>41</v>
      </c>
      <c r="C74" s="1" t="s">
        <v>42</v>
      </c>
      <c r="D74" s="1" t="s">
        <v>168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75">
      <c r="A75" s="2" t="s">
        <v>43</v>
      </c>
      <c r="B75" s="3" t="s">
        <v>44</v>
      </c>
      <c r="C75" s="1" t="s">
        <v>45</v>
      </c>
      <c r="D75" s="1" t="s">
        <v>168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75">
      <c r="A76" s="2" t="s">
        <v>46</v>
      </c>
      <c r="B76" s="3" t="s">
        <v>47</v>
      </c>
      <c r="C76" s="1" t="s">
        <v>48</v>
      </c>
      <c r="D76" s="1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75">
      <c r="A77" s="2" t="s">
        <v>49</v>
      </c>
      <c r="B77" s="3" t="s">
        <v>50</v>
      </c>
      <c r="C77" s="1" t="s">
        <v>51</v>
      </c>
      <c r="D77" s="1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75">
      <c r="A78" s="2" t="s">
        <v>52</v>
      </c>
      <c r="B78" s="3" t="s">
        <v>53</v>
      </c>
      <c r="C78" s="1" t="s">
        <v>54</v>
      </c>
      <c r="D78" s="1" t="s">
        <v>168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75">
      <c r="A79" s="2" t="s">
        <v>52</v>
      </c>
      <c r="B79" s="3" t="s">
        <v>53</v>
      </c>
      <c r="C79" s="1" t="s">
        <v>55</v>
      </c>
      <c r="D79" s="1" t="s">
        <v>168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75">
      <c r="A80" s="2" t="s">
        <v>56</v>
      </c>
      <c r="B80" s="3" t="s">
        <v>57</v>
      </c>
      <c r="C80" s="1" t="s">
        <v>58</v>
      </c>
      <c r="D80" s="1" t="s">
        <v>168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75">
      <c r="A81" s="2" t="s">
        <v>59</v>
      </c>
      <c r="B81" s="3" t="s">
        <v>60</v>
      </c>
      <c r="C81" s="1" t="s">
        <v>61</v>
      </c>
      <c r="D81" s="1" t="s">
        <v>168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75">
      <c r="A82" s="2" t="s">
        <v>62</v>
      </c>
      <c r="B82" s="3" t="s">
        <v>63</v>
      </c>
      <c r="C82" s="1" t="s">
        <v>64</v>
      </c>
      <c r="D82" s="1" t="s">
        <v>168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75">
      <c r="A83" s="2" t="s">
        <v>65</v>
      </c>
      <c r="B83" s="3" t="s">
        <v>66</v>
      </c>
      <c r="C83" s="1" t="s">
        <v>67</v>
      </c>
      <c r="D83" s="1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75">
      <c r="A84" s="2" t="s">
        <v>68</v>
      </c>
      <c r="B84" s="3" t="s">
        <v>69</v>
      </c>
      <c r="C84" s="1" t="s">
        <v>70</v>
      </c>
      <c r="D84" s="1" t="s">
        <v>168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75">
      <c r="A85" s="2" t="s">
        <v>71</v>
      </c>
      <c r="B85" s="3" t="s">
        <v>72</v>
      </c>
      <c r="C85" s="1" t="s">
        <v>73</v>
      </c>
      <c r="D85" s="1" t="s">
        <v>168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75">
      <c r="A86" s="2" t="s">
        <v>71</v>
      </c>
      <c r="B86" s="3" t="s">
        <v>72</v>
      </c>
      <c r="C86" s="1" t="s">
        <v>74</v>
      </c>
      <c r="D86" s="1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75">
      <c r="A87" s="2" t="s">
        <v>75</v>
      </c>
      <c r="B87" s="3" t="s">
        <v>76</v>
      </c>
      <c r="C87" s="1" t="s">
        <v>77</v>
      </c>
      <c r="D87" s="1" t="s">
        <v>168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75">
      <c r="A88" s="2" t="s">
        <v>78</v>
      </c>
      <c r="B88" s="3" t="s">
        <v>79</v>
      </c>
      <c r="C88" s="1" t="s">
        <v>80</v>
      </c>
      <c r="D88" s="1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75">
      <c r="A89" s="2" t="s">
        <v>81</v>
      </c>
      <c r="B89" s="3" t="s">
        <v>82</v>
      </c>
      <c r="C89" s="1" t="s">
        <v>83</v>
      </c>
      <c r="D89" s="1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75">
      <c r="A90" s="2" t="s">
        <v>84</v>
      </c>
      <c r="B90" s="3" t="s">
        <v>85</v>
      </c>
      <c r="C90" s="1" t="s">
        <v>86</v>
      </c>
      <c r="D90" s="1" t="s">
        <v>168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75">
      <c r="A91" s="2" t="s">
        <v>87</v>
      </c>
      <c r="B91" s="3" t="s">
        <v>88</v>
      </c>
      <c r="C91" s="1" t="s">
        <v>89</v>
      </c>
      <c r="D91" s="1" t="s">
        <v>168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75">
      <c r="A92" s="2" t="s">
        <v>90</v>
      </c>
      <c r="B92" s="3" t="s">
        <v>91</v>
      </c>
      <c r="C92" s="1" t="s">
        <v>92</v>
      </c>
      <c r="D92" s="1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75">
      <c r="A93" s="2" t="s">
        <v>93</v>
      </c>
      <c r="B93" s="3" t="s">
        <v>94</v>
      </c>
      <c r="C93" s="1" t="s">
        <v>95</v>
      </c>
      <c r="D93" s="1" t="s">
        <v>168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75">
      <c r="A94" s="2" t="s">
        <v>96</v>
      </c>
      <c r="B94" s="3" t="s">
        <v>97</v>
      </c>
      <c r="C94" s="1" t="s">
        <v>98</v>
      </c>
      <c r="D94" s="1" t="s">
        <v>168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75">
      <c r="A95" s="2" t="s">
        <v>99</v>
      </c>
      <c r="B95" s="3" t="s">
        <v>100</v>
      </c>
      <c r="C95" s="1" t="s">
        <v>101</v>
      </c>
      <c r="D95" s="1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75">
      <c r="A96" s="2" t="s">
        <v>102</v>
      </c>
      <c r="B96" s="3" t="s">
        <v>103</v>
      </c>
      <c r="C96" s="1" t="s">
        <v>104</v>
      </c>
      <c r="D96" s="1" t="s">
        <v>168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75">
      <c r="A97" s="2" t="s">
        <v>105</v>
      </c>
      <c r="B97" s="3" t="s">
        <v>106</v>
      </c>
      <c r="C97" s="1" t="s">
        <v>107</v>
      </c>
      <c r="D97" s="1" t="s">
        <v>168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75">
      <c r="A98" s="2" t="s">
        <v>108</v>
      </c>
      <c r="B98" s="3" t="s">
        <v>109</v>
      </c>
      <c r="C98" s="1" t="s">
        <v>110</v>
      </c>
      <c r="D98" s="1" t="s">
        <v>168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75">
      <c r="A99" s="2" t="s">
        <v>111</v>
      </c>
      <c r="B99" s="3" t="s">
        <v>112</v>
      </c>
      <c r="C99" s="1" t="s">
        <v>113</v>
      </c>
      <c r="D99" s="1" t="s">
        <v>168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75">
      <c r="A100" s="2" t="s">
        <v>114</v>
      </c>
      <c r="B100" s="3" t="s">
        <v>115</v>
      </c>
      <c r="C100" s="1" t="s">
        <v>116</v>
      </c>
      <c r="D100" s="1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75">
      <c r="A101" s="2" t="s">
        <v>114</v>
      </c>
      <c r="B101" s="3" t="s">
        <v>115</v>
      </c>
      <c r="C101" s="1" t="s">
        <v>117</v>
      </c>
      <c r="D101" s="1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75">
      <c r="A102" s="2" t="s">
        <v>114</v>
      </c>
      <c r="B102" s="3" t="s">
        <v>115</v>
      </c>
      <c r="C102" s="1" t="s">
        <v>118</v>
      </c>
      <c r="D102" s="1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75">
      <c r="A103" s="2" t="s">
        <v>119</v>
      </c>
      <c r="B103" s="3" t="s">
        <v>120</v>
      </c>
      <c r="C103" s="1" t="s">
        <v>121</v>
      </c>
      <c r="D103" s="1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75">
      <c r="A104" s="2" t="s">
        <v>122</v>
      </c>
      <c r="B104" s="3" t="s">
        <v>123</v>
      </c>
      <c r="C104" s="1" t="s">
        <v>124</v>
      </c>
      <c r="D104" s="1" t="s">
        <v>168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75">
      <c r="A105" s="2" t="s">
        <v>125</v>
      </c>
      <c r="B105" s="3" t="s">
        <v>126</v>
      </c>
      <c r="C105" s="1" t="s">
        <v>127</v>
      </c>
      <c r="D105" s="1" t="s">
        <v>168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75">
      <c r="A106" s="2" t="s">
        <v>128</v>
      </c>
      <c r="B106" s="3" t="s">
        <v>129</v>
      </c>
      <c r="C106" s="1" t="s">
        <v>130</v>
      </c>
      <c r="D106" s="1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75">
      <c r="A107" s="2" t="s">
        <v>131</v>
      </c>
      <c r="B107" s="3" t="s">
        <v>132</v>
      </c>
      <c r="C107" s="1" t="s">
        <v>133</v>
      </c>
      <c r="D107" s="1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75">
      <c r="A108" s="2" t="s">
        <v>134</v>
      </c>
      <c r="B108" s="3" t="s">
        <v>135</v>
      </c>
      <c r="C108" s="1" t="s">
        <v>136</v>
      </c>
      <c r="D108" s="1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75">
      <c r="A109" s="2" t="s">
        <v>137</v>
      </c>
      <c r="B109" s="3" t="s">
        <v>138</v>
      </c>
      <c r="C109" s="1" t="s">
        <v>139</v>
      </c>
      <c r="D109" s="1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75">
      <c r="A110" s="2" t="s">
        <v>140</v>
      </c>
      <c r="B110" s="3" t="s">
        <v>141</v>
      </c>
      <c r="C110" s="1" t="s">
        <v>142</v>
      </c>
      <c r="D110" s="1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75">
      <c r="A111" s="2" t="s">
        <v>143</v>
      </c>
      <c r="B111" s="3" t="s">
        <v>144</v>
      </c>
      <c r="C111" s="1" t="s">
        <v>145</v>
      </c>
      <c r="D111" s="1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75">
      <c r="A112" s="2" t="s">
        <v>143</v>
      </c>
      <c r="B112" s="3" t="s">
        <v>144</v>
      </c>
      <c r="C112" s="1" t="s">
        <v>146</v>
      </c>
      <c r="D112" s="1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75">
      <c r="A113" s="2" t="s">
        <v>147</v>
      </c>
      <c r="B113" s="3" t="s">
        <v>148</v>
      </c>
      <c r="C113" s="1" t="s">
        <v>149</v>
      </c>
      <c r="D113" s="1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75">
      <c r="A114" s="2" t="s">
        <v>150</v>
      </c>
      <c r="B114" s="3" t="s">
        <v>151</v>
      </c>
      <c r="C114" s="1" t="s">
        <v>152</v>
      </c>
      <c r="D114" s="1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75">
      <c r="A115" s="2" t="s">
        <v>153</v>
      </c>
      <c r="B115" s="3" t="s">
        <v>154</v>
      </c>
      <c r="C115" s="1" t="s">
        <v>155</v>
      </c>
      <c r="D115" s="1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75">
      <c r="A116" s="2" t="s">
        <v>156</v>
      </c>
      <c r="B116" s="3" t="s">
        <v>157</v>
      </c>
      <c r="C116" s="1" t="s">
        <v>158</v>
      </c>
      <c r="D116" s="1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75">
      <c r="A117" s="2" t="s">
        <v>159</v>
      </c>
      <c r="B117" s="3" t="s">
        <v>160</v>
      </c>
      <c r="C117" s="1" t="s">
        <v>161</v>
      </c>
      <c r="D117" s="1" t="s">
        <v>168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75">
      <c r="A118" s="2" t="s">
        <v>162</v>
      </c>
      <c r="B118" s="3" t="s">
        <v>163</v>
      </c>
      <c r="C118" s="1" t="s">
        <v>164</v>
      </c>
      <c r="D118" s="1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75">
      <c r="A119" s="2" t="s">
        <v>165</v>
      </c>
      <c r="B119" s="3" t="s">
        <v>166</v>
      </c>
      <c r="C119" s="1" t="s">
        <v>167</v>
      </c>
      <c r="D119" s="1" t="s">
        <v>168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75">
      <c r="A120" s="2" t="s">
        <v>8</v>
      </c>
      <c r="B120" s="3" t="s">
        <v>9</v>
      </c>
      <c r="C120" s="1" t="s">
        <v>10</v>
      </c>
      <c r="D120" s="1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75">
      <c r="A121" s="2" t="s">
        <v>12</v>
      </c>
      <c r="B121" s="3" t="s">
        <v>13</v>
      </c>
      <c r="C121" s="1" t="s">
        <v>14</v>
      </c>
      <c r="D121" s="1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75">
      <c r="A122" s="2" t="s">
        <v>15</v>
      </c>
      <c r="B122" s="3" t="s">
        <v>16</v>
      </c>
      <c r="C122" s="1" t="s">
        <v>17</v>
      </c>
      <c r="D122" s="1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75">
      <c r="A123" s="2" t="s">
        <v>18</v>
      </c>
      <c r="B123" s="3" t="s">
        <v>19</v>
      </c>
      <c r="C123" s="1" t="s">
        <v>20</v>
      </c>
      <c r="D123" s="1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75">
      <c r="A124" s="2" t="s">
        <v>21</v>
      </c>
      <c r="B124" s="3" t="s">
        <v>22</v>
      </c>
      <c r="C124" s="1" t="s">
        <v>23</v>
      </c>
      <c r="D124" s="1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75">
      <c r="A125" s="2" t="s">
        <v>21</v>
      </c>
      <c r="B125" s="3" t="s">
        <v>22</v>
      </c>
      <c r="C125" s="1" t="s">
        <v>24</v>
      </c>
      <c r="D125" s="1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75">
      <c r="A126" s="2" t="s">
        <v>21</v>
      </c>
      <c r="B126" s="3" t="s">
        <v>22</v>
      </c>
      <c r="C126" s="1" t="s">
        <v>25</v>
      </c>
      <c r="D126" s="1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75">
      <c r="A127" s="2" t="s">
        <v>21</v>
      </c>
      <c r="B127" s="3" t="s">
        <v>22</v>
      </c>
      <c r="C127" s="1" t="s">
        <v>26</v>
      </c>
      <c r="D127" s="1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75">
      <c r="A128" s="2" t="s">
        <v>27</v>
      </c>
      <c r="B128" s="3" t="s">
        <v>28</v>
      </c>
      <c r="C128" s="1" t="s">
        <v>29</v>
      </c>
      <c r="D128" s="1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75">
      <c r="A129" s="2" t="s">
        <v>30</v>
      </c>
      <c r="B129" s="3" t="s">
        <v>31</v>
      </c>
      <c r="C129" s="1" t="s">
        <v>32</v>
      </c>
      <c r="D129" s="1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75">
      <c r="A130" s="2" t="s">
        <v>33</v>
      </c>
      <c r="B130" s="3" t="s">
        <v>34</v>
      </c>
      <c r="C130" s="1" t="s">
        <v>35</v>
      </c>
      <c r="D130" s="1" t="s">
        <v>169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75">
      <c r="A131" s="2" t="s">
        <v>36</v>
      </c>
      <c r="B131" s="3" t="s">
        <v>37</v>
      </c>
      <c r="C131" s="1" t="s">
        <v>38</v>
      </c>
      <c r="D131" s="1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75">
      <c r="A132" s="2" t="s">
        <v>36</v>
      </c>
      <c r="B132" s="3" t="s">
        <v>37</v>
      </c>
      <c r="C132" s="1" t="s">
        <v>39</v>
      </c>
      <c r="D132" s="1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75">
      <c r="A133" s="2" t="s">
        <v>40</v>
      </c>
      <c r="B133" s="3" t="s">
        <v>41</v>
      </c>
      <c r="C133" s="1" t="s">
        <v>42</v>
      </c>
      <c r="D133" s="1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75">
      <c r="A134" s="2" t="s">
        <v>43</v>
      </c>
      <c r="B134" s="3" t="s">
        <v>44</v>
      </c>
      <c r="C134" s="1" t="s">
        <v>45</v>
      </c>
      <c r="D134" s="1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75">
      <c r="A135" s="2" t="s">
        <v>46</v>
      </c>
      <c r="B135" s="3" t="s">
        <v>47</v>
      </c>
      <c r="C135" s="1" t="s">
        <v>48</v>
      </c>
      <c r="D135" s="1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75">
      <c r="A136" s="2" t="s">
        <v>49</v>
      </c>
      <c r="B136" s="3" t="s">
        <v>50</v>
      </c>
      <c r="C136" s="1" t="s">
        <v>51</v>
      </c>
      <c r="D136" s="1" t="s">
        <v>169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75">
      <c r="A137" s="2" t="s">
        <v>52</v>
      </c>
      <c r="B137" s="3" t="s">
        <v>53</v>
      </c>
      <c r="C137" s="1" t="s">
        <v>54</v>
      </c>
      <c r="D137" s="1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75">
      <c r="A138" s="2" t="s">
        <v>52</v>
      </c>
      <c r="B138" s="3" t="s">
        <v>53</v>
      </c>
      <c r="C138" s="1" t="s">
        <v>55</v>
      </c>
      <c r="D138" s="1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75">
      <c r="A139" s="2" t="s">
        <v>56</v>
      </c>
      <c r="B139" s="3" t="s">
        <v>57</v>
      </c>
      <c r="C139" s="1" t="s">
        <v>58</v>
      </c>
      <c r="D139" s="1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75">
      <c r="A140" s="2" t="s">
        <v>59</v>
      </c>
      <c r="B140" s="3" t="s">
        <v>60</v>
      </c>
      <c r="C140" s="1" t="s">
        <v>61</v>
      </c>
      <c r="D140" s="1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75">
      <c r="A141" s="2" t="s">
        <v>62</v>
      </c>
      <c r="B141" s="3" t="s">
        <v>63</v>
      </c>
      <c r="C141" s="1" t="s">
        <v>64</v>
      </c>
      <c r="D141" s="1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75">
      <c r="A142" s="2" t="s">
        <v>65</v>
      </c>
      <c r="B142" s="3" t="s">
        <v>66</v>
      </c>
      <c r="C142" s="1" t="s">
        <v>67</v>
      </c>
      <c r="D142" s="1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75">
      <c r="A143" s="2" t="s">
        <v>68</v>
      </c>
      <c r="B143" s="3" t="s">
        <v>69</v>
      </c>
      <c r="C143" s="1" t="s">
        <v>70</v>
      </c>
      <c r="D143" s="1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75">
      <c r="A144" s="2" t="s">
        <v>71</v>
      </c>
      <c r="B144" s="3" t="s">
        <v>72</v>
      </c>
      <c r="C144" s="1" t="s">
        <v>73</v>
      </c>
      <c r="D144" s="1" t="s">
        <v>169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75">
      <c r="A145" s="2" t="s">
        <v>71</v>
      </c>
      <c r="B145" s="3" t="s">
        <v>72</v>
      </c>
      <c r="C145" s="1" t="s">
        <v>74</v>
      </c>
      <c r="D145" s="1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75">
      <c r="A146" s="2" t="s">
        <v>75</v>
      </c>
      <c r="B146" s="3" t="s">
        <v>76</v>
      </c>
      <c r="C146" s="1" t="s">
        <v>77</v>
      </c>
      <c r="D146" s="1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75">
      <c r="A147" s="2" t="s">
        <v>78</v>
      </c>
      <c r="B147" s="3" t="s">
        <v>79</v>
      </c>
      <c r="C147" s="1" t="s">
        <v>80</v>
      </c>
      <c r="D147" s="1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75">
      <c r="A148" s="2" t="s">
        <v>81</v>
      </c>
      <c r="B148" s="3" t="s">
        <v>82</v>
      </c>
      <c r="C148" s="1" t="s">
        <v>83</v>
      </c>
      <c r="D148" s="1" t="s">
        <v>169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75">
      <c r="A149" s="2" t="s">
        <v>84</v>
      </c>
      <c r="B149" s="3" t="s">
        <v>85</v>
      </c>
      <c r="C149" s="1" t="s">
        <v>86</v>
      </c>
      <c r="D149" s="1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75">
      <c r="A150" s="2" t="s">
        <v>87</v>
      </c>
      <c r="B150" s="3" t="s">
        <v>88</v>
      </c>
      <c r="C150" s="1" t="s">
        <v>89</v>
      </c>
      <c r="D150" s="1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75">
      <c r="A151" s="2" t="s">
        <v>90</v>
      </c>
      <c r="B151" s="3" t="s">
        <v>91</v>
      </c>
      <c r="C151" s="1" t="s">
        <v>92</v>
      </c>
      <c r="D151" s="1" t="s">
        <v>169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75">
      <c r="A152" s="2" t="s">
        <v>93</v>
      </c>
      <c r="B152" s="3" t="s">
        <v>94</v>
      </c>
      <c r="C152" s="1" t="s">
        <v>95</v>
      </c>
      <c r="D152" s="1" t="s">
        <v>169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75">
      <c r="A153" s="2" t="s">
        <v>96</v>
      </c>
      <c r="B153" s="3" t="s">
        <v>97</v>
      </c>
      <c r="C153" s="1" t="s">
        <v>98</v>
      </c>
      <c r="D153" s="1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75">
      <c r="A154" s="2" t="s">
        <v>99</v>
      </c>
      <c r="B154" s="3" t="s">
        <v>100</v>
      </c>
      <c r="C154" s="1" t="s">
        <v>101</v>
      </c>
      <c r="D154" s="1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75">
      <c r="A155" s="2" t="s">
        <v>102</v>
      </c>
      <c r="B155" s="3" t="s">
        <v>103</v>
      </c>
      <c r="C155" s="1" t="s">
        <v>104</v>
      </c>
      <c r="D155" s="1" t="s">
        <v>169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75">
      <c r="A156" s="2" t="s">
        <v>105</v>
      </c>
      <c r="B156" s="3" t="s">
        <v>106</v>
      </c>
      <c r="C156" s="1" t="s">
        <v>107</v>
      </c>
      <c r="D156" s="1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75">
      <c r="A157" s="2" t="s">
        <v>108</v>
      </c>
      <c r="B157" s="3" t="s">
        <v>109</v>
      </c>
      <c r="C157" s="1" t="s">
        <v>110</v>
      </c>
      <c r="D157" s="1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75">
      <c r="A158" s="2" t="s">
        <v>111</v>
      </c>
      <c r="B158" s="3" t="s">
        <v>112</v>
      </c>
      <c r="C158" s="1" t="s">
        <v>113</v>
      </c>
      <c r="D158" s="1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75">
      <c r="A159" s="2" t="s">
        <v>114</v>
      </c>
      <c r="B159" s="3" t="s">
        <v>115</v>
      </c>
      <c r="C159" s="1" t="s">
        <v>116</v>
      </c>
      <c r="D159" s="1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75">
      <c r="A160" s="2" t="s">
        <v>114</v>
      </c>
      <c r="B160" s="3" t="s">
        <v>115</v>
      </c>
      <c r="C160" s="1" t="s">
        <v>117</v>
      </c>
      <c r="D160" s="1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75">
      <c r="A161" s="2" t="s">
        <v>114</v>
      </c>
      <c r="B161" s="3" t="s">
        <v>115</v>
      </c>
      <c r="C161" s="1" t="s">
        <v>118</v>
      </c>
      <c r="D161" s="1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75">
      <c r="A162" s="2" t="s">
        <v>119</v>
      </c>
      <c r="B162" s="3" t="s">
        <v>120</v>
      </c>
      <c r="C162" s="1" t="s">
        <v>121</v>
      </c>
      <c r="D162" s="1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75">
      <c r="A163" s="2" t="s">
        <v>122</v>
      </c>
      <c r="B163" s="3" t="s">
        <v>123</v>
      </c>
      <c r="C163" s="1" t="s">
        <v>124</v>
      </c>
      <c r="D163" s="1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75">
      <c r="A164" s="2" t="s">
        <v>125</v>
      </c>
      <c r="B164" s="3" t="s">
        <v>126</v>
      </c>
      <c r="C164" s="1" t="s">
        <v>127</v>
      </c>
      <c r="D164" s="1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75">
      <c r="A165" s="2" t="s">
        <v>128</v>
      </c>
      <c r="B165" s="3" t="s">
        <v>129</v>
      </c>
      <c r="C165" s="1" t="s">
        <v>130</v>
      </c>
      <c r="D165" s="1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75">
      <c r="A166" s="2" t="s">
        <v>131</v>
      </c>
      <c r="B166" s="3" t="s">
        <v>132</v>
      </c>
      <c r="C166" s="1" t="s">
        <v>133</v>
      </c>
      <c r="D166" s="1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75">
      <c r="A167" s="2" t="s">
        <v>134</v>
      </c>
      <c r="B167" s="3" t="s">
        <v>135</v>
      </c>
      <c r="C167" s="1" t="s">
        <v>136</v>
      </c>
      <c r="D167" s="1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75">
      <c r="A168" s="2" t="s">
        <v>137</v>
      </c>
      <c r="B168" s="3" t="s">
        <v>138</v>
      </c>
      <c r="C168" s="1" t="s">
        <v>139</v>
      </c>
      <c r="D168" s="1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75">
      <c r="A169" s="2" t="s">
        <v>140</v>
      </c>
      <c r="B169" s="3" t="s">
        <v>141</v>
      </c>
      <c r="C169" s="1" t="s">
        <v>142</v>
      </c>
      <c r="D169" s="1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75">
      <c r="A170" s="2" t="s">
        <v>143</v>
      </c>
      <c r="B170" s="3" t="s">
        <v>144</v>
      </c>
      <c r="C170" s="1" t="s">
        <v>145</v>
      </c>
      <c r="D170" s="1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75">
      <c r="A171" s="2" t="s">
        <v>143</v>
      </c>
      <c r="B171" s="3" t="s">
        <v>144</v>
      </c>
      <c r="C171" s="1" t="s">
        <v>146</v>
      </c>
      <c r="D171" s="1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75">
      <c r="A172" s="2" t="s">
        <v>147</v>
      </c>
      <c r="B172" s="3" t="s">
        <v>148</v>
      </c>
      <c r="C172" s="1" t="s">
        <v>149</v>
      </c>
      <c r="D172" s="1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75">
      <c r="A173" s="2" t="s">
        <v>150</v>
      </c>
      <c r="B173" s="3" t="s">
        <v>151</v>
      </c>
      <c r="C173" s="1" t="s">
        <v>152</v>
      </c>
      <c r="D173" s="1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75">
      <c r="A174" s="2" t="s">
        <v>153</v>
      </c>
      <c r="B174" s="3" t="s">
        <v>154</v>
      </c>
      <c r="C174" s="1" t="s">
        <v>155</v>
      </c>
      <c r="D174" s="1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75">
      <c r="A175" s="2" t="s">
        <v>156</v>
      </c>
      <c r="B175" s="3" t="s">
        <v>157</v>
      </c>
      <c r="C175" s="1" t="s">
        <v>158</v>
      </c>
      <c r="D175" s="1" t="s">
        <v>169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75">
      <c r="A176" s="2" t="s">
        <v>159</v>
      </c>
      <c r="B176" s="3" t="s">
        <v>160</v>
      </c>
      <c r="C176" s="1" t="s">
        <v>161</v>
      </c>
      <c r="D176" s="1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75">
      <c r="A177" s="2" t="s">
        <v>162</v>
      </c>
      <c r="B177" s="3" t="s">
        <v>163</v>
      </c>
      <c r="C177" s="1" t="s">
        <v>164</v>
      </c>
      <c r="D177" s="1" t="s">
        <v>169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75">
      <c r="A178" s="2" t="s">
        <v>165</v>
      </c>
      <c r="B178" s="3" t="s">
        <v>166</v>
      </c>
      <c r="C178" s="1" t="s">
        <v>167</v>
      </c>
      <c r="D178" s="1" t="s">
        <v>169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75">
      <c r="A179" s="2" t="s">
        <v>8</v>
      </c>
      <c r="B179" s="3" t="s">
        <v>9</v>
      </c>
      <c r="C179" s="1" t="s">
        <v>10</v>
      </c>
      <c r="D179" s="1" t="s">
        <v>170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75">
      <c r="A180" s="2" t="s">
        <v>12</v>
      </c>
      <c r="B180" s="3" t="s">
        <v>13</v>
      </c>
      <c r="C180" s="1" t="s">
        <v>14</v>
      </c>
      <c r="D180" s="1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75">
      <c r="A181" s="2" t="s">
        <v>15</v>
      </c>
      <c r="B181" s="3" t="s">
        <v>16</v>
      </c>
      <c r="C181" s="1" t="s">
        <v>17</v>
      </c>
      <c r="D181" s="1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75">
      <c r="A182" s="2" t="s">
        <v>18</v>
      </c>
      <c r="B182" s="3" t="s">
        <v>19</v>
      </c>
      <c r="C182" s="1" t="s">
        <v>20</v>
      </c>
      <c r="D182" s="1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75">
      <c r="A183" s="2" t="s">
        <v>21</v>
      </c>
      <c r="B183" s="3" t="s">
        <v>22</v>
      </c>
      <c r="C183" s="1" t="s">
        <v>23</v>
      </c>
      <c r="D183" s="1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75">
      <c r="A184" s="2" t="s">
        <v>21</v>
      </c>
      <c r="B184" s="3" t="s">
        <v>22</v>
      </c>
      <c r="C184" s="1" t="s">
        <v>24</v>
      </c>
      <c r="D184" s="1" t="s">
        <v>170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75">
      <c r="A185" s="2" t="s">
        <v>21</v>
      </c>
      <c r="B185" s="3" t="s">
        <v>22</v>
      </c>
      <c r="C185" s="1" t="s">
        <v>25</v>
      </c>
      <c r="D185" s="1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75">
      <c r="A186" s="2" t="s">
        <v>21</v>
      </c>
      <c r="B186" s="3" t="s">
        <v>22</v>
      </c>
      <c r="C186" s="1" t="s">
        <v>26</v>
      </c>
      <c r="D186" s="1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75">
      <c r="A187" s="2" t="s">
        <v>27</v>
      </c>
      <c r="B187" s="3" t="s">
        <v>28</v>
      </c>
      <c r="C187" s="1" t="s">
        <v>29</v>
      </c>
      <c r="D187" s="1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75">
      <c r="A188" s="2" t="s">
        <v>30</v>
      </c>
      <c r="B188" s="3" t="s">
        <v>31</v>
      </c>
      <c r="C188" s="1" t="s">
        <v>32</v>
      </c>
      <c r="D188" s="1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75">
      <c r="A189" s="2" t="s">
        <v>33</v>
      </c>
      <c r="B189" s="3" t="s">
        <v>34</v>
      </c>
      <c r="C189" s="1" t="s">
        <v>35</v>
      </c>
      <c r="D189" s="1" t="s">
        <v>170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75">
      <c r="A190" s="2" t="s">
        <v>36</v>
      </c>
      <c r="B190" s="3" t="s">
        <v>37</v>
      </c>
      <c r="C190" s="1" t="s">
        <v>38</v>
      </c>
      <c r="D190" s="1" t="s">
        <v>170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75">
      <c r="A191" s="2" t="s">
        <v>36</v>
      </c>
      <c r="B191" s="3" t="s">
        <v>37</v>
      </c>
      <c r="C191" s="1" t="s">
        <v>39</v>
      </c>
      <c r="D191" s="1" t="s">
        <v>170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75">
      <c r="A192" s="2" t="s">
        <v>40</v>
      </c>
      <c r="B192" s="3" t="s">
        <v>41</v>
      </c>
      <c r="C192" s="1" t="s">
        <v>42</v>
      </c>
      <c r="D192" s="1" t="s">
        <v>170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75">
      <c r="A193" s="2" t="s">
        <v>43</v>
      </c>
      <c r="B193" s="3" t="s">
        <v>44</v>
      </c>
      <c r="C193" s="1" t="s">
        <v>45</v>
      </c>
      <c r="D193" s="1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75">
      <c r="A194" s="2" t="s">
        <v>46</v>
      </c>
      <c r="B194" s="3" t="s">
        <v>47</v>
      </c>
      <c r="C194" s="1" t="s">
        <v>48</v>
      </c>
      <c r="D194" s="1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75">
      <c r="A195" s="2" t="s">
        <v>49</v>
      </c>
      <c r="B195" s="3" t="s">
        <v>50</v>
      </c>
      <c r="C195" s="1" t="s">
        <v>51</v>
      </c>
      <c r="D195" s="1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75">
      <c r="A196" s="2" t="s">
        <v>52</v>
      </c>
      <c r="B196" s="3" t="s">
        <v>53</v>
      </c>
      <c r="C196" s="1" t="s">
        <v>54</v>
      </c>
      <c r="D196" s="1" t="s">
        <v>170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75">
      <c r="A197" s="2" t="s">
        <v>52</v>
      </c>
      <c r="B197" s="3" t="s">
        <v>53</v>
      </c>
      <c r="C197" s="1" t="s">
        <v>55</v>
      </c>
      <c r="D197" s="1" t="s">
        <v>170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75">
      <c r="A198" s="2" t="s">
        <v>56</v>
      </c>
      <c r="B198" s="3" t="s">
        <v>57</v>
      </c>
      <c r="C198" s="1" t="s">
        <v>58</v>
      </c>
      <c r="D198" s="1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75">
      <c r="A199" s="2" t="s">
        <v>59</v>
      </c>
      <c r="B199" s="3" t="s">
        <v>60</v>
      </c>
      <c r="C199" s="1" t="s">
        <v>61</v>
      </c>
      <c r="D199" s="1" t="s">
        <v>170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75">
      <c r="A200" s="2" t="s">
        <v>62</v>
      </c>
      <c r="B200" s="3" t="s">
        <v>63</v>
      </c>
      <c r="C200" s="1" t="s">
        <v>64</v>
      </c>
      <c r="D200" s="1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75">
      <c r="A201" s="2" t="s">
        <v>65</v>
      </c>
      <c r="B201" s="3" t="s">
        <v>66</v>
      </c>
      <c r="C201" s="1" t="s">
        <v>67</v>
      </c>
      <c r="D201" s="1" t="s">
        <v>170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75">
      <c r="A202" s="2" t="s">
        <v>68</v>
      </c>
      <c r="B202" s="3" t="s">
        <v>69</v>
      </c>
      <c r="C202" s="1" t="s">
        <v>70</v>
      </c>
      <c r="D202" s="1" t="s">
        <v>170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75">
      <c r="A203" s="2" t="s">
        <v>71</v>
      </c>
      <c r="B203" s="3" t="s">
        <v>72</v>
      </c>
      <c r="C203" s="1" t="s">
        <v>73</v>
      </c>
      <c r="D203" s="1" t="s">
        <v>170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75">
      <c r="A204" s="2" t="s">
        <v>71</v>
      </c>
      <c r="B204" s="3" t="s">
        <v>72</v>
      </c>
      <c r="C204" s="1" t="s">
        <v>74</v>
      </c>
      <c r="D204" s="1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75">
      <c r="A205" s="2" t="s">
        <v>75</v>
      </c>
      <c r="B205" s="3" t="s">
        <v>76</v>
      </c>
      <c r="C205" s="1" t="s">
        <v>77</v>
      </c>
      <c r="D205" s="1" t="s">
        <v>170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75">
      <c r="A206" s="2" t="s">
        <v>78</v>
      </c>
      <c r="B206" s="3" t="s">
        <v>79</v>
      </c>
      <c r="C206" s="1" t="s">
        <v>80</v>
      </c>
      <c r="D206" s="1" t="s">
        <v>170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75">
      <c r="A207" s="2" t="s">
        <v>81</v>
      </c>
      <c r="B207" s="3" t="s">
        <v>82</v>
      </c>
      <c r="C207" s="1" t="s">
        <v>83</v>
      </c>
      <c r="D207" s="1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75">
      <c r="A208" s="2" t="s">
        <v>84</v>
      </c>
      <c r="B208" s="3" t="s">
        <v>85</v>
      </c>
      <c r="C208" s="1" t="s">
        <v>86</v>
      </c>
      <c r="D208" s="1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75">
      <c r="A209" s="2" t="s">
        <v>87</v>
      </c>
      <c r="B209" s="3" t="s">
        <v>88</v>
      </c>
      <c r="C209" s="1" t="s">
        <v>89</v>
      </c>
      <c r="D209" s="1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75">
      <c r="A210" s="2" t="s">
        <v>90</v>
      </c>
      <c r="B210" s="3" t="s">
        <v>91</v>
      </c>
      <c r="C210" s="1" t="s">
        <v>92</v>
      </c>
      <c r="D210" s="1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75">
      <c r="A211" s="2" t="s">
        <v>93</v>
      </c>
      <c r="B211" s="3" t="s">
        <v>94</v>
      </c>
      <c r="C211" s="1" t="s">
        <v>95</v>
      </c>
      <c r="D211" s="1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75">
      <c r="A212" s="2" t="s">
        <v>96</v>
      </c>
      <c r="B212" s="3" t="s">
        <v>97</v>
      </c>
      <c r="C212" s="1" t="s">
        <v>98</v>
      </c>
      <c r="D212" s="1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75">
      <c r="A213" s="2" t="s">
        <v>99</v>
      </c>
      <c r="B213" s="3" t="s">
        <v>100</v>
      </c>
      <c r="C213" s="1" t="s">
        <v>101</v>
      </c>
      <c r="D213" s="1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75">
      <c r="A214" s="2" t="s">
        <v>102</v>
      </c>
      <c r="B214" s="3" t="s">
        <v>103</v>
      </c>
      <c r="C214" s="1" t="s">
        <v>104</v>
      </c>
      <c r="D214" s="1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75">
      <c r="A215" s="2" t="s">
        <v>105</v>
      </c>
      <c r="B215" s="3" t="s">
        <v>106</v>
      </c>
      <c r="C215" s="1" t="s">
        <v>107</v>
      </c>
      <c r="D215" s="1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75">
      <c r="A216" s="2" t="s">
        <v>108</v>
      </c>
      <c r="B216" s="3" t="s">
        <v>109</v>
      </c>
      <c r="C216" s="1" t="s">
        <v>110</v>
      </c>
      <c r="D216" s="1" t="s">
        <v>170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75">
      <c r="A217" s="2" t="s">
        <v>111</v>
      </c>
      <c r="B217" s="3" t="s">
        <v>112</v>
      </c>
      <c r="C217" s="1" t="s">
        <v>113</v>
      </c>
      <c r="D217" s="1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75">
      <c r="A218" s="2" t="s">
        <v>114</v>
      </c>
      <c r="B218" s="3" t="s">
        <v>115</v>
      </c>
      <c r="C218" s="1" t="s">
        <v>116</v>
      </c>
      <c r="D218" s="1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75">
      <c r="A219" s="2" t="s">
        <v>114</v>
      </c>
      <c r="B219" s="3" t="s">
        <v>115</v>
      </c>
      <c r="C219" s="1" t="s">
        <v>117</v>
      </c>
      <c r="D219" s="1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75">
      <c r="A220" s="2" t="s">
        <v>114</v>
      </c>
      <c r="B220" s="3" t="s">
        <v>115</v>
      </c>
      <c r="C220" s="1" t="s">
        <v>118</v>
      </c>
      <c r="D220" s="1" t="s">
        <v>170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75">
      <c r="A221" s="2" t="s">
        <v>119</v>
      </c>
      <c r="B221" s="3" t="s">
        <v>120</v>
      </c>
      <c r="C221" s="1" t="s">
        <v>121</v>
      </c>
      <c r="D221" s="1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75">
      <c r="A222" s="2" t="s">
        <v>122</v>
      </c>
      <c r="B222" s="3" t="s">
        <v>123</v>
      </c>
      <c r="C222" s="1" t="s">
        <v>124</v>
      </c>
      <c r="D222" s="1" t="s">
        <v>170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75">
      <c r="A223" s="2" t="s">
        <v>125</v>
      </c>
      <c r="B223" s="3" t="s">
        <v>126</v>
      </c>
      <c r="C223" s="1" t="s">
        <v>127</v>
      </c>
      <c r="D223" s="1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75">
      <c r="A224" s="2" t="s">
        <v>128</v>
      </c>
      <c r="B224" s="3" t="s">
        <v>129</v>
      </c>
      <c r="C224" s="1" t="s">
        <v>130</v>
      </c>
      <c r="D224" s="1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75">
      <c r="A225" s="2" t="s">
        <v>131</v>
      </c>
      <c r="B225" s="3" t="s">
        <v>132</v>
      </c>
      <c r="C225" s="1" t="s">
        <v>133</v>
      </c>
      <c r="D225" s="1" t="s">
        <v>170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75">
      <c r="A226" s="2" t="s">
        <v>134</v>
      </c>
      <c r="B226" s="3" t="s">
        <v>135</v>
      </c>
      <c r="C226" s="1" t="s">
        <v>136</v>
      </c>
      <c r="D226" s="1" t="s">
        <v>170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75">
      <c r="A227" s="2" t="s">
        <v>137</v>
      </c>
      <c r="B227" s="3" t="s">
        <v>138</v>
      </c>
      <c r="C227" s="1" t="s">
        <v>139</v>
      </c>
      <c r="D227" s="1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75">
      <c r="A228" s="2" t="s">
        <v>140</v>
      </c>
      <c r="B228" s="3" t="s">
        <v>141</v>
      </c>
      <c r="C228" s="1" t="s">
        <v>142</v>
      </c>
      <c r="D228" s="1" t="s">
        <v>170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75">
      <c r="A229" s="2" t="s">
        <v>143</v>
      </c>
      <c r="B229" s="3" t="s">
        <v>144</v>
      </c>
      <c r="C229" s="1" t="s">
        <v>145</v>
      </c>
      <c r="D229" s="1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75">
      <c r="A230" s="2" t="s">
        <v>143</v>
      </c>
      <c r="B230" s="3" t="s">
        <v>144</v>
      </c>
      <c r="C230" s="1" t="s">
        <v>146</v>
      </c>
      <c r="D230" s="1" t="s">
        <v>170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75">
      <c r="A231" s="2" t="s">
        <v>147</v>
      </c>
      <c r="B231" s="3" t="s">
        <v>148</v>
      </c>
      <c r="C231" s="1" t="s">
        <v>149</v>
      </c>
      <c r="D231" s="1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75">
      <c r="A232" s="2" t="s">
        <v>150</v>
      </c>
      <c r="B232" s="3" t="s">
        <v>151</v>
      </c>
      <c r="C232" s="1" t="s">
        <v>152</v>
      </c>
      <c r="D232" s="1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75">
      <c r="A233" s="2" t="s">
        <v>153</v>
      </c>
      <c r="B233" s="3" t="s">
        <v>154</v>
      </c>
      <c r="C233" s="1" t="s">
        <v>155</v>
      </c>
      <c r="D233" s="1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75">
      <c r="A234" s="2" t="s">
        <v>156</v>
      </c>
      <c r="B234" s="3" t="s">
        <v>157</v>
      </c>
      <c r="C234" s="1" t="s">
        <v>158</v>
      </c>
      <c r="D234" s="1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75">
      <c r="A235" s="2" t="s">
        <v>159</v>
      </c>
      <c r="B235" s="3" t="s">
        <v>160</v>
      </c>
      <c r="C235" s="1" t="s">
        <v>161</v>
      </c>
      <c r="D235" s="1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75">
      <c r="A236" s="2" t="s">
        <v>162</v>
      </c>
      <c r="B236" s="3" t="s">
        <v>163</v>
      </c>
      <c r="C236" s="1" t="s">
        <v>164</v>
      </c>
      <c r="D236" s="1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75">
      <c r="A237" s="2" t="s">
        <v>165</v>
      </c>
      <c r="B237" s="3" t="s">
        <v>166</v>
      </c>
      <c r="C237" s="1" t="s">
        <v>167</v>
      </c>
      <c r="D237" s="1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75">
      <c r="A238" s="2" t="s">
        <v>8</v>
      </c>
      <c r="B238" s="3" t="s">
        <v>9</v>
      </c>
      <c r="C238" s="1" t="s">
        <v>10</v>
      </c>
      <c r="D238" s="1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75">
      <c r="A239" s="2" t="s">
        <v>12</v>
      </c>
      <c r="B239" s="3" t="s">
        <v>13</v>
      </c>
      <c r="C239" s="1" t="s">
        <v>14</v>
      </c>
      <c r="D239" s="1" t="s">
        <v>171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75">
      <c r="A240" s="2" t="s">
        <v>15</v>
      </c>
      <c r="B240" s="3" t="s">
        <v>16</v>
      </c>
      <c r="C240" s="1" t="s">
        <v>17</v>
      </c>
      <c r="D240" s="1" t="s">
        <v>171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75">
      <c r="A241" s="2" t="s">
        <v>18</v>
      </c>
      <c r="B241" s="3" t="s">
        <v>19</v>
      </c>
      <c r="C241" s="1" t="s">
        <v>20</v>
      </c>
      <c r="D241" s="1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75">
      <c r="A242" s="2" t="s">
        <v>21</v>
      </c>
      <c r="B242" s="3" t="s">
        <v>22</v>
      </c>
      <c r="C242" s="1" t="s">
        <v>23</v>
      </c>
      <c r="D242" s="1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75">
      <c r="A243" s="2" t="s">
        <v>21</v>
      </c>
      <c r="B243" s="3" t="s">
        <v>22</v>
      </c>
      <c r="C243" s="1" t="s">
        <v>24</v>
      </c>
      <c r="D243" s="1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75">
      <c r="A244" s="2" t="s">
        <v>21</v>
      </c>
      <c r="B244" s="3" t="s">
        <v>22</v>
      </c>
      <c r="C244" s="1" t="s">
        <v>25</v>
      </c>
      <c r="D244" s="1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75">
      <c r="A245" s="2" t="s">
        <v>21</v>
      </c>
      <c r="B245" s="3" t="s">
        <v>22</v>
      </c>
      <c r="C245" s="1" t="s">
        <v>26</v>
      </c>
      <c r="D245" s="1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75">
      <c r="A246" s="2" t="s">
        <v>27</v>
      </c>
      <c r="B246" s="3" t="s">
        <v>28</v>
      </c>
      <c r="C246" s="1" t="s">
        <v>29</v>
      </c>
      <c r="D246" s="1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75">
      <c r="A247" s="2" t="s">
        <v>30</v>
      </c>
      <c r="B247" s="3" t="s">
        <v>31</v>
      </c>
      <c r="C247" s="1" t="s">
        <v>32</v>
      </c>
      <c r="D247" s="1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75">
      <c r="A248" s="2" t="s">
        <v>33</v>
      </c>
      <c r="B248" s="3" t="s">
        <v>34</v>
      </c>
      <c r="C248" s="1" t="s">
        <v>35</v>
      </c>
      <c r="D248" s="1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75">
      <c r="A249" s="2" t="s">
        <v>36</v>
      </c>
      <c r="B249" s="3" t="s">
        <v>37</v>
      </c>
      <c r="C249" s="1" t="s">
        <v>38</v>
      </c>
      <c r="D249" s="1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75">
      <c r="A250" s="2" t="s">
        <v>36</v>
      </c>
      <c r="B250" s="3" t="s">
        <v>37</v>
      </c>
      <c r="C250" s="1" t="s">
        <v>39</v>
      </c>
      <c r="D250" s="1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75">
      <c r="A251" s="2" t="s">
        <v>40</v>
      </c>
      <c r="B251" s="3" t="s">
        <v>41</v>
      </c>
      <c r="C251" s="1" t="s">
        <v>42</v>
      </c>
      <c r="D251" s="1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75">
      <c r="A252" s="2" t="s">
        <v>43</v>
      </c>
      <c r="B252" s="3" t="s">
        <v>44</v>
      </c>
      <c r="C252" s="1" t="s">
        <v>45</v>
      </c>
      <c r="D252" s="1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75">
      <c r="A253" s="2" t="s">
        <v>46</v>
      </c>
      <c r="B253" s="3" t="s">
        <v>47</v>
      </c>
      <c r="C253" s="1" t="s">
        <v>48</v>
      </c>
      <c r="D253" s="1" t="s">
        <v>171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75">
      <c r="A254" s="2" t="s">
        <v>49</v>
      </c>
      <c r="B254" s="3" t="s">
        <v>50</v>
      </c>
      <c r="C254" s="1" t="s">
        <v>51</v>
      </c>
      <c r="D254" s="1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75">
      <c r="A255" s="2" t="s">
        <v>52</v>
      </c>
      <c r="B255" s="3" t="s">
        <v>53</v>
      </c>
      <c r="C255" s="1" t="s">
        <v>54</v>
      </c>
      <c r="D255" s="1" t="s">
        <v>171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75">
      <c r="A256" s="2" t="s">
        <v>52</v>
      </c>
      <c r="B256" s="3" t="s">
        <v>53</v>
      </c>
      <c r="C256" s="1" t="s">
        <v>55</v>
      </c>
      <c r="D256" s="1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75">
      <c r="A257" s="2" t="s">
        <v>56</v>
      </c>
      <c r="B257" s="3" t="s">
        <v>57</v>
      </c>
      <c r="C257" s="1" t="s">
        <v>58</v>
      </c>
      <c r="D257" s="1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75">
      <c r="A258" s="2" t="s">
        <v>59</v>
      </c>
      <c r="B258" s="3" t="s">
        <v>60</v>
      </c>
      <c r="C258" s="1" t="s">
        <v>61</v>
      </c>
      <c r="D258" s="1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75">
      <c r="A259" s="2" t="s">
        <v>62</v>
      </c>
      <c r="B259" s="3" t="s">
        <v>63</v>
      </c>
      <c r="C259" s="1" t="s">
        <v>64</v>
      </c>
      <c r="D259" s="1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75">
      <c r="A260" s="2" t="s">
        <v>65</v>
      </c>
      <c r="B260" s="3" t="s">
        <v>66</v>
      </c>
      <c r="C260" s="1" t="s">
        <v>67</v>
      </c>
      <c r="D260" s="1" t="s">
        <v>171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75">
      <c r="A261" s="2" t="s">
        <v>68</v>
      </c>
      <c r="B261" s="3" t="s">
        <v>69</v>
      </c>
      <c r="C261" s="1" t="s">
        <v>70</v>
      </c>
      <c r="D261" s="1" t="s">
        <v>171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75">
      <c r="A262" s="2" t="s">
        <v>71</v>
      </c>
      <c r="B262" s="3" t="s">
        <v>72</v>
      </c>
      <c r="C262" s="1" t="s">
        <v>73</v>
      </c>
      <c r="D262" s="1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75">
      <c r="A263" s="2" t="s">
        <v>71</v>
      </c>
      <c r="B263" s="3" t="s">
        <v>72</v>
      </c>
      <c r="C263" s="1" t="s">
        <v>74</v>
      </c>
      <c r="D263" s="1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75">
      <c r="A264" s="2" t="s">
        <v>75</v>
      </c>
      <c r="B264" s="3" t="s">
        <v>76</v>
      </c>
      <c r="C264" s="1" t="s">
        <v>77</v>
      </c>
      <c r="D264" s="1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75">
      <c r="A265" s="2" t="s">
        <v>78</v>
      </c>
      <c r="B265" s="3" t="s">
        <v>79</v>
      </c>
      <c r="C265" s="1" t="s">
        <v>80</v>
      </c>
      <c r="D265" s="1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75">
      <c r="A266" s="2" t="s">
        <v>81</v>
      </c>
      <c r="B266" s="3" t="s">
        <v>82</v>
      </c>
      <c r="C266" s="1" t="s">
        <v>83</v>
      </c>
      <c r="D266" s="1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75">
      <c r="A267" s="2" t="s">
        <v>84</v>
      </c>
      <c r="B267" s="3" t="s">
        <v>85</v>
      </c>
      <c r="C267" s="1" t="s">
        <v>86</v>
      </c>
      <c r="D267" s="1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75">
      <c r="A268" s="2" t="s">
        <v>87</v>
      </c>
      <c r="B268" s="3" t="s">
        <v>88</v>
      </c>
      <c r="C268" s="1" t="s">
        <v>89</v>
      </c>
      <c r="D268" s="1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75">
      <c r="A269" s="2" t="s">
        <v>90</v>
      </c>
      <c r="B269" s="3" t="s">
        <v>91</v>
      </c>
      <c r="C269" s="1" t="s">
        <v>92</v>
      </c>
      <c r="D269" s="1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75">
      <c r="A270" s="2" t="s">
        <v>93</v>
      </c>
      <c r="B270" s="3" t="s">
        <v>94</v>
      </c>
      <c r="C270" s="1" t="s">
        <v>95</v>
      </c>
      <c r="D270" s="1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75">
      <c r="A271" s="2" t="s">
        <v>96</v>
      </c>
      <c r="B271" s="3" t="s">
        <v>97</v>
      </c>
      <c r="C271" s="1" t="s">
        <v>98</v>
      </c>
      <c r="D271" s="1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75">
      <c r="A272" s="2" t="s">
        <v>99</v>
      </c>
      <c r="B272" s="3" t="s">
        <v>100</v>
      </c>
      <c r="C272" s="1" t="s">
        <v>101</v>
      </c>
      <c r="D272" s="1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75">
      <c r="A273" s="2" t="s">
        <v>102</v>
      </c>
      <c r="B273" s="3" t="s">
        <v>103</v>
      </c>
      <c r="C273" s="1" t="s">
        <v>104</v>
      </c>
      <c r="D273" s="1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75">
      <c r="A274" s="2" t="s">
        <v>105</v>
      </c>
      <c r="B274" s="3" t="s">
        <v>106</v>
      </c>
      <c r="C274" s="1" t="s">
        <v>107</v>
      </c>
      <c r="D274" s="1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75">
      <c r="A275" s="2" t="s">
        <v>108</v>
      </c>
      <c r="B275" s="3" t="s">
        <v>109</v>
      </c>
      <c r="C275" s="1" t="s">
        <v>110</v>
      </c>
      <c r="D275" s="1" t="s">
        <v>171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75">
      <c r="A276" s="2" t="s">
        <v>111</v>
      </c>
      <c r="B276" s="3" t="s">
        <v>112</v>
      </c>
      <c r="C276" s="1" t="s">
        <v>113</v>
      </c>
      <c r="D276" s="1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75">
      <c r="A277" s="2" t="s">
        <v>114</v>
      </c>
      <c r="B277" s="3" t="s">
        <v>115</v>
      </c>
      <c r="C277" s="1" t="s">
        <v>116</v>
      </c>
      <c r="D277" s="1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75">
      <c r="A278" s="2" t="s">
        <v>114</v>
      </c>
      <c r="B278" s="3" t="s">
        <v>115</v>
      </c>
      <c r="C278" s="1" t="s">
        <v>117</v>
      </c>
      <c r="D278" s="1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75">
      <c r="A279" s="2" t="s">
        <v>114</v>
      </c>
      <c r="B279" s="3" t="s">
        <v>115</v>
      </c>
      <c r="C279" s="1" t="s">
        <v>118</v>
      </c>
      <c r="D279" s="1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75">
      <c r="A280" s="2" t="s">
        <v>119</v>
      </c>
      <c r="B280" s="3" t="s">
        <v>120</v>
      </c>
      <c r="C280" s="1" t="s">
        <v>121</v>
      </c>
      <c r="D280" s="1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75">
      <c r="A281" s="2" t="s">
        <v>122</v>
      </c>
      <c r="B281" s="3" t="s">
        <v>123</v>
      </c>
      <c r="C281" s="1" t="s">
        <v>124</v>
      </c>
      <c r="D281" s="1" t="s">
        <v>171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75">
      <c r="A282" s="2" t="s">
        <v>125</v>
      </c>
      <c r="B282" s="3" t="s">
        <v>126</v>
      </c>
      <c r="C282" s="1" t="s">
        <v>127</v>
      </c>
      <c r="D282" s="1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75">
      <c r="A283" s="2" t="s">
        <v>128</v>
      </c>
      <c r="B283" s="3" t="s">
        <v>129</v>
      </c>
      <c r="C283" s="1" t="s">
        <v>130</v>
      </c>
      <c r="D283" s="1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75">
      <c r="A284" s="2" t="s">
        <v>131</v>
      </c>
      <c r="B284" s="3" t="s">
        <v>132</v>
      </c>
      <c r="C284" s="1" t="s">
        <v>133</v>
      </c>
      <c r="D284" s="1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75">
      <c r="A285" s="2" t="s">
        <v>134</v>
      </c>
      <c r="B285" s="3" t="s">
        <v>135</v>
      </c>
      <c r="C285" s="1" t="s">
        <v>136</v>
      </c>
      <c r="D285" s="1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75">
      <c r="A286" s="2" t="s">
        <v>137</v>
      </c>
      <c r="B286" s="3" t="s">
        <v>138</v>
      </c>
      <c r="C286" s="1" t="s">
        <v>139</v>
      </c>
      <c r="D286" s="1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75">
      <c r="A287" s="2" t="s">
        <v>140</v>
      </c>
      <c r="B287" s="3" t="s">
        <v>141</v>
      </c>
      <c r="C287" s="1" t="s">
        <v>142</v>
      </c>
      <c r="D287" s="1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75">
      <c r="A288" s="2" t="s">
        <v>143</v>
      </c>
      <c r="B288" s="3" t="s">
        <v>144</v>
      </c>
      <c r="C288" s="1" t="s">
        <v>145</v>
      </c>
      <c r="D288" s="1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75">
      <c r="A289" s="2" t="s">
        <v>143</v>
      </c>
      <c r="B289" s="3" t="s">
        <v>144</v>
      </c>
      <c r="C289" s="1" t="s">
        <v>146</v>
      </c>
      <c r="D289" s="1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75">
      <c r="A290" s="2" t="s">
        <v>147</v>
      </c>
      <c r="B290" s="3" t="s">
        <v>148</v>
      </c>
      <c r="C290" s="1" t="s">
        <v>149</v>
      </c>
      <c r="D290" s="1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75">
      <c r="A291" s="2" t="s">
        <v>150</v>
      </c>
      <c r="B291" s="3" t="s">
        <v>151</v>
      </c>
      <c r="C291" s="1" t="s">
        <v>152</v>
      </c>
      <c r="D291" s="1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75">
      <c r="A292" s="2" t="s">
        <v>153</v>
      </c>
      <c r="B292" s="3" t="s">
        <v>154</v>
      </c>
      <c r="C292" s="1" t="s">
        <v>155</v>
      </c>
      <c r="D292" s="1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75">
      <c r="A293" s="2" t="s">
        <v>156</v>
      </c>
      <c r="B293" s="3" t="s">
        <v>157</v>
      </c>
      <c r="C293" s="1" t="s">
        <v>158</v>
      </c>
      <c r="D293" s="1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75">
      <c r="A294" s="2" t="s">
        <v>159</v>
      </c>
      <c r="B294" s="3" t="s">
        <v>160</v>
      </c>
      <c r="C294" s="1" t="s">
        <v>161</v>
      </c>
      <c r="D294" s="1" t="s">
        <v>171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75">
      <c r="A295" s="2" t="s">
        <v>162</v>
      </c>
      <c r="B295" s="3" t="s">
        <v>163</v>
      </c>
      <c r="C295" s="1" t="s">
        <v>164</v>
      </c>
      <c r="D295" s="1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75">
      <c r="A296" s="2" t="s">
        <v>165</v>
      </c>
      <c r="B296" s="3" t="s">
        <v>166</v>
      </c>
      <c r="C296" s="1" t="s">
        <v>167</v>
      </c>
      <c r="D296" s="1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75">
      <c r="A297" s="2" t="s">
        <v>8</v>
      </c>
      <c r="B297" s="3" t="s">
        <v>9</v>
      </c>
      <c r="C297" s="1" t="s">
        <v>10</v>
      </c>
      <c r="D297" s="1" t="s">
        <v>11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75">
      <c r="A298" s="2" t="s">
        <v>12</v>
      </c>
      <c r="B298" s="3" t="s">
        <v>13</v>
      </c>
      <c r="C298" s="1" t="s">
        <v>14</v>
      </c>
      <c r="D298" s="1" t="s">
        <v>11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75">
      <c r="A299" s="2" t="s">
        <v>15</v>
      </c>
      <c r="B299" s="3" t="s">
        <v>16</v>
      </c>
      <c r="C299" s="1" t="s">
        <v>17</v>
      </c>
      <c r="D299" s="1" t="s">
        <v>11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75">
      <c r="A300" s="2" t="s">
        <v>18</v>
      </c>
      <c r="B300" s="3" t="s">
        <v>19</v>
      </c>
      <c r="C300" s="1" t="s">
        <v>20</v>
      </c>
      <c r="D300" s="1" t="s">
        <v>11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75">
      <c r="A301" s="2" t="s">
        <v>21</v>
      </c>
      <c r="B301" s="3" t="s">
        <v>22</v>
      </c>
      <c r="C301" s="1" t="s">
        <v>23</v>
      </c>
      <c r="D301" s="1" t="s">
        <v>11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75">
      <c r="A302" s="2" t="s">
        <v>21</v>
      </c>
      <c r="B302" s="3" t="s">
        <v>22</v>
      </c>
      <c r="C302" s="1" t="s">
        <v>24</v>
      </c>
      <c r="D302" s="1" t="s">
        <v>11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75">
      <c r="A303" s="2" t="s">
        <v>21</v>
      </c>
      <c r="B303" s="3" t="s">
        <v>22</v>
      </c>
      <c r="C303" s="1" t="s">
        <v>25</v>
      </c>
      <c r="D303" s="1" t="s">
        <v>11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75">
      <c r="A304" s="2" t="s">
        <v>21</v>
      </c>
      <c r="B304" s="3" t="s">
        <v>22</v>
      </c>
      <c r="C304" s="1" t="s">
        <v>26</v>
      </c>
      <c r="D304" s="1" t="s">
        <v>11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75">
      <c r="A305" s="2" t="s">
        <v>27</v>
      </c>
      <c r="B305" s="3" t="s">
        <v>28</v>
      </c>
      <c r="C305" s="1" t="s">
        <v>29</v>
      </c>
      <c r="D305" s="1" t="s">
        <v>11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75">
      <c r="A306" s="2" t="s">
        <v>30</v>
      </c>
      <c r="B306" s="3" t="s">
        <v>31</v>
      </c>
      <c r="C306" s="1" t="s">
        <v>32</v>
      </c>
      <c r="D306" s="1" t="s">
        <v>11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75">
      <c r="A307" s="2" t="s">
        <v>33</v>
      </c>
      <c r="B307" s="3" t="s">
        <v>34</v>
      </c>
      <c r="C307" s="1" t="s">
        <v>35</v>
      </c>
      <c r="D307" s="1" t="s">
        <v>11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75">
      <c r="A308" s="2" t="s">
        <v>36</v>
      </c>
      <c r="B308" s="3" t="s">
        <v>37</v>
      </c>
      <c r="C308" s="1" t="s">
        <v>38</v>
      </c>
      <c r="D308" s="1" t="s">
        <v>11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75">
      <c r="A309" s="2" t="s">
        <v>36</v>
      </c>
      <c r="B309" s="3" t="s">
        <v>37</v>
      </c>
      <c r="C309" s="1" t="s">
        <v>39</v>
      </c>
      <c r="D309" s="1" t="s">
        <v>11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75">
      <c r="A310" s="2" t="s">
        <v>40</v>
      </c>
      <c r="B310" s="3" t="s">
        <v>41</v>
      </c>
      <c r="C310" s="1" t="s">
        <v>42</v>
      </c>
      <c r="D310" s="1" t="s">
        <v>11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75">
      <c r="A311" s="2" t="s">
        <v>43</v>
      </c>
      <c r="B311" s="3" t="s">
        <v>44</v>
      </c>
      <c r="C311" s="1" t="s">
        <v>45</v>
      </c>
      <c r="D311" s="1" t="s">
        <v>11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75">
      <c r="A312" s="2" t="s">
        <v>46</v>
      </c>
      <c r="B312" s="3" t="s">
        <v>47</v>
      </c>
      <c r="C312" s="1" t="s">
        <v>48</v>
      </c>
      <c r="D312" s="1" t="s">
        <v>11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75">
      <c r="A313" s="2" t="s">
        <v>49</v>
      </c>
      <c r="B313" s="3" t="s">
        <v>50</v>
      </c>
      <c r="C313" s="1" t="s">
        <v>51</v>
      </c>
      <c r="D313" s="1" t="s">
        <v>11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75">
      <c r="A314" s="2" t="s">
        <v>52</v>
      </c>
      <c r="B314" s="3" t="s">
        <v>53</v>
      </c>
      <c r="C314" s="1" t="s">
        <v>54</v>
      </c>
      <c r="D314" s="1" t="s">
        <v>11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75">
      <c r="A315" s="2" t="s">
        <v>52</v>
      </c>
      <c r="B315" s="3" t="s">
        <v>53</v>
      </c>
      <c r="C315" s="1" t="s">
        <v>55</v>
      </c>
      <c r="D315" s="1" t="s">
        <v>11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75">
      <c r="A316" s="2" t="s">
        <v>56</v>
      </c>
      <c r="B316" s="3" t="s">
        <v>57</v>
      </c>
      <c r="C316" s="1" t="s">
        <v>58</v>
      </c>
      <c r="D316" s="1" t="s">
        <v>11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75">
      <c r="A317" s="2" t="s">
        <v>59</v>
      </c>
      <c r="B317" s="3" t="s">
        <v>60</v>
      </c>
      <c r="C317" s="1" t="s">
        <v>61</v>
      </c>
      <c r="D317" s="1" t="s">
        <v>11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75">
      <c r="A318" s="2" t="s">
        <v>62</v>
      </c>
      <c r="B318" s="3" t="s">
        <v>63</v>
      </c>
      <c r="C318" s="1" t="s">
        <v>64</v>
      </c>
      <c r="D318" s="1" t="s">
        <v>11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75">
      <c r="A319" s="2" t="s">
        <v>65</v>
      </c>
      <c r="B319" s="3" t="s">
        <v>66</v>
      </c>
      <c r="C319" s="1" t="s">
        <v>67</v>
      </c>
      <c r="D319" s="1" t="s">
        <v>11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75">
      <c r="A320" s="2" t="s">
        <v>68</v>
      </c>
      <c r="B320" s="3" t="s">
        <v>69</v>
      </c>
      <c r="C320" s="1" t="s">
        <v>70</v>
      </c>
      <c r="D320" s="1" t="s">
        <v>11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75">
      <c r="A321" s="2" t="s">
        <v>71</v>
      </c>
      <c r="B321" s="3" t="s">
        <v>72</v>
      </c>
      <c r="C321" s="1" t="s">
        <v>73</v>
      </c>
      <c r="D321" s="1" t="s">
        <v>11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75">
      <c r="A322" s="2" t="s">
        <v>71</v>
      </c>
      <c r="B322" s="3" t="s">
        <v>72</v>
      </c>
      <c r="C322" s="1" t="s">
        <v>74</v>
      </c>
      <c r="D322" s="1" t="s">
        <v>11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75">
      <c r="A323" s="2" t="s">
        <v>75</v>
      </c>
      <c r="B323" s="3" t="s">
        <v>76</v>
      </c>
      <c r="C323" s="1" t="s">
        <v>77</v>
      </c>
      <c r="D323" s="1" t="s">
        <v>11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75">
      <c r="A324" s="2" t="s">
        <v>78</v>
      </c>
      <c r="B324" s="3" t="s">
        <v>79</v>
      </c>
      <c r="C324" s="1" t="s">
        <v>80</v>
      </c>
      <c r="D324" s="1" t="s">
        <v>11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75">
      <c r="A325" s="2" t="s">
        <v>81</v>
      </c>
      <c r="B325" s="3" t="s">
        <v>82</v>
      </c>
      <c r="C325" s="1" t="s">
        <v>83</v>
      </c>
      <c r="D325" s="1" t="s">
        <v>11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75">
      <c r="A326" s="2" t="s">
        <v>84</v>
      </c>
      <c r="B326" s="3" t="s">
        <v>85</v>
      </c>
      <c r="C326" s="1" t="s">
        <v>86</v>
      </c>
      <c r="D326" s="1" t="s">
        <v>11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75">
      <c r="A327" s="2" t="s">
        <v>87</v>
      </c>
      <c r="B327" s="3" t="s">
        <v>88</v>
      </c>
      <c r="C327" s="1" t="s">
        <v>89</v>
      </c>
      <c r="D327" s="1" t="s">
        <v>11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75">
      <c r="A328" s="2" t="s">
        <v>90</v>
      </c>
      <c r="B328" s="3" t="s">
        <v>91</v>
      </c>
      <c r="C328" s="1" t="s">
        <v>92</v>
      </c>
      <c r="D328" s="1" t="s">
        <v>11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75">
      <c r="A329" s="2" t="s">
        <v>93</v>
      </c>
      <c r="B329" s="3" t="s">
        <v>94</v>
      </c>
      <c r="C329" s="1" t="s">
        <v>95</v>
      </c>
      <c r="D329" s="1" t="s">
        <v>11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75">
      <c r="A330" s="2" t="s">
        <v>96</v>
      </c>
      <c r="B330" s="3" t="s">
        <v>97</v>
      </c>
      <c r="C330" s="1" t="s">
        <v>98</v>
      </c>
      <c r="D330" s="1" t="s">
        <v>11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75">
      <c r="A331" s="2" t="s">
        <v>99</v>
      </c>
      <c r="B331" s="3" t="s">
        <v>100</v>
      </c>
      <c r="C331" s="1" t="s">
        <v>101</v>
      </c>
      <c r="D331" s="1" t="s">
        <v>11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75">
      <c r="A332" s="2" t="s">
        <v>102</v>
      </c>
      <c r="B332" s="3" t="s">
        <v>103</v>
      </c>
      <c r="C332" s="1" t="s">
        <v>104</v>
      </c>
      <c r="D332" s="1" t="s">
        <v>11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75">
      <c r="A333" s="2" t="s">
        <v>105</v>
      </c>
      <c r="B333" s="3" t="s">
        <v>106</v>
      </c>
      <c r="C333" s="1" t="s">
        <v>107</v>
      </c>
      <c r="D333" s="1" t="s">
        <v>11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75">
      <c r="A334" s="2" t="s">
        <v>108</v>
      </c>
      <c r="B334" s="3" t="s">
        <v>109</v>
      </c>
      <c r="C334" s="1" t="s">
        <v>110</v>
      </c>
      <c r="D334" s="1" t="s">
        <v>11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75">
      <c r="A335" s="2" t="s">
        <v>111</v>
      </c>
      <c r="B335" s="3" t="s">
        <v>112</v>
      </c>
      <c r="C335" s="1" t="s">
        <v>113</v>
      </c>
      <c r="D335" s="1" t="s">
        <v>11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75">
      <c r="A336" s="2" t="s">
        <v>114</v>
      </c>
      <c r="B336" s="3" t="s">
        <v>115</v>
      </c>
      <c r="C336" s="1" t="s">
        <v>116</v>
      </c>
      <c r="D336" s="1" t="s">
        <v>11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75">
      <c r="A337" s="2" t="s">
        <v>114</v>
      </c>
      <c r="B337" s="3" t="s">
        <v>115</v>
      </c>
      <c r="C337" s="1" t="s">
        <v>117</v>
      </c>
      <c r="D337" s="1" t="s">
        <v>11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75">
      <c r="A338" s="2" t="s">
        <v>114</v>
      </c>
      <c r="B338" s="3" t="s">
        <v>115</v>
      </c>
      <c r="C338" s="1" t="s">
        <v>118</v>
      </c>
      <c r="D338" s="1" t="s">
        <v>11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75">
      <c r="A339" s="2" t="s">
        <v>119</v>
      </c>
      <c r="B339" s="3" t="s">
        <v>120</v>
      </c>
      <c r="C339" s="1" t="s">
        <v>121</v>
      </c>
      <c r="D339" s="1" t="s">
        <v>11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75">
      <c r="A340" s="2" t="s">
        <v>122</v>
      </c>
      <c r="B340" s="3" t="s">
        <v>123</v>
      </c>
      <c r="C340" s="1" t="s">
        <v>124</v>
      </c>
      <c r="D340" s="1" t="s">
        <v>11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75">
      <c r="A341" s="2" t="s">
        <v>125</v>
      </c>
      <c r="B341" s="3" t="s">
        <v>126</v>
      </c>
      <c r="C341" s="1" t="s">
        <v>127</v>
      </c>
      <c r="D341" s="1" t="s">
        <v>11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75">
      <c r="A342" s="2" t="s">
        <v>128</v>
      </c>
      <c r="B342" s="3" t="s">
        <v>129</v>
      </c>
      <c r="C342" s="1" t="s">
        <v>130</v>
      </c>
      <c r="D342" s="1" t="s">
        <v>11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75">
      <c r="A343" s="2" t="s">
        <v>131</v>
      </c>
      <c r="B343" s="3" t="s">
        <v>132</v>
      </c>
      <c r="C343" s="1" t="s">
        <v>133</v>
      </c>
      <c r="D343" s="1" t="s">
        <v>11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75">
      <c r="A344" s="2" t="s">
        <v>134</v>
      </c>
      <c r="B344" s="3" t="s">
        <v>135</v>
      </c>
      <c r="C344" s="1" t="s">
        <v>136</v>
      </c>
      <c r="D344" s="1" t="s">
        <v>11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75">
      <c r="A345" s="2" t="s">
        <v>137</v>
      </c>
      <c r="B345" s="3" t="s">
        <v>138</v>
      </c>
      <c r="C345" s="1" t="s">
        <v>139</v>
      </c>
      <c r="D345" s="1" t="s">
        <v>11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75">
      <c r="A346" s="2" t="s">
        <v>140</v>
      </c>
      <c r="B346" s="3" t="s">
        <v>141</v>
      </c>
      <c r="C346" s="1" t="s">
        <v>142</v>
      </c>
      <c r="D346" s="1" t="s">
        <v>11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75">
      <c r="A347" s="2" t="s">
        <v>143</v>
      </c>
      <c r="B347" s="3" t="s">
        <v>144</v>
      </c>
      <c r="C347" s="1" t="s">
        <v>145</v>
      </c>
      <c r="D347" s="1" t="s">
        <v>11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75">
      <c r="A348" s="2" t="s">
        <v>143</v>
      </c>
      <c r="B348" s="3" t="s">
        <v>144</v>
      </c>
      <c r="C348" s="1" t="s">
        <v>146</v>
      </c>
      <c r="D348" s="1" t="s">
        <v>11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75">
      <c r="A349" s="2" t="s">
        <v>147</v>
      </c>
      <c r="B349" s="3" t="s">
        <v>148</v>
      </c>
      <c r="C349" s="1" t="s">
        <v>149</v>
      </c>
      <c r="D349" s="1" t="s">
        <v>11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75">
      <c r="A350" s="2" t="s">
        <v>150</v>
      </c>
      <c r="B350" s="3" t="s">
        <v>151</v>
      </c>
      <c r="C350" s="1" t="s">
        <v>152</v>
      </c>
      <c r="D350" s="1" t="s">
        <v>11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75">
      <c r="A351" s="2" t="s">
        <v>153</v>
      </c>
      <c r="B351" s="3" t="s">
        <v>154</v>
      </c>
      <c r="C351" s="1" t="s">
        <v>155</v>
      </c>
      <c r="D351" s="1" t="s">
        <v>11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75">
      <c r="A352" s="2" t="s">
        <v>156</v>
      </c>
      <c r="B352" s="3" t="s">
        <v>157</v>
      </c>
      <c r="C352" s="1" t="s">
        <v>158</v>
      </c>
      <c r="D352" s="1" t="s">
        <v>11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75">
      <c r="A353" s="2" t="s">
        <v>159</v>
      </c>
      <c r="B353" s="3" t="s">
        <v>160</v>
      </c>
      <c r="C353" s="1" t="s">
        <v>161</v>
      </c>
      <c r="D353" s="1" t="s">
        <v>11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75">
      <c r="A354" s="2" t="s">
        <v>162</v>
      </c>
      <c r="B354" s="3" t="s">
        <v>163</v>
      </c>
      <c r="C354" s="1" t="s">
        <v>164</v>
      </c>
      <c r="D354" s="1" t="s">
        <v>11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75">
      <c r="A355" s="2" t="s">
        <v>165</v>
      </c>
      <c r="B355" s="3" t="s">
        <v>166</v>
      </c>
      <c r="C355" s="1" t="s">
        <v>167</v>
      </c>
      <c r="D355" s="1" t="s">
        <v>11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75">
      <c r="A356" s="2" t="s">
        <v>8</v>
      </c>
      <c r="B356" s="3" t="s">
        <v>9</v>
      </c>
      <c r="C356" s="1" t="s">
        <v>10</v>
      </c>
      <c r="D356" s="1" t="s">
        <v>168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75">
      <c r="A357" s="2" t="s">
        <v>12</v>
      </c>
      <c r="B357" s="3" t="s">
        <v>13</v>
      </c>
      <c r="C357" s="1" t="s">
        <v>14</v>
      </c>
      <c r="D357" s="1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75">
      <c r="A358" s="2" t="s">
        <v>15</v>
      </c>
      <c r="B358" s="3" t="s">
        <v>16</v>
      </c>
      <c r="C358" s="1" t="s">
        <v>17</v>
      </c>
      <c r="D358" s="1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75">
      <c r="A359" s="2" t="s">
        <v>18</v>
      </c>
      <c r="B359" s="3" t="s">
        <v>19</v>
      </c>
      <c r="C359" s="1" t="s">
        <v>20</v>
      </c>
      <c r="D359" s="1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75">
      <c r="A360" s="2" t="s">
        <v>21</v>
      </c>
      <c r="B360" s="3" t="s">
        <v>22</v>
      </c>
      <c r="C360" s="1" t="s">
        <v>23</v>
      </c>
      <c r="D360" s="1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75">
      <c r="A361" s="2" t="s">
        <v>21</v>
      </c>
      <c r="B361" s="3" t="s">
        <v>22</v>
      </c>
      <c r="C361" s="1" t="s">
        <v>24</v>
      </c>
      <c r="D361" s="1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75">
      <c r="A362" s="2" t="s">
        <v>21</v>
      </c>
      <c r="B362" s="3" t="s">
        <v>22</v>
      </c>
      <c r="C362" s="1" t="s">
        <v>25</v>
      </c>
      <c r="D362" s="1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75">
      <c r="A363" s="2" t="s">
        <v>21</v>
      </c>
      <c r="B363" s="3" t="s">
        <v>22</v>
      </c>
      <c r="C363" s="1" t="s">
        <v>26</v>
      </c>
      <c r="D363" s="1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75">
      <c r="A364" s="2" t="s">
        <v>27</v>
      </c>
      <c r="B364" s="3" t="s">
        <v>28</v>
      </c>
      <c r="C364" s="1" t="s">
        <v>29</v>
      </c>
      <c r="D364" s="1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75">
      <c r="A365" s="2" t="s">
        <v>30</v>
      </c>
      <c r="B365" s="3" t="s">
        <v>31</v>
      </c>
      <c r="C365" s="1" t="s">
        <v>32</v>
      </c>
      <c r="D365" s="1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75">
      <c r="A366" s="2" t="s">
        <v>33</v>
      </c>
      <c r="B366" s="3" t="s">
        <v>34</v>
      </c>
      <c r="C366" s="1" t="s">
        <v>35</v>
      </c>
      <c r="D366" s="1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75">
      <c r="A367" s="2" t="s">
        <v>36</v>
      </c>
      <c r="B367" s="3" t="s">
        <v>37</v>
      </c>
      <c r="C367" s="1" t="s">
        <v>38</v>
      </c>
      <c r="D367" s="1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75">
      <c r="A368" s="2" t="s">
        <v>36</v>
      </c>
      <c r="B368" s="3" t="s">
        <v>37</v>
      </c>
      <c r="C368" s="1" t="s">
        <v>39</v>
      </c>
      <c r="D368" s="1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75">
      <c r="A369" s="2" t="s">
        <v>40</v>
      </c>
      <c r="B369" s="3" t="s">
        <v>41</v>
      </c>
      <c r="C369" s="1" t="s">
        <v>42</v>
      </c>
      <c r="D369" s="1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75">
      <c r="A370" s="2" t="s">
        <v>43</v>
      </c>
      <c r="B370" s="3" t="s">
        <v>44</v>
      </c>
      <c r="C370" s="1" t="s">
        <v>45</v>
      </c>
      <c r="D370" s="1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75">
      <c r="A371" s="2" t="s">
        <v>46</v>
      </c>
      <c r="B371" s="3" t="s">
        <v>47</v>
      </c>
      <c r="C371" s="1" t="s">
        <v>48</v>
      </c>
      <c r="D371" s="1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75">
      <c r="A372" s="2" t="s">
        <v>49</v>
      </c>
      <c r="B372" s="3" t="s">
        <v>50</v>
      </c>
      <c r="C372" s="1" t="s">
        <v>51</v>
      </c>
      <c r="D372" s="1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75">
      <c r="A373" s="2" t="s">
        <v>52</v>
      </c>
      <c r="B373" s="3" t="s">
        <v>53</v>
      </c>
      <c r="C373" s="1" t="s">
        <v>54</v>
      </c>
      <c r="D373" s="1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75">
      <c r="A374" s="2" t="s">
        <v>52</v>
      </c>
      <c r="B374" s="3" t="s">
        <v>53</v>
      </c>
      <c r="C374" s="1" t="s">
        <v>55</v>
      </c>
      <c r="D374" s="1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75">
      <c r="A375" s="2" t="s">
        <v>56</v>
      </c>
      <c r="B375" s="3" t="s">
        <v>57</v>
      </c>
      <c r="C375" s="1" t="s">
        <v>58</v>
      </c>
      <c r="D375" s="1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75">
      <c r="A376" s="2" t="s">
        <v>59</v>
      </c>
      <c r="B376" s="3" t="s">
        <v>60</v>
      </c>
      <c r="C376" s="1" t="s">
        <v>61</v>
      </c>
      <c r="D376" s="1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75">
      <c r="A377" s="2" t="s">
        <v>62</v>
      </c>
      <c r="B377" s="3" t="s">
        <v>63</v>
      </c>
      <c r="C377" s="1" t="s">
        <v>64</v>
      </c>
      <c r="D377" s="1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75">
      <c r="A378" s="2" t="s">
        <v>65</v>
      </c>
      <c r="B378" s="3" t="s">
        <v>66</v>
      </c>
      <c r="C378" s="1" t="s">
        <v>67</v>
      </c>
      <c r="D378" s="1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75">
      <c r="A379" s="2" t="s">
        <v>68</v>
      </c>
      <c r="B379" s="3" t="s">
        <v>69</v>
      </c>
      <c r="C379" s="1" t="s">
        <v>70</v>
      </c>
      <c r="D379" s="1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75">
      <c r="A380" s="2" t="s">
        <v>71</v>
      </c>
      <c r="B380" s="3" t="s">
        <v>72</v>
      </c>
      <c r="C380" s="1" t="s">
        <v>73</v>
      </c>
      <c r="D380" s="1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75">
      <c r="A381" s="2" t="s">
        <v>71</v>
      </c>
      <c r="B381" s="3" t="s">
        <v>72</v>
      </c>
      <c r="C381" s="1" t="s">
        <v>74</v>
      </c>
      <c r="D381" s="1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75">
      <c r="A382" s="2" t="s">
        <v>75</v>
      </c>
      <c r="B382" s="3" t="s">
        <v>76</v>
      </c>
      <c r="C382" s="1" t="s">
        <v>77</v>
      </c>
      <c r="D382" s="1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75">
      <c r="A383" s="2" t="s">
        <v>78</v>
      </c>
      <c r="B383" s="3" t="s">
        <v>79</v>
      </c>
      <c r="C383" s="1" t="s">
        <v>80</v>
      </c>
      <c r="D383" s="1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75">
      <c r="A384" s="2" t="s">
        <v>81</v>
      </c>
      <c r="B384" s="3" t="s">
        <v>82</v>
      </c>
      <c r="C384" s="1" t="s">
        <v>83</v>
      </c>
      <c r="D384" s="1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75">
      <c r="A385" s="2" t="s">
        <v>84</v>
      </c>
      <c r="B385" s="3" t="s">
        <v>85</v>
      </c>
      <c r="C385" s="1" t="s">
        <v>86</v>
      </c>
      <c r="D385" s="1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75">
      <c r="A386" s="2" t="s">
        <v>87</v>
      </c>
      <c r="B386" s="3" t="s">
        <v>88</v>
      </c>
      <c r="C386" s="1" t="s">
        <v>89</v>
      </c>
      <c r="D386" s="1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75">
      <c r="A387" s="2" t="s">
        <v>90</v>
      </c>
      <c r="B387" s="3" t="s">
        <v>91</v>
      </c>
      <c r="C387" s="1" t="s">
        <v>92</v>
      </c>
      <c r="D387" s="1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75">
      <c r="A388" s="2" t="s">
        <v>93</v>
      </c>
      <c r="B388" s="3" t="s">
        <v>94</v>
      </c>
      <c r="C388" s="1" t="s">
        <v>95</v>
      </c>
      <c r="D388" s="1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75">
      <c r="A389" s="2" t="s">
        <v>96</v>
      </c>
      <c r="B389" s="3" t="s">
        <v>97</v>
      </c>
      <c r="C389" s="1" t="s">
        <v>98</v>
      </c>
      <c r="D389" s="1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75">
      <c r="A390" s="2" t="s">
        <v>99</v>
      </c>
      <c r="B390" s="3" t="s">
        <v>100</v>
      </c>
      <c r="C390" s="1" t="s">
        <v>101</v>
      </c>
      <c r="D390" s="1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75">
      <c r="A391" s="2" t="s">
        <v>102</v>
      </c>
      <c r="B391" s="3" t="s">
        <v>103</v>
      </c>
      <c r="C391" s="1" t="s">
        <v>104</v>
      </c>
      <c r="D391" s="1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75">
      <c r="A392" s="2" t="s">
        <v>105</v>
      </c>
      <c r="B392" s="3" t="s">
        <v>106</v>
      </c>
      <c r="C392" s="1" t="s">
        <v>107</v>
      </c>
      <c r="D392" s="1" t="s">
        <v>168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75">
      <c r="A393" s="2" t="s">
        <v>108</v>
      </c>
      <c r="B393" s="3" t="s">
        <v>109</v>
      </c>
      <c r="C393" s="1" t="s">
        <v>110</v>
      </c>
      <c r="D393" s="1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75">
      <c r="A394" s="2" t="s">
        <v>111</v>
      </c>
      <c r="B394" s="3" t="s">
        <v>112</v>
      </c>
      <c r="C394" s="1" t="s">
        <v>113</v>
      </c>
      <c r="D394" s="1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75">
      <c r="A395" s="2" t="s">
        <v>114</v>
      </c>
      <c r="B395" s="3" t="s">
        <v>115</v>
      </c>
      <c r="C395" s="1" t="s">
        <v>116</v>
      </c>
      <c r="D395" s="1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75">
      <c r="A396" s="2" t="s">
        <v>114</v>
      </c>
      <c r="B396" s="3" t="s">
        <v>115</v>
      </c>
      <c r="C396" s="1" t="s">
        <v>117</v>
      </c>
      <c r="D396" s="1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75">
      <c r="A397" s="2" t="s">
        <v>114</v>
      </c>
      <c r="B397" s="3" t="s">
        <v>115</v>
      </c>
      <c r="C397" s="1" t="s">
        <v>118</v>
      </c>
      <c r="D397" s="1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75">
      <c r="A398" s="2" t="s">
        <v>119</v>
      </c>
      <c r="B398" s="3" t="s">
        <v>120</v>
      </c>
      <c r="C398" s="1" t="s">
        <v>121</v>
      </c>
      <c r="D398" s="1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75">
      <c r="A399" s="2" t="s">
        <v>122</v>
      </c>
      <c r="B399" s="3" t="s">
        <v>123</v>
      </c>
      <c r="C399" s="1" t="s">
        <v>124</v>
      </c>
      <c r="D399" s="1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75">
      <c r="A400" s="2" t="s">
        <v>125</v>
      </c>
      <c r="B400" s="3" t="s">
        <v>126</v>
      </c>
      <c r="C400" s="1" t="s">
        <v>127</v>
      </c>
      <c r="D400" s="1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75">
      <c r="A401" s="2" t="s">
        <v>128</v>
      </c>
      <c r="B401" s="3" t="s">
        <v>129</v>
      </c>
      <c r="C401" s="1" t="s">
        <v>130</v>
      </c>
      <c r="D401" s="1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75">
      <c r="A402" s="2" t="s">
        <v>131</v>
      </c>
      <c r="B402" s="3" t="s">
        <v>132</v>
      </c>
      <c r="C402" s="1" t="s">
        <v>133</v>
      </c>
      <c r="D402" s="1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75">
      <c r="A403" s="2" t="s">
        <v>134</v>
      </c>
      <c r="B403" s="3" t="s">
        <v>135</v>
      </c>
      <c r="C403" s="1" t="s">
        <v>136</v>
      </c>
      <c r="D403" s="1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75">
      <c r="A404" s="2" t="s">
        <v>137</v>
      </c>
      <c r="B404" s="3" t="s">
        <v>138</v>
      </c>
      <c r="C404" s="1" t="s">
        <v>139</v>
      </c>
      <c r="D404" s="1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75">
      <c r="A405" s="2" t="s">
        <v>140</v>
      </c>
      <c r="B405" s="3" t="s">
        <v>141</v>
      </c>
      <c r="C405" s="1" t="s">
        <v>142</v>
      </c>
      <c r="D405" s="1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75">
      <c r="A406" s="2" t="s">
        <v>143</v>
      </c>
      <c r="B406" s="3" t="s">
        <v>144</v>
      </c>
      <c r="C406" s="1" t="s">
        <v>145</v>
      </c>
      <c r="D406" s="1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75">
      <c r="A407" s="2" t="s">
        <v>143</v>
      </c>
      <c r="B407" s="3" t="s">
        <v>144</v>
      </c>
      <c r="C407" s="1" t="s">
        <v>146</v>
      </c>
      <c r="D407" s="1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75">
      <c r="A408" s="2" t="s">
        <v>147</v>
      </c>
      <c r="B408" s="3" t="s">
        <v>148</v>
      </c>
      <c r="C408" s="1" t="s">
        <v>149</v>
      </c>
      <c r="D408" s="1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75">
      <c r="A409" s="2" t="s">
        <v>150</v>
      </c>
      <c r="B409" s="3" t="s">
        <v>151</v>
      </c>
      <c r="C409" s="1" t="s">
        <v>152</v>
      </c>
      <c r="D409" s="1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75">
      <c r="A410" s="2" t="s">
        <v>153</v>
      </c>
      <c r="B410" s="3" t="s">
        <v>154</v>
      </c>
      <c r="C410" s="1" t="s">
        <v>155</v>
      </c>
      <c r="D410" s="1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75">
      <c r="A411" s="2" t="s">
        <v>156</v>
      </c>
      <c r="B411" s="3" t="s">
        <v>157</v>
      </c>
      <c r="C411" s="1" t="s">
        <v>158</v>
      </c>
      <c r="D411" s="1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75">
      <c r="A412" s="2" t="s">
        <v>159</v>
      </c>
      <c r="B412" s="3" t="s">
        <v>160</v>
      </c>
      <c r="C412" s="1" t="s">
        <v>161</v>
      </c>
      <c r="D412" s="1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75">
      <c r="A413" s="2" t="s">
        <v>162</v>
      </c>
      <c r="B413" s="3" t="s">
        <v>163</v>
      </c>
      <c r="C413" s="1" t="s">
        <v>164</v>
      </c>
      <c r="D413" s="1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75">
      <c r="A414" s="2" t="s">
        <v>165</v>
      </c>
      <c r="B414" s="3" t="s">
        <v>166</v>
      </c>
      <c r="C414" s="1" t="s">
        <v>167</v>
      </c>
      <c r="D414" s="1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75">
      <c r="A415" s="2" t="s">
        <v>8</v>
      </c>
      <c r="B415" s="3" t="s">
        <v>9</v>
      </c>
      <c r="C415" s="1" t="s">
        <v>10</v>
      </c>
      <c r="D415" s="1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75">
      <c r="A416" s="2" t="s">
        <v>12</v>
      </c>
      <c r="B416" s="3" t="s">
        <v>13</v>
      </c>
      <c r="C416" s="1" t="s">
        <v>14</v>
      </c>
      <c r="D416" s="1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75">
      <c r="A417" s="2" t="s">
        <v>15</v>
      </c>
      <c r="B417" s="3" t="s">
        <v>16</v>
      </c>
      <c r="C417" s="1" t="s">
        <v>17</v>
      </c>
      <c r="D417" s="1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75">
      <c r="A418" s="2" t="s">
        <v>18</v>
      </c>
      <c r="B418" s="3" t="s">
        <v>19</v>
      </c>
      <c r="C418" s="1" t="s">
        <v>20</v>
      </c>
      <c r="D418" s="1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75">
      <c r="A419" s="2" t="s">
        <v>21</v>
      </c>
      <c r="B419" s="3" t="s">
        <v>22</v>
      </c>
      <c r="C419" s="1" t="s">
        <v>23</v>
      </c>
      <c r="D419" s="1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75">
      <c r="A420" s="2" t="s">
        <v>21</v>
      </c>
      <c r="B420" s="3" t="s">
        <v>22</v>
      </c>
      <c r="C420" s="1" t="s">
        <v>24</v>
      </c>
      <c r="D420" s="1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75">
      <c r="A421" s="2" t="s">
        <v>21</v>
      </c>
      <c r="B421" s="3" t="s">
        <v>22</v>
      </c>
      <c r="C421" s="1" t="s">
        <v>25</v>
      </c>
      <c r="D421" s="1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75">
      <c r="A422" s="2" t="s">
        <v>21</v>
      </c>
      <c r="B422" s="3" t="s">
        <v>22</v>
      </c>
      <c r="C422" s="1" t="s">
        <v>26</v>
      </c>
      <c r="D422" s="1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75">
      <c r="A423" s="2" t="s">
        <v>27</v>
      </c>
      <c r="B423" s="3" t="s">
        <v>28</v>
      </c>
      <c r="C423" s="1" t="s">
        <v>29</v>
      </c>
      <c r="D423" s="1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75">
      <c r="A424" s="2" t="s">
        <v>30</v>
      </c>
      <c r="B424" s="3" t="s">
        <v>31</v>
      </c>
      <c r="C424" s="1" t="s">
        <v>32</v>
      </c>
      <c r="D424" s="1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75">
      <c r="A425" s="2" t="s">
        <v>33</v>
      </c>
      <c r="B425" s="3" t="s">
        <v>34</v>
      </c>
      <c r="C425" s="1" t="s">
        <v>35</v>
      </c>
      <c r="D425" s="1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75">
      <c r="A426" s="2" t="s">
        <v>36</v>
      </c>
      <c r="B426" s="3" t="s">
        <v>37</v>
      </c>
      <c r="C426" s="1" t="s">
        <v>38</v>
      </c>
      <c r="D426" s="1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75">
      <c r="A427" s="2" t="s">
        <v>36</v>
      </c>
      <c r="B427" s="3" t="s">
        <v>37</v>
      </c>
      <c r="C427" s="1" t="s">
        <v>39</v>
      </c>
      <c r="D427" s="1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75">
      <c r="A428" s="2" t="s">
        <v>40</v>
      </c>
      <c r="B428" s="3" t="s">
        <v>41</v>
      </c>
      <c r="C428" s="1" t="s">
        <v>42</v>
      </c>
      <c r="D428" s="1" t="s">
        <v>169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75">
      <c r="A429" s="2" t="s">
        <v>43</v>
      </c>
      <c r="B429" s="3" t="s">
        <v>44</v>
      </c>
      <c r="C429" s="1" t="s">
        <v>45</v>
      </c>
      <c r="D429" s="1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75">
      <c r="A430" s="2" t="s">
        <v>46</v>
      </c>
      <c r="B430" s="3" t="s">
        <v>47</v>
      </c>
      <c r="C430" s="1" t="s">
        <v>48</v>
      </c>
      <c r="D430" s="1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75">
      <c r="A431" s="2" t="s">
        <v>49</v>
      </c>
      <c r="B431" s="3" t="s">
        <v>50</v>
      </c>
      <c r="C431" s="1" t="s">
        <v>51</v>
      </c>
      <c r="D431" s="1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75">
      <c r="A432" s="2" t="s">
        <v>52</v>
      </c>
      <c r="B432" s="3" t="s">
        <v>53</v>
      </c>
      <c r="C432" s="1" t="s">
        <v>54</v>
      </c>
      <c r="D432" s="1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75">
      <c r="A433" s="2" t="s">
        <v>52</v>
      </c>
      <c r="B433" s="3" t="s">
        <v>53</v>
      </c>
      <c r="C433" s="1" t="s">
        <v>55</v>
      </c>
      <c r="D433" s="1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75">
      <c r="A434" s="2" t="s">
        <v>56</v>
      </c>
      <c r="B434" s="3" t="s">
        <v>57</v>
      </c>
      <c r="C434" s="1" t="s">
        <v>58</v>
      </c>
      <c r="D434" s="1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75">
      <c r="A435" s="2" t="s">
        <v>59</v>
      </c>
      <c r="B435" s="3" t="s">
        <v>60</v>
      </c>
      <c r="C435" s="1" t="s">
        <v>61</v>
      </c>
      <c r="D435" s="1" t="s">
        <v>169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75">
      <c r="A436" s="2" t="s">
        <v>62</v>
      </c>
      <c r="B436" s="3" t="s">
        <v>63</v>
      </c>
      <c r="C436" s="1" t="s">
        <v>64</v>
      </c>
      <c r="D436" s="1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75">
      <c r="A437" s="2" t="s">
        <v>65</v>
      </c>
      <c r="B437" s="3" t="s">
        <v>66</v>
      </c>
      <c r="C437" s="1" t="s">
        <v>67</v>
      </c>
      <c r="D437" s="1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75">
      <c r="A438" s="2" t="s">
        <v>68</v>
      </c>
      <c r="B438" s="3" t="s">
        <v>69</v>
      </c>
      <c r="C438" s="1" t="s">
        <v>70</v>
      </c>
      <c r="D438" s="1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75">
      <c r="A439" s="2" t="s">
        <v>71</v>
      </c>
      <c r="B439" s="3" t="s">
        <v>72</v>
      </c>
      <c r="C439" s="1" t="s">
        <v>73</v>
      </c>
      <c r="D439" s="1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75">
      <c r="A440" s="2" t="s">
        <v>71</v>
      </c>
      <c r="B440" s="3" t="s">
        <v>72</v>
      </c>
      <c r="C440" s="1" t="s">
        <v>74</v>
      </c>
      <c r="D440" s="1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75">
      <c r="A441" s="2" t="s">
        <v>75</v>
      </c>
      <c r="B441" s="3" t="s">
        <v>76</v>
      </c>
      <c r="C441" s="1" t="s">
        <v>77</v>
      </c>
      <c r="D441" s="1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75">
      <c r="A442" s="2" t="s">
        <v>78</v>
      </c>
      <c r="B442" s="3" t="s">
        <v>79</v>
      </c>
      <c r="C442" s="1" t="s">
        <v>80</v>
      </c>
      <c r="D442" s="1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75">
      <c r="A443" s="2" t="s">
        <v>81</v>
      </c>
      <c r="B443" s="3" t="s">
        <v>82</v>
      </c>
      <c r="C443" s="1" t="s">
        <v>83</v>
      </c>
      <c r="D443" s="1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75">
      <c r="A444" s="2" t="s">
        <v>84</v>
      </c>
      <c r="B444" s="3" t="s">
        <v>85</v>
      </c>
      <c r="C444" s="1" t="s">
        <v>86</v>
      </c>
      <c r="D444" s="1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75">
      <c r="A445" s="2" t="s">
        <v>87</v>
      </c>
      <c r="B445" s="3" t="s">
        <v>88</v>
      </c>
      <c r="C445" s="1" t="s">
        <v>89</v>
      </c>
      <c r="D445" s="1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75">
      <c r="A446" s="2" t="s">
        <v>90</v>
      </c>
      <c r="B446" s="3" t="s">
        <v>91</v>
      </c>
      <c r="C446" s="1" t="s">
        <v>92</v>
      </c>
      <c r="D446" s="1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75">
      <c r="A447" s="2" t="s">
        <v>93</v>
      </c>
      <c r="B447" s="3" t="s">
        <v>94</v>
      </c>
      <c r="C447" s="1" t="s">
        <v>95</v>
      </c>
      <c r="D447" s="1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75">
      <c r="A448" s="2" t="s">
        <v>96</v>
      </c>
      <c r="B448" s="3" t="s">
        <v>97</v>
      </c>
      <c r="C448" s="1" t="s">
        <v>98</v>
      </c>
      <c r="D448" s="1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75">
      <c r="A449" s="2" t="s">
        <v>99</v>
      </c>
      <c r="B449" s="3" t="s">
        <v>100</v>
      </c>
      <c r="C449" s="1" t="s">
        <v>101</v>
      </c>
      <c r="D449" s="1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75">
      <c r="A450" s="2" t="s">
        <v>102</v>
      </c>
      <c r="B450" s="3" t="s">
        <v>103</v>
      </c>
      <c r="C450" s="1" t="s">
        <v>104</v>
      </c>
      <c r="D450" s="1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75">
      <c r="A451" s="2" t="s">
        <v>105</v>
      </c>
      <c r="B451" s="3" t="s">
        <v>106</v>
      </c>
      <c r="C451" s="1" t="s">
        <v>107</v>
      </c>
      <c r="D451" s="1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75">
      <c r="A452" s="2" t="s">
        <v>108</v>
      </c>
      <c r="B452" s="3" t="s">
        <v>109</v>
      </c>
      <c r="C452" s="1" t="s">
        <v>110</v>
      </c>
      <c r="D452" s="1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75">
      <c r="A453" s="2" t="s">
        <v>111</v>
      </c>
      <c r="B453" s="3" t="s">
        <v>112</v>
      </c>
      <c r="C453" s="1" t="s">
        <v>113</v>
      </c>
      <c r="D453" s="1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75">
      <c r="A454" s="2" t="s">
        <v>114</v>
      </c>
      <c r="B454" s="3" t="s">
        <v>115</v>
      </c>
      <c r="C454" s="1" t="s">
        <v>116</v>
      </c>
      <c r="D454" s="1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75">
      <c r="A455" s="2" t="s">
        <v>114</v>
      </c>
      <c r="B455" s="3" t="s">
        <v>115</v>
      </c>
      <c r="C455" s="1" t="s">
        <v>117</v>
      </c>
      <c r="D455" s="1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75">
      <c r="A456" s="2" t="s">
        <v>114</v>
      </c>
      <c r="B456" s="3" t="s">
        <v>115</v>
      </c>
      <c r="C456" s="1" t="s">
        <v>118</v>
      </c>
      <c r="D456" s="1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75">
      <c r="A457" s="2" t="s">
        <v>119</v>
      </c>
      <c r="B457" s="3" t="s">
        <v>120</v>
      </c>
      <c r="C457" s="1" t="s">
        <v>121</v>
      </c>
      <c r="D457" s="1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75">
      <c r="A458" s="2" t="s">
        <v>122</v>
      </c>
      <c r="B458" s="3" t="s">
        <v>123</v>
      </c>
      <c r="C458" s="1" t="s">
        <v>124</v>
      </c>
      <c r="D458" s="1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75">
      <c r="A459" s="2" t="s">
        <v>125</v>
      </c>
      <c r="B459" s="3" t="s">
        <v>126</v>
      </c>
      <c r="C459" s="1" t="s">
        <v>127</v>
      </c>
      <c r="D459" s="1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75">
      <c r="A460" s="2" t="s">
        <v>128</v>
      </c>
      <c r="B460" s="3" t="s">
        <v>129</v>
      </c>
      <c r="C460" s="1" t="s">
        <v>130</v>
      </c>
      <c r="D460" s="1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75">
      <c r="A461" s="2" t="s">
        <v>131</v>
      </c>
      <c r="B461" s="3" t="s">
        <v>132</v>
      </c>
      <c r="C461" s="1" t="s">
        <v>133</v>
      </c>
      <c r="D461" s="1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75">
      <c r="A462" s="2" t="s">
        <v>134</v>
      </c>
      <c r="B462" s="3" t="s">
        <v>135</v>
      </c>
      <c r="C462" s="1" t="s">
        <v>136</v>
      </c>
      <c r="D462" s="1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75">
      <c r="A463" s="2" t="s">
        <v>137</v>
      </c>
      <c r="B463" s="3" t="s">
        <v>138</v>
      </c>
      <c r="C463" s="1" t="s">
        <v>139</v>
      </c>
      <c r="D463" s="1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75">
      <c r="A464" s="2" t="s">
        <v>140</v>
      </c>
      <c r="B464" s="3" t="s">
        <v>141</v>
      </c>
      <c r="C464" s="1" t="s">
        <v>142</v>
      </c>
      <c r="D464" s="1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75">
      <c r="A465" s="2" t="s">
        <v>143</v>
      </c>
      <c r="B465" s="3" t="s">
        <v>144</v>
      </c>
      <c r="C465" s="1" t="s">
        <v>145</v>
      </c>
      <c r="D465" s="1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75">
      <c r="A466" s="2" t="s">
        <v>143</v>
      </c>
      <c r="B466" s="3" t="s">
        <v>144</v>
      </c>
      <c r="C466" s="1" t="s">
        <v>146</v>
      </c>
      <c r="D466" s="1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75">
      <c r="A467" s="2" t="s">
        <v>147</v>
      </c>
      <c r="B467" s="3" t="s">
        <v>148</v>
      </c>
      <c r="C467" s="1" t="s">
        <v>149</v>
      </c>
      <c r="D467" s="1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75">
      <c r="A468" s="2" t="s">
        <v>150</v>
      </c>
      <c r="B468" s="3" t="s">
        <v>151</v>
      </c>
      <c r="C468" s="1" t="s">
        <v>152</v>
      </c>
      <c r="D468" s="1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75">
      <c r="A469" s="2" t="s">
        <v>153</v>
      </c>
      <c r="B469" s="3" t="s">
        <v>154</v>
      </c>
      <c r="C469" s="1" t="s">
        <v>155</v>
      </c>
      <c r="D469" s="1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75">
      <c r="A470" s="2" t="s">
        <v>156</v>
      </c>
      <c r="B470" s="3" t="s">
        <v>157</v>
      </c>
      <c r="C470" s="1" t="s">
        <v>158</v>
      </c>
      <c r="D470" s="1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75">
      <c r="A471" s="2" t="s">
        <v>159</v>
      </c>
      <c r="B471" s="3" t="s">
        <v>160</v>
      </c>
      <c r="C471" s="1" t="s">
        <v>161</v>
      </c>
      <c r="D471" s="1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75">
      <c r="A472" s="2" t="s">
        <v>162</v>
      </c>
      <c r="B472" s="3" t="s">
        <v>163</v>
      </c>
      <c r="C472" s="1" t="s">
        <v>164</v>
      </c>
      <c r="D472" s="1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75">
      <c r="A473" s="2" t="s">
        <v>165</v>
      </c>
      <c r="B473" s="3" t="s">
        <v>166</v>
      </c>
      <c r="C473" s="1" t="s">
        <v>167</v>
      </c>
      <c r="D473" s="1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75">
      <c r="A474" s="2" t="s">
        <v>8</v>
      </c>
      <c r="B474" s="3" t="s">
        <v>9</v>
      </c>
      <c r="C474" s="1" t="s">
        <v>10</v>
      </c>
      <c r="D474" s="1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75">
      <c r="A475" s="2" t="s">
        <v>12</v>
      </c>
      <c r="B475" s="3" t="s">
        <v>13</v>
      </c>
      <c r="C475" s="1" t="s">
        <v>14</v>
      </c>
      <c r="D475" s="1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75">
      <c r="A476" s="2" t="s">
        <v>15</v>
      </c>
      <c r="B476" s="3" t="s">
        <v>16</v>
      </c>
      <c r="C476" s="1" t="s">
        <v>17</v>
      </c>
      <c r="D476" s="1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75">
      <c r="A477" s="2" t="s">
        <v>18</v>
      </c>
      <c r="B477" s="3" t="s">
        <v>19</v>
      </c>
      <c r="C477" s="1" t="s">
        <v>20</v>
      </c>
      <c r="D477" s="1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75">
      <c r="A478" s="2" t="s">
        <v>21</v>
      </c>
      <c r="B478" s="3" t="s">
        <v>22</v>
      </c>
      <c r="C478" s="1" t="s">
        <v>23</v>
      </c>
      <c r="D478" s="1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75">
      <c r="A479" s="2" t="s">
        <v>21</v>
      </c>
      <c r="B479" s="3" t="s">
        <v>22</v>
      </c>
      <c r="C479" s="1" t="s">
        <v>24</v>
      </c>
      <c r="D479" s="1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75">
      <c r="A480" s="2" t="s">
        <v>21</v>
      </c>
      <c r="B480" s="3" t="s">
        <v>22</v>
      </c>
      <c r="C480" s="1" t="s">
        <v>25</v>
      </c>
      <c r="D480" s="1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75">
      <c r="A481" s="2" t="s">
        <v>21</v>
      </c>
      <c r="B481" s="3" t="s">
        <v>22</v>
      </c>
      <c r="C481" s="1" t="s">
        <v>26</v>
      </c>
      <c r="D481" s="1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75">
      <c r="A482" s="2" t="s">
        <v>27</v>
      </c>
      <c r="B482" s="3" t="s">
        <v>28</v>
      </c>
      <c r="C482" s="1" t="s">
        <v>29</v>
      </c>
      <c r="D482" s="1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75">
      <c r="A483" s="2" t="s">
        <v>30</v>
      </c>
      <c r="B483" s="3" t="s">
        <v>31</v>
      </c>
      <c r="C483" s="1" t="s">
        <v>32</v>
      </c>
      <c r="D483" s="1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75">
      <c r="A484" s="2" t="s">
        <v>33</v>
      </c>
      <c r="B484" s="3" t="s">
        <v>34</v>
      </c>
      <c r="C484" s="1" t="s">
        <v>35</v>
      </c>
      <c r="D484" s="1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75">
      <c r="A485" s="2" t="s">
        <v>36</v>
      </c>
      <c r="B485" s="3" t="s">
        <v>37</v>
      </c>
      <c r="C485" s="1" t="s">
        <v>38</v>
      </c>
      <c r="D485" s="1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75">
      <c r="A486" s="2" t="s">
        <v>36</v>
      </c>
      <c r="B486" s="3" t="s">
        <v>37</v>
      </c>
      <c r="C486" s="1" t="s">
        <v>39</v>
      </c>
      <c r="D486" s="1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75">
      <c r="A487" s="2" t="s">
        <v>40</v>
      </c>
      <c r="B487" s="3" t="s">
        <v>41</v>
      </c>
      <c r="C487" s="1" t="s">
        <v>42</v>
      </c>
      <c r="D487" s="1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75">
      <c r="A488" s="2" t="s">
        <v>43</v>
      </c>
      <c r="B488" s="3" t="s">
        <v>44</v>
      </c>
      <c r="C488" s="1" t="s">
        <v>45</v>
      </c>
      <c r="D488" s="1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75">
      <c r="A489" s="2" t="s">
        <v>46</v>
      </c>
      <c r="B489" s="3" t="s">
        <v>47</v>
      </c>
      <c r="C489" s="1" t="s">
        <v>48</v>
      </c>
      <c r="D489" s="1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75">
      <c r="A490" s="2" t="s">
        <v>49</v>
      </c>
      <c r="B490" s="3" t="s">
        <v>50</v>
      </c>
      <c r="C490" s="1" t="s">
        <v>51</v>
      </c>
      <c r="D490" s="1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75">
      <c r="A491" s="2" t="s">
        <v>52</v>
      </c>
      <c r="B491" s="3" t="s">
        <v>53</v>
      </c>
      <c r="C491" s="1" t="s">
        <v>54</v>
      </c>
      <c r="D491" s="1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75">
      <c r="A492" s="2" t="s">
        <v>52</v>
      </c>
      <c r="B492" s="3" t="s">
        <v>53</v>
      </c>
      <c r="C492" s="1" t="s">
        <v>55</v>
      </c>
      <c r="D492" s="1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75">
      <c r="A493" s="2" t="s">
        <v>56</v>
      </c>
      <c r="B493" s="3" t="s">
        <v>57</v>
      </c>
      <c r="C493" s="1" t="s">
        <v>58</v>
      </c>
      <c r="D493" s="1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75">
      <c r="A494" s="2" t="s">
        <v>59</v>
      </c>
      <c r="B494" s="3" t="s">
        <v>60</v>
      </c>
      <c r="C494" s="1" t="s">
        <v>61</v>
      </c>
      <c r="D494" s="1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75">
      <c r="A495" s="2" t="s">
        <v>62</v>
      </c>
      <c r="B495" s="3" t="s">
        <v>63</v>
      </c>
      <c r="C495" s="1" t="s">
        <v>64</v>
      </c>
      <c r="D495" s="1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75">
      <c r="A496" s="2" t="s">
        <v>65</v>
      </c>
      <c r="B496" s="3" t="s">
        <v>66</v>
      </c>
      <c r="C496" s="1" t="s">
        <v>67</v>
      </c>
      <c r="D496" s="1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75">
      <c r="A497" s="2" t="s">
        <v>68</v>
      </c>
      <c r="B497" s="3" t="s">
        <v>69</v>
      </c>
      <c r="C497" s="1" t="s">
        <v>70</v>
      </c>
      <c r="D497" s="1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75">
      <c r="A498" s="2" t="s">
        <v>71</v>
      </c>
      <c r="B498" s="3" t="s">
        <v>72</v>
      </c>
      <c r="C498" s="1" t="s">
        <v>73</v>
      </c>
      <c r="D498" s="1" t="s">
        <v>170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75">
      <c r="A499" s="2" t="s">
        <v>71</v>
      </c>
      <c r="B499" s="3" t="s">
        <v>72</v>
      </c>
      <c r="C499" s="1" t="s">
        <v>74</v>
      </c>
      <c r="D499" s="1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75">
      <c r="A500" s="2" t="s">
        <v>75</v>
      </c>
      <c r="B500" s="3" t="s">
        <v>76</v>
      </c>
      <c r="C500" s="1" t="s">
        <v>77</v>
      </c>
      <c r="D500" s="1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75">
      <c r="A501" s="2" t="s">
        <v>78</v>
      </c>
      <c r="B501" s="3" t="s">
        <v>79</v>
      </c>
      <c r="C501" s="1" t="s">
        <v>80</v>
      </c>
      <c r="D501" s="1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75">
      <c r="A502" s="2" t="s">
        <v>81</v>
      </c>
      <c r="B502" s="3" t="s">
        <v>82</v>
      </c>
      <c r="C502" s="1" t="s">
        <v>83</v>
      </c>
      <c r="D502" s="1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75">
      <c r="A503" s="2" t="s">
        <v>84</v>
      </c>
      <c r="B503" s="3" t="s">
        <v>85</v>
      </c>
      <c r="C503" s="1" t="s">
        <v>86</v>
      </c>
      <c r="D503" s="1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75">
      <c r="A504" s="2" t="s">
        <v>87</v>
      </c>
      <c r="B504" s="3" t="s">
        <v>88</v>
      </c>
      <c r="C504" s="1" t="s">
        <v>89</v>
      </c>
      <c r="D504" s="1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75">
      <c r="A505" s="2" t="s">
        <v>90</v>
      </c>
      <c r="B505" s="3" t="s">
        <v>91</v>
      </c>
      <c r="C505" s="1" t="s">
        <v>92</v>
      </c>
      <c r="D505" s="1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75">
      <c r="A506" s="2" t="s">
        <v>93</v>
      </c>
      <c r="B506" s="3" t="s">
        <v>94</v>
      </c>
      <c r="C506" s="1" t="s">
        <v>95</v>
      </c>
      <c r="D506" s="1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75">
      <c r="A507" s="2" t="s">
        <v>96</v>
      </c>
      <c r="B507" s="3" t="s">
        <v>97</v>
      </c>
      <c r="C507" s="1" t="s">
        <v>98</v>
      </c>
      <c r="D507" s="1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75">
      <c r="A508" s="2" t="s">
        <v>99</v>
      </c>
      <c r="B508" s="3" t="s">
        <v>100</v>
      </c>
      <c r="C508" s="1" t="s">
        <v>101</v>
      </c>
      <c r="D508" s="1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75">
      <c r="A509" s="2" t="s">
        <v>102</v>
      </c>
      <c r="B509" s="3" t="s">
        <v>103</v>
      </c>
      <c r="C509" s="1" t="s">
        <v>104</v>
      </c>
      <c r="D509" s="1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75">
      <c r="A510" s="2" t="s">
        <v>105</v>
      </c>
      <c r="B510" s="3" t="s">
        <v>106</v>
      </c>
      <c r="C510" s="1" t="s">
        <v>107</v>
      </c>
      <c r="D510" s="1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75">
      <c r="A511" s="2" t="s">
        <v>108</v>
      </c>
      <c r="B511" s="3" t="s">
        <v>109</v>
      </c>
      <c r="C511" s="1" t="s">
        <v>110</v>
      </c>
      <c r="D511" s="1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75">
      <c r="A512" s="2" t="s">
        <v>111</v>
      </c>
      <c r="B512" s="3" t="s">
        <v>112</v>
      </c>
      <c r="C512" s="1" t="s">
        <v>113</v>
      </c>
      <c r="D512" s="1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75">
      <c r="A513" s="2" t="s">
        <v>114</v>
      </c>
      <c r="B513" s="3" t="s">
        <v>115</v>
      </c>
      <c r="C513" s="1" t="s">
        <v>116</v>
      </c>
      <c r="D513" s="1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75">
      <c r="A514" s="2" t="s">
        <v>114</v>
      </c>
      <c r="B514" s="3" t="s">
        <v>115</v>
      </c>
      <c r="C514" s="1" t="s">
        <v>117</v>
      </c>
      <c r="D514" s="1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75">
      <c r="A515" s="2" t="s">
        <v>114</v>
      </c>
      <c r="B515" s="3" t="s">
        <v>115</v>
      </c>
      <c r="C515" s="1" t="s">
        <v>118</v>
      </c>
      <c r="D515" s="1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75">
      <c r="A516" s="2" t="s">
        <v>119</v>
      </c>
      <c r="B516" s="3" t="s">
        <v>120</v>
      </c>
      <c r="C516" s="1" t="s">
        <v>121</v>
      </c>
      <c r="D516" s="1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75">
      <c r="A517" s="2" t="s">
        <v>122</v>
      </c>
      <c r="B517" s="3" t="s">
        <v>123</v>
      </c>
      <c r="C517" s="1" t="s">
        <v>124</v>
      </c>
      <c r="D517" s="1" t="s">
        <v>170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75">
      <c r="A518" s="2" t="s">
        <v>125</v>
      </c>
      <c r="B518" s="3" t="s">
        <v>126</v>
      </c>
      <c r="C518" s="1" t="s">
        <v>127</v>
      </c>
      <c r="D518" s="1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75">
      <c r="A519" s="2" t="s">
        <v>128</v>
      </c>
      <c r="B519" s="3" t="s">
        <v>129</v>
      </c>
      <c r="C519" s="1" t="s">
        <v>130</v>
      </c>
      <c r="D519" s="1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75">
      <c r="A520" s="2" t="s">
        <v>131</v>
      </c>
      <c r="B520" s="3" t="s">
        <v>132</v>
      </c>
      <c r="C520" s="1" t="s">
        <v>133</v>
      </c>
      <c r="D520" s="1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75">
      <c r="A521" s="2" t="s">
        <v>134</v>
      </c>
      <c r="B521" s="3" t="s">
        <v>135</v>
      </c>
      <c r="C521" s="1" t="s">
        <v>136</v>
      </c>
      <c r="D521" s="1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75">
      <c r="A522" s="2" t="s">
        <v>137</v>
      </c>
      <c r="B522" s="3" t="s">
        <v>138</v>
      </c>
      <c r="C522" s="1" t="s">
        <v>139</v>
      </c>
      <c r="D522" s="1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75">
      <c r="A523" s="2" t="s">
        <v>140</v>
      </c>
      <c r="B523" s="3" t="s">
        <v>141</v>
      </c>
      <c r="C523" s="1" t="s">
        <v>142</v>
      </c>
      <c r="D523" s="1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75">
      <c r="A524" s="2" t="s">
        <v>143</v>
      </c>
      <c r="B524" s="3" t="s">
        <v>144</v>
      </c>
      <c r="C524" s="1" t="s">
        <v>145</v>
      </c>
      <c r="D524" s="1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75">
      <c r="A525" s="2" t="s">
        <v>143</v>
      </c>
      <c r="B525" s="3" t="s">
        <v>144</v>
      </c>
      <c r="C525" s="1" t="s">
        <v>146</v>
      </c>
      <c r="D525" s="1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75">
      <c r="A526" s="2" t="s">
        <v>147</v>
      </c>
      <c r="B526" s="3" t="s">
        <v>148</v>
      </c>
      <c r="C526" s="1" t="s">
        <v>149</v>
      </c>
      <c r="D526" s="1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75">
      <c r="A527" s="2" t="s">
        <v>150</v>
      </c>
      <c r="B527" s="3" t="s">
        <v>151</v>
      </c>
      <c r="C527" s="1" t="s">
        <v>152</v>
      </c>
      <c r="D527" s="1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75">
      <c r="A528" s="2" t="s">
        <v>153</v>
      </c>
      <c r="B528" s="3" t="s">
        <v>154</v>
      </c>
      <c r="C528" s="1" t="s">
        <v>155</v>
      </c>
      <c r="D528" s="1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75">
      <c r="A529" s="2" t="s">
        <v>156</v>
      </c>
      <c r="B529" s="3" t="s">
        <v>157</v>
      </c>
      <c r="C529" s="1" t="s">
        <v>158</v>
      </c>
      <c r="D529" s="1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75">
      <c r="A530" s="2" t="s">
        <v>159</v>
      </c>
      <c r="B530" s="3" t="s">
        <v>160</v>
      </c>
      <c r="C530" s="1" t="s">
        <v>161</v>
      </c>
      <c r="D530" s="1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75">
      <c r="A531" s="2" t="s">
        <v>162</v>
      </c>
      <c r="B531" s="3" t="s">
        <v>163</v>
      </c>
      <c r="C531" s="1" t="s">
        <v>164</v>
      </c>
      <c r="D531" s="1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75">
      <c r="A532" s="2" t="s">
        <v>165</v>
      </c>
      <c r="B532" s="3" t="s">
        <v>166</v>
      </c>
      <c r="C532" s="1" t="s">
        <v>167</v>
      </c>
      <c r="D532" s="1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75">
      <c r="A533" s="2" t="s">
        <v>8</v>
      </c>
      <c r="B533" s="3" t="s">
        <v>9</v>
      </c>
      <c r="C533" s="1" t="s">
        <v>10</v>
      </c>
      <c r="D533" s="1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75">
      <c r="A534" s="2" t="s">
        <v>12</v>
      </c>
      <c r="B534" s="3" t="s">
        <v>13</v>
      </c>
      <c r="C534" s="1" t="s">
        <v>14</v>
      </c>
      <c r="D534" s="1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75">
      <c r="A535" s="2" t="s">
        <v>15</v>
      </c>
      <c r="B535" s="3" t="s">
        <v>16</v>
      </c>
      <c r="C535" s="1" t="s">
        <v>17</v>
      </c>
      <c r="D535" s="1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75">
      <c r="A536" s="2" t="s">
        <v>18</v>
      </c>
      <c r="B536" s="3" t="s">
        <v>19</v>
      </c>
      <c r="C536" s="1" t="s">
        <v>20</v>
      </c>
      <c r="D536" s="1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75">
      <c r="A537" s="2" t="s">
        <v>21</v>
      </c>
      <c r="B537" s="3" t="s">
        <v>22</v>
      </c>
      <c r="C537" s="1" t="s">
        <v>23</v>
      </c>
      <c r="D537" s="1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75">
      <c r="A538" s="2" t="s">
        <v>21</v>
      </c>
      <c r="B538" s="3" t="s">
        <v>22</v>
      </c>
      <c r="C538" s="1" t="s">
        <v>24</v>
      </c>
      <c r="D538" s="1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75">
      <c r="A539" s="2" t="s">
        <v>21</v>
      </c>
      <c r="B539" s="3" t="s">
        <v>22</v>
      </c>
      <c r="C539" s="1" t="s">
        <v>25</v>
      </c>
      <c r="D539" s="1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75">
      <c r="A540" s="2" t="s">
        <v>21</v>
      </c>
      <c r="B540" s="3" t="s">
        <v>22</v>
      </c>
      <c r="C540" s="1" t="s">
        <v>26</v>
      </c>
      <c r="D540" s="1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75">
      <c r="A541" s="2" t="s">
        <v>27</v>
      </c>
      <c r="B541" s="3" t="s">
        <v>28</v>
      </c>
      <c r="C541" s="1" t="s">
        <v>29</v>
      </c>
      <c r="D541" s="1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75">
      <c r="A542" s="2" t="s">
        <v>30</v>
      </c>
      <c r="B542" s="3" t="s">
        <v>31</v>
      </c>
      <c r="C542" s="1" t="s">
        <v>32</v>
      </c>
      <c r="D542" s="1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75">
      <c r="A543" s="2" t="s">
        <v>33</v>
      </c>
      <c r="B543" s="3" t="s">
        <v>34</v>
      </c>
      <c r="C543" s="1" t="s">
        <v>35</v>
      </c>
      <c r="D543" s="1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75">
      <c r="A544" s="2" t="s">
        <v>36</v>
      </c>
      <c r="B544" s="3" t="s">
        <v>37</v>
      </c>
      <c r="C544" s="1" t="s">
        <v>38</v>
      </c>
      <c r="D544" s="1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75">
      <c r="A545" s="2" t="s">
        <v>36</v>
      </c>
      <c r="B545" s="3" t="s">
        <v>37</v>
      </c>
      <c r="C545" s="1" t="s">
        <v>39</v>
      </c>
      <c r="D545" s="1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75">
      <c r="A546" s="2" t="s">
        <v>40</v>
      </c>
      <c r="B546" s="3" t="s">
        <v>41</v>
      </c>
      <c r="C546" s="1" t="s">
        <v>42</v>
      </c>
      <c r="D546" s="1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75">
      <c r="A547" s="2" t="s">
        <v>43</v>
      </c>
      <c r="B547" s="3" t="s">
        <v>44</v>
      </c>
      <c r="C547" s="1" t="s">
        <v>45</v>
      </c>
      <c r="D547" s="1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75">
      <c r="A548" s="2" t="s">
        <v>46</v>
      </c>
      <c r="B548" s="3" t="s">
        <v>47</v>
      </c>
      <c r="C548" s="1" t="s">
        <v>48</v>
      </c>
      <c r="D548" s="1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75">
      <c r="A549" s="2" t="s">
        <v>49</v>
      </c>
      <c r="B549" s="3" t="s">
        <v>50</v>
      </c>
      <c r="C549" s="1" t="s">
        <v>51</v>
      </c>
      <c r="D549" s="1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75">
      <c r="A550" s="2" t="s">
        <v>52</v>
      </c>
      <c r="B550" s="3" t="s">
        <v>53</v>
      </c>
      <c r="C550" s="1" t="s">
        <v>54</v>
      </c>
      <c r="D550" s="1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75">
      <c r="A551" s="2" t="s">
        <v>52</v>
      </c>
      <c r="B551" s="3" t="s">
        <v>53</v>
      </c>
      <c r="C551" s="1" t="s">
        <v>55</v>
      </c>
      <c r="D551" s="1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75">
      <c r="A552" s="2" t="s">
        <v>56</v>
      </c>
      <c r="B552" s="3" t="s">
        <v>57</v>
      </c>
      <c r="C552" s="1" t="s">
        <v>58</v>
      </c>
      <c r="D552" s="1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75">
      <c r="A553" s="2" t="s">
        <v>59</v>
      </c>
      <c r="B553" s="3" t="s">
        <v>60</v>
      </c>
      <c r="C553" s="1" t="s">
        <v>61</v>
      </c>
      <c r="D553" s="1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75">
      <c r="A554" s="2" t="s">
        <v>62</v>
      </c>
      <c r="B554" s="3" t="s">
        <v>63</v>
      </c>
      <c r="C554" s="1" t="s">
        <v>64</v>
      </c>
      <c r="D554" s="1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75">
      <c r="A555" s="2" t="s">
        <v>65</v>
      </c>
      <c r="B555" s="3" t="s">
        <v>66</v>
      </c>
      <c r="C555" s="1" t="s">
        <v>67</v>
      </c>
      <c r="D555" s="1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75">
      <c r="A556" s="2" t="s">
        <v>68</v>
      </c>
      <c r="B556" s="3" t="s">
        <v>69</v>
      </c>
      <c r="C556" s="1" t="s">
        <v>70</v>
      </c>
      <c r="D556" s="1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75">
      <c r="A557" s="2" t="s">
        <v>71</v>
      </c>
      <c r="B557" s="3" t="s">
        <v>72</v>
      </c>
      <c r="C557" s="1" t="s">
        <v>73</v>
      </c>
      <c r="D557" s="1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75">
      <c r="A558" s="2" t="s">
        <v>71</v>
      </c>
      <c r="B558" s="3" t="s">
        <v>72</v>
      </c>
      <c r="C558" s="1" t="s">
        <v>74</v>
      </c>
      <c r="D558" s="1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75">
      <c r="A559" s="2" t="s">
        <v>75</v>
      </c>
      <c r="B559" s="3" t="s">
        <v>76</v>
      </c>
      <c r="C559" s="1" t="s">
        <v>77</v>
      </c>
      <c r="D559" s="1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75">
      <c r="A560" s="2" t="s">
        <v>78</v>
      </c>
      <c r="B560" s="3" t="s">
        <v>79</v>
      </c>
      <c r="C560" s="1" t="s">
        <v>80</v>
      </c>
      <c r="D560" s="1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75">
      <c r="A561" s="2" t="s">
        <v>81</v>
      </c>
      <c r="B561" s="3" t="s">
        <v>82</v>
      </c>
      <c r="C561" s="1" t="s">
        <v>83</v>
      </c>
      <c r="D561" s="1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75">
      <c r="A562" s="2" t="s">
        <v>84</v>
      </c>
      <c r="B562" s="3" t="s">
        <v>85</v>
      </c>
      <c r="C562" s="1" t="s">
        <v>86</v>
      </c>
      <c r="D562" s="1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75">
      <c r="A563" s="2" t="s">
        <v>87</v>
      </c>
      <c r="B563" s="3" t="s">
        <v>88</v>
      </c>
      <c r="C563" s="1" t="s">
        <v>89</v>
      </c>
      <c r="D563" s="1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75">
      <c r="A564" s="2" t="s">
        <v>90</v>
      </c>
      <c r="B564" s="3" t="s">
        <v>91</v>
      </c>
      <c r="C564" s="1" t="s">
        <v>92</v>
      </c>
      <c r="D564" s="1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75">
      <c r="A565" s="2" t="s">
        <v>93</v>
      </c>
      <c r="B565" s="3" t="s">
        <v>94</v>
      </c>
      <c r="C565" s="1" t="s">
        <v>95</v>
      </c>
      <c r="D565" s="1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75">
      <c r="A566" s="2" t="s">
        <v>96</v>
      </c>
      <c r="B566" s="3" t="s">
        <v>97</v>
      </c>
      <c r="C566" s="1" t="s">
        <v>98</v>
      </c>
      <c r="D566" s="1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75">
      <c r="A567" s="2" t="s">
        <v>99</v>
      </c>
      <c r="B567" s="3" t="s">
        <v>100</v>
      </c>
      <c r="C567" s="1" t="s">
        <v>101</v>
      </c>
      <c r="D567" s="1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75">
      <c r="A568" s="2" t="s">
        <v>102</v>
      </c>
      <c r="B568" s="3" t="s">
        <v>103</v>
      </c>
      <c r="C568" s="1" t="s">
        <v>104</v>
      </c>
      <c r="D568" s="1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75">
      <c r="A569" s="2" t="s">
        <v>105</v>
      </c>
      <c r="B569" s="3" t="s">
        <v>106</v>
      </c>
      <c r="C569" s="1" t="s">
        <v>107</v>
      </c>
      <c r="D569" s="1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75">
      <c r="A570" s="2" t="s">
        <v>108</v>
      </c>
      <c r="B570" s="3" t="s">
        <v>109</v>
      </c>
      <c r="C570" s="1" t="s">
        <v>110</v>
      </c>
      <c r="D570" s="1" t="s">
        <v>171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75">
      <c r="A571" s="2" t="s">
        <v>111</v>
      </c>
      <c r="B571" s="3" t="s">
        <v>112</v>
      </c>
      <c r="C571" s="1" t="s">
        <v>113</v>
      </c>
      <c r="D571" s="1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75">
      <c r="A572" s="2" t="s">
        <v>114</v>
      </c>
      <c r="B572" s="3" t="s">
        <v>115</v>
      </c>
      <c r="C572" s="1" t="s">
        <v>116</v>
      </c>
      <c r="D572" s="1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75">
      <c r="A573" s="2" t="s">
        <v>114</v>
      </c>
      <c r="B573" s="3" t="s">
        <v>115</v>
      </c>
      <c r="C573" s="1" t="s">
        <v>117</v>
      </c>
      <c r="D573" s="1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75">
      <c r="A574" s="2" t="s">
        <v>114</v>
      </c>
      <c r="B574" s="3" t="s">
        <v>115</v>
      </c>
      <c r="C574" s="1" t="s">
        <v>118</v>
      </c>
      <c r="D574" s="1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75">
      <c r="A575" s="2" t="s">
        <v>119</v>
      </c>
      <c r="B575" s="3" t="s">
        <v>120</v>
      </c>
      <c r="C575" s="1" t="s">
        <v>121</v>
      </c>
      <c r="D575" s="1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75">
      <c r="A576" s="2" t="s">
        <v>122</v>
      </c>
      <c r="B576" s="3" t="s">
        <v>123</v>
      </c>
      <c r="C576" s="1" t="s">
        <v>124</v>
      </c>
      <c r="D576" s="1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75">
      <c r="A577" s="2" t="s">
        <v>125</v>
      </c>
      <c r="B577" s="3" t="s">
        <v>126</v>
      </c>
      <c r="C577" s="1" t="s">
        <v>127</v>
      </c>
      <c r="D577" s="1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75">
      <c r="A578" s="2" t="s">
        <v>128</v>
      </c>
      <c r="B578" s="3" t="s">
        <v>129</v>
      </c>
      <c r="C578" s="1" t="s">
        <v>130</v>
      </c>
      <c r="D578" s="1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75">
      <c r="A579" s="2" t="s">
        <v>131</v>
      </c>
      <c r="B579" s="3" t="s">
        <v>132</v>
      </c>
      <c r="C579" s="1" t="s">
        <v>133</v>
      </c>
      <c r="D579" s="1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75">
      <c r="A580" s="2" t="s">
        <v>134</v>
      </c>
      <c r="B580" s="3" t="s">
        <v>135</v>
      </c>
      <c r="C580" s="1" t="s">
        <v>136</v>
      </c>
      <c r="D580" s="1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75">
      <c r="A581" s="2" t="s">
        <v>137</v>
      </c>
      <c r="B581" s="3" t="s">
        <v>138</v>
      </c>
      <c r="C581" s="1" t="s">
        <v>139</v>
      </c>
      <c r="D581" s="1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75">
      <c r="A582" s="2" t="s">
        <v>140</v>
      </c>
      <c r="B582" s="3" t="s">
        <v>141</v>
      </c>
      <c r="C582" s="1" t="s">
        <v>142</v>
      </c>
      <c r="D582" s="1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75">
      <c r="A583" s="2" t="s">
        <v>143</v>
      </c>
      <c r="B583" s="3" t="s">
        <v>144</v>
      </c>
      <c r="C583" s="1" t="s">
        <v>145</v>
      </c>
      <c r="D583" s="1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75">
      <c r="A584" s="2" t="s">
        <v>143</v>
      </c>
      <c r="B584" s="3" t="s">
        <v>144</v>
      </c>
      <c r="C584" s="1" t="s">
        <v>146</v>
      </c>
      <c r="D584" s="1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75">
      <c r="A585" s="2" t="s">
        <v>147</v>
      </c>
      <c r="B585" s="3" t="s">
        <v>148</v>
      </c>
      <c r="C585" s="1" t="s">
        <v>149</v>
      </c>
      <c r="D585" s="1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75">
      <c r="A586" s="2" t="s">
        <v>150</v>
      </c>
      <c r="B586" s="3" t="s">
        <v>151</v>
      </c>
      <c r="C586" s="1" t="s">
        <v>152</v>
      </c>
      <c r="D586" s="1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75">
      <c r="A587" s="2" t="s">
        <v>153</v>
      </c>
      <c r="B587" s="3" t="s">
        <v>154</v>
      </c>
      <c r="C587" s="1" t="s">
        <v>155</v>
      </c>
      <c r="D587" s="1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75">
      <c r="A588" s="2" t="s">
        <v>156</v>
      </c>
      <c r="B588" s="3" t="s">
        <v>157</v>
      </c>
      <c r="C588" s="1" t="s">
        <v>158</v>
      </c>
      <c r="D588" s="1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75">
      <c r="A589" s="2" t="s">
        <v>159</v>
      </c>
      <c r="B589" s="3" t="s">
        <v>160</v>
      </c>
      <c r="C589" s="1" t="s">
        <v>161</v>
      </c>
      <c r="D589" s="1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75">
      <c r="A590" s="2" t="s">
        <v>162</v>
      </c>
      <c r="B590" s="3" t="s">
        <v>163</v>
      </c>
      <c r="C590" s="1" t="s">
        <v>164</v>
      </c>
      <c r="D590" s="1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75">
      <c r="A591" s="2" t="s">
        <v>165</v>
      </c>
      <c r="B591" s="3" t="s">
        <v>166</v>
      </c>
      <c r="C591" s="1" t="s">
        <v>167</v>
      </c>
      <c r="D591" s="1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75">
      <c r="A592" s="2" t="s">
        <v>8</v>
      </c>
      <c r="B592" s="3" t="s">
        <v>9</v>
      </c>
      <c r="C592" s="1" t="s">
        <v>10</v>
      </c>
      <c r="D592" s="1" t="s">
        <v>11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75">
      <c r="A593" s="2" t="s">
        <v>12</v>
      </c>
      <c r="B593" s="3" t="s">
        <v>13</v>
      </c>
      <c r="C593" s="1" t="s">
        <v>14</v>
      </c>
      <c r="D593" s="1" t="s">
        <v>11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75">
      <c r="A594" s="2" t="s">
        <v>15</v>
      </c>
      <c r="B594" s="3" t="s">
        <v>16</v>
      </c>
      <c r="C594" s="1" t="s">
        <v>17</v>
      </c>
      <c r="D594" s="1" t="s">
        <v>11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75">
      <c r="A595" s="2" t="s">
        <v>18</v>
      </c>
      <c r="B595" s="3" t="s">
        <v>19</v>
      </c>
      <c r="C595" s="1" t="s">
        <v>20</v>
      </c>
      <c r="D595" s="1" t="s">
        <v>11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75">
      <c r="A596" s="2" t="s">
        <v>21</v>
      </c>
      <c r="B596" s="3" t="s">
        <v>22</v>
      </c>
      <c r="C596" s="1" t="s">
        <v>23</v>
      </c>
      <c r="D596" s="1" t="s">
        <v>11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75">
      <c r="A597" s="2" t="s">
        <v>21</v>
      </c>
      <c r="B597" s="3" t="s">
        <v>22</v>
      </c>
      <c r="C597" s="1" t="s">
        <v>24</v>
      </c>
      <c r="D597" s="1" t="s">
        <v>11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75">
      <c r="A598" s="2" t="s">
        <v>21</v>
      </c>
      <c r="B598" s="3" t="s">
        <v>22</v>
      </c>
      <c r="C598" s="1" t="s">
        <v>25</v>
      </c>
      <c r="D598" s="1" t="s">
        <v>11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75">
      <c r="A599" s="2" t="s">
        <v>21</v>
      </c>
      <c r="B599" s="3" t="s">
        <v>22</v>
      </c>
      <c r="C599" s="1" t="s">
        <v>26</v>
      </c>
      <c r="D599" s="1" t="s">
        <v>11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75">
      <c r="A600" s="2" t="s">
        <v>27</v>
      </c>
      <c r="B600" s="3" t="s">
        <v>28</v>
      </c>
      <c r="C600" s="1" t="s">
        <v>29</v>
      </c>
      <c r="D600" s="1" t="s">
        <v>11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75">
      <c r="A601" s="2" t="s">
        <v>30</v>
      </c>
      <c r="B601" s="3" t="s">
        <v>31</v>
      </c>
      <c r="C601" s="1" t="s">
        <v>32</v>
      </c>
      <c r="D601" s="1" t="s">
        <v>11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75">
      <c r="A602" s="2" t="s">
        <v>33</v>
      </c>
      <c r="B602" s="3" t="s">
        <v>34</v>
      </c>
      <c r="C602" s="1" t="s">
        <v>35</v>
      </c>
      <c r="D602" s="1" t="s">
        <v>11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75">
      <c r="A603" s="2" t="s">
        <v>36</v>
      </c>
      <c r="B603" s="3" t="s">
        <v>37</v>
      </c>
      <c r="C603" s="1" t="s">
        <v>38</v>
      </c>
      <c r="D603" s="1" t="s">
        <v>11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75">
      <c r="A604" s="2" t="s">
        <v>36</v>
      </c>
      <c r="B604" s="3" t="s">
        <v>37</v>
      </c>
      <c r="C604" s="1" t="s">
        <v>39</v>
      </c>
      <c r="D604" s="1" t="s">
        <v>11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75">
      <c r="A605" s="2" t="s">
        <v>40</v>
      </c>
      <c r="B605" s="3" t="s">
        <v>41</v>
      </c>
      <c r="C605" s="1" t="s">
        <v>42</v>
      </c>
      <c r="D605" s="1" t="s">
        <v>11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75">
      <c r="A606" s="2" t="s">
        <v>43</v>
      </c>
      <c r="B606" s="3" t="s">
        <v>44</v>
      </c>
      <c r="C606" s="1" t="s">
        <v>45</v>
      </c>
      <c r="D606" s="1" t="s">
        <v>11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75">
      <c r="A607" s="2" t="s">
        <v>46</v>
      </c>
      <c r="B607" s="3" t="s">
        <v>47</v>
      </c>
      <c r="C607" s="1" t="s">
        <v>48</v>
      </c>
      <c r="D607" s="1" t="s">
        <v>11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75">
      <c r="A608" s="2" t="s">
        <v>49</v>
      </c>
      <c r="B608" s="3" t="s">
        <v>50</v>
      </c>
      <c r="C608" s="1" t="s">
        <v>51</v>
      </c>
      <c r="D608" s="1" t="s">
        <v>11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75">
      <c r="A609" s="2" t="s">
        <v>52</v>
      </c>
      <c r="B609" s="3" t="s">
        <v>53</v>
      </c>
      <c r="C609" s="1" t="s">
        <v>54</v>
      </c>
      <c r="D609" s="1" t="s">
        <v>11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75">
      <c r="A610" s="2" t="s">
        <v>52</v>
      </c>
      <c r="B610" s="3" t="s">
        <v>53</v>
      </c>
      <c r="C610" s="1" t="s">
        <v>55</v>
      </c>
      <c r="D610" s="1" t="s">
        <v>11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75">
      <c r="A611" s="2" t="s">
        <v>56</v>
      </c>
      <c r="B611" s="3" t="s">
        <v>57</v>
      </c>
      <c r="C611" s="1" t="s">
        <v>58</v>
      </c>
      <c r="D611" s="1" t="s">
        <v>11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75">
      <c r="A612" s="2" t="s">
        <v>59</v>
      </c>
      <c r="B612" s="3" t="s">
        <v>60</v>
      </c>
      <c r="C612" s="1" t="s">
        <v>61</v>
      </c>
      <c r="D612" s="1" t="s">
        <v>11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75">
      <c r="A613" s="2" t="s">
        <v>62</v>
      </c>
      <c r="B613" s="3" t="s">
        <v>63</v>
      </c>
      <c r="C613" s="1" t="s">
        <v>64</v>
      </c>
      <c r="D613" s="1" t="s">
        <v>11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75">
      <c r="A614" s="2" t="s">
        <v>65</v>
      </c>
      <c r="B614" s="3" t="s">
        <v>66</v>
      </c>
      <c r="C614" s="1" t="s">
        <v>67</v>
      </c>
      <c r="D614" s="1" t="s">
        <v>11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75">
      <c r="A615" s="2" t="s">
        <v>68</v>
      </c>
      <c r="B615" s="3" t="s">
        <v>69</v>
      </c>
      <c r="C615" s="1" t="s">
        <v>70</v>
      </c>
      <c r="D615" s="1" t="s">
        <v>11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75">
      <c r="A616" s="2" t="s">
        <v>71</v>
      </c>
      <c r="B616" s="3" t="s">
        <v>72</v>
      </c>
      <c r="C616" s="1" t="s">
        <v>73</v>
      </c>
      <c r="D616" s="1" t="s">
        <v>11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75">
      <c r="A617" s="2" t="s">
        <v>71</v>
      </c>
      <c r="B617" s="3" t="s">
        <v>72</v>
      </c>
      <c r="C617" s="1" t="s">
        <v>74</v>
      </c>
      <c r="D617" s="1" t="s">
        <v>11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75">
      <c r="A618" s="2" t="s">
        <v>75</v>
      </c>
      <c r="B618" s="3" t="s">
        <v>76</v>
      </c>
      <c r="C618" s="1" t="s">
        <v>77</v>
      </c>
      <c r="D618" s="1" t="s">
        <v>11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75">
      <c r="A619" s="2" t="s">
        <v>78</v>
      </c>
      <c r="B619" s="3" t="s">
        <v>79</v>
      </c>
      <c r="C619" s="1" t="s">
        <v>80</v>
      </c>
      <c r="D619" s="1" t="s">
        <v>11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75">
      <c r="A620" s="2" t="s">
        <v>81</v>
      </c>
      <c r="B620" s="3" t="s">
        <v>82</v>
      </c>
      <c r="C620" s="1" t="s">
        <v>83</v>
      </c>
      <c r="D620" s="1" t="s">
        <v>11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75">
      <c r="A621" s="2" t="s">
        <v>84</v>
      </c>
      <c r="B621" s="3" t="s">
        <v>85</v>
      </c>
      <c r="C621" s="1" t="s">
        <v>86</v>
      </c>
      <c r="D621" s="1" t="s">
        <v>11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75">
      <c r="A622" s="2" t="s">
        <v>87</v>
      </c>
      <c r="B622" s="3" t="s">
        <v>88</v>
      </c>
      <c r="C622" s="1" t="s">
        <v>89</v>
      </c>
      <c r="D622" s="1" t="s">
        <v>11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75">
      <c r="A623" s="2" t="s">
        <v>90</v>
      </c>
      <c r="B623" s="3" t="s">
        <v>91</v>
      </c>
      <c r="C623" s="1" t="s">
        <v>92</v>
      </c>
      <c r="D623" s="1" t="s">
        <v>11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75">
      <c r="A624" s="2" t="s">
        <v>93</v>
      </c>
      <c r="B624" s="3" t="s">
        <v>94</v>
      </c>
      <c r="C624" s="1" t="s">
        <v>95</v>
      </c>
      <c r="D624" s="1" t="s">
        <v>11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75">
      <c r="A625" s="2" t="s">
        <v>96</v>
      </c>
      <c r="B625" s="3" t="s">
        <v>97</v>
      </c>
      <c r="C625" s="1" t="s">
        <v>98</v>
      </c>
      <c r="D625" s="1" t="s">
        <v>11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75">
      <c r="A626" s="2" t="s">
        <v>99</v>
      </c>
      <c r="B626" s="3" t="s">
        <v>100</v>
      </c>
      <c r="C626" s="1" t="s">
        <v>101</v>
      </c>
      <c r="D626" s="1" t="s">
        <v>11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75">
      <c r="A627" s="2" t="s">
        <v>102</v>
      </c>
      <c r="B627" s="3" t="s">
        <v>103</v>
      </c>
      <c r="C627" s="1" t="s">
        <v>104</v>
      </c>
      <c r="D627" s="1" t="s">
        <v>11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75">
      <c r="A628" s="2" t="s">
        <v>105</v>
      </c>
      <c r="B628" s="3" t="s">
        <v>106</v>
      </c>
      <c r="C628" s="1" t="s">
        <v>107</v>
      </c>
      <c r="D628" s="1" t="s">
        <v>11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75">
      <c r="A629" s="2" t="s">
        <v>108</v>
      </c>
      <c r="B629" s="3" t="s">
        <v>109</v>
      </c>
      <c r="C629" s="1" t="s">
        <v>110</v>
      </c>
      <c r="D629" s="1" t="s">
        <v>11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75">
      <c r="A630" s="2" t="s">
        <v>111</v>
      </c>
      <c r="B630" s="3" t="s">
        <v>112</v>
      </c>
      <c r="C630" s="1" t="s">
        <v>113</v>
      </c>
      <c r="D630" s="1" t="s">
        <v>11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75">
      <c r="A631" s="2" t="s">
        <v>114</v>
      </c>
      <c r="B631" s="3" t="s">
        <v>115</v>
      </c>
      <c r="C631" s="1" t="s">
        <v>116</v>
      </c>
      <c r="D631" s="1" t="s">
        <v>11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75">
      <c r="A632" s="2" t="s">
        <v>114</v>
      </c>
      <c r="B632" s="3" t="s">
        <v>115</v>
      </c>
      <c r="C632" s="1" t="s">
        <v>117</v>
      </c>
      <c r="D632" s="1" t="s">
        <v>11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75">
      <c r="A633" s="2" t="s">
        <v>114</v>
      </c>
      <c r="B633" s="3" t="s">
        <v>115</v>
      </c>
      <c r="C633" s="1" t="s">
        <v>118</v>
      </c>
      <c r="D633" s="1" t="s">
        <v>11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75">
      <c r="A634" s="2" t="s">
        <v>119</v>
      </c>
      <c r="B634" s="3" t="s">
        <v>120</v>
      </c>
      <c r="C634" s="1" t="s">
        <v>121</v>
      </c>
      <c r="D634" s="1" t="s">
        <v>11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75">
      <c r="A635" s="2" t="s">
        <v>122</v>
      </c>
      <c r="B635" s="3" t="s">
        <v>123</v>
      </c>
      <c r="C635" s="1" t="s">
        <v>124</v>
      </c>
      <c r="D635" s="1" t="s">
        <v>11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75">
      <c r="A636" s="2" t="s">
        <v>125</v>
      </c>
      <c r="B636" s="3" t="s">
        <v>126</v>
      </c>
      <c r="C636" s="1" t="s">
        <v>127</v>
      </c>
      <c r="D636" s="1" t="s">
        <v>11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75">
      <c r="A637" s="2" t="s">
        <v>128</v>
      </c>
      <c r="B637" s="3" t="s">
        <v>129</v>
      </c>
      <c r="C637" s="1" t="s">
        <v>130</v>
      </c>
      <c r="D637" s="1" t="s">
        <v>11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75">
      <c r="A638" s="2" t="s">
        <v>131</v>
      </c>
      <c r="B638" s="3" t="s">
        <v>132</v>
      </c>
      <c r="C638" s="1" t="s">
        <v>133</v>
      </c>
      <c r="D638" s="1" t="s">
        <v>11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75">
      <c r="A639" s="2" t="s">
        <v>134</v>
      </c>
      <c r="B639" s="3" t="s">
        <v>135</v>
      </c>
      <c r="C639" s="1" t="s">
        <v>136</v>
      </c>
      <c r="D639" s="1" t="s">
        <v>11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75">
      <c r="A640" s="2" t="s">
        <v>137</v>
      </c>
      <c r="B640" s="3" t="s">
        <v>138</v>
      </c>
      <c r="C640" s="1" t="s">
        <v>139</v>
      </c>
      <c r="D640" s="1" t="s">
        <v>11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75">
      <c r="A641" s="2" t="s">
        <v>140</v>
      </c>
      <c r="B641" s="3" t="s">
        <v>141</v>
      </c>
      <c r="C641" s="1" t="s">
        <v>142</v>
      </c>
      <c r="D641" s="1" t="s">
        <v>11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75">
      <c r="A642" s="2" t="s">
        <v>143</v>
      </c>
      <c r="B642" s="3" t="s">
        <v>144</v>
      </c>
      <c r="C642" s="1" t="s">
        <v>145</v>
      </c>
      <c r="D642" s="1" t="s">
        <v>11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75">
      <c r="A643" s="2" t="s">
        <v>143</v>
      </c>
      <c r="B643" s="3" t="s">
        <v>144</v>
      </c>
      <c r="C643" s="1" t="s">
        <v>146</v>
      </c>
      <c r="D643" s="1" t="s">
        <v>11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75">
      <c r="A644" s="2" t="s">
        <v>147</v>
      </c>
      <c r="B644" s="3" t="s">
        <v>148</v>
      </c>
      <c r="C644" s="1" t="s">
        <v>149</v>
      </c>
      <c r="D644" s="1" t="s">
        <v>11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75">
      <c r="A645" s="2" t="s">
        <v>150</v>
      </c>
      <c r="B645" s="3" t="s">
        <v>151</v>
      </c>
      <c r="C645" s="1" t="s">
        <v>152</v>
      </c>
      <c r="D645" s="1" t="s">
        <v>11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75">
      <c r="A646" s="2" t="s">
        <v>153</v>
      </c>
      <c r="B646" s="3" t="s">
        <v>154</v>
      </c>
      <c r="C646" s="1" t="s">
        <v>155</v>
      </c>
      <c r="D646" s="1" t="s">
        <v>11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75">
      <c r="A647" s="2" t="s">
        <v>156</v>
      </c>
      <c r="B647" s="3" t="s">
        <v>157</v>
      </c>
      <c r="C647" s="1" t="s">
        <v>158</v>
      </c>
      <c r="D647" s="1" t="s">
        <v>11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75">
      <c r="A648" s="2" t="s">
        <v>159</v>
      </c>
      <c r="B648" s="3" t="s">
        <v>160</v>
      </c>
      <c r="C648" s="1" t="s">
        <v>161</v>
      </c>
      <c r="D648" s="1" t="s">
        <v>11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75">
      <c r="A649" s="2" t="s">
        <v>162</v>
      </c>
      <c r="B649" s="3" t="s">
        <v>163</v>
      </c>
      <c r="C649" s="1" t="s">
        <v>164</v>
      </c>
      <c r="D649" s="1" t="s">
        <v>11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75">
      <c r="A650" s="2" t="s">
        <v>165</v>
      </c>
      <c r="B650" s="3" t="s">
        <v>166</v>
      </c>
      <c r="C650" s="1" t="s">
        <v>167</v>
      </c>
      <c r="D650" s="1" t="s">
        <v>11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75">
      <c r="A651" s="2" t="s">
        <v>8</v>
      </c>
      <c r="B651" s="3" t="s">
        <v>9</v>
      </c>
      <c r="C651" s="1" t="s">
        <v>10</v>
      </c>
      <c r="D651" s="1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75">
      <c r="A652" s="2" t="s">
        <v>12</v>
      </c>
      <c r="B652" s="3" t="s">
        <v>13</v>
      </c>
      <c r="C652" s="1" t="s">
        <v>14</v>
      </c>
      <c r="D652" s="1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75">
      <c r="A653" s="2" t="s">
        <v>15</v>
      </c>
      <c r="B653" s="3" t="s">
        <v>16</v>
      </c>
      <c r="C653" s="1" t="s">
        <v>17</v>
      </c>
      <c r="D653" s="1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75">
      <c r="A654" s="2" t="s">
        <v>18</v>
      </c>
      <c r="B654" s="3" t="s">
        <v>19</v>
      </c>
      <c r="C654" s="1" t="s">
        <v>20</v>
      </c>
      <c r="D654" s="1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75">
      <c r="A655" s="2" t="s">
        <v>21</v>
      </c>
      <c r="B655" s="3" t="s">
        <v>22</v>
      </c>
      <c r="C655" s="1" t="s">
        <v>23</v>
      </c>
      <c r="D655" s="1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75">
      <c r="A656" s="2" t="s">
        <v>21</v>
      </c>
      <c r="B656" s="3" t="s">
        <v>22</v>
      </c>
      <c r="C656" s="1" t="s">
        <v>24</v>
      </c>
      <c r="D656" s="1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75">
      <c r="A657" s="2" t="s">
        <v>21</v>
      </c>
      <c r="B657" s="3" t="s">
        <v>22</v>
      </c>
      <c r="C657" s="1" t="s">
        <v>25</v>
      </c>
      <c r="D657" s="1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75">
      <c r="A658" s="2" t="s">
        <v>21</v>
      </c>
      <c r="B658" s="3" t="s">
        <v>22</v>
      </c>
      <c r="C658" s="1" t="s">
        <v>26</v>
      </c>
      <c r="D658" s="1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75">
      <c r="A659" s="2" t="s">
        <v>27</v>
      </c>
      <c r="B659" s="3" t="s">
        <v>28</v>
      </c>
      <c r="C659" s="1" t="s">
        <v>29</v>
      </c>
      <c r="D659" s="1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75">
      <c r="A660" s="2" t="s">
        <v>30</v>
      </c>
      <c r="B660" s="3" t="s">
        <v>31</v>
      </c>
      <c r="C660" s="1" t="s">
        <v>32</v>
      </c>
      <c r="D660" s="1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75">
      <c r="A661" s="2" t="s">
        <v>33</v>
      </c>
      <c r="B661" s="3" t="s">
        <v>34</v>
      </c>
      <c r="C661" s="1" t="s">
        <v>35</v>
      </c>
      <c r="D661" s="1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75">
      <c r="A662" s="2" t="s">
        <v>36</v>
      </c>
      <c r="B662" s="3" t="s">
        <v>37</v>
      </c>
      <c r="C662" s="1" t="s">
        <v>38</v>
      </c>
      <c r="D662" s="1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75">
      <c r="A663" s="2" t="s">
        <v>36</v>
      </c>
      <c r="B663" s="3" t="s">
        <v>37</v>
      </c>
      <c r="C663" s="1" t="s">
        <v>39</v>
      </c>
      <c r="D663" s="1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75">
      <c r="A664" s="2" t="s">
        <v>40</v>
      </c>
      <c r="B664" s="3" t="s">
        <v>41</v>
      </c>
      <c r="C664" s="1" t="s">
        <v>42</v>
      </c>
      <c r="D664" s="1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75">
      <c r="A665" s="2" t="s">
        <v>43</v>
      </c>
      <c r="B665" s="3" t="s">
        <v>44</v>
      </c>
      <c r="C665" s="1" t="s">
        <v>45</v>
      </c>
      <c r="D665" s="1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75">
      <c r="A666" s="2" t="s">
        <v>46</v>
      </c>
      <c r="B666" s="3" t="s">
        <v>47</v>
      </c>
      <c r="C666" s="1" t="s">
        <v>48</v>
      </c>
      <c r="D666" s="1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75">
      <c r="A667" s="2" t="s">
        <v>49</v>
      </c>
      <c r="B667" s="3" t="s">
        <v>50</v>
      </c>
      <c r="C667" s="1" t="s">
        <v>51</v>
      </c>
      <c r="D667" s="1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75">
      <c r="A668" s="2" t="s">
        <v>52</v>
      </c>
      <c r="B668" s="3" t="s">
        <v>53</v>
      </c>
      <c r="C668" s="1" t="s">
        <v>54</v>
      </c>
      <c r="D668" s="1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75">
      <c r="A669" s="2" t="s">
        <v>52</v>
      </c>
      <c r="B669" s="3" t="s">
        <v>53</v>
      </c>
      <c r="C669" s="1" t="s">
        <v>55</v>
      </c>
      <c r="D669" s="1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75">
      <c r="A670" s="2" t="s">
        <v>56</v>
      </c>
      <c r="B670" s="3" t="s">
        <v>57</v>
      </c>
      <c r="C670" s="1" t="s">
        <v>58</v>
      </c>
      <c r="D670" s="1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75">
      <c r="A671" s="2" t="s">
        <v>59</v>
      </c>
      <c r="B671" s="3" t="s">
        <v>60</v>
      </c>
      <c r="C671" s="1" t="s">
        <v>61</v>
      </c>
      <c r="D671" s="1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75">
      <c r="A672" s="2" t="s">
        <v>62</v>
      </c>
      <c r="B672" s="3" t="s">
        <v>63</v>
      </c>
      <c r="C672" s="1" t="s">
        <v>64</v>
      </c>
      <c r="D672" s="1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75">
      <c r="A673" s="2" t="s">
        <v>65</v>
      </c>
      <c r="B673" s="3" t="s">
        <v>66</v>
      </c>
      <c r="C673" s="1" t="s">
        <v>67</v>
      </c>
      <c r="D673" s="1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75">
      <c r="A674" s="2" t="s">
        <v>68</v>
      </c>
      <c r="B674" s="3" t="s">
        <v>69</v>
      </c>
      <c r="C674" s="1" t="s">
        <v>70</v>
      </c>
      <c r="D674" s="1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75">
      <c r="A675" s="2" t="s">
        <v>71</v>
      </c>
      <c r="B675" s="3" t="s">
        <v>72</v>
      </c>
      <c r="C675" s="1" t="s">
        <v>73</v>
      </c>
      <c r="D675" s="1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75">
      <c r="A676" s="2" t="s">
        <v>71</v>
      </c>
      <c r="B676" s="3" t="s">
        <v>72</v>
      </c>
      <c r="C676" s="1" t="s">
        <v>74</v>
      </c>
      <c r="D676" s="1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75">
      <c r="A677" s="2" t="s">
        <v>75</v>
      </c>
      <c r="B677" s="3" t="s">
        <v>76</v>
      </c>
      <c r="C677" s="1" t="s">
        <v>77</v>
      </c>
      <c r="D677" s="1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75">
      <c r="A678" s="2" t="s">
        <v>78</v>
      </c>
      <c r="B678" s="3" t="s">
        <v>79</v>
      </c>
      <c r="C678" s="1" t="s">
        <v>80</v>
      </c>
      <c r="D678" s="1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75">
      <c r="A679" s="2" t="s">
        <v>81</v>
      </c>
      <c r="B679" s="3" t="s">
        <v>82</v>
      </c>
      <c r="C679" s="1" t="s">
        <v>83</v>
      </c>
      <c r="D679" s="1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75">
      <c r="A680" s="2" t="s">
        <v>84</v>
      </c>
      <c r="B680" s="3" t="s">
        <v>85</v>
      </c>
      <c r="C680" s="1" t="s">
        <v>86</v>
      </c>
      <c r="D680" s="1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75">
      <c r="A681" s="2" t="s">
        <v>87</v>
      </c>
      <c r="B681" s="3" t="s">
        <v>88</v>
      </c>
      <c r="C681" s="1" t="s">
        <v>89</v>
      </c>
      <c r="D681" s="1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75">
      <c r="A682" s="2" t="s">
        <v>90</v>
      </c>
      <c r="B682" s="3" t="s">
        <v>91</v>
      </c>
      <c r="C682" s="1" t="s">
        <v>92</v>
      </c>
      <c r="D682" s="1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75">
      <c r="A683" s="2" t="s">
        <v>93</v>
      </c>
      <c r="B683" s="3" t="s">
        <v>94</v>
      </c>
      <c r="C683" s="1" t="s">
        <v>95</v>
      </c>
      <c r="D683" s="1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75">
      <c r="A684" s="2" t="s">
        <v>96</v>
      </c>
      <c r="B684" s="3" t="s">
        <v>97</v>
      </c>
      <c r="C684" s="1" t="s">
        <v>98</v>
      </c>
      <c r="D684" s="1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75">
      <c r="A685" s="2" t="s">
        <v>99</v>
      </c>
      <c r="B685" s="3" t="s">
        <v>100</v>
      </c>
      <c r="C685" s="1" t="s">
        <v>101</v>
      </c>
      <c r="D685" s="1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75">
      <c r="A686" s="2" t="s">
        <v>102</v>
      </c>
      <c r="B686" s="3" t="s">
        <v>103</v>
      </c>
      <c r="C686" s="1" t="s">
        <v>104</v>
      </c>
      <c r="D686" s="1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75">
      <c r="A687" s="2" t="s">
        <v>105</v>
      </c>
      <c r="B687" s="3" t="s">
        <v>106</v>
      </c>
      <c r="C687" s="1" t="s">
        <v>107</v>
      </c>
      <c r="D687" s="1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75">
      <c r="A688" s="2" t="s">
        <v>108</v>
      </c>
      <c r="B688" s="3" t="s">
        <v>109</v>
      </c>
      <c r="C688" s="1" t="s">
        <v>110</v>
      </c>
      <c r="D688" s="1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75">
      <c r="A689" s="2" t="s">
        <v>111</v>
      </c>
      <c r="B689" s="3" t="s">
        <v>112</v>
      </c>
      <c r="C689" s="1" t="s">
        <v>113</v>
      </c>
      <c r="D689" s="1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75">
      <c r="A690" s="2" t="s">
        <v>114</v>
      </c>
      <c r="B690" s="3" t="s">
        <v>115</v>
      </c>
      <c r="C690" s="1" t="s">
        <v>116</v>
      </c>
      <c r="D690" s="1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75">
      <c r="A691" s="2" t="s">
        <v>114</v>
      </c>
      <c r="B691" s="3" t="s">
        <v>115</v>
      </c>
      <c r="C691" s="1" t="s">
        <v>117</v>
      </c>
      <c r="D691" s="1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75">
      <c r="A692" s="2" t="s">
        <v>114</v>
      </c>
      <c r="B692" s="3" t="s">
        <v>115</v>
      </c>
      <c r="C692" s="1" t="s">
        <v>118</v>
      </c>
      <c r="D692" s="1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75">
      <c r="A693" s="2" t="s">
        <v>119</v>
      </c>
      <c r="B693" s="3" t="s">
        <v>120</v>
      </c>
      <c r="C693" s="1" t="s">
        <v>121</v>
      </c>
      <c r="D693" s="1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75">
      <c r="A694" s="2" t="s">
        <v>122</v>
      </c>
      <c r="B694" s="3" t="s">
        <v>123</v>
      </c>
      <c r="C694" s="1" t="s">
        <v>124</v>
      </c>
      <c r="D694" s="1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75">
      <c r="A695" s="2" t="s">
        <v>125</v>
      </c>
      <c r="B695" s="3" t="s">
        <v>126</v>
      </c>
      <c r="C695" s="1" t="s">
        <v>127</v>
      </c>
      <c r="D695" s="1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75">
      <c r="A696" s="2" t="s">
        <v>128</v>
      </c>
      <c r="B696" s="3" t="s">
        <v>129</v>
      </c>
      <c r="C696" s="1" t="s">
        <v>130</v>
      </c>
      <c r="D696" s="1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75">
      <c r="A697" s="2" t="s">
        <v>131</v>
      </c>
      <c r="B697" s="3" t="s">
        <v>132</v>
      </c>
      <c r="C697" s="1" t="s">
        <v>133</v>
      </c>
      <c r="D697" s="1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75">
      <c r="A698" s="2" t="s">
        <v>134</v>
      </c>
      <c r="B698" s="3" t="s">
        <v>135</v>
      </c>
      <c r="C698" s="1" t="s">
        <v>136</v>
      </c>
      <c r="D698" s="1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75">
      <c r="A699" s="2" t="s">
        <v>137</v>
      </c>
      <c r="B699" s="3" t="s">
        <v>138</v>
      </c>
      <c r="C699" s="1" t="s">
        <v>139</v>
      </c>
      <c r="D699" s="1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75">
      <c r="A700" s="2" t="s">
        <v>140</v>
      </c>
      <c r="B700" s="3" t="s">
        <v>141</v>
      </c>
      <c r="C700" s="1" t="s">
        <v>142</v>
      </c>
      <c r="D700" s="1" t="s">
        <v>168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75">
      <c r="A701" s="2" t="s">
        <v>143</v>
      </c>
      <c r="B701" s="3" t="s">
        <v>144</v>
      </c>
      <c r="C701" s="1" t="s">
        <v>145</v>
      </c>
      <c r="D701" s="1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75">
      <c r="A702" s="2" t="s">
        <v>143</v>
      </c>
      <c r="B702" s="3" t="s">
        <v>144</v>
      </c>
      <c r="C702" s="1" t="s">
        <v>146</v>
      </c>
      <c r="D702" s="1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75">
      <c r="A703" s="2" t="s">
        <v>147</v>
      </c>
      <c r="B703" s="3" t="s">
        <v>148</v>
      </c>
      <c r="C703" s="1" t="s">
        <v>149</v>
      </c>
      <c r="D703" s="1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75">
      <c r="A704" s="2" t="s">
        <v>150</v>
      </c>
      <c r="B704" s="3" t="s">
        <v>151</v>
      </c>
      <c r="C704" s="1" t="s">
        <v>152</v>
      </c>
      <c r="D704" s="1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75">
      <c r="A705" s="2" t="s">
        <v>153</v>
      </c>
      <c r="B705" s="3" t="s">
        <v>154</v>
      </c>
      <c r="C705" s="1" t="s">
        <v>155</v>
      </c>
      <c r="D705" s="1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75">
      <c r="A706" s="2" t="s">
        <v>156</v>
      </c>
      <c r="B706" s="3" t="s">
        <v>157</v>
      </c>
      <c r="C706" s="1" t="s">
        <v>158</v>
      </c>
      <c r="D706" s="1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75">
      <c r="A707" s="2" t="s">
        <v>159</v>
      </c>
      <c r="B707" s="3" t="s">
        <v>160</v>
      </c>
      <c r="C707" s="1" t="s">
        <v>161</v>
      </c>
      <c r="D707" s="1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75">
      <c r="A708" s="2" t="s">
        <v>162</v>
      </c>
      <c r="B708" s="3" t="s">
        <v>163</v>
      </c>
      <c r="C708" s="1" t="s">
        <v>164</v>
      </c>
      <c r="D708" s="1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75">
      <c r="A709" s="2" t="s">
        <v>165</v>
      </c>
      <c r="B709" s="3" t="s">
        <v>166</v>
      </c>
      <c r="C709" s="1" t="s">
        <v>167</v>
      </c>
      <c r="D709" s="1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75">
      <c r="A710" s="2" t="s">
        <v>8</v>
      </c>
      <c r="B710" s="3" t="s">
        <v>9</v>
      </c>
      <c r="C710" s="1" t="s">
        <v>10</v>
      </c>
      <c r="D710" s="1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75">
      <c r="A711" s="2" t="s">
        <v>12</v>
      </c>
      <c r="B711" s="3" t="s">
        <v>13</v>
      </c>
      <c r="C711" s="1" t="s">
        <v>14</v>
      </c>
      <c r="D711" s="1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75">
      <c r="A712" s="2" t="s">
        <v>15</v>
      </c>
      <c r="B712" s="3" t="s">
        <v>16</v>
      </c>
      <c r="C712" s="1" t="s">
        <v>17</v>
      </c>
      <c r="D712" s="1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75">
      <c r="A713" s="2" t="s">
        <v>18</v>
      </c>
      <c r="B713" s="3" t="s">
        <v>19</v>
      </c>
      <c r="C713" s="1" t="s">
        <v>20</v>
      </c>
      <c r="D713" s="1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75">
      <c r="A714" s="2" t="s">
        <v>21</v>
      </c>
      <c r="B714" s="3" t="s">
        <v>22</v>
      </c>
      <c r="C714" s="1" t="s">
        <v>23</v>
      </c>
      <c r="D714" s="1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75">
      <c r="A715" s="2" t="s">
        <v>21</v>
      </c>
      <c r="B715" s="3" t="s">
        <v>22</v>
      </c>
      <c r="C715" s="1" t="s">
        <v>24</v>
      </c>
      <c r="D715" s="1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75">
      <c r="A716" s="2" t="s">
        <v>21</v>
      </c>
      <c r="B716" s="3" t="s">
        <v>22</v>
      </c>
      <c r="C716" s="1" t="s">
        <v>25</v>
      </c>
      <c r="D716" s="1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75">
      <c r="A717" s="2" t="s">
        <v>21</v>
      </c>
      <c r="B717" s="3" t="s">
        <v>22</v>
      </c>
      <c r="C717" s="1" t="s">
        <v>26</v>
      </c>
      <c r="D717" s="1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75">
      <c r="A718" s="2" t="s">
        <v>27</v>
      </c>
      <c r="B718" s="3" t="s">
        <v>28</v>
      </c>
      <c r="C718" s="1" t="s">
        <v>29</v>
      </c>
      <c r="D718" s="1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75">
      <c r="A719" s="2" t="s">
        <v>30</v>
      </c>
      <c r="B719" s="3" t="s">
        <v>31</v>
      </c>
      <c r="C719" s="1" t="s">
        <v>32</v>
      </c>
      <c r="D719" s="1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75">
      <c r="A720" s="2" t="s">
        <v>33</v>
      </c>
      <c r="B720" s="3" t="s">
        <v>34</v>
      </c>
      <c r="C720" s="1" t="s">
        <v>35</v>
      </c>
      <c r="D720" s="1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75">
      <c r="A721" s="2" t="s">
        <v>36</v>
      </c>
      <c r="B721" s="3" t="s">
        <v>37</v>
      </c>
      <c r="C721" s="1" t="s">
        <v>38</v>
      </c>
      <c r="D721" s="1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75">
      <c r="A722" s="2" t="s">
        <v>36</v>
      </c>
      <c r="B722" s="3" t="s">
        <v>37</v>
      </c>
      <c r="C722" s="1" t="s">
        <v>39</v>
      </c>
      <c r="D722" s="1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75">
      <c r="A723" s="2" t="s">
        <v>40</v>
      </c>
      <c r="B723" s="3" t="s">
        <v>41</v>
      </c>
      <c r="C723" s="1" t="s">
        <v>42</v>
      </c>
      <c r="D723" s="1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75">
      <c r="A724" s="2" t="s">
        <v>43</v>
      </c>
      <c r="B724" s="3" t="s">
        <v>44</v>
      </c>
      <c r="C724" s="1" t="s">
        <v>45</v>
      </c>
      <c r="D724" s="1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75">
      <c r="A725" s="2" t="s">
        <v>46</v>
      </c>
      <c r="B725" s="3" t="s">
        <v>47</v>
      </c>
      <c r="C725" s="1" t="s">
        <v>48</v>
      </c>
      <c r="D725" s="1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75">
      <c r="A726" s="2" t="s">
        <v>49</v>
      </c>
      <c r="B726" s="3" t="s">
        <v>50</v>
      </c>
      <c r="C726" s="1" t="s">
        <v>51</v>
      </c>
      <c r="D726" s="1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75">
      <c r="A727" s="2" t="s">
        <v>52</v>
      </c>
      <c r="B727" s="3" t="s">
        <v>53</v>
      </c>
      <c r="C727" s="1" t="s">
        <v>54</v>
      </c>
      <c r="D727" s="1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75">
      <c r="A728" s="2" t="s">
        <v>52</v>
      </c>
      <c r="B728" s="3" t="s">
        <v>53</v>
      </c>
      <c r="C728" s="1" t="s">
        <v>55</v>
      </c>
      <c r="D728" s="1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75">
      <c r="A729" s="2" t="s">
        <v>56</v>
      </c>
      <c r="B729" s="3" t="s">
        <v>57</v>
      </c>
      <c r="C729" s="1" t="s">
        <v>58</v>
      </c>
      <c r="D729" s="1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75">
      <c r="A730" s="2" t="s">
        <v>59</v>
      </c>
      <c r="B730" s="3" t="s">
        <v>60</v>
      </c>
      <c r="C730" s="1" t="s">
        <v>61</v>
      </c>
      <c r="D730" s="1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75">
      <c r="A731" s="2" t="s">
        <v>62</v>
      </c>
      <c r="B731" s="3" t="s">
        <v>63</v>
      </c>
      <c r="C731" s="1" t="s">
        <v>64</v>
      </c>
      <c r="D731" s="1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75">
      <c r="A732" s="2" t="s">
        <v>65</v>
      </c>
      <c r="B732" s="3" t="s">
        <v>66</v>
      </c>
      <c r="C732" s="1" t="s">
        <v>67</v>
      </c>
      <c r="D732" s="1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75">
      <c r="A733" s="2" t="s">
        <v>68</v>
      </c>
      <c r="B733" s="3" t="s">
        <v>69</v>
      </c>
      <c r="C733" s="1" t="s">
        <v>70</v>
      </c>
      <c r="D733" s="1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75">
      <c r="A734" s="2" t="s">
        <v>71</v>
      </c>
      <c r="B734" s="3" t="s">
        <v>72</v>
      </c>
      <c r="C734" s="1" t="s">
        <v>73</v>
      </c>
      <c r="D734" s="1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75">
      <c r="A735" s="2" t="s">
        <v>71</v>
      </c>
      <c r="B735" s="3" t="s">
        <v>72</v>
      </c>
      <c r="C735" s="1" t="s">
        <v>74</v>
      </c>
      <c r="D735" s="1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75">
      <c r="A736" s="2" t="s">
        <v>75</v>
      </c>
      <c r="B736" s="3" t="s">
        <v>76</v>
      </c>
      <c r="C736" s="1" t="s">
        <v>77</v>
      </c>
      <c r="D736" s="1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75">
      <c r="A737" s="2" t="s">
        <v>78</v>
      </c>
      <c r="B737" s="3" t="s">
        <v>79</v>
      </c>
      <c r="C737" s="1" t="s">
        <v>80</v>
      </c>
      <c r="D737" s="1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75">
      <c r="A738" s="2" t="s">
        <v>81</v>
      </c>
      <c r="B738" s="3" t="s">
        <v>82</v>
      </c>
      <c r="C738" s="1" t="s">
        <v>83</v>
      </c>
      <c r="D738" s="1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75">
      <c r="A739" s="2" t="s">
        <v>84</v>
      </c>
      <c r="B739" s="3" t="s">
        <v>85</v>
      </c>
      <c r="C739" s="1" t="s">
        <v>86</v>
      </c>
      <c r="D739" s="1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75">
      <c r="A740" s="2" t="s">
        <v>87</v>
      </c>
      <c r="B740" s="3" t="s">
        <v>88</v>
      </c>
      <c r="C740" s="1" t="s">
        <v>89</v>
      </c>
      <c r="D740" s="1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75">
      <c r="A741" s="2" t="s">
        <v>90</v>
      </c>
      <c r="B741" s="3" t="s">
        <v>91</v>
      </c>
      <c r="C741" s="1" t="s">
        <v>92</v>
      </c>
      <c r="D741" s="1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75">
      <c r="A742" s="2" t="s">
        <v>93</v>
      </c>
      <c r="B742" s="3" t="s">
        <v>94</v>
      </c>
      <c r="C742" s="1" t="s">
        <v>95</v>
      </c>
      <c r="D742" s="1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75">
      <c r="A743" s="2" t="s">
        <v>96</v>
      </c>
      <c r="B743" s="3" t="s">
        <v>97</v>
      </c>
      <c r="C743" s="1" t="s">
        <v>98</v>
      </c>
      <c r="D743" s="1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75">
      <c r="A744" s="2" t="s">
        <v>99</v>
      </c>
      <c r="B744" s="3" t="s">
        <v>100</v>
      </c>
      <c r="C744" s="1" t="s">
        <v>101</v>
      </c>
      <c r="D744" s="1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75">
      <c r="A745" s="2" t="s">
        <v>102</v>
      </c>
      <c r="B745" s="3" t="s">
        <v>103</v>
      </c>
      <c r="C745" s="1" t="s">
        <v>104</v>
      </c>
      <c r="D745" s="1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75">
      <c r="A746" s="2" t="s">
        <v>105</v>
      </c>
      <c r="B746" s="3" t="s">
        <v>106</v>
      </c>
      <c r="C746" s="1" t="s">
        <v>107</v>
      </c>
      <c r="D746" s="1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75">
      <c r="A747" s="2" t="s">
        <v>108</v>
      </c>
      <c r="B747" s="3" t="s">
        <v>109</v>
      </c>
      <c r="C747" s="1" t="s">
        <v>110</v>
      </c>
      <c r="D747" s="1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75">
      <c r="A748" s="2" t="s">
        <v>111</v>
      </c>
      <c r="B748" s="3" t="s">
        <v>112</v>
      </c>
      <c r="C748" s="1" t="s">
        <v>113</v>
      </c>
      <c r="D748" s="1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75">
      <c r="A749" s="2" t="s">
        <v>114</v>
      </c>
      <c r="B749" s="3" t="s">
        <v>115</v>
      </c>
      <c r="C749" s="1" t="s">
        <v>116</v>
      </c>
      <c r="D749" s="1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75">
      <c r="A750" s="2" t="s">
        <v>114</v>
      </c>
      <c r="B750" s="3" t="s">
        <v>115</v>
      </c>
      <c r="C750" s="1" t="s">
        <v>117</v>
      </c>
      <c r="D750" s="1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75">
      <c r="A751" s="2" t="s">
        <v>114</v>
      </c>
      <c r="B751" s="3" t="s">
        <v>115</v>
      </c>
      <c r="C751" s="1" t="s">
        <v>118</v>
      </c>
      <c r="D751" s="1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75">
      <c r="A752" s="2" t="s">
        <v>119</v>
      </c>
      <c r="B752" s="3" t="s">
        <v>120</v>
      </c>
      <c r="C752" s="1" t="s">
        <v>121</v>
      </c>
      <c r="D752" s="1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75">
      <c r="A753" s="2" t="s">
        <v>122</v>
      </c>
      <c r="B753" s="3" t="s">
        <v>123</v>
      </c>
      <c r="C753" s="1" t="s">
        <v>124</v>
      </c>
      <c r="D753" s="1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75">
      <c r="A754" s="2" t="s">
        <v>125</v>
      </c>
      <c r="B754" s="3" t="s">
        <v>126</v>
      </c>
      <c r="C754" s="1" t="s">
        <v>127</v>
      </c>
      <c r="D754" s="1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75">
      <c r="A755" s="2" t="s">
        <v>128</v>
      </c>
      <c r="B755" s="3" t="s">
        <v>129</v>
      </c>
      <c r="C755" s="1" t="s">
        <v>130</v>
      </c>
      <c r="D755" s="1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75">
      <c r="A756" s="2" t="s">
        <v>131</v>
      </c>
      <c r="B756" s="3" t="s">
        <v>132</v>
      </c>
      <c r="C756" s="1" t="s">
        <v>133</v>
      </c>
      <c r="D756" s="1" t="s">
        <v>169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75">
      <c r="A757" s="2" t="s">
        <v>134</v>
      </c>
      <c r="B757" s="3" t="s">
        <v>135</v>
      </c>
      <c r="C757" s="1" t="s">
        <v>136</v>
      </c>
      <c r="D757" s="1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75">
      <c r="A758" s="2" t="s">
        <v>137</v>
      </c>
      <c r="B758" s="3" t="s">
        <v>138</v>
      </c>
      <c r="C758" s="1" t="s">
        <v>139</v>
      </c>
      <c r="D758" s="1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75">
      <c r="A759" s="2" t="s">
        <v>140</v>
      </c>
      <c r="B759" s="3" t="s">
        <v>141</v>
      </c>
      <c r="C759" s="1" t="s">
        <v>142</v>
      </c>
      <c r="D759" s="1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75">
      <c r="A760" s="2" t="s">
        <v>143</v>
      </c>
      <c r="B760" s="3" t="s">
        <v>144</v>
      </c>
      <c r="C760" s="1" t="s">
        <v>145</v>
      </c>
      <c r="D760" s="1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75">
      <c r="A761" s="2" t="s">
        <v>143</v>
      </c>
      <c r="B761" s="3" t="s">
        <v>144</v>
      </c>
      <c r="C761" s="1" t="s">
        <v>146</v>
      </c>
      <c r="D761" s="1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75">
      <c r="A762" s="2" t="s">
        <v>147</v>
      </c>
      <c r="B762" s="3" t="s">
        <v>148</v>
      </c>
      <c r="C762" s="1" t="s">
        <v>149</v>
      </c>
      <c r="D762" s="1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75">
      <c r="A763" s="2" t="s">
        <v>150</v>
      </c>
      <c r="B763" s="3" t="s">
        <v>151</v>
      </c>
      <c r="C763" s="1" t="s">
        <v>152</v>
      </c>
      <c r="D763" s="1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75">
      <c r="A764" s="2" t="s">
        <v>153</v>
      </c>
      <c r="B764" s="3" t="s">
        <v>154</v>
      </c>
      <c r="C764" s="1" t="s">
        <v>155</v>
      </c>
      <c r="D764" s="1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75">
      <c r="A765" s="2" t="s">
        <v>156</v>
      </c>
      <c r="B765" s="3" t="s">
        <v>157</v>
      </c>
      <c r="C765" s="1" t="s">
        <v>158</v>
      </c>
      <c r="D765" s="1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75">
      <c r="A766" s="2" t="s">
        <v>159</v>
      </c>
      <c r="B766" s="3" t="s">
        <v>160</v>
      </c>
      <c r="C766" s="1" t="s">
        <v>161</v>
      </c>
      <c r="D766" s="1" t="s">
        <v>169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75">
      <c r="A767" s="2" t="s">
        <v>162</v>
      </c>
      <c r="B767" s="3" t="s">
        <v>163</v>
      </c>
      <c r="C767" s="1" t="s">
        <v>164</v>
      </c>
      <c r="D767" s="1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75">
      <c r="A768" s="2" t="s">
        <v>165</v>
      </c>
      <c r="B768" s="3" t="s">
        <v>166</v>
      </c>
      <c r="C768" s="1" t="s">
        <v>167</v>
      </c>
      <c r="D768" s="1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75">
      <c r="A769" s="2" t="s">
        <v>8</v>
      </c>
      <c r="B769" s="3" t="s">
        <v>9</v>
      </c>
      <c r="C769" s="1" t="s">
        <v>10</v>
      </c>
      <c r="D769" s="1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75">
      <c r="A770" s="2" t="s">
        <v>12</v>
      </c>
      <c r="B770" s="3" t="s">
        <v>13</v>
      </c>
      <c r="C770" s="1" t="s">
        <v>14</v>
      </c>
      <c r="D770" s="1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75">
      <c r="A771" s="2" t="s">
        <v>15</v>
      </c>
      <c r="B771" s="3" t="s">
        <v>16</v>
      </c>
      <c r="C771" s="1" t="s">
        <v>17</v>
      </c>
      <c r="D771" s="1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75">
      <c r="A772" s="2" t="s">
        <v>18</v>
      </c>
      <c r="B772" s="3" t="s">
        <v>19</v>
      </c>
      <c r="C772" s="1" t="s">
        <v>20</v>
      </c>
      <c r="D772" s="1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75">
      <c r="A773" s="2" t="s">
        <v>21</v>
      </c>
      <c r="B773" s="3" t="s">
        <v>22</v>
      </c>
      <c r="C773" s="1" t="s">
        <v>23</v>
      </c>
      <c r="D773" s="1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75">
      <c r="A774" s="2" t="s">
        <v>21</v>
      </c>
      <c r="B774" s="3" t="s">
        <v>22</v>
      </c>
      <c r="C774" s="1" t="s">
        <v>24</v>
      </c>
      <c r="D774" s="1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75">
      <c r="A775" s="2" t="s">
        <v>21</v>
      </c>
      <c r="B775" s="3" t="s">
        <v>22</v>
      </c>
      <c r="C775" s="1" t="s">
        <v>25</v>
      </c>
      <c r="D775" s="1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75">
      <c r="A776" s="2" t="s">
        <v>21</v>
      </c>
      <c r="B776" s="3" t="s">
        <v>22</v>
      </c>
      <c r="C776" s="1" t="s">
        <v>26</v>
      </c>
      <c r="D776" s="1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75">
      <c r="A777" s="2" t="s">
        <v>27</v>
      </c>
      <c r="B777" s="3" t="s">
        <v>28</v>
      </c>
      <c r="C777" s="1" t="s">
        <v>29</v>
      </c>
      <c r="D777" s="1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75">
      <c r="A778" s="2" t="s">
        <v>30</v>
      </c>
      <c r="B778" s="3" t="s">
        <v>31</v>
      </c>
      <c r="C778" s="1" t="s">
        <v>32</v>
      </c>
      <c r="D778" s="1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75">
      <c r="A779" s="2" t="s">
        <v>33</v>
      </c>
      <c r="B779" s="3" t="s">
        <v>34</v>
      </c>
      <c r="C779" s="1" t="s">
        <v>35</v>
      </c>
      <c r="D779" s="1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75">
      <c r="A780" s="2" t="s">
        <v>36</v>
      </c>
      <c r="B780" s="3" t="s">
        <v>37</v>
      </c>
      <c r="C780" s="1" t="s">
        <v>38</v>
      </c>
      <c r="D780" s="1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75">
      <c r="A781" s="2" t="s">
        <v>36</v>
      </c>
      <c r="B781" s="3" t="s">
        <v>37</v>
      </c>
      <c r="C781" s="1" t="s">
        <v>39</v>
      </c>
      <c r="D781" s="1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75">
      <c r="A782" s="2" t="s">
        <v>40</v>
      </c>
      <c r="B782" s="3" t="s">
        <v>41</v>
      </c>
      <c r="C782" s="1" t="s">
        <v>42</v>
      </c>
      <c r="D782" s="1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75">
      <c r="A783" s="2" t="s">
        <v>43</v>
      </c>
      <c r="B783" s="3" t="s">
        <v>44</v>
      </c>
      <c r="C783" s="1" t="s">
        <v>45</v>
      </c>
      <c r="D783" s="1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75">
      <c r="A784" s="2" t="s">
        <v>46</v>
      </c>
      <c r="B784" s="3" t="s">
        <v>47</v>
      </c>
      <c r="C784" s="1" t="s">
        <v>48</v>
      </c>
      <c r="D784" s="1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75">
      <c r="A785" s="2" t="s">
        <v>49</v>
      </c>
      <c r="B785" s="3" t="s">
        <v>50</v>
      </c>
      <c r="C785" s="1" t="s">
        <v>51</v>
      </c>
      <c r="D785" s="1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75">
      <c r="A786" s="2" t="s">
        <v>52</v>
      </c>
      <c r="B786" s="3" t="s">
        <v>53</v>
      </c>
      <c r="C786" s="1" t="s">
        <v>54</v>
      </c>
      <c r="D786" s="1" t="s">
        <v>170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75">
      <c r="A787" s="2" t="s">
        <v>52</v>
      </c>
      <c r="B787" s="3" t="s">
        <v>53</v>
      </c>
      <c r="C787" s="1" t="s">
        <v>55</v>
      </c>
      <c r="D787" s="1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75">
      <c r="A788" s="2" t="s">
        <v>56</v>
      </c>
      <c r="B788" s="3" t="s">
        <v>57</v>
      </c>
      <c r="C788" s="1" t="s">
        <v>58</v>
      </c>
      <c r="D788" s="1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75">
      <c r="A789" s="2" t="s">
        <v>59</v>
      </c>
      <c r="B789" s="3" t="s">
        <v>60</v>
      </c>
      <c r="C789" s="1" t="s">
        <v>61</v>
      </c>
      <c r="D789" s="1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75">
      <c r="A790" s="2" t="s">
        <v>62</v>
      </c>
      <c r="B790" s="3" t="s">
        <v>63</v>
      </c>
      <c r="C790" s="1" t="s">
        <v>64</v>
      </c>
      <c r="D790" s="1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75">
      <c r="A791" s="2" t="s">
        <v>65</v>
      </c>
      <c r="B791" s="3" t="s">
        <v>66</v>
      </c>
      <c r="C791" s="1" t="s">
        <v>67</v>
      </c>
      <c r="D791" s="1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75">
      <c r="A792" s="2" t="s">
        <v>68</v>
      </c>
      <c r="B792" s="3" t="s">
        <v>69</v>
      </c>
      <c r="C792" s="1" t="s">
        <v>70</v>
      </c>
      <c r="D792" s="1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75">
      <c r="A793" s="2" t="s">
        <v>71</v>
      </c>
      <c r="B793" s="3" t="s">
        <v>72</v>
      </c>
      <c r="C793" s="1" t="s">
        <v>73</v>
      </c>
      <c r="D793" s="1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75">
      <c r="A794" s="2" t="s">
        <v>71</v>
      </c>
      <c r="B794" s="3" t="s">
        <v>72</v>
      </c>
      <c r="C794" s="1" t="s">
        <v>74</v>
      </c>
      <c r="D794" s="1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75">
      <c r="A795" s="2" t="s">
        <v>75</v>
      </c>
      <c r="B795" s="3" t="s">
        <v>76</v>
      </c>
      <c r="C795" s="1" t="s">
        <v>77</v>
      </c>
      <c r="D795" s="1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75">
      <c r="A796" s="2" t="s">
        <v>78</v>
      </c>
      <c r="B796" s="3" t="s">
        <v>79</v>
      </c>
      <c r="C796" s="1" t="s">
        <v>80</v>
      </c>
      <c r="D796" s="1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75">
      <c r="A797" s="2" t="s">
        <v>81</v>
      </c>
      <c r="B797" s="3" t="s">
        <v>82</v>
      </c>
      <c r="C797" s="1" t="s">
        <v>83</v>
      </c>
      <c r="D797" s="1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75">
      <c r="A798" s="2" t="s">
        <v>84</v>
      </c>
      <c r="B798" s="3" t="s">
        <v>85</v>
      </c>
      <c r="C798" s="1" t="s">
        <v>86</v>
      </c>
      <c r="D798" s="1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75">
      <c r="A799" s="2" t="s">
        <v>87</v>
      </c>
      <c r="B799" s="3" t="s">
        <v>88</v>
      </c>
      <c r="C799" s="1" t="s">
        <v>89</v>
      </c>
      <c r="D799" s="1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75">
      <c r="A800" s="2" t="s">
        <v>90</v>
      </c>
      <c r="B800" s="3" t="s">
        <v>91</v>
      </c>
      <c r="C800" s="1" t="s">
        <v>92</v>
      </c>
      <c r="D800" s="1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75">
      <c r="A801" s="2" t="s">
        <v>93</v>
      </c>
      <c r="B801" s="3" t="s">
        <v>94</v>
      </c>
      <c r="C801" s="1" t="s">
        <v>95</v>
      </c>
      <c r="D801" s="1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75">
      <c r="A802" s="2" t="s">
        <v>96</v>
      </c>
      <c r="B802" s="3" t="s">
        <v>97</v>
      </c>
      <c r="C802" s="1" t="s">
        <v>98</v>
      </c>
      <c r="D802" s="1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75">
      <c r="A803" s="2" t="s">
        <v>99</v>
      </c>
      <c r="B803" s="3" t="s">
        <v>100</v>
      </c>
      <c r="C803" s="1" t="s">
        <v>101</v>
      </c>
      <c r="D803" s="1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75">
      <c r="A804" s="2" t="s">
        <v>102</v>
      </c>
      <c r="B804" s="3" t="s">
        <v>103</v>
      </c>
      <c r="C804" s="1" t="s">
        <v>104</v>
      </c>
      <c r="D804" s="1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75">
      <c r="A805" s="2" t="s">
        <v>105</v>
      </c>
      <c r="B805" s="3" t="s">
        <v>106</v>
      </c>
      <c r="C805" s="1" t="s">
        <v>107</v>
      </c>
      <c r="D805" s="1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75">
      <c r="A806" s="2" t="s">
        <v>108</v>
      </c>
      <c r="B806" s="3" t="s">
        <v>109</v>
      </c>
      <c r="C806" s="1" t="s">
        <v>110</v>
      </c>
      <c r="D806" s="1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75">
      <c r="A807" s="2" t="s">
        <v>111</v>
      </c>
      <c r="B807" s="3" t="s">
        <v>112</v>
      </c>
      <c r="C807" s="1" t="s">
        <v>113</v>
      </c>
      <c r="D807" s="1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75">
      <c r="A808" s="2" t="s">
        <v>114</v>
      </c>
      <c r="B808" s="3" t="s">
        <v>115</v>
      </c>
      <c r="C808" s="1" t="s">
        <v>116</v>
      </c>
      <c r="D808" s="1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75">
      <c r="A809" s="2" t="s">
        <v>114</v>
      </c>
      <c r="B809" s="3" t="s">
        <v>115</v>
      </c>
      <c r="C809" s="1" t="s">
        <v>117</v>
      </c>
      <c r="D809" s="1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75">
      <c r="A810" s="2" t="s">
        <v>114</v>
      </c>
      <c r="B810" s="3" t="s">
        <v>115</v>
      </c>
      <c r="C810" s="1" t="s">
        <v>118</v>
      </c>
      <c r="D810" s="1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75">
      <c r="A811" s="2" t="s">
        <v>119</v>
      </c>
      <c r="B811" s="3" t="s">
        <v>120</v>
      </c>
      <c r="C811" s="1" t="s">
        <v>121</v>
      </c>
      <c r="D811" s="1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75">
      <c r="A812" s="2" t="s">
        <v>122</v>
      </c>
      <c r="B812" s="3" t="s">
        <v>123</v>
      </c>
      <c r="C812" s="1" t="s">
        <v>124</v>
      </c>
      <c r="D812" s="1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75">
      <c r="A813" s="2" t="s">
        <v>125</v>
      </c>
      <c r="B813" s="3" t="s">
        <v>126</v>
      </c>
      <c r="C813" s="1" t="s">
        <v>127</v>
      </c>
      <c r="D813" s="1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75">
      <c r="A814" s="2" t="s">
        <v>128</v>
      </c>
      <c r="B814" s="3" t="s">
        <v>129</v>
      </c>
      <c r="C814" s="1" t="s">
        <v>130</v>
      </c>
      <c r="D814" s="1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75">
      <c r="A815" s="2" t="s">
        <v>131</v>
      </c>
      <c r="B815" s="3" t="s">
        <v>132</v>
      </c>
      <c r="C815" s="1" t="s">
        <v>133</v>
      </c>
      <c r="D815" s="1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75">
      <c r="A816" s="2" t="s">
        <v>134</v>
      </c>
      <c r="B816" s="3" t="s">
        <v>135</v>
      </c>
      <c r="C816" s="1" t="s">
        <v>136</v>
      </c>
      <c r="D816" s="1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75">
      <c r="A817" s="2" t="s">
        <v>137</v>
      </c>
      <c r="B817" s="3" t="s">
        <v>138</v>
      </c>
      <c r="C817" s="1" t="s">
        <v>139</v>
      </c>
      <c r="D817" s="1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75">
      <c r="A818" s="2" t="s">
        <v>140</v>
      </c>
      <c r="B818" s="3" t="s">
        <v>141</v>
      </c>
      <c r="C818" s="1" t="s">
        <v>142</v>
      </c>
      <c r="D818" s="1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75">
      <c r="A819" s="2" t="s">
        <v>143</v>
      </c>
      <c r="B819" s="3" t="s">
        <v>144</v>
      </c>
      <c r="C819" s="1" t="s">
        <v>145</v>
      </c>
      <c r="D819" s="1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75">
      <c r="A820" s="2" t="s">
        <v>143</v>
      </c>
      <c r="B820" s="3" t="s">
        <v>144</v>
      </c>
      <c r="C820" s="1" t="s">
        <v>146</v>
      </c>
      <c r="D820" s="1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75">
      <c r="A821" s="2" t="s">
        <v>147</v>
      </c>
      <c r="B821" s="3" t="s">
        <v>148</v>
      </c>
      <c r="C821" s="1" t="s">
        <v>149</v>
      </c>
      <c r="D821" s="1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75">
      <c r="A822" s="2" t="s">
        <v>150</v>
      </c>
      <c r="B822" s="3" t="s">
        <v>151</v>
      </c>
      <c r="C822" s="1" t="s">
        <v>152</v>
      </c>
      <c r="D822" s="1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75">
      <c r="A823" s="2" t="s">
        <v>153</v>
      </c>
      <c r="B823" s="3" t="s">
        <v>154</v>
      </c>
      <c r="C823" s="1" t="s">
        <v>155</v>
      </c>
      <c r="D823" s="1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75">
      <c r="A824" s="2" t="s">
        <v>156</v>
      </c>
      <c r="B824" s="3" t="s">
        <v>157</v>
      </c>
      <c r="C824" s="1" t="s">
        <v>158</v>
      </c>
      <c r="D824" s="1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75">
      <c r="A825" s="2" t="s">
        <v>159</v>
      </c>
      <c r="B825" s="3" t="s">
        <v>160</v>
      </c>
      <c r="C825" s="1" t="s">
        <v>161</v>
      </c>
      <c r="D825" s="1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75">
      <c r="A826" s="2" t="s">
        <v>162</v>
      </c>
      <c r="B826" s="3" t="s">
        <v>163</v>
      </c>
      <c r="C826" s="1" t="s">
        <v>164</v>
      </c>
      <c r="D826" s="1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75">
      <c r="A827" s="2" t="s">
        <v>165</v>
      </c>
      <c r="B827" s="3" t="s">
        <v>166</v>
      </c>
      <c r="C827" s="1" t="s">
        <v>167</v>
      </c>
      <c r="D827" s="1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75">
      <c r="A828" s="2" t="s">
        <v>8</v>
      </c>
      <c r="B828" s="3" t="s">
        <v>9</v>
      </c>
      <c r="C828" s="1" t="s">
        <v>10</v>
      </c>
      <c r="D828" s="1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75">
      <c r="A829" s="2" t="s">
        <v>12</v>
      </c>
      <c r="B829" s="3" t="s">
        <v>13</v>
      </c>
      <c r="C829" s="1" t="s">
        <v>14</v>
      </c>
      <c r="D829" s="1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75">
      <c r="A830" s="2" t="s">
        <v>15</v>
      </c>
      <c r="B830" s="3" t="s">
        <v>16</v>
      </c>
      <c r="C830" s="1" t="s">
        <v>17</v>
      </c>
      <c r="D830" s="1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75">
      <c r="A831" s="2" t="s">
        <v>18</v>
      </c>
      <c r="B831" s="3" t="s">
        <v>19</v>
      </c>
      <c r="C831" s="1" t="s">
        <v>20</v>
      </c>
      <c r="D831" s="1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75">
      <c r="A832" s="2" t="s">
        <v>21</v>
      </c>
      <c r="B832" s="3" t="s">
        <v>22</v>
      </c>
      <c r="C832" s="1" t="s">
        <v>23</v>
      </c>
      <c r="D832" s="1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75">
      <c r="A833" s="2" t="s">
        <v>21</v>
      </c>
      <c r="B833" s="3" t="s">
        <v>22</v>
      </c>
      <c r="C833" s="1" t="s">
        <v>24</v>
      </c>
      <c r="D833" s="1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75">
      <c r="A834" s="2" t="s">
        <v>21</v>
      </c>
      <c r="B834" s="3" t="s">
        <v>22</v>
      </c>
      <c r="C834" s="1" t="s">
        <v>25</v>
      </c>
      <c r="D834" s="1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75">
      <c r="A835" s="2" t="s">
        <v>21</v>
      </c>
      <c r="B835" s="3" t="s">
        <v>22</v>
      </c>
      <c r="C835" s="1" t="s">
        <v>26</v>
      </c>
      <c r="D835" s="1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75">
      <c r="A836" s="2" t="s">
        <v>27</v>
      </c>
      <c r="B836" s="3" t="s">
        <v>28</v>
      </c>
      <c r="C836" s="1" t="s">
        <v>29</v>
      </c>
      <c r="D836" s="1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75">
      <c r="A837" s="2" t="s">
        <v>30</v>
      </c>
      <c r="B837" s="3" t="s">
        <v>31</v>
      </c>
      <c r="C837" s="1" t="s">
        <v>32</v>
      </c>
      <c r="D837" s="1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75">
      <c r="A838" s="2" t="s">
        <v>33</v>
      </c>
      <c r="B838" s="3" t="s">
        <v>34</v>
      </c>
      <c r="C838" s="1" t="s">
        <v>35</v>
      </c>
      <c r="D838" s="1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75">
      <c r="A839" s="2" t="s">
        <v>36</v>
      </c>
      <c r="B839" s="3" t="s">
        <v>37</v>
      </c>
      <c r="C839" s="1" t="s">
        <v>38</v>
      </c>
      <c r="D839" s="1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75">
      <c r="A840" s="2" t="s">
        <v>36</v>
      </c>
      <c r="B840" s="3" t="s">
        <v>37</v>
      </c>
      <c r="C840" s="1" t="s">
        <v>39</v>
      </c>
      <c r="D840" s="1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75">
      <c r="A841" s="2" t="s">
        <v>40</v>
      </c>
      <c r="B841" s="3" t="s">
        <v>41</v>
      </c>
      <c r="C841" s="1" t="s">
        <v>42</v>
      </c>
      <c r="D841" s="1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75">
      <c r="A842" s="2" t="s">
        <v>43</v>
      </c>
      <c r="B842" s="3" t="s">
        <v>44</v>
      </c>
      <c r="C842" s="1" t="s">
        <v>45</v>
      </c>
      <c r="D842" s="1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75">
      <c r="A843" s="2" t="s">
        <v>46</v>
      </c>
      <c r="B843" s="3" t="s">
        <v>47</v>
      </c>
      <c r="C843" s="1" t="s">
        <v>48</v>
      </c>
      <c r="D843" s="1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75">
      <c r="A844" s="2" t="s">
        <v>49</v>
      </c>
      <c r="B844" s="3" t="s">
        <v>50</v>
      </c>
      <c r="C844" s="1" t="s">
        <v>51</v>
      </c>
      <c r="D844" s="1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75">
      <c r="A845" s="2" t="s">
        <v>52</v>
      </c>
      <c r="B845" s="3" t="s">
        <v>53</v>
      </c>
      <c r="C845" s="1" t="s">
        <v>54</v>
      </c>
      <c r="D845" s="1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75">
      <c r="A846" s="2" t="s">
        <v>52</v>
      </c>
      <c r="B846" s="3" t="s">
        <v>53</v>
      </c>
      <c r="C846" s="1" t="s">
        <v>55</v>
      </c>
      <c r="D846" s="1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75">
      <c r="A847" s="2" t="s">
        <v>56</v>
      </c>
      <c r="B847" s="3" t="s">
        <v>57</v>
      </c>
      <c r="C847" s="1" t="s">
        <v>58</v>
      </c>
      <c r="D847" s="1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75">
      <c r="A848" s="2" t="s">
        <v>59</v>
      </c>
      <c r="B848" s="3" t="s">
        <v>60</v>
      </c>
      <c r="C848" s="1" t="s">
        <v>61</v>
      </c>
      <c r="D848" s="1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75">
      <c r="A849" s="2" t="s">
        <v>62</v>
      </c>
      <c r="B849" s="3" t="s">
        <v>63</v>
      </c>
      <c r="C849" s="1" t="s">
        <v>64</v>
      </c>
      <c r="D849" s="1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75">
      <c r="A850" s="2" t="s">
        <v>65</v>
      </c>
      <c r="B850" s="3" t="s">
        <v>66</v>
      </c>
      <c r="C850" s="1" t="s">
        <v>67</v>
      </c>
      <c r="D850" s="1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75">
      <c r="A851" s="2" t="s">
        <v>68</v>
      </c>
      <c r="B851" s="3" t="s">
        <v>69</v>
      </c>
      <c r="C851" s="1" t="s">
        <v>70</v>
      </c>
      <c r="D851" s="1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75">
      <c r="A852" s="2" t="s">
        <v>71</v>
      </c>
      <c r="B852" s="3" t="s">
        <v>72</v>
      </c>
      <c r="C852" s="1" t="s">
        <v>73</v>
      </c>
      <c r="D852" s="1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75">
      <c r="A853" s="2" t="s">
        <v>71</v>
      </c>
      <c r="B853" s="3" t="s">
        <v>72</v>
      </c>
      <c r="C853" s="1" t="s">
        <v>74</v>
      </c>
      <c r="D853" s="1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75">
      <c r="A854" s="2" t="s">
        <v>75</v>
      </c>
      <c r="B854" s="3" t="s">
        <v>76</v>
      </c>
      <c r="C854" s="1" t="s">
        <v>77</v>
      </c>
      <c r="D854" s="1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75">
      <c r="A855" s="2" t="s">
        <v>78</v>
      </c>
      <c r="B855" s="3" t="s">
        <v>79</v>
      </c>
      <c r="C855" s="1" t="s">
        <v>80</v>
      </c>
      <c r="D855" s="1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75">
      <c r="A856" s="2" t="s">
        <v>81</v>
      </c>
      <c r="B856" s="3" t="s">
        <v>82</v>
      </c>
      <c r="C856" s="1" t="s">
        <v>83</v>
      </c>
      <c r="D856" s="1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75">
      <c r="A857" s="2" t="s">
        <v>84</v>
      </c>
      <c r="B857" s="3" t="s">
        <v>85</v>
      </c>
      <c r="C857" s="1" t="s">
        <v>86</v>
      </c>
      <c r="D857" s="1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75">
      <c r="A858" s="2" t="s">
        <v>87</v>
      </c>
      <c r="B858" s="3" t="s">
        <v>88</v>
      </c>
      <c r="C858" s="1" t="s">
        <v>89</v>
      </c>
      <c r="D858" s="1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75">
      <c r="A859" s="2" t="s">
        <v>90</v>
      </c>
      <c r="B859" s="3" t="s">
        <v>91</v>
      </c>
      <c r="C859" s="1" t="s">
        <v>92</v>
      </c>
      <c r="D859" s="1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75">
      <c r="A860" s="2" t="s">
        <v>93</v>
      </c>
      <c r="B860" s="3" t="s">
        <v>94</v>
      </c>
      <c r="C860" s="1" t="s">
        <v>95</v>
      </c>
      <c r="D860" s="1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75">
      <c r="A861" s="2" t="s">
        <v>96</v>
      </c>
      <c r="B861" s="3" t="s">
        <v>97</v>
      </c>
      <c r="C861" s="1" t="s">
        <v>98</v>
      </c>
      <c r="D861" s="1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75">
      <c r="A862" s="2" t="s">
        <v>99</v>
      </c>
      <c r="B862" s="3" t="s">
        <v>100</v>
      </c>
      <c r="C862" s="1" t="s">
        <v>101</v>
      </c>
      <c r="D862" s="1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75">
      <c r="A863" s="2" t="s">
        <v>102</v>
      </c>
      <c r="B863" s="3" t="s">
        <v>103</v>
      </c>
      <c r="C863" s="1" t="s">
        <v>104</v>
      </c>
      <c r="D863" s="1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75">
      <c r="A864" s="2" t="s">
        <v>105</v>
      </c>
      <c r="B864" s="3" t="s">
        <v>106</v>
      </c>
      <c r="C864" s="1" t="s">
        <v>107</v>
      </c>
      <c r="D864" s="1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75">
      <c r="A865" s="2" t="s">
        <v>108</v>
      </c>
      <c r="B865" s="3" t="s">
        <v>109</v>
      </c>
      <c r="C865" s="1" t="s">
        <v>110</v>
      </c>
      <c r="D865" s="1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75">
      <c r="A866" s="2" t="s">
        <v>111</v>
      </c>
      <c r="B866" s="3" t="s">
        <v>112</v>
      </c>
      <c r="C866" s="1" t="s">
        <v>113</v>
      </c>
      <c r="D866" s="1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75">
      <c r="A867" s="2" t="s">
        <v>114</v>
      </c>
      <c r="B867" s="3" t="s">
        <v>115</v>
      </c>
      <c r="C867" s="1" t="s">
        <v>116</v>
      </c>
      <c r="D867" s="1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75">
      <c r="A868" s="2" t="s">
        <v>114</v>
      </c>
      <c r="B868" s="3" t="s">
        <v>115</v>
      </c>
      <c r="C868" s="1" t="s">
        <v>117</v>
      </c>
      <c r="D868" s="1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75">
      <c r="A869" s="2" t="s">
        <v>114</v>
      </c>
      <c r="B869" s="3" t="s">
        <v>115</v>
      </c>
      <c r="C869" s="1" t="s">
        <v>118</v>
      </c>
      <c r="D869" s="1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75">
      <c r="A870" s="2" t="s">
        <v>119</v>
      </c>
      <c r="B870" s="3" t="s">
        <v>120</v>
      </c>
      <c r="C870" s="1" t="s">
        <v>121</v>
      </c>
      <c r="D870" s="1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75">
      <c r="A871" s="2" t="s">
        <v>122</v>
      </c>
      <c r="B871" s="3" t="s">
        <v>123</v>
      </c>
      <c r="C871" s="1" t="s">
        <v>124</v>
      </c>
      <c r="D871" s="1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75">
      <c r="A872" s="2" t="s">
        <v>125</v>
      </c>
      <c r="B872" s="3" t="s">
        <v>126</v>
      </c>
      <c r="C872" s="1" t="s">
        <v>127</v>
      </c>
      <c r="D872" s="1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75">
      <c r="A873" s="2" t="s">
        <v>128</v>
      </c>
      <c r="B873" s="3" t="s">
        <v>129</v>
      </c>
      <c r="C873" s="1" t="s">
        <v>130</v>
      </c>
      <c r="D873" s="1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75">
      <c r="A874" s="2" t="s">
        <v>131</v>
      </c>
      <c r="B874" s="3" t="s">
        <v>132</v>
      </c>
      <c r="C874" s="1" t="s">
        <v>133</v>
      </c>
      <c r="D874" s="1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75">
      <c r="A875" s="2" t="s">
        <v>134</v>
      </c>
      <c r="B875" s="3" t="s">
        <v>135</v>
      </c>
      <c r="C875" s="1" t="s">
        <v>136</v>
      </c>
      <c r="D875" s="1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75">
      <c r="A876" s="2" t="s">
        <v>137</v>
      </c>
      <c r="B876" s="3" t="s">
        <v>138</v>
      </c>
      <c r="C876" s="1" t="s">
        <v>139</v>
      </c>
      <c r="D876" s="1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75">
      <c r="A877" s="2" t="s">
        <v>140</v>
      </c>
      <c r="B877" s="3" t="s">
        <v>141</v>
      </c>
      <c r="C877" s="1" t="s">
        <v>142</v>
      </c>
      <c r="D877" s="1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75">
      <c r="A878" s="2" t="s">
        <v>143</v>
      </c>
      <c r="B878" s="3" t="s">
        <v>144</v>
      </c>
      <c r="C878" s="1" t="s">
        <v>145</v>
      </c>
      <c r="D878" s="1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75">
      <c r="A879" s="2" t="s">
        <v>143</v>
      </c>
      <c r="B879" s="3" t="s">
        <v>144</v>
      </c>
      <c r="C879" s="1" t="s">
        <v>146</v>
      </c>
      <c r="D879" s="1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75">
      <c r="A880" s="2" t="s">
        <v>147</v>
      </c>
      <c r="B880" s="3" t="s">
        <v>148</v>
      </c>
      <c r="C880" s="1" t="s">
        <v>149</v>
      </c>
      <c r="D880" s="1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75">
      <c r="A881" s="2" t="s">
        <v>150</v>
      </c>
      <c r="B881" s="3" t="s">
        <v>151</v>
      </c>
      <c r="C881" s="1" t="s">
        <v>152</v>
      </c>
      <c r="D881" s="1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75">
      <c r="A882" s="2" t="s">
        <v>153</v>
      </c>
      <c r="B882" s="3" t="s">
        <v>154</v>
      </c>
      <c r="C882" s="1" t="s">
        <v>155</v>
      </c>
      <c r="D882" s="1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75">
      <c r="A883" s="2" t="s">
        <v>156</v>
      </c>
      <c r="B883" s="3" t="s">
        <v>157</v>
      </c>
      <c r="C883" s="1" t="s">
        <v>158</v>
      </c>
      <c r="D883" s="1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75">
      <c r="A884" s="2" t="s">
        <v>159</v>
      </c>
      <c r="B884" s="3" t="s">
        <v>160</v>
      </c>
      <c r="C884" s="1" t="s">
        <v>161</v>
      </c>
      <c r="D884" s="1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75">
      <c r="A885" s="2" t="s">
        <v>162</v>
      </c>
      <c r="B885" s="3" t="s">
        <v>163</v>
      </c>
      <c r="C885" s="1" t="s">
        <v>164</v>
      </c>
      <c r="D885" s="1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75">
      <c r="A886" s="2" t="s">
        <v>165</v>
      </c>
      <c r="B886" s="3" t="s">
        <v>166</v>
      </c>
      <c r="C886" s="1" t="s">
        <v>167</v>
      </c>
      <c r="D886" s="1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6D6A7-83CD-4A46-A197-C06BC1785983}">
  <sheetPr codeName="Sheet5"/>
  <dimension ref="A1:Y50"/>
  <sheetViews>
    <sheetView topLeftCell="G1" zoomScale="81" workbookViewId="0">
      <selection activeCell="H16" sqref="H16"/>
    </sheetView>
  </sheetViews>
  <sheetFormatPr defaultRowHeight="14.75" x14ac:dyDescent="0.75"/>
  <cols>
    <col min="1" max="1" width="13.6328125" bestFit="1" customWidth="1"/>
    <col min="2" max="2" width="12.36328125" bestFit="1" customWidth="1"/>
    <col min="6" max="6" width="12.26953125" bestFit="1" customWidth="1"/>
    <col min="7" max="7" width="14.6328125" bestFit="1" customWidth="1"/>
    <col min="8" max="8" width="13.40625" bestFit="1" customWidth="1"/>
    <col min="10" max="10" width="10.58984375" bestFit="1" customWidth="1"/>
    <col min="11" max="11" width="13.86328125" bestFit="1" customWidth="1"/>
    <col min="12" max="12" width="12" customWidth="1"/>
    <col min="13" max="13" width="11.36328125" bestFit="1" customWidth="1"/>
    <col min="14" max="14" width="11.04296875" bestFit="1" customWidth="1"/>
    <col min="15" max="15" width="11.36328125" customWidth="1"/>
    <col min="16" max="16" width="8.5" customWidth="1"/>
    <col min="18" max="18" width="13.86328125" bestFit="1" customWidth="1"/>
    <col min="19" max="19" width="10.6328125" bestFit="1" customWidth="1"/>
    <col min="21" max="21" width="10.6328125" bestFit="1" customWidth="1"/>
    <col min="25" max="25" width="3.40625" customWidth="1"/>
  </cols>
  <sheetData>
    <row r="1" spans="1:25" x14ac:dyDescent="0.75">
      <c r="A1" t="str" cm="1">
        <f t="array" ref="A1:A50">_xlfn.UNIQUE(Table1[STATE])</f>
        <v>Alaska</v>
      </c>
      <c r="B1" s="7">
        <f>SUMIFS(DATA!$E:$E,DATA!$B:$B,A1,DATA!$H:$H,$C$1)</f>
        <v>1075642.794</v>
      </c>
      <c r="C1">
        <f>Dashboard!A1</f>
        <v>2018</v>
      </c>
      <c r="D1" cm="1">
        <f t="array" ref="D1:D3">_xlfn.UNIQUE(Table1[YEAR])</f>
        <v>2020</v>
      </c>
      <c r="G1" t="str" cm="1">
        <f t="array" ref="G1:G5">_xlfn.UNIQUE(Table1[PRODUCTS])</f>
        <v>MERCEDES</v>
      </c>
      <c r="H1" s="7">
        <f>SUMIFS(DATA!$E:$E,DATA!$D:$D,$G1,DATA!$H:$H,$C$1)</f>
        <v>11651494.895999998</v>
      </c>
      <c r="L1" cm="1">
        <f t="array" ref="L1:N1">TRANSPOSE(_xlfn._xlws.SORT(_xlfn.UNIQUE(Table1[YEAR])))</f>
        <v>2018</v>
      </c>
      <c r="M1">
        <v>2019</v>
      </c>
      <c r="N1">
        <v>2020</v>
      </c>
      <c r="O1" t="s">
        <v>175</v>
      </c>
      <c r="R1" t="str">
        <f>Dashboard!X3</f>
        <v>Alaska</v>
      </c>
    </row>
    <row r="2" spans="1:25" x14ac:dyDescent="0.75">
      <c r="A2" t="str">
        <v>Alabama</v>
      </c>
      <c r="B2" s="7">
        <f>SUMIFS(DATA!$E:$E,DATA!$B:$B,A2,DATA!$H:$H,$C$1)</f>
        <v>1138081.2322500001</v>
      </c>
      <c r="D2">
        <v>2019</v>
      </c>
      <c r="G2" t="str">
        <v>BMW</v>
      </c>
      <c r="H2" s="7">
        <f>SUMIFS(DATA!$E:$E,DATA!$D:$D,$G2,DATA!$H:$H,$C$1)</f>
        <v>7830346.9702500002</v>
      </c>
      <c r="K2" t="str" cm="1">
        <f t="array" ref="K2:K6">_xlfn.UNIQUE(Table1[PRODUCTS])</f>
        <v>MERCEDES</v>
      </c>
      <c r="L2" s="7">
        <f>SUMIFS(DATA!$E:$E,DATA!$D:$D,$K2,DATA!$H:$H,L$1)</f>
        <v>11651494.895999998</v>
      </c>
      <c r="M2" s="7">
        <f>SUMIFS(DATA!$E:$E,DATA!$D:$D,$K2,DATA!$H:$H,M$1)</f>
        <v>17119042.839000005</v>
      </c>
      <c r="N2" s="7">
        <f>SUMIFS(DATA!$E:$E,DATA!$D:$D,$K2,DATA!$H:$H,N$1)</f>
        <v>30171771</v>
      </c>
      <c r="O2" s="17">
        <f>SUM(L2:N2)</f>
        <v>58942308.734999999</v>
      </c>
    </row>
    <row r="3" spans="1:25" x14ac:dyDescent="0.75">
      <c r="A3" t="str">
        <v>Arkansas</v>
      </c>
      <c r="B3" s="7">
        <f>SUMIFS(DATA!$E:$E,DATA!$B:$B,A3,DATA!$H:$H,$C$1)</f>
        <v>879472.17450000008</v>
      </c>
      <c r="D3">
        <v>2018</v>
      </c>
      <c r="G3" t="str">
        <v>FORD</v>
      </c>
      <c r="H3" s="7">
        <f>SUMIFS(DATA!$E:$E,DATA!$D:$D,$G3,DATA!$H:$H,$C$1)</f>
        <v>16905078.695250001</v>
      </c>
      <c r="K3" t="str">
        <v>BMW</v>
      </c>
      <c r="L3" s="7">
        <f>SUMIFS(DATA!$E:$E,DATA!$D:$D,$K3,DATA!$H:$H,L$1)</f>
        <v>7830346.9702500002</v>
      </c>
      <c r="M3" s="7">
        <f>SUMIFS(DATA!$E:$E,DATA!$D:$D,$K3,DATA!$H:$H,M$1)</f>
        <v>9696997.8989999983</v>
      </c>
      <c r="N3" s="7">
        <f>SUMIFS(DATA!$E:$E,DATA!$D:$D,$K3,DATA!$H:$H,N$1)</f>
        <v>17788458</v>
      </c>
      <c r="O3" s="17">
        <f>SUM(L3:N3)</f>
        <v>35315802.86925</v>
      </c>
      <c r="R3" t="str" cm="1">
        <f t="array" ref="R3">_xlfn.UNIQUE(_xlfn._xlws.FILTER(Table1[SALERS],Table1[STATE]=R1))</f>
        <v>Jenny Hhapman</v>
      </c>
    </row>
    <row r="4" spans="1:25" x14ac:dyDescent="0.75">
      <c r="A4" t="str">
        <v>Arizona</v>
      </c>
      <c r="B4" s="7">
        <f>SUMIFS(DATA!$E:$E,DATA!$B:$B,A4,DATA!$H:$H,$C$1)</f>
        <v>1034391.7012499999</v>
      </c>
      <c r="G4" t="str">
        <v>MAZDA</v>
      </c>
      <c r="H4" s="7">
        <f>SUMIFS(DATA!$E:$E,DATA!$D:$D,$G4,DATA!$H:$H,$C$1)</f>
        <v>10361173.481999997</v>
      </c>
      <c r="K4" t="str">
        <v>FORD</v>
      </c>
      <c r="L4" s="7">
        <f>SUMIFS(DATA!$E:$E,DATA!$D:$D,$K4,DATA!$H:$H,L$1)</f>
        <v>16905078.695250001</v>
      </c>
      <c r="M4" s="7">
        <f>SUMIFS(DATA!$E:$E,DATA!$D:$D,$K4,DATA!$H:$H,M$1)</f>
        <v>21034718.774999991</v>
      </c>
      <c r="N4" s="7">
        <f>SUMIFS(DATA!$E:$E,DATA!$D:$D,$K4,DATA!$H:$H,N$1)</f>
        <v>38563077</v>
      </c>
      <c r="O4" s="17">
        <f>SUM(L4:N4)</f>
        <v>76502874.470249996</v>
      </c>
    </row>
    <row r="5" spans="1:25" x14ac:dyDescent="0.75">
      <c r="A5" t="str">
        <v>California</v>
      </c>
      <c r="B5" s="7">
        <f>SUMIFS(DATA!$E:$E,DATA!$B:$B,A5,DATA!$H:$H,$C$1)</f>
        <v>5450492.6527500013</v>
      </c>
      <c r="G5" t="str">
        <v>CHEVROLET</v>
      </c>
      <c r="H5" s="7">
        <f>SUMIFS(DATA!$E:$E,DATA!$D:$D,$G5,DATA!$H:$H,$C$1)</f>
        <v>15846811.008750001</v>
      </c>
      <c r="K5" t="str">
        <v>MAZDA</v>
      </c>
      <c r="L5" s="7">
        <f>SUMIFS(DATA!$E:$E,DATA!$D:$D,$K5,DATA!$H:$H,L$1)</f>
        <v>10361173.481999997</v>
      </c>
      <c r="M5" s="7">
        <f>SUMIFS(DATA!$E:$E,DATA!$D:$D,$K5,DATA!$H:$H,M$1)</f>
        <v>12920499.387000004</v>
      </c>
      <c r="N5" s="7">
        <f>SUMIFS(DATA!$E:$E,DATA!$D:$D,$K5,DATA!$H:$H,N$1)</f>
        <v>22939296</v>
      </c>
      <c r="O5" s="17">
        <f>SUM(L5:N5)</f>
        <v>46220968.869000003</v>
      </c>
    </row>
    <row r="6" spans="1:25" x14ac:dyDescent="0.75">
      <c r="A6" t="str">
        <v>Colorado</v>
      </c>
      <c r="B6" s="7">
        <f>SUMIFS(DATA!$E:$E,DATA!$B:$B,A6,DATA!$H:$H,$C$1)</f>
        <v>438364.28474999999</v>
      </c>
      <c r="K6" t="str">
        <v>CHEVROLET</v>
      </c>
      <c r="L6" s="7">
        <f>SUMIFS(DATA!$E:$E,DATA!$D:$D,$K6,DATA!$H:$H,L$1)</f>
        <v>15846811.008750001</v>
      </c>
      <c r="M6" s="7">
        <f>SUMIFS(DATA!$E:$E,DATA!$D:$D,$K6,DATA!$H:$H,M$1)</f>
        <v>20032255.052999999</v>
      </c>
      <c r="N6" s="7">
        <f>SUMIFS(DATA!$E:$E,DATA!$D:$D,$K6,DATA!$H:$H,N$1)</f>
        <v>35219513</v>
      </c>
      <c r="O6" s="17">
        <f>SUM(L6:N6)</f>
        <v>71098579.061749995</v>
      </c>
      <c r="Q6" s="10"/>
      <c r="R6" s="10"/>
      <c r="S6" s="10"/>
      <c r="T6" s="10"/>
      <c r="U6" s="10"/>
      <c r="V6" s="10"/>
      <c r="W6" s="10"/>
      <c r="X6" s="10"/>
      <c r="Y6" s="10"/>
    </row>
    <row r="7" spans="1:25" x14ac:dyDescent="0.75">
      <c r="A7" t="str">
        <v>Connecticut</v>
      </c>
      <c r="B7" s="7">
        <f>SUMIFS(DATA!$E:$E,DATA!$B:$B,A7,DATA!$H:$H,$C$1)</f>
        <v>1128315.8857500001</v>
      </c>
      <c r="Q7" s="10"/>
      <c r="R7" s="10"/>
      <c r="S7" s="10"/>
      <c r="T7" s="10"/>
      <c r="U7" s="10"/>
      <c r="V7" s="10"/>
      <c r="W7" s="10"/>
      <c r="X7" s="10"/>
      <c r="Y7" s="10"/>
    </row>
    <row r="8" spans="1:25" x14ac:dyDescent="0.75">
      <c r="A8" t="str">
        <v>Delaware</v>
      </c>
      <c r="B8" s="7">
        <f>SUMIFS(DATA!$E:$E,DATA!$B:$B,A8,DATA!$H:$H,$C$1)</f>
        <v>735656.80274999992</v>
      </c>
      <c r="L8" t="str">
        <f>Dashboard!X1</f>
        <v>Washington</v>
      </c>
      <c r="Q8" s="10"/>
      <c r="R8" s="10"/>
      <c r="S8" s="10"/>
      <c r="T8" s="10"/>
      <c r="U8" s="10"/>
      <c r="V8" s="10"/>
      <c r="W8" s="10"/>
      <c r="X8" s="10"/>
      <c r="Y8" s="10"/>
    </row>
    <row r="9" spans="1:25" x14ac:dyDescent="0.75">
      <c r="A9" t="str">
        <v>Florida</v>
      </c>
      <c r="B9" s="7">
        <f>SUMIFS(DATA!$E:$E,DATA!$B:$B,A9,DATA!$H:$H,$C$1)</f>
        <v>1559380.8352499998</v>
      </c>
      <c r="L9" t="str">
        <f>Dashboard!X2</f>
        <v>2018</v>
      </c>
      <c r="Q9" s="10"/>
      <c r="R9" s="10"/>
      <c r="S9" s="10"/>
      <c r="T9" s="10"/>
      <c r="U9" s="10"/>
      <c r="V9" s="10"/>
      <c r="W9" s="10"/>
      <c r="X9" s="10"/>
      <c r="Y9" s="10"/>
    </row>
    <row r="10" spans="1:25" x14ac:dyDescent="0.75">
      <c r="A10" t="str">
        <v>Georgia</v>
      </c>
      <c r="B10" s="7">
        <f>SUMIFS(DATA!$E:$E,DATA!$B:$B,A10,DATA!$H:$H,$C$1)</f>
        <v>1356322.9950000001</v>
      </c>
      <c r="L10" s="25" t="s">
        <v>178</v>
      </c>
      <c r="M10" s="25" t="s">
        <v>177</v>
      </c>
      <c r="N10" s="25" t="s">
        <v>179</v>
      </c>
      <c r="Q10" s="10"/>
      <c r="R10" s="10"/>
      <c r="S10" s="10"/>
      <c r="T10" s="10"/>
      <c r="U10" s="10"/>
      <c r="V10" s="10"/>
      <c r="W10" s="10"/>
      <c r="X10" s="10"/>
      <c r="Y10" s="10"/>
    </row>
    <row r="11" spans="1:25" x14ac:dyDescent="0.75">
      <c r="A11" t="str">
        <v>Hawaii</v>
      </c>
      <c r="B11" s="7">
        <f>SUMIFS(DATA!$E:$E,DATA!$B:$B,A11,DATA!$H:$H,$C$1)</f>
        <v>1705018.1737500001</v>
      </c>
      <c r="K11" s="26" t="str" cm="1">
        <f t="array" ref="K11:K15">_xlfn.UNIQUE(Table1[PRODUCTS])</f>
        <v>MERCEDES</v>
      </c>
      <c r="L11" s="24">
        <f>SUMIFS(DATA!$E:$E,DATA!$B:$B,Parametreler!$L$8,DATA!$H:$H,Parametreler!$L$9,DATA!$D:$D,Parametreler!$K11)</f>
        <v>98413.704000000012</v>
      </c>
      <c r="M11" s="24">
        <f>SUMIFS(DATA!$F:$F,DATA!$B:$B,Parametreler!$L$8,DATA!$H:$H,Parametreler!$L$9,DATA!$D:$D,Parametreler!$K11)</f>
        <v>116512.77600000001</v>
      </c>
      <c r="N11" s="29">
        <f>M11/L11</f>
        <v>1.1839080459770115</v>
      </c>
      <c r="Q11" s="10"/>
      <c r="R11" s="10"/>
      <c r="S11" s="10"/>
      <c r="T11" s="10"/>
      <c r="U11" s="10"/>
      <c r="V11" s="10"/>
      <c r="W11" s="10"/>
      <c r="X11" s="10"/>
      <c r="Y11" s="10"/>
    </row>
    <row r="12" spans="1:25" x14ac:dyDescent="0.75">
      <c r="A12" t="str">
        <v>Iowa</v>
      </c>
      <c r="B12" s="7">
        <f>SUMIFS(DATA!$E:$E,DATA!$B:$B,A12,DATA!$H:$H,$C$1)</f>
        <v>952514.87625000009</v>
      </c>
      <c r="F12" t="s">
        <v>172</v>
      </c>
      <c r="G12" s="7">
        <f>SUMIFS(DATA!E:E,DATA!H:H,Parametreler!C1)</f>
        <v>62594905.052249976</v>
      </c>
      <c r="K12" s="27" t="str">
        <v>BMW</v>
      </c>
      <c r="L12" s="28">
        <f>SUMIFS(DATA!$E:$E,DATA!$B:$B,Parametreler!$L$8,DATA!$H:$H,Parametreler!$L$9,DATA!$D:$D,Parametreler!$K12)</f>
        <v>321833.64150000003</v>
      </c>
      <c r="M12" s="28">
        <f>SUMIFS(DATA!$F:$F,DATA!$B:$B,Parametreler!$L$8,DATA!$H:$H,Parametreler!$L$9,DATA!$D:$D,Parametreler!$K12)</f>
        <v>151064.77050000004</v>
      </c>
      <c r="N12" s="30">
        <f t="shared" ref="N12:N15" si="0">M12/L12</f>
        <v>0.46938775510204089</v>
      </c>
      <c r="Q12" s="10"/>
      <c r="R12" s="10"/>
      <c r="S12" s="10"/>
      <c r="T12" s="10"/>
      <c r="U12" s="10"/>
      <c r="V12" s="10"/>
      <c r="W12" s="10"/>
      <c r="X12" s="10"/>
      <c r="Y12" s="10"/>
    </row>
    <row r="13" spans="1:25" x14ac:dyDescent="0.75">
      <c r="A13" t="str">
        <v>Idaho</v>
      </c>
      <c r="B13" s="7">
        <f>SUMIFS(DATA!$E:$E,DATA!$B:$B,A13,DATA!$H:$H,$C$1)</f>
        <v>1328565.8002500001</v>
      </c>
      <c r="F13" t="s">
        <v>173</v>
      </c>
      <c r="G13" s="7">
        <f>SUMIFS(DATA!F:F,DATA!H:H,Parametreler!C1)</f>
        <v>70419511.451250061</v>
      </c>
      <c r="K13" s="26" t="str">
        <v>FORD</v>
      </c>
      <c r="L13" s="24">
        <f>SUMIFS(DATA!$E:$E,DATA!$B:$B,Parametreler!$L$8,DATA!$H:$H,Parametreler!$L$9,DATA!$D:$D,Parametreler!$K13)</f>
        <v>224173.10250000001</v>
      </c>
      <c r="M13" s="24">
        <f>SUMIFS(DATA!$F:$F,DATA!$B:$B,Parametreler!$L$8,DATA!$H:$H,Parametreler!$L$9,DATA!$D:$D,Parametreler!$K13)</f>
        <v>202967.53875000001</v>
      </c>
      <c r="N13" s="29">
        <f t="shared" si="0"/>
        <v>0.90540540540540537</v>
      </c>
    </row>
    <row r="14" spans="1:25" x14ac:dyDescent="0.75">
      <c r="A14" t="str">
        <v>Illinois</v>
      </c>
      <c r="B14" s="7">
        <f>SUMIFS(DATA!$E:$E,DATA!$B:$B,A14,DATA!$H:$H,$C$1)</f>
        <v>1872596.3939999999</v>
      </c>
      <c r="G14" s="14">
        <f>G12/G13</f>
        <v>0.88888581818098955</v>
      </c>
      <c r="K14" s="27" t="str">
        <v>MAZDA</v>
      </c>
      <c r="L14" s="28">
        <f>SUMIFS(DATA!$E:$E,DATA!$B:$B,Parametreler!$L$8,DATA!$H:$H,Parametreler!$L$9,DATA!$D:$D,Parametreler!$K14)</f>
        <v>277004.88</v>
      </c>
      <c r="M14" s="28">
        <f>SUMIFS(DATA!$F:$F,DATA!$B:$B,Parametreler!$L$8,DATA!$H:$H,Parametreler!$L$9,DATA!$D:$D,Parametreler!$K14)</f>
        <v>110801.95199999999</v>
      </c>
      <c r="N14" s="30">
        <f t="shared" si="0"/>
        <v>0.39999999999999997</v>
      </c>
    </row>
    <row r="15" spans="1:25" x14ac:dyDescent="0.75">
      <c r="A15" t="str">
        <v>Indiana</v>
      </c>
      <c r="B15" s="7">
        <f>SUMIFS(DATA!$E:$E,DATA!$B:$B,A15,DATA!$H:$H,$C$1)</f>
        <v>1410217.6410000001</v>
      </c>
      <c r="G15" s="14"/>
      <c r="K15" s="26" t="str">
        <v>CHEVROLET</v>
      </c>
      <c r="L15" s="24">
        <f>SUMIFS(DATA!$E:$E,DATA!$B:$B,Parametreler!$L$8,DATA!$H:$H,Parametreler!$L$9,DATA!$D:$D,Parametreler!$K15)</f>
        <v>42616.489500000003</v>
      </c>
      <c r="M15" s="24">
        <f>SUMIFS(DATA!$F:$F,DATA!$B:$B,Parametreler!$L$8,DATA!$H:$H,Parametreler!$L$9,DATA!$D:$D,Parametreler!$K15)</f>
        <v>54090.159750000006</v>
      </c>
      <c r="N15" s="29">
        <f t="shared" si="0"/>
        <v>1.2692307692307694</v>
      </c>
    </row>
    <row r="16" spans="1:25" x14ac:dyDescent="0.75">
      <c r="A16" t="str">
        <v>Kansas</v>
      </c>
      <c r="B16" s="7">
        <f>SUMIFS(DATA!$E:$E,DATA!$B:$B,A16,DATA!$H:$H,$C$1)</f>
        <v>573734.51549999998</v>
      </c>
      <c r="F16" t="s">
        <v>174</v>
      </c>
      <c r="G16" s="13">
        <f>IF(G14&gt;1,1,G14)</f>
        <v>0.88888581818098955</v>
      </c>
    </row>
    <row r="17" spans="1:16" x14ac:dyDescent="0.75">
      <c r="A17" t="str">
        <v>Kentucky</v>
      </c>
      <c r="B17" s="7">
        <f>SUMIFS(DATA!$E:$E,DATA!$B:$B,A17,DATA!$H:$H,$C$1)</f>
        <v>860174.67375000007</v>
      </c>
    </row>
    <row r="18" spans="1:16" x14ac:dyDescent="0.75">
      <c r="A18" t="str">
        <v>Louisiana</v>
      </c>
      <c r="B18" s="7">
        <f>SUMIFS(DATA!$E:$E,DATA!$B:$B,A18,DATA!$H:$H,$C$1)</f>
        <v>996370.78049999988</v>
      </c>
      <c r="K18" t="str">
        <f ca="1">Dashboard!X4</f>
        <v>Jenny Hhapman</v>
      </c>
    </row>
    <row r="19" spans="1:16" x14ac:dyDescent="0.75">
      <c r="A19" t="str">
        <v>Massachusetts</v>
      </c>
      <c r="B19" s="7">
        <f>SUMIFS(DATA!$E:$E,DATA!$B:$B,A19,DATA!$H:$H,$C$1)</f>
        <v>1089461.4210000001</v>
      </c>
      <c r="K19" t="str">
        <f>Dashboard!X5</f>
        <v>2018</v>
      </c>
    </row>
    <row r="20" spans="1:16" x14ac:dyDescent="0.75">
      <c r="A20" t="str">
        <v>Maryland</v>
      </c>
      <c r="B20" s="7">
        <f>SUMIFS(DATA!$E:$E,DATA!$B:$B,A20,DATA!$H:$H,$C$1)</f>
        <v>2475441.162</v>
      </c>
      <c r="K20" s="25" t="s">
        <v>178</v>
      </c>
      <c r="L20" s="25" t="s">
        <v>177</v>
      </c>
      <c r="M20" s="25" t="s">
        <v>179</v>
      </c>
    </row>
    <row r="21" spans="1:16" x14ac:dyDescent="0.75">
      <c r="A21" t="str">
        <v>Maine</v>
      </c>
      <c r="B21" s="7">
        <f>SUMIFS(DATA!$E:$E,DATA!$B:$B,A21,DATA!$H:$H,$C$1)</f>
        <v>1640391.2437499999</v>
      </c>
      <c r="J21" s="26" t="str" cm="1">
        <f t="array" ref="J21:J25">_xlfn.UNIQUE(Table1[PRODUCTS])</f>
        <v>MERCEDES</v>
      </c>
      <c r="K21" s="24">
        <f ca="1">SUMIFS(DATA!$E:$E,DATA!$C:$C,Parametreler!$K$18,DATA!$D:$D,Parametreler!$J21,DATA!$H:$H,Parametreler!$K$19)</f>
        <v>232975.899</v>
      </c>
      <c r="L21" s="24">
        <f ca="1">SUMIFS(DATA!$F:$F,DATA!$C:$C,Parametreler!$K$18,DATA!$D:$D,Parametreler!$J21,DATA!$H:$H,Parametreler!$K$19)</f>
        <v>386399.05200000003</v>
      </c>
      <c r="M21" s="31">
        <f ca="1">K21/L21</f>
        <v>0.6029411764705882</v>
      </c>
      <c r="N21" s="14">
        <f ca="1">IF(M21&gt;1,1,M21)</f>
        <v>0.6029411764705882</v>
      </c>
    </row>
    <row r="22" spans="1:16" x14ac:dyDescent="0.75">
      <c r="A22" t="str">
        <v>Michigan</v>
      </c>
      <c r="B22" s="7">
        <f>SUMIFS(DATA!$E:$E,DATA!$B:$B,A22,DATA!$H:$H,$C$1)</f>
        <v>902359.60200000007</v>
      </c>
      <c r="J22" s="27" t="str">
        <v>BMW</v>
      </c>
      <c r="K22" s="32">
        <f ca="1">SUMIFS(DATA!$E:$E,DATA!$C:$C,Parametreler!$K$18,DATA!$D:$D,Parametreler!$J22,DATA!$H:$H,Parametreler!$K$19)</f>
        <v>179191.91250000001</v>
      </c>
      <c r="L22" s="32">
        <f ca="1">SUMIFS(DATA!$F:$F,DATA!$C:$C,Parametreler!$K$18,DATA!$D:$D,Parametreler!$J22,DATA!$H:$H,Parametreler!$K$19)</f>
        <v>172024.236</v>
      </c>
      <c r="M22" s="33">
        <f t="shared" ref="M22:M25" ca="1" si="1">K22/L22</f>
        <v>1.0416666666666667</v>
      </c>
      <c r="N22" s="14">
        <f t="shared" ref="N22:N25" ca="1" si="2">IF(M22&gt;1,1,M22)</f>
        <v>1</v>
      </c>
    </row>
    <row r="23" spans="1:16" x14ac:dyDescent="0.75">
      <c r="A23" t="str">
        <v>Minnesota</v>
      </c>
      <c r="B23" s="7">
        <f>SUMIFS(DATA!$E:$E,DATA!$B:$B,A23,DATA!$H:$H,$C$1)</f>
        <v>341699.93100000004</v>
      </c>
      <c r="J23" s="26" t="str">
        <v>FORD</v>
      </c>
      <c r="K23" s="24">
        <f ca="1">SUMIFS(DATA!$E:$E,DATA!$C:$C,Parametreler!$K$18,DATA!$D:$D,Parametreler!$J23,DATA!$H:$H,Parametreler!$K$19)</f>
        <v>281516.35050000006</v>
      </c>
      <c r="L23" s="24">
        <f ca="1">SUMIFS(DATA!$F:$F,DATA!$C:$C,Parametreler!$K$18,DATA!$D:$D,Parametreler!$J23,DATA!$H:$H,Parametreler!$K$19)</f>
        <v>426539.92500000005</v>
      </c>
      <c r="M23" s="31">
        <f t="shared" ca="1" si="1"/>
        <v>0.66</v>
      </c>
      <c r="N23" s="14">
        <f t="shared" ca="1" si="2"/>
        <v>0.66</v>
      </c>
    </row>
    <row r="24" spans="1:16" x14ac:dyDescent="0.75">
      <c r="A24" t="str">
        <v>Missouri</v>
      </c>
      <c r="B24" s="7">
        <f>SUMIFS(DATA!$E:$E,DATA!$B:$B,A24,DATA!$H:$H,$C$1)</f>
        <v>959061.7080000001</v>
      </c>
      <c r="J24" s="27" t="str">
        <v>MAZDA</v>
      </c>
      <c r="K24" s="32">
        <f ca="1">SUMIFS(DATA!$E:$E,DATA!$C:$C,Parametreler!$K$18,DATA!$D:$D,Parametreler!$J24,DATA!$H:$H,Parametreler!$K$19)</f>
        <v>236571.97500000001</v>
      </c>
      <c r="L24" s="32">
        <f ca="1">SUMIFS(DATA!$F:$F,DATA!$C:$C,Parametreler!$K$18,DATA!$D:$D,Parametreler!$J24,DATA!$H:$H,Parametreler!$K$19)</f>
        <v>293066.77499999997</v>
      </c>
      <c r="M24" s="33">
        <f t="shared" ca="1" si="1"/>
        <v>0.80722891566265076</v>
      </c>
      <c r="N24" s="14">
        <f t="shared" ca="1" si="2"/>
        <v>0.80722891566265076</v>
      </c>
    </row>
    <row r="25" spans="1:16" x14ac:dyDescent="0.75">
      <c r="A25" t="str">
        <v>Mississippi</v>
      </c>
      <c r="B25" s="7">
        <f>SUMIFS(DATA!$E:$E,DATA!$B:$B,A25,DATA!$H:$H,$C$1)</f>
        <v>1846693.0867500002</v>
      </c>
      <c r="J25" s="26" t="str">
        <v>CHEVROLET</v>
      </c>
      <c r="K25" s="24">
        <f ca="1">SUMIFS(DATA!$E:$E,DATA!$C:$C,Parametreler!$K$18,DATA!$D:$D,Parametreler!$J25,DATA!$H:$H,Parametreler!$K$19)</f>
        <v>145386.65700000001</v>
      </c>
      <c r="L25" s="24">
        <f ca="1">SUMIFS(DATA!$F:$F,DATA!$C:$C,Parametreler!$K$18,DATA!$D:$D,Parametreler!$J25,DATA!$H:$H,Parametreler!$K$19)</f>
        <v>298293.31349999999</v>
      </c>
      <c r="M25" s="31">
        <f t="shared" ca="1" si="1"/>
        <v>0.48739495798319332</v>
      </c>
      <c r="N25" s="14">
        <f t="shared" ca="1" si="2"/>
        <v>0.48739495798319332</v>
      </c>
    </row>
    <row r="26" spans="1:16" x14ac:dyDescent="0.75">
      <c r="A26" t="str">
        <v>Montana</v>
      </c>
      <c r="B26" s="7">
        <f>SUMIFS(DATA!$E:$E,DATA!$B:$B,A26,DATA!$H:$H,$C$1)</f>
        <v>1177676.8672500001</v>
      </c>
    </row>
    <row r="27" spans="1:16" x14ac:dyDescent="0.75">
      <c r="A27" t="str">
        <v>North Carolina</v>
      </c>
      <c r="B27" s="7">
        <f>SUMIFS(DATA!$E:$E,DATA!$B:$B,A27,DATA!$H:$H,$C$1)</f>
        <v>865733.13675000006</v>
      </c>
    </row>
    <row r="28" spans="1:16" x14ac:dyDescent="0.75">
      <c r="A28" t="str">
        <v>North Dakota</v>
      </c>
      <c r="B28" s="7">
        <f>SUMIFS(DATA!$E:$E,DATA!$B:$B,A28,DATA!$H:$H,$C$1)</f>
        <v>549995.89950000006</v>
      </c>
      <c r="L28" s="35"/>
    </row>
    <row r="29" spans="1:16" x14ac:dyDescent="0.75">
      <c r="A29" t="str">
        <v>Nebraska</v>
      </c>
      <c r="B29" s="7">
        <f>SUMIFS(DATA!$E:$E,DATA!$B:$B,A29,DATA!$H:$H,$C$1)</f>
        <v>704463.32475000003</v>
      </c>
      <c r="K29" t="str">
        <f ca="1">K18</f>
        <v>Jenny Hhapman</v>
      </c>
    </row>
    <row r="30" spans="1:16" x14ac:dyDescent="0.75">
      <c r="A30" t="str">
        <v>New Hampshire</v>
      </c>
      <c r="B30" s="7">
        <f>SUMIFS(DATA!$E:$E,DATA!$B:$B,A30,DATA!$H:$H,$C$1)</f>
        <v>965316.56850000005</v>
      </c>
      <c r="K30" s="37">
        <v>2018</v>
      </c>
      <c r="L30" s="38"/>
      <c r="M30" s="37">
        <v>2019</v>
      </c>
      <c r="N30" s="38"/>
      <c r="O30" s="37">
        <v>2020</v>
      </c>
      <c r="P30" s="38"/>
    </row>
    <row r="31" spans="1:16" x14ac:dyDescent="0.75">
      <c r="A31" t="str">
        <v>New Jersey</v>
      </c>
      <c r="B31" s="7">
        <f>SUMIFS(DATA!$E:$E,DATA!$B:$B,A31,DATA!$H:$H,$C$1)</f>
        <v>1035223.8142500002</v>
      </c>
      <c r="J31" s="34"/>
      <c r="K31" s="25" t="s">
        <v>180</v>
      </c>
      <c r="L31" s="25" t="s">
        <v>181</v>
      </c>
      <c r="M31" s="25" t="s">
        <v>180</v>
      </c>
      <c r="N31" s="25" t="s">
        <v>181</v>
      </c>
      <c r="O31" s="25" t="s">
        <v>180</v>
      </c>
      <c r="P31" s="25" t="s">
        <v>181</v>
      </c>
    </row>
    <row r="32" spans="1:16" x14ac:dyDescent="0.75">
      <c r="A32" t="str">
        <v>New Mexico</v>
      </c>
      <c r="B32" s="7">
        <f>SUMIFS(DATA!$E:$E,DATA!$B:$B,A32,DATA!$H:$H,$C$1)</f>
        <v>833543.02125000011</v>
      </c>
      <c r="J32" s="26" t="str" cm="1">
        <f t="array" ref="J32:J36">_xlfn.UNIQUE(Table1[PRODUCTS])</f>
        <v>MERCEDES</v>
      </c>
      <c r="K32" s="24">
        <f ca="1">SUMIFS(DATA!$E:$E,DATA!$C:$C,Parametreler!$K$29,DATA!$D:$D,Parametreler!$J32,DATA!$H:$H,Parametreler!K$30)</f>
        <v>232975.899</v>
      </c>
      <c r="L32" s="24">
        <f ca="1">SUMIFS(DATA!$F:$F,DATA!$C:$C,Parametreler!$K$29,DATA!$D:$D,Parametreler!$J32,DATA!$H:$H,K$30)</f>
        <v>386399.05200000003</v>
      </c>
      <c r="M32" s="24">
        <f ca="1">SUMIFS(DATA!$E:$E,DATA!$C:$C,Parametreler!$K$29,DATA!$D:$D,Parametreler!$J32,DATA!$H:$H,Parametreler!M$30)</f>
        <v>583386.80400000012</v>
      </c>
      <c r="N32" s="24">
        <f ca="1">SUMIFS(DATA!$F:$F,DATA!$C:$C,Parametreler!$K$29,DATA!$D:$D,Parametreler!$J32,DATA!$H:$H,M$30)</f>
        <v>772798.10400000005</v>
      </c>
      <c r="O32" s="24">
        <f ca="1">SUMIFS(DATA!$E:$E,DATA!$C:$C,Parametreler!$K$29,DATA!$D:$D,Parametreler!$J32,DATA!$H:$H,Parametreler!O$30)</f>
        <v>841828</v>
      </c>
      <c r="P32" s="24">
        <f ca="1">SUMIFS(DATA!$F:$F,DATA!$C:$C,Parametreler!$K$29,DATA!$D:$D,Parametreler!$J32,DATA!$H:$H,O$30)</f>
        <v>942847.3600000001</v>
      </c>
    </row>
    <row r="33" spans="1:16" x14ac:dyDescent="0.75">
      <c r="A33" t="str">
        <v>Nevada</v>
      </c>
      <c r="B33" s="7">
        <f>SUMIFS(DATA!$E:$E,DATA!$B:$B,A33,DATA!$H:$H,$C$1)</f>
        <v>1208487.9712499999</v>
      </c>
      <c r="J33" s="36" t="str">
        <v>BMW</v>
      </c>
      <c r="K33" s="32">
        <f ca="1">SUMIFS(DATA!$E:$E,DATA!$C:$C,Parametreler!$K$29,DATA!$D:$D,Parametreler!$J33,DATA!$H:$H,Parametreler!K$30)</f>
        <v>179191.91250000001</v>
      </c>
      <c r="L33" s="32">
        <f ca="1">SUMIFS(DATA!$F:$F,DATA!$C:$C,Parametreler!$K$29,DATA!$D:$D,Parametreler!$J33,DATA!$H:$H,K$30)</f>
        <v>172024.236</v>
      </c>
      <c r="M33" s="32">
        <f ca="1">SUMIFS(DATA!$E:$E,DATA!$C:$C,Parametreler!$K$29,DATA!$D:$D,Parametreler!$J33,DATA!$H:$H,Parametreler!M$30)</f>
        <v>172024.236</v>
      </c>
      <c r="N33" s="32">
        <f ca="1">SUMIFS(DATA!$F:$F,DATA!$C:$C,Parametreler!$K$29,DATA!$D:$D,Parametreler!$J33,DATA!$H:$H,M$30)</f>
        <v>344048.47200000001</v>
      </c>
      <c r="O33" s="32">
        <f ca="1">SUMIFS(DATA!$E:$E,DATA!$C:$C,Parametreler!$K$29,DATA!$D:$D,Parametreler!$J33,DATA!$H:$H,Parametreler!O$30)</f>
        <v>530939</v>
      </c>
      <c r="P33" s="32">
        <f ca="1">SUMIFS(DATA!$F:$F,DATA!$C:$C,Parametreler!$K$29,DATA!$D:$D,Parametreler!$J33,DATA!$H:$H,O$30)</f>
        <v>334491.57</v>
      </c>
    </row>
    <row r="34" spans="1:16" x14ac:dyDescent="0.75">
      <c r="A34" t="str">
        <v>New York</v>
      </c>
      <c r="B34" s="7">
        <f>SUMIFS(DATA!$E:$E,DATA!$B:$B,A34,DATA!$H:$H,$C$1)</f>
        <v>3339468.4792500003</v>
      </c>
      <c r="J34" s="26" t="str">
        <v>FORD</v>
      </c>
      <c r="K34" s="24">
        <f ca="1">SUMIFS(DATA!$E:$E,DATA!$C:$C,Parametreler!$K$29,DATA!$D:$D,Parametreler!$J34,DATA!$H:$H,Parametreler!K$30)</f>
        <v>281516.35050000006</v>
      </c>
      <c r="L34" s="24">
        <f ca="1">SUMIFS(DATA!$F:$F,DATA!$C:$C,Parametreler!$K$29,DATA!$D:$D,Parametreler!$J34,DATA!$H:$H,K$30)</f>
        <v>426539.92500000005</v>
      </c>
      <c r="M34" s="24">
        <f ca="1">SUMIFS(DATA!$E:$E,DATA!$C:$C,Parametreler!$K$29,DATA!$D:$D,Parametreler!$J34,DATA!$H:$H,Parametreler!M$30)</f>
        <v>523222.30800000002</v>
      </c>
      <c r="N34" s="24">
        <f ca="1">SUMIFS(DATA!$F:$F,DATA!$C:$C,Parametreler!$K$29,DATA!$D:$D,Parametreler!$J34,DATA!$H:$H,M$30)</f>
        <v>312795.94500000007</v>
      </c>
      <c r="O34" s="24">
        <f ca="1">SUMIFS(DATA!$E:$E,DATA!$C:$C,Parametreler!$K$29,DATA!$D:$D,Parametreler!$J34,DATA!$H:$H,Parametreler!O$30)</f>
        <v>631911</v>
      </c>
      <c r="P34" s="24">
        <f ca="1">SUMIFS(DATA!$F:$F,DATA!$C:$C,Parametreler!$K$29,DATA!$D:$D,Parametreler!$J34,DATA!$H:$H,O$30)</f>
        <v>436018.58999999997</v>
      </c>
    </row>
    <row r="35" spans="1:16" x14ac:dyDescent="0.75">
      <c r="A35" t="str">
        <v>Ohio</v>
      </c>
      <c r="B35" s="7">
        <f>SUMIFS(DATA!$E:$E,DATA!$B:$B,A35,DATA!$H:$H,$C$1)</f>
        <v>1144579.7609999999</v>
      </c>
      <c r="J35" s="36" t="str">
        <v>MAZDA</v>
      </c>
      <c r="K35" s="32">
        <f ca="1">SUMIFS(DATA!$E:$E,DATA!$C:$C,Parametreler!$K$29,DATA!$D:$D,Parametreler!$J35,DATA!$H:$H,Parametreler!K$30)</f>
        <v>236571.97500000001</v>
      </c>
      <c r="L35" s="32">
        <f ca="1">SUMIFS(DATA!$F:$F,DATA!$C:$C,Parametreler!$K$29,DATA!$D:$D,Parametreler!$J35,DATA!$H:$H,K$30)</f>
        <v>293066.77499999997</v>
      </c>
      <c r="M35" s="32">
        <f ca="1">SUMIFS(DATA!$E:$E,DATA!$C:$C,Parametreler!$K$29,DATA!$D:$D,Parametreler!$J35,DATA!$H:$H,Parametreler!M$30)</f>
        <v>442542.6</v>
      </c>
      <c r="N35" s="32">
        <f ca="1">SUMIFS(DATA!$F:$F,DATA!$C:$C,Parametreler!$K$29,DATA!$D:$D,Parametreler!$J35,DATA!$H:$H,M$30)</f>
        <v>334260.89999999997</v>
      </c>
      <c r="O35" s="32">
        <f ca="1">SUMIFS(DATA!$E:$E,DATA!$C:$C,Parametreler!$K$29,DATA!$D:$D,Parametreler!$J35,DATA!$H:$H,Parametreler!O$30)</f>
        <v>523100</v>
      </c>
      <c r="P35" s="32">
        <f ca="1">SUMIFS(DATA!$F:$F,DATA!$C:$C,Parametreler!$K$29,DATA!$D:$D,Parametreler!$J35,DATA!$H:$H,O$30)</f>
        <v>439404</v>
      </c>
    </row>
    <row r="36" spans="1:16" x14ac:dyDescent="0.75">
      <c r="A36" t="str">
        <v>Oklahoma</v>
      </c>
      <c r="B36" s="7">
        <f>SUMIFS(DATA!$E:$E,DATA!$B:$B,A36,DATA!$H:$H,$C$1)</f>
        <v>1027535.004</v>
      </c>
      <c r="J36" s="26" t="str">
        <v>CHEVROLET</v>
      </c>
      <c r="K36" s="24">
        <f ca="1">SUMIFS(DATA!$E:$E,DATA!$C:$C,Parametreler!$K$29,DATA!$D:$D,Parametreler!$J36,DATA!$H:$H,Parametreler!K$30)</f>
        <v>145386.65700000001</v>
      </c>
      <c r="L36" s="24">
        <f ca="1">SUMIFS(DATA!$F:$F,DATA!$C:$C,Parametreler!$K$29,DATA!$D:$D,Parametreler!$J36,DATA!$H:$H,K$30)</f>
        <v>298293.31349999999</v>
      </c>
      <c r="M36" s="24">
        <f ca="1">SUMIFS(DATA!$E:$E,DATA!$C:$C,Parametreler!$K$29,DATA!$D:$D,Parametreler!$J36,DATA!$H:$H,Parametreler!M$30)</f>
        <v>170453.32200000001</v>
      </c>
      <c r="N36" s="24">
        <f ca="1">SUMIFS(DATA!$F:$F,DATA!$C:$C,Parametreler!$K$29,DATA!$D:$D,Parametreler!$J36,DATA!$H:$H,M$30)</f>
        <v>340906.64400000003</v>
      </c>
      <c r="O36" s="24">
        <f ca="1">SUMIFS(DATA!$E:$E,DATA!$C:$C,Parametreler!$K$29,DATA!$D:$D,Parametreler!$J36,DATA!$H:$H,Parametreler!O$30)</f>
        <v>371358</v>
      </c>
      <c r="P36" s="24">
        <f ca="1">SUMIFS(DATA!$F:$F,DATA!$C:$C,Parametreler!$K$29,DATA!$D:$D,Parametreler!$J36,DATA!$H:$H,O$30)</f>
        <v>427061.69999999995</v>
      </c>
    </row>
    <row r="37" spans="1:16" x14ac:dyDescent="0.75">
      <c r="A37" t="str">
        <v>Oregon</v>
      </c>
      <c r="B37" s="7">
        <f>SUMIFS(DATA!$E:$E,DATA!$B:$B,A37,DATA!$H:$H,$C$1)</f>
        <v>587334.48299999989</v>
      </c>
      <c r="J37" s="34"/>
    </row>
    <row r="38" spans="1:16" x14ac:dyDescent="0.75">
      <c r="A38" t="str">
        <v>Pennsylvania</v>
      </c>
      <c r="B38" s="7">
        <f>SUMIFS(DATA!$E:$E,DATA!$B:$B,A38,DATA!$H:$H,$C$1)</f>
        <v>1594012.2232500003</v>
      </c>
    </row>
    <row r="39" spans="1:16" x14ac:dyDescent="0.75">
      <c r="A39" t="str">
        <v>Rhode Island</v>
      </c>
      <c r="B39" s="7">
        <f>SUMIFS(DATA!$E:$E,DATA!$B:$B,A39,DATA!$H:$H,$C$1)</f>
        <v>978334.90875000006</v>
      </c>
    </row>
    <row r="40" spans="1:16" x14ac:dyDescent="0.75">
      <c r="A40" t="str">
        <v>South Carolina</v>
      </c>
      <c r="B40" s="7">
        <f>SUMIFS(DATA!$E:$E,DATA!$B:$B,A40,DATA!$H:$H,$C$1)</f>
        <v>986414.5845</v>
      </c>
    </row>
    <row r="41" spans="1:16" x14ac:dyDescent="0.75">
      <c r="A41" t="str">
        <v>South Dakota</v>
      </c>
      <c r="B41" s="7">
        <f>SUMIFS(DATA!$E:$E,DATA!$B:$B,A41,DATA!$H:$H,$C$1)</f>
        <v>888931.42200000002</v>
      </c>
    </row>
    <row r="42" spans="1:16" x14ac:dyDescent="0.75">
      <c r="A42" t="str">
        <v>Tennessee</v>
      </c>
      <c r="B42" s="7">
        <f>SUMIFS(DATA!$E:$E,DATA!$B:$B,A42,DATA!$H:$H,$C$1)</f>
        <v>1834281.9292499998</v>
      </c>
    </row>
    <row r="43" spans="1:16" x14ac:dyDescent="0.75">
      <c r="A43" t="str">
        <v>Texas</v>
      </c>
      <c r="B43" s="7">
        <f>SUMIFS(DATA!$E:$E,DATA!$B:$B,A43,DATA!$H:$H,$C$1)</f>
        <v>2139982.4700000002</v>
      </c>
    </row>
    <row r="44" spans="1:16" x14ac:dyDescent="0.75">
      <c r="A44" t="str">
        <v>Utah</v>
      </c>
      <c r="B44" s="7">
        <f>SUMIFS(DATA!$E:$E,DATA!$B:$B,A44,DATA!$H:$H,$C$1)</f>
        <v>991739.99024999992</v>
      </c>
    </row>
    <row r="45" spans="1:16" x14ac:dyDescent="0.75">
      <c r="A45" t="str">
        <v>Virginia</v>
      </c>
      <c r="B45" s="7">
        <f>SUMIFS(DATA!$E:$E,DATA!$B:$B,A45,DATA!$H:$H,$C$1)</f>
        <v>925517.03625</v>
      </c>
    </row>
    <row r="46" spans="1:16" x14ac:dyDescent="0.75">
      <c r="A46" t="str">
        <v>Vermont</v>
      </c>
      <c r="B46" s="7">
        <f>SUMIFS(DATA!$E:$E,DATA!$B:$B,A46,DATA!$H:$H,$C$1)</f>
        <v>1018104.7342500002</v>
      </c>
    </row>
    <row r="47" spans="1:16" x14ac:dyDescent="0.75">
      <c r="A47" t="str">
        <v>Washington</v>
      </c>
      <c r="B47" s="7">
        <f>SUMIFS(DATA!$E:$E,DATA!$B:$B,A47,DATA!$H:$H,$C$1)</f>
        <v>964041.81750000012</v>
      </c>
    </row>
    <row r="48" spans="1:16" x14ac:dyDescent="0.75">
      <c r="A48" t="str">
        <v>Wisconsin</v>
      </c>
      <c r="B48" s="7">
        <f>SUMIFS(DATA!$E:$E,DATA!$B:$B,A48,DATA!$H:$H,$C$1)</f>
        <v>1360784.8665</v>
      </c>
    </row>
    <row r="49" spans="1:2" x14ac:dyDescent="0.75">
      <c r="A49" t="str">
        <v>West Virginia</v>
      </c>
      <c r="B49" s="7">
        <f>SUMIFS(DATA!$E:$E,DATA!$B:$B,A49,DATA!$H:$H,$C$1)</f>
        <v>574922.41424999991</v>
      </c>
    </row>
    <row r="50" spans="1:2" x14ac:dyDescent="0.75">
      <c r="A50" t="str">
        <v>Wyoming</v>
      </c>
      <c r="B50" s="7">
        <f>SUMIFS(DATA!$E:$E,DATA!$B:$B,A50,DATA!$H:$H,$C$1)</f>
        <v>1148055.9569999999</v>
      </c>
    </row>
  </sheetData>
  <mergeCells count="3">
    <mergeCell ref="K30:L30"/>
    <mergeCell ref="M30:N30"/>
    <mergeCell ref="O30:P30"/>
  </mergeCells>
  <conditionalFormatting sqref="M32:M36">
    <cfRule type="expression" dxfId="3" priority="4">
      <formula>$K32&lt;$M32</formula>
    </cfRule>
    <cfRule type="expression" dxfId="2" priority="3">
      <formula>$K32&gt;=$M32</formula>
    </cfRule>
  </conditionalFormatting>
  <conditionalFormatting sqref="O32:O36">
    <cfRule type="expression" dxfId="1" priority="2">
      <formula>$M32&lt;$O32</formula>
    </cfRule>
    <cfRule type="expression" dxfId="0" priority="1">
      <formula>$M32&gt;=$O32</formula>
    </cfRule>
  </conditionalFormatting>
  <pageMargins left="0.7" right="0.7" top="0.75" bottom="0.75" header="0.3" footer="0.3"/>
  <ignoredErrors>
    <ignoredError sqref="M32:M36 O32:O36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D0F5-D0E1-4344-8B04-54440B32080C}">
  <sheetPr codeName="Sheet4"/>
  <dimension ref="A1:Z38"/>
  <sheetViews>
    <sheetView showRowColHeaders="0" tabSelected="1" zoomScale="73" zoomScaleNormal="73" workbookViewId="0">
      <selection activeCell="A38" sqref="A38:XFD1048576"/>
    </sheetView>
  </sheetViews>
  <sheetFormatPr defaultColWidth="0" defaultRowHeight="14.75" zeroHeight="1" x14ac:dyDescent="0.75"/>
  <cols>
    <col min="1" max="24" width="8.7265625" customWidth="1"/>
    <col min="27" max="16384" width="8.7265625" hidden="1"/>
  </cols>
  <sheetData>
    <row r="1" spans="1:26" x14ac:dyDescent="0.75">
      <c r="A1" s="18">
        <v>2018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2" t="s">
        <v>157</v>
      </c>
    </row>
    <row r="2" spans="1:26" x14ac:dyDescent="0.7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1" t="s">
        <v>182</v>
      </c>
    </row>
    <row r="3" spans="1:26" x14ac:dyDescent="0.75">
      <c r="A3" s="9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 t="s">
        <v>9</v>
      </c>
    </row>
    <row r="4" spans="1:26" x14ac:dyDescent="0.75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1" t="s">
        <v>10</v>
      </c>
    </row>
    <row r="5" spans="1:26" x14ac:dyDescent="0.75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1" t="s">
        <v>182</v>
      </c>
    </row>
    <row r="6" spans="1:26" x14ac:dyDescent="0.75">
      <c r="A6" s="9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1"/>
    </row>
    <row r="7" spans="1:26" x14ac:dyDescent="0.75">
      <c r="A7" s="9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1"/>
    </row>
    <row r="8" spans="1:26" x14ac:dyDescent="0.75">
      <c r="A8" s="9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1"/>
    </row>
    <row r="9" spans="1:26" x14ac:dyDescent="0.75">
      <c r="A9" s="9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1"/>
      <c r="Z9" s="23" t="s">
        <v>176</v>
      </c>
    </row>
    <row r="10" spans="1:26" x14ac:dyDescent="0.75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1"/>
    </row>
    <row r="11" spans="1:26" x14ac:dyDescent="0.75">
      <c r="A11" s="9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1"/>
    </row>
    <row r="12" spans="1:26" x14ac:dyDescent="0.75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1"/>
    </row>
    <row r="13" spans="1:26" x14ac:dyDescent="0.75">
      <c r="A13" s="9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1"/>
    </row>
    <row r="14" spans="1:26" x14ac:dyDescent="0.75">
      <c r="A14" s="9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1"/>
    </row>
    <row r="15" spans="1:26" x14ac:dyDescent="0.75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1"/>
    </row>
    <row r="16" spans="1:26" x14ac:dyDescent="0.75">
      <c r="A16" s="9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1"/>
    </row>
    <row r="17" spans="1:24" x14ac:dyDescent="0.75">
      <c r="A17" s="9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1"/>
    </row>
    <row r="18" spans="1:24" x14ac:dyDescent="0.75">
      <c r="A18" s="9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1"/>
    </row>
    <row r="19" spans="1:24" x14ac:dyDescent="0.7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1"/>
    </row>
    <row r="20" spans="1:24" x14ac:dyDescent="0.7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5">
        <f>Parametreler!G14</f>
        <v>0.88888581818098955</v>
      </c>
      <c r="T20" s="10"/>
      <c r="U20" s="10"/>
      <c r="V20" s="10"/>
      <c r="W20" s="10"/>
      <c r="X20" s="11"/>
    </row>
    <row r="21" spans="1:24" x14ac:dyDescent="0.75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6">
        <f>Parametreler!G16</f>
        <v>0.88888581818098955</v>
      </c>
      <c r="T21" s="10"/>
      <c r="U21" s="10"/>
      <c r="V21" s="10"/>
      <c r="W21" s="10"/>
      <c r="X21" s="11"/>
    </row>
    <row r="22" spans="1:24" x14ac:dyDescent="0.75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1"/>
    </row>
    <row r="23" spans="1:24" x14ac:dyDescent="0.75">
      <c r="A23" s="9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1"/>
    </row>
    <row r="24" spans="1:24" x14ac:dyDescent="0.75">
      <c r="A24" s="9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1"/>
    </row>
    <row r="25" spans="1:24" x14ac:dyDescent="0.75">
      <c r="A25" s="9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1"/>
    </row>
    <row r="26" spans="1:24" x14ac:dyDescent="0.75">
      <c r="A26" s="9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1"/>
    </row>
    <row r="27" spans="1:24" x14ac:dyDescent="0.75">
      <c r="A27" s="9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1"/>
    </row>
    <row r="28" spans="1:24" x14ac:dyDescent="0.75">
      <c r="A28" s="9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1"/>
    </row>
    <row r="29" spans="1:24" x14ac:dyDescent="0.75">
      <c r="A29" s="9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1"/>
    </row>
    <row r="30" spans="1:24" x14ac:dyDescent="0.75">
      <c r="A30" s="9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1"/>
    </row>
    <row r="31" spans="1:24" x14ac:dyDescent="0.75">
      <c r="A31" s="9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1"/>
    </row>
    <row r="32" spans="1:24" x14ac:dyDescent="0.75">
      <c r="A32" s="9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1"/>
    </row>
    <row r="33" spans="1:24" x14ac:dyDescent="0.75">
      <c r="A33" s="9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1"/>
    </row>
    <row r="34" spans="1:24" x14ac:dyDescent="0.75">
      <c r="A34" s="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1"/>
    </row>
    <row r="35" spans="1:24" x14ac:dyDescent="0.75">
      <c r="A35" s="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1"/>
    </row>
    <row r="36" spans="1:24" x14ac:dyDescent="0.75">
      <c r="A36" s="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1"/>
    </row>
    <row r="37" spans="1:24" ht="15.5" thickBot="1" x14ac:dyDescent="0.9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2"/>
    </row>
    <row r="38" spans="1:24" hidden="1" x14ac:dyDescent="0.75">
      <c r="A38" s="8"/>
    </row>
  </sheetData>
  <sheetProtection sort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220" r:id="rId4" name="ListBox3">
          <controlPr defaultSize="0" autoLine="0" linkedCell="X4" listFillRange="dinamik_saticii" r:id="rId5">
            <anchor moveWithCells="1">
              <from>
                <xdr:col>5</xdr:col>
                <xdr:colOff>231775</xdr:colOff>
                <xdr:row>27</xdr:row>
                <xdr:rowOff>15875</xdr:rowOff>
              </from>
              <to>
                <xdr:col>7</xdr:col>
                <xdr:colOff>457200</xdr:colOff>
                <xdr:row>31</xdr:row>
                <xdr:rowOff>149225</xdr:rowOff>
              </to>
            </anchor>
          </controlPr>
        </control>
      </mc:Choice>
      <mc:Fallback>
        <control shapeId="5220" r:id="rId4" name="ListBox3"/>
      </mc:Fallback>
    </mc:AlternateContent>
    <mc:AlternateContent xmlns:mc="http://schemas.openxmlformats.org/markup-compatibility/2006">
      <mc:Choice Requires="x14">
        <control shapeId="5123" r:id="rId6" name="ComboBox2">
          <controlPr defaultSize="0" autoLine="0" linkedCell="X2" listFillRange="dönemler" r:id="rId7">
            <anchor moveWithCells="1">
              <from>
                <xdr:col>6</xdr:col>
                <xdr:colOff>111125</xdr:colOff>
                <xdr:row>7</xdr:row>
                <xdr:rowOff>177800</xdr:rowOff>
              </from>
              <to>
                <xdr:col>9</xdr:col>
                <xdr:colOff>368300</xdr:colOff>
                <xdr:row>10</xdr:row>
                <xdr:rowOff>44450</xdr:rowOff>
              </to>
            </anchor>
          </controlPr>
        </control>
      </mc:Choice>
      <mc:Fallback>
        <control shapeId="5123" r:id="rId6" name="ComboBox2"/>
      </mc:Fallback>
    </mc:AlternateContent>
    <mc:AlternateContent xmlns:mc="http://schemas.openxmlformats.org/markup-compatibility/2006">
      <mc:Choice Requires="x14">
        <control shapeId="5122" r:id="rId8" name="ComboBox1">
          <controlPr defaultSize="0" autoLine="0" linkedCell="X1" listFillRange="bölgeler" r:id="rId9">
            <anchor moveWithCells="1">
              <from>
                <xdr:col>6</xdr:col>
                <xdr:colOff>111125</xdr:colOff>
                <xdr:row>4</xdr:row>
                <xdr:rowOff>177800</xdr:rowOff>
              </from>
              <to>
                <xdr:col>9</xdr:col>
                <xdr:colOff>368300</xdr:colOff>
                <xdr:row>7</xdr:row>
                <xdr:rowOff>44450</xdr:rowOff>
              </to>
            </anchor>
          </controlPr>
        </control>
      </mc:Choice>
      <mc:Fallback>
        <control shapeId="5122" r:id="rId8" name="ComboBox1"/>
      </mc:Fallback>
    </mc:AlternateContent>
    <mc:AlternateContent xmlns:mc="http://schemas.openxmlformats.org/markup-compatibility/2006">
      <mc:Choice Requires="x14">
        <control shapeId="5121" r:id="rId10" name="ListBox1">
          <controlPr defaultSize="0" autoLine="0" autoPict="0" linkedCell="A1" listFillRange="dönemler" r:id="rId11">
            <anchor moveWithCells="1">
              <from>
                <xdr:col>0</xdr:col>
                <xdr:colOff>0</xdr:colOff>
                <xdr:row>2</xdr:row>
                <xdr:rowOff>69850</xdr:rowOff>
              </from>
              <to>
                <xdr:col>1</xdr:col>
                <xdr:colOff>355600</xdr:colOff>
                <xdr:row>6</xdr:row>
                <xdr:rowOff>34925</xdr:rowOff>
              </to>
            </anchor>
          </controlPr>
        </control>
      </mc:Choice>
      <mc:Fallback>
        <control shapeId="5121" r:id="rId10" name="ListBox1"/>
      </mc:Fallback>
    </mc:AlternateContent>
    <mc:AlternateContent xmlns:mc="http://schemas.openxmlformats.org/markup-compatibility/2006">
      <mc:Choice Requires="x14">
        <control shapeId="5156" r:id="rId12" name="ListBox2">
          <controlPr defaultSize="0" autoLine="0" linkedCell="X3" listFillRange="bölgeler" r:id="rId13">
            <anchor moveWithCells="1">
              <from>
                <xdr:col>5</xdr:col>
                <xdr:colOff>231775</xdr:colOff>
                <xdr:row>7</xdr:row>
                <xdr:rowOff>79375</xdr:rowOff>
              </from>
              <to>
                <xdr:col>7</xdr:col>
                <xdr:colOff>457200</xdr:colOff>
                <xdr:row>26</xdr:row>
                <xdr:rowOff>161925</xdr:rowOff>
              </to>
            </anchor>
          </controlPr>
        </control>
      </mc:Choice>
      <mc:Fallback>
        <control shapeId="5156" r:id="rId12" name="ListBox2"/>
      </mc:Fallback>
    </mc:AlternateContent>
    <mc:AlternateContent xmlns:mc="http://schemas.openxmlformats.org/markup-compatibility/2006">
      <mc:Choice Requires="x14">
        <control shapeId="5235" r:id="rId14" name="ComboBox3">
          <controlPr defaultSize="0" autoLine="0" linkedCell="X5" listFillRange="dönemler" r:id="rId15">
            <anchor moveWithCells="1">
              <from>
                <xdr:col>7</xdr:col>
                <xdr:colOff>523875</xdr:colOff>
                <xdr:row>7</xdr:row>
                <xdr:rowOff>114300</xdr:rowOff>
              </from>
              <to>
                <xdr:col>10</xdr:col>
                <xdr:colOff>187325</xdr:colOff>
                <xdr:row>9</xdr:row>
                <xdr:rowOff>9525</xdr:rowOff>
              </to>
            </anchor>
          </controlPr>
        </control>
      </mc:Choice>
      <mc:Fallback>
        <control shapeId="5235" r:id="rId14" name="Combo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0F4E-175A-4A52-8E92-5AA1E00FEFF4}">
  <sheetPr codeName="Sheet2"/>
  <dimension ref="A1:C61"/>
  <sheetViews>
    <sheetView workbookViewId="0"/>
  </sheetViews>
  <sheetFormatPr defaultColWidth="9.1328125" defaultRowHeight="99.95" customHeight="1" x14ac:dyDescent="0.75"/>
  <cols>
    <col min="1" max="1" width="4.1328125" style="2" bestFit="1" customWidth="1"/>
    <col min="2" max="2" width="15.26953125" style="3" bestFit="1" customWidth="1"/>
    <col min="3" max="3" width="21" style="3" bestFit="1" customWidth="1"/>
    <col min="4" max="4" width="22.86328125" style="2" customWidth="1"/>
    <col min="5" max="16384" width="9.1328125" style="2"/>
  </cols>
  <sheetData>
    <row r="1" spans="1:3" ht="15" customHeight="1" x14ac:dyDescent="0.75"/>
    <row r="2" spans="1:3" ht="15" customHeight="1" x14ac:dyDescent="0.75"/>
    <row r="3" spans="1:3" ht="99.95" customHeight="1" x14ac:dyDescent="0.75">
      <c r="A3" s="2" t="s">
        <v>8</v>
      </c>
      <c r="B3" s="3" t="s">
        <v>9</v>
      </c>
      <c r="C3" s="3" t="s">
        <v>10</v>
      </c>
    </row>
    <row r="4" spans="1:3" ht="99.95" customHeight="1" x14ac:dyDescent="0.75">
      <c r="A4" s="2" t="s">
        <v>12</v>
      </c>
      <c r="B4" s="3" t="s">
        <v>13</v>
      </c>
      <c r="C4" s="3" t="s">
        <v>14</v>
      </c>
    </row>
    <row r="5" spans="1:3" ht="99.95" customHeight="1" x14ac:dyDescent="0.75">
      <c r="A5" s="2" t="s">
        <v>15</v>
      </c>
      <c r="B5" s="3" t="s">
        <v>16</v>
      </c>
      <c r="C5" s="3" t="s">
        <v>17</v>
      </c>
    </row>
    <row r="6" spans="1:3" ht="99.95" customHeight="1" x14ac:dyDescent="0.75">
      <c r="A6" s="2" t="s">
        <v>18</v>
      </c>
      <c r="B6" s="3" t="s">
        <v>19</v>
      </c>
      <c r="C6" s="3" t="s">
        <v>20</v>
      </c>
    </row>
    <row r="7" spans="1:3" ht="99.95" customHeight="1" x14ac:dyDescent="0.75">
      <c r="A7" s="2" t="s">
        <v>21</v>
      </c>
      <c r="B7" s="3" t="s">
        <v>22</v>
      </c>
      <c r="C7" s="3" t="s">
        <v>23</v>
      </c>
    </row>
    <row r="8" spans="1:3" ht="99.95" customHeight="1" x14ac:dyDescent="0.75">
      <c r="A8" s="2" t="s">
        <v>21</v>
      </c>
      <c r="B8" s="3" t="s">
        <v>22</v>
      </c>
      <c r="C8" s="3" t="s">
        <v>24</v>
      </c>
    </row>
    <row r="9" spans="1:3" ht="99.95" customHeight="1" x14ac:dyDescent="0.75">
      <c r="A9" s="2" t="s">
        <v>21</v>
      </c>
      <c r="B9" s="3" t="s">
        <v>22</v>
      </c>
      <c r="C9" s="3" t="s">
        <v>25</v>
      </c>
    </row>
    <row r="10" spans="1:3" ht="99.95" customHeight="1" x14ac:dyDescent="0.75">
      <c r="A10" s="2" t="s">
        <v>21</v>
      </c>
      <c r="B10" s="3" t="s">
        <v>22</v>
      </c>
      <c r="C10" s="3" t="s">
        <v>26</v>
      </c>
    </row>
    <row r="11" spans="1:3" ht="99.95" customHeight="1" x14ac:dyDescent="0.75">
      <c r="A11" s="2" t="s">
        <v>27</v>
      </c>
      <c r="B11" s="3" t="s">
        <v>28</v>
      </c>
      <c r="C11" s="3" t="s">
        <v>29</v>
      </c>
    </row>
    <row r="12" spans="1:3" ht="99.95" customHeight="1" x14ac:dyDescent="0.75">
      <c r="A12" s="2" t="s">
        <v>30</v>
      </c>
      <c r="B12" s="3" t="s">
        <v>31</v>
      </c>
      <c r="C12" s="3" t="s">
        <v>32</v>
      </c>
    </row>
    <row r="13" spans="1:3" ht="99.95" customHeight="1" x14ac:dyDescent="0.75">
      <c r="A13" s="2" t="s">
        <v>33</v>
      </c>
      <c r="B13" s="3" t="s">
        <v>34</v>
      </c>
      <c r="C13" s="3" t="s">
        <v>35</v>
      </c>
    </row>
    <row r="14" spans="1:3" ht="99.95" customHeight="1" x14ac:dyDescent="0.75">
      <c r="A14" s="2" t="s">
        <v>36</v>
      </c>
      <c r="B14" s="3" t="s">
        <v>37</v>
      </c>
      <c r="C14" s="3" t="s">
        <v>38</v>
      </c>
    </row>
    <row r="15" spans="1:3" ht="99.95" customHeight="1" x14ac:dyDescent="0.75">
      <c r="A15" s="2" t="s">
        <v>36</v>
      </c>
      <c r="B15" s="3" t="s">
        <v>37</v>
      </c>
      <c r="C15" s="3" t="s">
        <v>39</v>
      </c>
    </row>
    <row r="16" spans="1:3" ht="99.95" customHeight="1" x14ac:dyDescent="0.75">
      <c r="A16" s="2" t="s">
        <v>40</v>
      </c>
      <c r="B16" s="3" t="s">
        <v>41</v>
      </c>
      <c r="C16" s="3" t="s">
        <v>42</v>
      </c>
    </row>
    <row r="17" spans="1:3" ht="99.95" customHeight="1" x14ac:dyDescent="0.75">
      <c r="A17" s="2" t="s">
        <v>43</v>
      </c>
      <c r="B17" s="3" t="s">
        <v>44</v>
      </c>
      <c r="C17" s="3" t="s">
        <v>45</v>
      </c>
    </row>
    <row r="18" spans="1:3" ht="99.95" customHeight="1" x14ac:dyDescent="0.75">
      <c r="A18" s="2" t="s">
        <v>46</v>
      </c>
      <c r="B18" s="3" t="s">
        <v>47</v>
      </c>
      <c r="C18" s="3" t="s">
        <v>48</v>
      </c>
    </row>
    <row r="19" spans="1:3" ht="99.95" customHeight="1" x14ac:dyDescent="0.75">
      <c r="A19" s="2" t="s">
        <v>49</v>
      </c>
      <c r="B19" s="3" t="s">
        <v>50</v>
      </c>
      <c r="C19" s="3" t="s">
        <v>51</v>
      </c>
    </row>
    <row r="20" spans="1:3" ht="99.95" customHeight="1" x14ac:dyDescent="0.75">
      <c r="A20" s="2" t="s">
        <v>52</v>
      </c>
      <c r="B20" s="3" t="s">
        <v>53</v>
      </c>
      <c r="C20" s="3" t="s">
        <v>54</v>
      </c>
    </row>
    <row r="21" spans="1:3" ht="99.95" customHeight="1" x14ac:dyDescent="0.75">
      <c r="A21" s="2" t="s">
        <v>52</v>
      </c>
      <c r="B21" s="3" t="s">
        <v>53</v>
      </c>
      <c r="C21" s="3" t="s">
        <v>55</v>
      </c>
    </row>
    <row r="22" spans="1:3" ht="99.95" customHeight="1" x14ac:dyDescent="0.75">
      <c r="A22" s="2" t="s">
        <v>56</v>
      </c>
      <c r="B22" s="3" t="s">
        <v>57</v>
      </c>
      <c r="C22" s="3" t="s">
        <v>58</v>
      </c>
    </row>
    <row r="23" spans="1:3" ht="99.95" customHeight="1" x14ac:dyDescent="0.75">
      <c r="A23" s="2" t="s">
        <v>59</v>
      </c>
      <c r="B23" s="3" t="s">
        <v>60</v>
      </c>
      <c r="C23" s="3" t="s">
        <v>61</v>
      </c>
    </row>
    <row r="24" spans="1:3" ht="99.95" customHeight="1" x14ac:dyDescent="0.75">
      <c r="A24" s="2" t="s">
        <v>62</v>
      </c>
      <c r="B24" s="3" t="s">
        <v>63</v>
      </c>
      <c r="C24" s="3" t="s">
        <v>64</v>
      </c>
    </row>
    <row r="25" spans="1:3" ht="99.95" customHeight="1" x14ac:dyDescent="0.75">
      <c r="A25" s="2" t="s">
        <v>65</v>
      </c>
      <c r="B25" s="3" t="s">
        <v>66</v>
      </c>
      <c r="C25" s="3" t="s">
        <v>67</v>
      </c>
    </row>
    <row r="26" spans="1:3" ht="99.95" customHeight="1" x14ac:dyDescent="0.75">
      <c r="A26" s="2" t="s">
        <v>68</v>
      </c>
      <c r="B26" s="3" t="s">
        <v>69</v>
      </c>
      <c r="C26" s="3" t="s">
        <v>70</v>
      </c>
    </row>
    <row r="27" spans="1:3" ht="99.95" customHeight="1" x14ac:dyDescent="0.75">
      <c r="A27" s="2" t="s">
        <v>71</v>
      </c>
      <c r="B27" s="3" t="s">
        <v>72</v>
      </c>
      <c r="C27" s="3" t="s">
        <v>73</v>
      </c>
    </row>
    <row r="28" spans="1:3" ht="99.95" customHeight="1" x14ac:dyDescent="0.75">
      <c r="A28" s="2" t="s">
        <v>71</v>
      </c>
      <c r="B28" s="3" t="s">
        <v>72</v>
      </c>
      <c r="C28" s="3" t="s">
        <v>74</v>
      </c>
    </row>
    <row r="29" spans="1:3" ht="99.95" customHeight="1" x14ac:dyDescent="0.75">
      <c r="A29" s="2" t="s">
        <v>75</v>
      </c>
      <c r="B29" s="3" t="s">
        <v>76</v>
      </c>
      <c r="C29" s="3" t="s">
        <v>77</v>
      </c>
    </row>
    <row r="30" spans="1:3" ht="99.95" customHeight="1" x14ac:dyDescent="0.75">
      <c r="A30" s="2" t="s">
        <v>78</v>
      </c>
      <c r="B30" s="3" t="s">
        <v>79</v>
      </c>
      <c r="C30" s="3" t="s">
        <v>80</v>
      </c>
    </row>
    <row r="31" spans="1:3" ht="99.95" customHeight="1" x14ac:dyDescent="0.75">
      <c r="A31" s="2" t="s">
        <v>81</v>
      </c>
      <c r="B31" s="3" t="s">
        <v>82</v>
      </c>
      <c r="C31" s="3" t="s">
        <v>83</v>
      </c>
    </row>
    <row r="32" spans="1:3" ht="99.95" customHeight="1" x14ac:dyDescent="0.75">
      <c r="A32" s="2" t="s">
        <v>84</v>
      </c>
      <c r="B32" s="3" t="s">
        <v>85</v>
      </c>
      <c r="C32" s="3" t="s">
        <v>86</v>
      </c>
    </row>
    <row r="33" spans="1:3" ht="99.95" customHeight="1" x14ac:dyDescent="0.75">
      <c r="A33" s="2" t="s">
        <v>87</v>
      </c>
      <c r="B33" s="3" t="s">
        <v>88</v>
      </c>
      <c r="C33" s="3" t="s">
        <v>89</v>
      </c>
    </row>
    <row r="34" spans="1:3" ht="99.95" customHeight="1" x14ac:dyDescent="0.75">
      <c r="A34" s="2" t="s">
        <v>90</v>
      </c>
      <c r="B34" s="3" t="s">
        <v>91</v>
      </c>
      <c r="C34" s="3" t="s">
        <v>92</v>
      </c>
    </row>
    <row r="35" spans="1:3" ht="99.95" customHeight="1" x14ac:dyDescent="0.75">
      <c r="A35" s="2" t="s">
        <v>93</v>
      </c>
      <c r="B35" s="3" t="s">
        <v>94</v>
      </c>
      <c r="C35" s="3" t="s">
        <v>95</v>
      </c>
    </row>
    <row r="36" spans="1:3" ht="99.95" customHeight="1" x14ac:dyDescent="0.75">
      <c r="A36" s="2" t="s">
        <v>96</v>
      </c>
      <c r="B36" s="3" t="s">
        <v>97</v>
      </c>
      <c r="C36" s="3" t="s">
        <v>98</v>
      </c>
    </row>
    <row r="37" spans="1:3" ht="99.95" customHeight="1" x14ac:dyDescent="0.75">
      <c r="A37" s="2" t="s">
        <v>99</v>
      </c>
      <c r="B37" s="3" t="s">
        <v>100</v>
      </c>
      <c r="C37" s="3" t="s">
        <v>101</v>
      </c>
    </row>
    <row r="38" spans="1:3" ht="99.95" customHeight="1" x14ac:dyDescent="0.75">
      <c r="A38" s="2" t="s">
        <v>102</v>
      </c>
      <c r="B38" s="3" t="s">
        <v>103</v>
      </c>
      <c r="C38" s="3" t="s">
        <v>104</v>
      </c>
    </row>
    <row r="39" spans="1:3" ht="99.95" customHeight="1" x14ac:dyDescent="0.75">
      <c r="A39" s="2" t="s">
        <v>105</v>
      </c>
      <c r="B39" s="3" t="s">
        <v>106</v>
      </c>
      <c r="C39" s="3" t="s">
        <v>107</v>
      </c>
    </row>
    <row r="40" spans="1:3" ht="99.95" customHeight="1" x14ac:dyDescent="0.75">
      <c r="A40" s="2" t="s">
        <v>108</v>
      </c>
      <c r="B40" s="3" t="s">
        <v>109</v>
      </c>
      <c r="C40" s="3" t="s">
        <v>110</v>
      </c>
    </row>
    <row r="41" spans="1:3" ht="99.95" customHeight="1" x14ac:dyDescent="0.75">
      <c r="A41" s="2" t="s">
        <v>111</v>
      </c>
      <c r="B41" s="3" t="s">
        <v>112</v>
      </c>
      <c r="C41" s="3" t="s">
        <v>113</v>
      </c>
    </row>
    <row r="42" spans="1:3" ht="99.95" customHeight="1" x14ac:dyDescent="0.75">
      <c r="A42" s="2" t="s">
        <v>114</v>
      </c>
      <c r="B42" s="3" t="s">
        <v>115</v>
      </c>
      <c r="C42" s="3" t="s">
        <v>116</v>
      </c>
    </row>
    <row r="43" spans="1:3" ht="99.95" customHeight="1" x14ac:dyDescent="0.75">
      <c r="A43" s="2" t="s">
        <v>114</v>
      </c>
      <c r="B43" s="3" t="s">
        <v>115</v>
      </c>
      <c r="C43" s="3" t="s">
        <v>117</v>
      </c>
    </row>
    <row r="44" spans="1:3" ht="99.95" customHeight="1" x14ac:dyDescent="0.75">
      <c r="A44" s="2" t="s">
        <v>114</v>
      </c>
      <c r="B44" s="3" t="s">
        <v>115</v>
      </c>
      <c r="C44" s="3" t="s">
        <v>118</v>
      </c>
    </row>
    <row r="45" spans="1:3" ht="99.95" customHeight="1" x14ac:dyDescent="0.75">
      <c r="A45" s="2" t="s">
        <v>119</v>
      </c>
      <c r="B45" s="3" t="s">
        <v>120</v>
      </c>
      <c r="C45" s="3" t="s">
        <v>121</v>
      </c>
    </row>
    <row r="46" spans="1:3" ht="99.95" customHeight="1" x14ac:dyDescent="0.75">
      <c r="A46" s="2" t="s">
        <v>122</v>
      </c>
      <c r="B46" s="3" t="s">
        <v>123</v>
      </c>
      <c r="C46" s="3" t="s">
        <v>124</v>
      </c>
    </row>
    <row r="47" spans="1:3" ht="99.95" customHeight="1" x14ac:dyDescent="0.75">
      <c r="A47" s="2" t="s">
        <v>125</v>
      </c>
      <c r="B47" s="3" t="s">
        <v>126</v>
      </c>
      <c r="C47" s="3" t="s">
        <v>127</v>
      </c>
    </row>
    <row r="48" spans="1:3" ht="99.95" customHeight="1" x14ac:dyDescent="0.75">
      <c r="A48" s="2" t="s">
        <v>128</v>
      </c>
      <c r="B48" s="3" t="s">
        <v>129</v>
      </c>
      <c r="C48" s="3" t="s">
        <v>130</v>
      </c>
    </row>
    <row r="49" spans="1:3" ht="99.95" customHeight="1" x14ac:dyDescent="0.75">
      <c r="A49" s="2" t="s">
        <v>131</v>
      </c>
      <c r="B49" s="3" t="s">
        <v>132</v>
      </c>
      <c r="C49" s="3" t="s">
        <v>133</v>
      </c>
    </row>
    <row r="50" spans="1:3" ht="99.95" customHeight="1" x14ac:dyDescent="0.75">
      <c r="A50" s="2" t="s">
        <v>134</v>
      </c>
      <c r="B50" s="3" t="s">
        <v>135</v>
      </c>
      <c r="C50" s="3" t="s">
        <v>136</v>
      </c>
    </row>
    <row r="51" spans="1:3" ht="99.95" customHeight="1" x14ac:dyDescent="0.75">
      <c r="A51" s="2" t="s">
        <v>137</v>
      </c>
      <c r="B51" s="3" t="s">
        <v>138</v>
      </c>
      <c r="C51" s="3" t="s">
        <v>139</v>
      </c>
    </row>
    <row r="52" spans="1:3" ht="99.95" customHeight="1" x14ac:dyDescent="0.75">
      <c r="A52" s="2" t="s">
        <v>140</v>
      </c>
      <c r="B52" s="3" t="s">
        <v>141</v>
      </c>
      <c r="C52" s="3" t="s">
        <v>142</v>
      </c>
    </row>
    <row r="53" spans="1:3" ht="99.95" customHeight="1" x14ac:dyDescent="0.75">
      <c r="A53" s="2" t="s">
        <v>143</v>
      </c>
      <c r="B53" s="3" t="s">
        <v>144</v>
      </c>
      <c r="C53" s="3" t="s">
        <v>145</v>
      </c>
    </row>
    <row r="54" spans="1:3" ht="99.95" customHeight="1" x14ac:dyDescent="0.75">
      <c r="A54" s="2" t="s">
        <v>143</v>
      </c>
      <c r="B54" s="3" t="s">
        <v>144</v>
      </c>
      <c r="C54" s="3" t="s">
        <v>146</v>
      </c>
    </row>
    <row r="55" spans="1:3" ht="99.95" customHeight="1" x14ac:dyDescent="0.75">
      <c r="A55" s="2" t="s">
        <v>147</v>
      </c>
      <c r="B55" s="3" t="s">
        <v>148</v>
      </c>
      <c r="C55" s="3" t="s">
        <v>149</v>
      </c>
    </row>
    <row r="56" spans="1:3" ht="99.95" customHeight="1" x14ac:dyDescent="0.75">
      <c r="A56" s="2" t="s">
        <v>150</v>
      </c>
      <c r="B56" s="3" t="s">
        <v>151</v>
      </c>
      <c r="C56" s="3" t="s">
        <v>152</v>
      </c>
    </row>
    <row r="57" spans="1:3" ht="99.95" customHeight="1" x14ac:dyDescent="0.75">
      <c r="A57" s="2" t="s">
        <v>153</v>
      </c>
      <c r="B57" s="3" t="s">
        <v>154</v>
      </c>
      <c r="C57" s="3" t="s">
        <v>155</v>
      </c>
    </row>
    <row r="58" spans="1:3" ht="99.95" customHeight="1" x14ac:dyDescent="0.75">
      <c r="A58" s="2" t="s">
        <v>156</v>
      </c>
      <c r="B58" s="3" t="s">
        <v>157</v>
      </c>
      <c r="C58" s="3" t="s">
        <v>158</v>
      </c>
    </row>
    <row r="59" spans="1:3" ht="99.95" customHeight="1" x14ac:dyDescent="0.75">
      <c r="A59" s="2" t="s">
        <v>159</v>
      </c>
      <c r="B59" s="3" t="s">
        <v>160</v>
      </c>
      <c r="C59" s="3" t="s">
        <v>161</v>
      </c>
    </row>
    <row r="60" spans="1:3" ht="99.95" customHeight="1" x14ac:dyDescent="0.75">
      <c r="A60" s="2" t="s">
        <v>162</v>
      </c>
      <c r="B60" s="3" t="s">
        <v>163</v>
      </c>
      <c r="C60" s="3" t="s">
        <v>164</v>
      </c>
    </row>
    <row r="61" spans="1:3" ht="99.95" customHeight="1" x14ac:dyDescent="0.75">
      <c r="A61" s="2" t="s">
        <v>165</v>
      </c>
      <c r="B61" s="3" t="s">
        <v>166</v>
      </c>
      <c r="C61" s="3" t="s">
        <v>167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ACB23-1B22-4BEC-BEBA-CD5EB53E64B1}">
  <sheetPr codeName="Sheet3"/>
  <dimension ref="A1"/>
  <sheetViews>
    <sheetView workbookViewId="0">
      <selection activeCell="J10" sqref="J10"/>
    </sheetView>
  </sheetViews>
  <sheetFormatPr defaultColWidth="9.1328125" defaultRowHeight="14.75" x14ac:dyDescent="0.75"/>
  <cols>
    <col min="1" max="16384" width="9.132812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Dashboard</vt:lpstr>
      <vt:lpstr>Sellers</vt:lpstr>
      <vt:lpstr>images</vt:lpstr>
      <vt:lpstr>bölgeler</vt:lpstr>
      <vt:lpstr>dönemler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Ezgi Ergeç</dc:creator>
  <cp:lastModifiedBy>Ezgi Ergeç</cp:lastModifiedBy>
  <dcterms:created xsi:type="dcterms:W3CDTF">2026-02-22T20:36:59Z</dcterms:created>
  <dcterms:modified xsi:type="dcterms:W3CDTF">2026-03-01T13:43:36Z</dcterms:modified>
</cp:coreProperties>
</file>