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2.xml" ContentType="application/vnd.openxmlformats-officedocument.spreadsheetml.comments+xml"/>
  <Override PartName="/xl/drawings/drawing2.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4.xml" ContentType="application/vnd.openxmlformats-officedocument.spreadsheetml.tab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Ezhan Khan\Documents\EXCEL PRACTICE\Intermediate Excel (DATA ANALYSIS)\"/>
    </mc:Choice>
  </mc:AlternateContent>
  <xr:revisionPtr revIDLastSave="0" documentId="13_ncr:1_{00230A35-F92B-4AD7-9649-9F4970296446}" xr6:coauthVersionLast="47" xr6:coauthVersionMax="47" xr10:uidLastSave="{00000000-0000-0000-0000-000000000000}"/>
  <bookViews>
    <workbookView xWindow="-120" yWindow="-120" windowWidth="29040" windowHeight="15840" firstSheet="3" activeTab="4" xr2:uid="{936C9D90-6836-4427-995F-FEE0E493CC08}"/>
  </bookViews>
  <sheets>
    <sheet name="Data Cleaning Essentials" sheetId="4" r:id="rId1"/>
    <sheet name="Cleaning Data and Stats" sheetId="1" r:id="rId2"/>
    <sheet name="Analysis and Basic Dashboard" sheetId="3" r:id="rId3"/>
    <sheet name="Analysis Forecast Data" sheetId="5" r:id="rId4"/>
    <sheet name="Forcast Sheet" sheetId="10" r:id="rId5"/>
    <sheet name="Correlation Analysis" sheetId="6" r:id="rId6"/>
    <sheet name="Descriptive Stats" sheetId="7" r:id="rId7"/>
    <sheet name="Scatter" sheetId="8" r:id="rId8"/>
    <sheet name="Regression Analysis" sheetId="9" r:id="rId9"/>
  </sheets>
  <definedNames>
    <definedName name="_xlchart.v1.0" hidden="1">'Cleaning Data and Stats'!$E$3:$E$259</definedName>
    <definedName name="_xlchart.v1.1" hidden="1">'Cleaning Data and Stats'!$I$3:$I$259</definedName>
  </definedNames>
  <calcPr calcId="191029"/>
  <pivotCaches>
    <pivotCache cacheId="0"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9" l="1"/>
  <c r="D14" i="9" s="1"/>
  <c r="D32" i="9"/>
  <c r="D33" i="9"/>
  <c r="C32" i="8"/>
  <c r="C33" i="8" s="1"/>
  <c r="C13" i="7"/>
  <c r="C14" i="7"/>
  <c r="C32" i="7"/>
  <c r="C33" i="7"/>
  <c r="J30" i="4"/>
  <c r="J29" i="4"/>
  <c r="J28" i="4"/>
  <c r="J27" i="4"/>
  <c r="J26" i="4"/>
  <c r="J25" i="4"/>
  <c r="J24" i="4"/>
  <c r="J23" i="4"/>
  <c r="J22" i="4"/>
  <c r="J21" i="4"/>
  <c r="J20" i="4"/>
  <c r="J19" i="4"/>
  <c r="J18" i="4"/>
  <c r="J17" i="4"/>
  <c r="J16" i="4"/>
  <c r="J15" i="4"/>
  <c r="J14" i="4"/>
  <c r="J13" i="4"/>
  <c r="J12" i="4"/>
  <c r="J11" i="4"/>
  <c r="J10" i="4"/>
  <c r="J9" i="4"/>
  <c r="J8" i="4"/>
  <c r="J7" i="4"/>
  <c r="J6" i="4"/>
  <c r="J5" i="4"/>
  <c r="J4" i="4"/>
  <c r="J3" i="4"/>
  <c r="B33" i="3"/>
  <c r="B34" i="3"/>
  <c r="B35" i="3"/>
  <c r="B36" i="3"/>
  <c r="B37" i="3"/>
  <c r="B30" i="3"/>
  <c r="B29" i="3"/>
  <c r="D26" i="3" a="1"/>
  <c r="D26" i="3" s="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C18" i="10"/>
  <c r="C19" i="10"/>
  <c r="C23" i="10"/>
  <c r="C21" i="10"/>
  <c r="C22" i="10"/>
  <c r="C20" i="10"/>
  <c r="C24" i="10"/>
  <c r="C25" i="10"/>
  <c r="B38" i="3" l="1"/>
  <c r="D25" i="10"/>
  <c r="D20" i="10"/>
  <c r="E21" i="10"/>
  <c r="D19" i="10"/>
  <c r="E25" i="10"/>
  <c r="E20" i="10"/>
  <c r="D21" i="10"/>
  <c r="E19" i="10"/>
  <c r="D24" i="10"/>
  <c r="D22" i="10"/>
  <c r="D23" i="10"/>
  <c r="D18" i="10"/>
  <c r="E24" i="10"/>
  <c r="E22" i="10"/>
  <c r="E23" i="10"/>
  <c r="E18" i="10"/>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s="1"/>
  <c r="J91" i="1" a="1"/>
  <c r="J91" i="1" s="1"/>
  <c r="J92" i="1" a="1"/>
  <c r="J92" i="1" s="1"/>
  <c r="J93" i="1" a="1"/>
  <c r="J93" i="1" s="1"/>
  <c r="J94" i="1" a="1"/>
  <c r="J94" i="1" s="1"/>
  <c r="J95" i="1" a="1"/>
  <c r="J95" i="1" s="1"/>
  <c r="J96" i="1" a="1"/>
  <c r="J96" i="1" s="1"/>
  <c r="J97" i="1" a="1"/>
  <c r="J97" i="1" s="1"/>
  <c r="J98" i="1" a="1"/>
  <c r="J98" i="1" s="1"/>
  <c r="J99" i="1" a="1"/>
  <c r="J99" i="1" s="1"/>
  <c r="J100" i="1" a="1"/>
  <c r="J100" i="1" s="1"/>
  <c r="J101" i="1" a="1"/>
  <c r="J101" i="1" s="1"/>
  <c r="J102" i="1" a="1"/>
  <c r="J102" i="1" s="1"/>
  <c r="J103" i="1" a="1"/>
  <c r="J103" i="1" s="1"/>
  <c r="J104" i="1" a="1"/>
  <c r="J104" i="1" s="1"/>
  <c r="J105" i="1" a="1"/>
  <c r="J105" i="1" s="1"/>
  <c r="J106" i="1" a="1"/>
  <c r="J106" i="1" s="1"/>
  <c r="J107" i="1" a="1"/>
  <c r="J107" i="1" s="1"/>
  <c r="J108" i="1" a="1"/>
  <c r="J108" i="1"/>
  <c r="J109" i="1" a="1"/>
  <c r="J109" i="1" s="1"/>
  <c r="J110" i="1" a="1"/>
  <c r="J110" i="1" s="1"/>
  <c r="J111" i="1" a="1"/>
  <c r="J111" i="1" s="1"/>
  <c r="J112" i="1" a="1"/>
  <c r="J112" i="1" s="1"/>
  <c r="J113" i="1" a="1"/>
  <c r="J113" i="1" s="1"/>
  <c r="J114" i="1" a="1"/>
  <c r="J114" i="1" s="1"/>
  <c r="J115" i="1" a="1"/>
  <c r="J115" i="1" s="1"/>
  <c r="J116" i="1" a="1"/>
  <c r="J116" i="1" s="1"/>
  <c r="J117" i="1" a="1"/>
  <c r="J117" i="1" s="1"/>
  <c r="J118" i="1" a="1"/>
  <c r="J118" i="1" s="1"/>
  <c r="J119" i="1" a="1"/>
  <c r="J119" i="1" s="1"/>
  <c r="J120" i="1" a="1"/>
  <c r="J120" i="1" s="1"/>
  <c r="J121" i="1" a="1"/>
  <c r="J121" i="1" s="1"/>
  <c r="J122" i="1" a="1"/>
  <c r="J122" i="1" s="1"/>
  <c r="J123" i="1" a="1"/>
  <c r="J123" i="1" s="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157" i="1" a="1"/>
  <c r="J157" i="1" s="1"/>
  <c r="J158" i="1" a="1"/>
  <c r="J158" i="1" s="1"/>
  <c r="J159" i="1" a="1"/>
  <c r="J159" i="1" s="1"/>
  <c r="J160" i="1" a="1"/>
  <c r="J160" i="1" s="1"/>
  <c r="J161" i="1" a="1"/>
  <c r="J161" i="1" s="1"/>
  <c r="J162" i="1" a="1"/>
  <c r="J162" i="1" s="1"/>
  <c r="J163" i="1" a="1"/>
  <c r="J163" i="1" s="1"/>
  <c r="J164" i="1" a="1"/>
  <c r="J164" i="1" s="1"/>
  <c r="J165" i="1" a="1"/>
  <c r="J165" i="1" s="1"/>
  <c r="J166" i="1" a="1"/>
  <c r="J166" i="1" s="1"/>
  <c r="J167" i="1" a="1"/>
  <c r="J167" i="1" s="1"/>
  <c r="J168" i="1" a="1"/>
  <c r="J168" i="1" s="1"/>
  <c r="J169" i="1" a="1"/>
  <c r="J169" i="1" s="1"/>
  <c r="J170" i="1" a="1"/>
  <c r="J170" i="1"/>
  <c r="J171" i="1" a="1"/>
  <c r="J171" i="1" s="1"/>
  <c r="J172" i="1" a="1"/>
  <c r="J172" i="1" s="1"/>
  <c r="J173" i="1" a="1"/>
  <c r="J173" i="1" s="1"/>
  <c r="J174" i="1" a="1"/>
  <c r="J174" i="1" s="1"/>
  <c r="J175" i="1" a="1"/>
  <c r="J175" i="1" s="1"/>
  <c r="J176" i="1" a="1"/>
  <c r="J176" i="1" s="1"/>
  <c r="J177" i="1" a="1"/>
  <c r="J177" i="1" s="1"/>
  <c r="J178" i="1" a="1"/>
  <c r="J178" i="1" s="1"/>
  <c r="J179" i="1" a="1"/>
  <c r="J179" i="1" s="1"/>
  <c r="J180" i="1" a="1"/>
  <c r="J180" i="1" s="1"/>
  <c r="J181" i="1" a="1"/>
  <c r="J181" i="1" s="1"/>
  <c r="J182" i="1" a="1"/>
  <c r="J182" i="1"/>
  <c r="J183" i="1" a="1"/>
  <c r="J183" i="1" s="1"/>
  <c r="J184" i="1" a="1"/>
  <c r="J184" i="1" s="1"/>
  <c r="J185" i="1" a="1"/>
  <c r="J185" i="1" s="1"/>
  <c r="J186" i="1" a="1"/>
  <c r="J186" i="1" s="1"/>
  <c r="J187" i="1" a="1"/>
  <c r="J187" i="1" s="1"/>
  <c r="J188" i="1" a="1"/>
  <c r="J188" i="1" s="1"/>
  <c r="J189" i="1" a="1"/>
  <c r="J189" i="1" s="1"/>
  <c r="J190" i="1" a="1"/>
  <c r="J190" i="1" s="1"/>
  <c r="J191" i="1" a="1"/>
  <c r="J191" i="1" s="1"/>
  <c r="J192" i="1" a="1"/>
  <c r="J192" i="1" s="1"/>
  <c r="J193" i="1" a="1"/>
  <c r="J193" i="1" s="1"/>
  <c r="J194" i="1" a="1"/>
  <c r="J194" i="1" s="1"/>
  <c r="J195" i="1" a="1"/>
  <c r="J195" i="1" s="1"/>
  <c r="J196" i="1" a="1"/>
  <c r="J196" i="1"/>
  <c r="J197" i="1" a="1"/>
  <c r="J197" i="1" s="1"/>
  <c r="J198" i="1" a="1"/>
  <c r="J198" i="1" s="1"/>
  <c r="J199" i="1" a="1"/>
  <c r="J199" i="1" s="1"/>
  <c r="J200" i="1" a="1"/>
  <c r="J200" i="1" s="1"/>
  <c r="J201" i="1" a="1"/>
  <c r="J201" i="1" s="1"/>
  <c r="J202" i="1" a="1"/>
  <c r="J202" i="1" s="1"/>
  <c r="J203" i="1" a="1"/>
  <c r="J203" i="1" s="1"/>
  <c r="J204" i="1" a="1"/>
  <c r="J204" i="1" s="1"/>
  <c r="J205" i="1" a="1"/>
  <c r="J205" i="1" s="1"/>
  <c r="J206" i="1" a="1"/>
  <c r="J206" i="1" s="1"/>
  <c r="J207" i="1" a="1"/>
  <c r="J207" i="1" s="1"/>
  <c r="J208" i="1" a="1"/>
  <c r="J208" i="1" s="1"/>
  <c r="J209" i="1" a="1"/>
  <c r="J209" i="1" s="1"/>
  <c r="J210" i="1" a="1"/>
  <c r="J210" i="1" s="1"/>
  <c r="J211" i="1" a="1"/>
  <c r="J211" i="1" s="1"/>
  <c r="J212" i="1" a="1"/>
  <c r="J212" i="1" s="1"/>
  <c r="J213" i="1" a="1"/>
  <c r="J213" i="1" s="1"/>
  <c r="J214" i="1" a="1"/>
  <c r="J214" i="1" s="1"/>
  <c r="J215" i="1" a="1"/>
  <c r="J215" i="1" s="1"/>
  <c r="J216" i="1" a="1"/>
  <c r="J216" i="1" s="1"/>
  <c r="J217" i="1" a="1"/>
  <c r="J217" i="1" s="1"/>
  <c r="J218" i="1" a="1"/>
  <c r="J218" i="1" s="1"/>
  <c r="J219" i="1" a="1"/>
  <c r="J219" i="1" s="1"/>
  <c r="J220" i="1" a="1"/>
  <c r="J220" i="1"/>
  <c r="J221" i="1" a="1"/>
  <c r="J221" i="1" s="1"/>
  <c r="J222" i="1" a="1"/>
  <c r="J222" i="1" s="1"/>
  <c r="J223" i="1" a="1"/>
  <c r="J223" i="1" s="1"/>
  <c r="J224" i="1" a="1"/>
  <c r="J224" i="1" s="1"/>
  <c r="J225" i="1" a="1"/>
  <c r="J225" i="1" s="1"/>
  <c r="J226" i="1" a="1"/>
  <c r="J226" i="1" s="1"/>
  <c r="J227" i="1" a="1"/>
  <c r="J227" i="1" s="1"/>
  <c r="J228" i="1" a="1"/>
  <c r="J228" i="1" s="1"/>
  <c r="J229" i="1" a="1"/>
  <c r="J229" i="1" s="1"/>
  <c r="J230" i="1" a="1"/>
  <c r="J230" i="1" s="1"/>
  <c r="J231" i="1" a="1"/>
  <c r="J231" i="1" s="1"/>
  <c r="J232" i="1" a="1"/>
  <c r="J232" i="1" s="1"/>
  <c r="J233" i="1" a="1"/>
  <c r="J233" i="1" s="1"/>
  <c r="J234" i="1" a="1"/>
  <c r="J234" i="1" s="1"/>
  <c r="J235" i="1" a="1"/>
  <c r="J235" i="1" s="1"/>
  <c r="J236" i="1" a="1"/>
  <c r="J236" i="1" s="1"/>
  <c r="J237" i="1" a="1"/>
  <c r="J237" i="1" s="1"/>
  <c r="J238" i="1" a="1"/>
  <c r="J238" i="1" s="1"/>
  <c r="J239" i="1" a="1"/>
  <c r="J239" i="1" s="1"/>
  <c r="J240" i="1" a="1"/>
  <c r="J240" i="1" s="1"/>
  <c r="J241" i="1" a="1"/>
  <c r="J241" i="1" s="1"/>
  <c r="J242" i="1" a="1"/>
  <c r="J242" i="1" s="1"/>
  <c r="J243" i="1" a="1"/>
  <c r="J243" i="1" s="1"/>
  <c r="J244" i="1" a="1"/>
  <c r="J244" i="1" s="1"/>
  <c r="J245" i="1" a="1"/>
  <c r="J245" i="1" s="1"/>
  <c r="J246" i="1" a="1"/>
  <c r="J246" i="1" s="1"/>
  <c r="J247" i="1" a="1"/>
  <c r="J247" i="1" s="1"/>
  <c r="J248" i="1" a="1"/>
  <c r="J248" i="1" s="1"/>
  <c r="J249" i="1" a="1"/>
  <c r="J249" i="1" s="1"/>
  <c r="J250" i="1" a="1"/>
  <c r="J250" i="1" s="1"/>
  <c r="J251" i="1" a="1"/>
  <c r="J251" i="1" s="1"/>
  <c r="J252" i="1" a="1"/>
  <c r="J252" i="1" s="1"/>
  <c r="J253" i="1" a="1"/>
  <c r="J253" i="1" s="1"/>
  <c r="J254" i="1" a="1"/>
  <c r="J254" i="1" s="1"/>
  <c r="J255" i="1" a="1"/>
  <c r="J255" i="1" s="1"/>
  <c r="J256" i="1" a="1"/>
  <c r="J256" i="1" s="1"/>
  <c r="J257" i="1" a="1"/>
  <c r="J257" i="1" s="1"/>
  <c r="J258" i="1" a="1"/>
  <c r="J258" i="1" s="1"/>
  <c r="J259" i="1" a="1"/>
  <c r="J259" i="1" s="1"/>
  <c r="C13" i="8" l="1"/>
  <c r="C14"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Ezhan Khan</author>
  </authors>
  <commentList>
    <comment ref="B1" authorId="0" shapeId="0" xr:uid="{35B7B4CC-ABFC-43A2-BC28-E1320849850C}">
      <text>
        <r>
          <rPr>
            <b/>
            <sz val="9"/>
            <color indexed="81"/>
            <rFont val="Tahoma"/>
            <charset val="1"/>
          </rPr>
          <t>Data for 'Fast Food Chain' PRODUCTS ORDERS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Ezhan Khan</author>
  </authors>
  <commentList>
    <comment ref="A7" authorId="0" shapeId="0" xr:uid="{4F402100-B64C-4747-81B0-676E86ED8FA9}">
      <text>
        <r>
          <rPr>
            <b/>
            <sz val="9"/>
            <color indexed="81"/>
            <rFont val="Tahoma"/>
            <family val="2"/>
          </rPr>
          <t>HIGHEST 'Quantity' of Sales comes from 'BEVERAGES'</t>
        </r>
      </text>
    </comment>
    <comment ref="A19" authorId="0" shapeId="0" xr:uid="{7FC62D09-4197-4D8F-8E86-82F48D752553}">
      <text>
        <r>
          <rPr>
            <b/>
            <sz val="9"/>
            <color indexed="81"/>
            <rFont val="Tahoma"/>
            <family val="2"/>
          </rPr>
          <t xml:space="preserve">Greatest Proportion of Revenue seems to come from Customers who pay BY CREDIT CARD. </t>
        </r>
      </text>
    </comment>
    <comment ref="B26" authorId="0" shapeId="0" xr:uid="{D5FAEDAA-4E6A-45F8-A0C0-203636D22C0C}">
      <text>
        <r>
          <rPr>
            <b/>
            <sz val="9"/>
            <color indexed="81"/>
            <rFont val="Tahoma"/>
            <family val="2"/>
          </rPr>
          <t>Created Simple DROP DOWN List of 'Managers' to Select</t>
        </r>
      </text>
    </comment>
    <comment ref="A28" authorId="0" shapeId="0" xr:uid="{5D3A88A6-7F3A-4F50-907D-0F943FA47E04}">
      <text>
        <r>
          <rPr>
            <b/>
            <sz val="9"/>
            <color indexed="81"/>
            <rFont val="Tahoma"/>
            <family val="2"/>
          </rPr>
          <t>Used XLOOKUP to Find for 'Selected Manager'</t>
        </r>
      </text>
    </comment>
    <comment ref="A32" authorId="0" shapeId="0" xr:uid="{EDFF5764-1AE5-448B-9C20-196D032D9120}">
      <text>
        <r>
          <rPr>
            <b/>
            <sz val="9"/>
            <color indexed="81"/>
            <rFont val="Tahoma"/>
            <family val="2"/>
          </rPr>
          <t xml:space="preserve">Used 'SUMIFS' to ADD UP 'REVENUE' IF it meets </t>
        </r>
        <r>
          <rPr>
            <b/>
            <u/>
            <sz val="9"/>
            <color indexed="81"/>
            <rFont val="Tahoma"/>
            <family val="2"/>
          </rPr>
          <t>2 CONDITIONS:</t>
        </r>
        <r>
          <rPr>
            <b/>
            <sz val="9"/>
            <color indexed="81"/>
            <rFont val="Tahoma"/>
            <family val="2"/>
          </rPr>
          <t xml:space="preserve"> 
1 = 'Manager Name' is Cell 'B26',  2 = Is for the GIVEN 'PRODUCT'.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Ezhan Khan</author>
  </authors>
  <commentList>
    <comment ref="F13" authorId="0" shapeId="0" xr:uid="{40B3027E-08DB-42C1-8211-2978EE1CCCB9}">
      <text>
        <r>
          <rPr>
            <b/>
            <sz val="9"/>
            <color indexed="81"/>
            <rFont val="Tahoma"/>
            <family val="2"/>
          </rPr>
          <t xml:space="preserve">THIS is What we WANT - since accounts for BOTH Independent Variables </t>
        </r>
        <r>
          <rPr>
            <sz val="9"/>
            <color indexed="81"/>
            <rFont val="Tahoma"/>
            <family val="2"/>
          </rPr>
          <t>(Online AND Newspaper Ads)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10">
    <bk>
      <extLst>
        <ext uri="{3e2802c4-a4d2-4d8b-9148-e3be6c30e623}">
          <xlrd:rvb i="0"/>
        </ext>
      </extLst>
    </bk>
    <bk>
      <extLst>
        <ext uri="{3e2802c4-a4d2-4d8b-9148-e3be6c30e623}">
          <xlrd:rvb i="6"/>
        </ext>
      </extLst>
    </bk>
    <bk>
      <extLst>
        <ext uri="{3e2802c4-a4d2-4d8b-9148-e3be6c30e623}">
          <xlrd:rvb i="207"/>
        </ext>
      </extLst>
    </bk>
    <bk>
      <extLst>
        <ext uri="{3e2802c4-a4d2-4d8b-9148-e3be6c30e623}">
          <xlrd:rvb i="213"/>
        </ext>
      </extLst>
    </bk>
    <bk>
      <extLst>
        <ext uri="{3e2802c4-a4d2-4d8b-9148-e3be6c30e623}">
          <xlrd:rvb i="308"/>
        </ext>
      </extLst>
    </bk>
    <bk>
      <extLst>
        <ext uri="{3e2802c4-a4d2-4d8b-9148-e3be6c30e623}">
          <xlrd:rvb i="314"/>
        </ext>
      </extLst>
    </bk>
    <bk>
      <extLst>
        <ext uri="{3e2802c4-a4d2-4d8b-9148-e3be6c30e623}">
          <xlrd:rvb i="381"/>
        </ext>
      </extLst>
    </bk>
    <bk>
      <extLst>
        <ext uri="{3e2802c4-a4d2-4d8b-9148-e3be6c30e623}">
          <xlrd:rvb i="387"/>
        </ext>
      </extLst>
    </bk>
    <bk>
      <extLst>
        <ext uri="{3e2802c4-a4d2-4d8b-9148-e3be6c30e623}">
          <xlrd:rvb i="452"/>
        </ext>
      </extLst>
    </bk>
    <bk>
      <extLst>
        <ext uri="{3e2802c4-a4d2-4d8b-9148-e3be6c30e623}">
          <xlrd:rvb i="458"/>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futureMetadata>
  <cellMetadata count="1">
    <bk>
      <rc t="1" v="0"/>
    </bk>
  </cellMetadata>
  <valueMetadata count="21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valueMetadata>
</metadata>
</file>

<file path=xl/sharedStrings.xml><?xml version="1.0" encoding="utf-8"?>
<sst xmlns="http://schemas.openxmlformats.org/spreadsheetml/2006/main" count="1405" uniqueCount="240">
  <si>
    <t>Walter Muller</t>
  </si>
  <si>
    <t xml:space="preserve"> Gift Card</t>
  </si>
  <si>
    <t xml:space="preserve">Drive-thru </t>
  </si>
  <si>
    <t>Beverages</t>
  </si>
  <si>
    <t>Fries</t>
  </si>
  <si>
    <t>Chicken Sandwiches</t>
  </si>
  <si>
    <t>Burgers</t>
  </si>
  <si>
    <t>Sides &amp; Other</t>
  </si>
  <si>
    <t xml:space="preserve">In-store </t>
  </si>
  <si>
    <t xml:space="preserve"> Cash</t>
  </si>
  <si>
    <t>Joao Silva</t>
  </si>
  <si>
    <t xml:space="preserve">Online </t>
  </si>
  <si>
    <t>Tom Jackson</t>
  </si>
  <si>
    <t xml:space="preserve"> Credit Card</t>
  </si>
  <si>
    <t>Pablo Perez</t>
  </si>
  <si>
    <t>Remy Monet</t>
  </si>
  <si>
    <t>City</t>
  </si>
  <si>
    <t>Manager</t>
  </si>
  <si>
    <t>Payment Method</t>
  </si>
  <si>
    <t>Purchase Type</t>
  </si>
  <si>
    <t>Quantity</t>
  </si>
  <si>
    <t>Price</t>
  </si>
  <si>
    <t>Product</t>
  </si>
  <si>
    <t>Date</t>
  </si>
  <si>
    <t>Order ID</t>
  </si>
  <si>
    <t>Make sure Dataset is a TABLE, TRIM</t>
  </si>
  <si>
    <t>the Columns which Contain EXCESS</t>
  </si>
  <si>
    <t>SPACING (AUTOPopulates for ALL</t>
  </si>
  <si>
    <t>OTHER Cells BELOW!), COPY and</t>
  </si>
  <si>
    <t>PASTE for VALUES ONLY in the</t>
  </si>
  <si>
    <t>TRIMMED Column), Round UP to</t>
  </si>
  <si>
    <t>WHOLE NUMBERS for 'Quantity'</t>
  </si>
  <si>
    <t>Column and Again REPLACE with</t>
  </si>
  <si>
    <t>VALUES by Copy and Pasting</t>
  </si>
  <si>
    <t>COUNTRIES can be Added using 'DATA TYPES' as we know, FOR the 'CITY' Column!)</t>
  </si>
  <si>
    <t>Country/region</t>
  </si>
  <si>
    <t>Just HIGHLIGHT 'City' Column Cells, and do 'GEOGRAPHY' and ADD COLUMN for 'COUNTRY' (for this Geography Data type!)</t>
  </si>
  <si>
    <t>ADD 'DATA ANALYSIS' Ribbon TO the 'DATA Tab:</t>
  </si>
  <si>
    <t>Options, Add-Ins, 'Analysis ToolPak'…</t>
  </si>
  <si>
    <t>Lets us perform DESCRIPTIVE STATISTICS and Hypothesis Tests…</t>
  </si>
  <si>
    <t>Do this FOR COLUMNS!</t>
  </si>
  <si>
    <t>Mean</t>
  </si>
  <si>
    <t>Standard Error</t>
  </si>
  <si>
    <t>Median</t>
  </si>
  <si>
    <t>Mode</t>
  </si>
  <si>
    <t>Standard Deviation</t>
  </si>
  <si>
    <t>Sample Variance</t>
  </si>
  <si>
    <t>Kurtosis</t>
  </si>
  <si>
    <t>Skewness</t>
  </si>
  <si>
    <t>Range</t>
  </si>
  <si>
    <t>Minimum</t>
  </si>
  <si>
    <t>Maximum</t>
  </si>
  <si>
    <t>Sum</t>
  </si>
  <si>
    <t>Count</t>
  </si>
  <si>
    <t>e.g. did 'Descriptive SUMMARY STATS' for 'Price' Column</t>
  </si>
  <si>
    <t>DOES ALL FOR US! - Mean, SD, Standard Error…REAL Time Saver!</t>
  </si>
  <si>
    <t xml:space="preserve">Summary Statistics for 'Price' </t>
  </si>
  <si>
    <t>Summary Statistics for 'Quantity'</t>
  </si>
  <si>
    <t xml:space="preserve">ONE PROBLEM - 'OUTLIERS' in 'Price' Column are NOT ACCOUNTED FOR! So? </t>
  </si>
  <si>
    <t xml:space="preserve">Create 'Box and Whisker CHART' to SHOW 'VARIATION' in a Dataset: </t>
  </si>
  <si>
    <t>BAR' Tells us MAX and MINIMUM 'Price' Values</t>
  </si>
  <si>
    <t>BOX goes from 1st QUARTILE (Q1) TO the 3rd Quartile (Q3)</t>
  </si>
  <si>
    <t>X' represents the AVERAGE/MEAN</t>
  </si>
  <si>
    <t>Horizontal Gridline WITHIN the Box = 'MEDIAN'</t>
  </si>
  <si>
    <t>Is One 'Manager' maybe REPORTING the Data WRONG? How can we SEE THIS?</t>
  </si>
  <si>
    <t>Can do 'SELECT DATA' and LINK the MANAGER TO the Appropriate OUTLIER Point!</t>
  </si>
  <si>
    <t>i.e. CATEGORIZE (GROUP) the Outliers BY 'MANAGER' on Horizontal Axis - AGGREGATE it!</t>
  </si>
  <si>
    <r>
      <t xml:space="preserve">See that 'Joao Silva' has ALL the OUTLIERS! </t>
    </r>
    <r>
      <rPr>
        <i/>
        <sz val="12"/>
        <color theme="1"/>
        <rFont val="Calibri"/>
        <family val="2"/>
        <scheme val="minor"/>
      </rPr>
      <t>Should mention this to him!</t>
    </r>
  </si>
  <si>
    <t>QUESTIONS TO ANSWER:</t>
  </si>
  <si>
    <t>1. What is BEST SELLING PRODUCT?</t>
  </si>
  <si>
    <t xml:space="preserve"> City</t>
  </si>
  <si>
    <t>Revenue</t>
  </si>
  <si>
    <t>First CALCULATE 'REVENUE' in NEW COLUMN (Quantity * Price)</t>
  </si>
  <si>
    <t>Now can use PIVOT TABLE to QUICKLY Identify the BEST SELLING Product!</t>
  </si>
  <si>
    <t>Sum of Revenue</t>
  </si>
  <si>
    <t>Proportion of Revenue</t>
  </si>
  <si>
    <t>Sum of Quantity</t>
  </si>
  <si>
    <t>Total Revenue</t>
  </si>
  <si>
    <t>2. What is TOTAL Revenue?</t>
  </si>
  <si>
    <t>3. What is Revenue Breakdown BY PAYMENT METHOD?</t>
  </si>
  <si>
    <t>BASIC Dashboard of our Insights:</t>
  </si>
  <si>
    <t xml:space="preserve">Select Manager -&gt; </t>
  </si>
  <si>
    <t>List of All (Unique) MANAGERS</t>
  </si>
  <si>
    <t>Geography</t>
  </si>
  <si>
    <t>Country</t>
  </si>
  <si>
    <t>OR with PIVOT TABLE:</t>
  </si>
  <si>
    <t>TOTAL</t>
  </si>
  <si>
    <t>Check</t>
  </si>
  <si>
    <t>Card</t>
  </si>
  <si>
    <t>Mik Naam</t>
  </si>
  <si>
    <t>Transfer</t>
  </si>
  <si>
    <t>PayPal</t>
  </si>
  <si>
    <t>Lucia Mckay</t>
  </si>
  <si>
    <t>Nora Rollins</t>
  </si>
  <si>
    <t>Kylee Townsend</t>
  </si>
  <si>
    <t>Nyla Novak</t>
  </si>
  <si>
    <t>Profit Margin</t>
  </si>
  <si>
    <t>Profit</t>
  </si>
  <si>
    <t>Payment</t>
  </si>
  <si>
    <t>Department</t>
  </si>
  <si>
    <t>Contact</t>
  </si>
  <si>
    <t>Client</t>
  </si>
  <si>
    <t>Harley Fritz</t>
  </si>
  <si>
    <t>David Rasmussen</t>
  </si>
  <si>
    <t>Jordan Boone</t>
  </si>
  <si>
    <t>Conor Wise</t>
  </si>
  <si>
    <t>Alia Thornton</t>
  </si>
  <si>
    <t>Denzel Flores</t>
  </si>
  <si>
    <t>Arturo Moore</t>
  </si>
  <si>
    <t>Bryce Carpenter</t>
  </si>
  <si>
    <t>N/A</t>
  </si>
  <si>
    <t>Used (*) in 'Find and Replace' to REMOVE EVERYTHING WITHIN the BRACKETS</t>
  </si>
  <si>
    <r>
      <t xml:space="preserve">Also </t>
    </r>
    <r>
      <rPr>
        <i/>
        <sz val="12"/>
        <color theme="1"/>
        <rFont val="Calibri"/>
        <family val="2"/>
        <scheme val="minor"/>
      </rPr>
      <t xml:space="preserve">used </t>
    </r>
    <r>
      <rPr>
        <b/>
        <i/>
        <sz val="12"/>
        <color theme="1"/>
        <rFont val="Calibri"/>
        <family val="2"/>
        <scheme val="minor"/>
      </rPr>
      <t>LOWER( )</t>
    </r>
    <r>
      <rPr>
        <i/>
        <sz val="12"/>
        <color theme="1"/>
        <rFont val="Calibri"/>
        <family val="2"/>
        <scheme val="minor"/>
      </rPr>
      <t xml:space="preserve"> to Make ALL in LOWER CASE</t>
    </r>
  </si>
  <si>
    <t xml:space="preserve">amazon.com, inc. </t>
  </si>
  <si>
    <t xml:space="preserve">tesla, inc. </t>
  </si>
  <si>
    <t xml:space="preserve">netflix, inc. </t>
  </si>
  <si>
    <t xml:space="preserve">the procter &amp; gamble company </t>
  </si>
  <si>
    <t xml:space="preserve">the goldman sachs group, inc. </t>
  </si>
  <si>
    <t xml:space="preserve">jpmorgan chase &amp; co. </t>
  </si>
  <si>
    <t xml:space="preserve">morgan stanley </t>
  </si>
  <si>
    <t xml:space="preserve">citigroup inc. </t>
  </si>
  <si>
    <t xml:space="preserve">bank of america corporation </t>
  </si>
  <si>
    <t xml:space="preserve">walmart inc. </t>
  </si>
  <si>
    <t xml:space="preserve">target corporation </t>
  </si>
  <si>
    <t xml:space="preserve">costco wholesale corporation </t>
  </si>
  <si>
    <t xml:space="preserve">mcdonald's corporation </t>
  </si>
  <si>
    <t xml:space="preserve">exxon mobil corporation </t>
  </si>
  <si>
    <t xml:space="preserve">verizon communications inc. </t>
  </si>
  <si>
    <t xml:space="preserve">the home depot, inc. </t>
  </si>
  <si>
    <t xml:space="preserve">cisco systems, inc. </t>
  </si>
  <si>
    <t xml:space="preserve">chevron corporation </t>
  </si>
  <si>
    <t xml:space="preserve">at&amp;t inc. </t>
  </si>
  <si>
    <t xml:space="preserve">intel corporation </t>
  </si>
  <si>
    <t xml:space="preserve">general motors company </t>
  </si>
  <si>
    <t xml:space="preserve">microsoft corporation </t>
  </si>
  <si>
    <t xml:space="preserve">comcast corporation </t>
  </si>
  <si>
    <t xml:space="preserve">dell technologies inc. </t>
  </si>
  <si>
    <t xml:space="preserve">johnson &amp; johnson </t>
  </si>
  <si>
    <t xml:space="preserve">fedex corporation </t>
  </si>
  <si>
    <t xml:space="preserve">general electric company </t>
  </si>
  <si>
    <t xml:space="preserve">lockheed martin corporation </t>
  </si>
  <si>
    <r>
      <t xml:space="preserve">For </t>
    </r>
    <r>
      <rPr>
        <b/>
        <sz val="12"/>
        <color theme="1"/>
        <rFont val="Calibri"/>
        <family val="2"/>
        <scheme val="minor"/>
      </rPr>
      <t xml:space="preserve">'Contact' Column - </t>
    </r>
    <r>
      <rPr>
        <sz val="12"/>
        <color theme="1"/>
        <rFont val="Calibri"/>
        <family val="2"/>
        <scheme val="minor"/>
      </rPr>
      <t xml:space="preserve">Used </t>
    </r>
    <r>
      <rPr>
        <b/>
        <sz val="12"/>
        <color theme="1"/>
        <rFont val="Calibri"/>
        <family val="2"/>
        <scheme val="minor"/>
      </rPr>
      <t xml:space="preserve">TRIM </t>
    </r>
    <r>
      <rPr>
        <sz val="12"/>
        <color theme="1"/>
        <rFont val="Calibri"/>
        <family val="2"/>
        <scheme val="minor"/>
      </rPr>
      <t>to REMOVE the Uneccessary Spaces in the Strings</t>
    </r>
  </si>
  <si>
    <r>
      <t>PROPER( ) Function</t>
    </r>
    <r>
      <rPr>
        <sz val="12"/>
        <color theme="1"/>
        <rFont val="Calibri"/>
        <family val="2"/>
        <scheme val="minor"/>
      </rPr>
      <t xml:space="preserve"> used to </t>
    </r>
    <r>
      <rPr>
        <b/>
        <sz val="12"/>
        <color theme="1"/>
        <rFont val="Calibri"/>
        <family val="2"/>
        <scheme val="minor"/>
      </rPr>
      <t xml:space="preserve">PROPERLY CAPITALIZE </t>
    </r>
    <r>
      <rPr>
        <sz val="12"/>
        <color theme="1"/>
        <rFont val="Calibri"/>
        <family val="2"/>
        <scheme val="minor"/>
      </rPr>
      <t xml:space="preserve">the </t>
    </r>
    <r>
      <rPr>
        <b/>
        <i/>
        <sz val="12"/>
        <color theme="1"/>
        <rFont val="Calibri"/>
        <family val="2"/>
        <scheme val="minor"/>
      </rPr>
      <t xml:space="preserve">FIRST LETTERS </t>
    </r>
    <r>
      <rPr>
        <sz val="12"/>
        <color theme="1"/>
        <rFont val="Calibri"/>
        <family val="2"/>
        <scheme val="minor"/>
      </rPr>
      <t xml:space="preserve">of Words </t>
    </r>
    <r>
      <rPr>
        <b/>
        <sz val="12"/>
        <color theme="1"/>
        <rFont val="Calibri"/>
        <family val="2"/>
        <scheme val="minor"/>
      </rPr>
      <t>ONLY</t>
    </r>
  </si>
  <si>
    <t>Bill Smith</t>
  </si>
  <si>
    <t>Ken Singh</t>
  </si>
  <si>
    <t>Ivan Hiney</t>
  </si>
  <si>
    <t>Jonha Ma</t>
  </si>
  <si>
    <t>Brendan Wallace</t>
  </si>
  <si>
    <t>Steven Michael</t>
  </si>
  <si>
    <t>Jose Roach</t>
  </si>
  <si>
    <t>Franklin Wrigt</t>
  </si>
  <si>
    <t>Bruno Cordova</t>
  </si>
  <si>
    <t>Jaylynn Napp</t>
  </si>
  <si>
    <t>Bruce Rich</t>
  </si>
  <si>
    <t>Jaidyn Andersen</t>
  </si>
  <si>
    <t>Mark Walm</t>
  </si>
  <si>
    <t>Harry Lee</t>
  </si>
  <si>
    <t>Josh Johnson</t>
  </si>
  <si>
    <t>(can use TOGETHER as '=TRIM(PROPER( ))'</t>
  </si>
  <si>
    <t xml:space="preserve">Will remove ALL, EVENTHOUGH are VARYING LENGTHS! COOL! </t>
  </si>
  <si>
    <r>
      <rPr>
        <b/>
        <i/>
        <sz val="12"/>
        <color theme="1"/>
        <rFont val="Calibri"/>
        <family val="2"/>
        <scheme val="minor"/>
      </rPr>
      <t xml:space="preserve">e.g. </t>
    </r>
    <r>
      <rPr>
        <i/>
        <sz val="12"/>
        <color theme="1"/>
        <rFont val="Calibri"/>
        <family val="2"/>
        <scheme val="minor"/>
      </rPr>
      <t>'(XNAS:AMZN)' used to be at END of 'AMAZON.COM, INC.' but was EASILY Removed!</t>
    </r>
  </si>
  <si>
    <t>Region</t>
  </si>
  <si>
    <t>Cloud Tech</t>
  </si>
  <si>
    <t>Texas</t>
  </si>
  <si>
    <t>Strategy</t>
  </si>
  <si>
    <t>New York</t>
  </si>
  <si>
    <t>Operations</t>
  </si>
  <si>
    <t>Florida</t>
  </si>
  <si>
    <t>Big Data</t>
  </si>
  <si>
    <t>California</t>
  </si>
  <si>
    <t xml:space="preserve">SPLIT the 'Department' Column into 'Department' AND 'Region', </t>
  </si>
  <si>
    <t>Since was COMBINED BEFORE (e.g. 'Cloud Tech')</t>
  </si>
  <si>
    <r>
      <t xml:space="preserve">So did TEXT TO COLUMNS, with DELIMITER of </t>
    </r>
    <r>
      <rPr>
        <b/>
        <sz val="12"/>
        <color theme="1"/>
        <rFont val="Calibri"/>
        <family val="2"/>
        <scheme val="minor"/>
      </rPr>
      <t>'_'</t>
    </r>
  </si>
  <si>
    <t>EASY!</t>
  </si>
  <si>
    <t>Searched for 'DUPLICATE' ROWS and REMOVED THEM</t>
  </si>
  <si>
    <t>Use 'Find and SELECT' for 'BLANKS'</t>
  </si>
  <si>
    <t>SELECT BLANKS in 'Payment' and 'Revenue' Columns and REPLACE with 'N/A'</t>
  </si>
  <si>
    <t>REMOVE the NASTY LOOKING 'ERROR' in Profit Margin with MISSING VALUES</t>
  </si>
  <si>
    <r>
      <rPr>
        <b/>
        <sz val="12"/>
        <color theme="1"/>
        <rFont val="Calibri"/>
        <family val="2"/>
        <scheme val="minor"/>
      </rPr>
      <t>Use '=IFERROR(formula, "….")</t>
    </r>
    <r>
      <rPr>
        <sz val="12"/>
        <color theme="1"/>
        <rFont val="Calibri"/>
        <family val="2"/>
        <scheme val="minor"/>
      </rPr>
      <t xml:space="preserve"> to REPLACE the ERROR Message with NICER Looking STRING</t>
    </r>
  </si>
  <si>
    <t>Revenue (in millions)</t>
  </si>
  <si>
    <t>Hotel Resort Business</t>
  </si>
  <si>
    <t>Exxon Mobil</t>
  </si>
  <si>
    <t>Amazon</t>
  </si>
  <si>
    <t>Microsoft</t>
  </si>
  <si>
    <t>Apple</t>
  </si>
  <si>
    <t>Online Ads</t>
  </si>
  <si>
    <t>Sales</t>
  </si>
  <si>
    <t>Newspaper Ads</t>
  </si>
  <si>
    <t>Forecast(Revenue (in millions))</t>
  </si>
  <si>
    <t>Lower Confidence Bound(Revenue (in millions))</t>
  </si>
  <si>
    <t>Upper Confidence Bound(Revenue (in millions))</t>
  </si>
  <si>
    <t>i.e. - see IF there is RELATIONSHIP/CORRELATION Between these Columns/Variables?</t>
  </si>
  <si>
    <r>
      <t>Will use the '</t>
    </r>
    <r>
      <rPr>
        <b/>
        <sz val="12"/>
        <color theme="1"/>
        <rFont val="Calibri"/>
        <family val="2"/>
        <scheme val="minor"/>
      </rPr>
      <t>Data Analysis' Tab</t>
    </r>
    <r>
      <rPr>
        <sz val="12"/>
        <color theme="1"/>
        <rFont val="Calibri"/>
        <family val="2"/>
        <scheme val="minor"/>
      </rPr>
      <t xml:space="preserve"> to DO this!</t>
    </r>
  </si>
  <si>
    <r>
      <rPr>
        <b/>
        <i/>
        <sz val="12"/>
        <color theme="1"/>
        <rFont val="Calibri"/>
        <family val="2"/>
        <scheme val="minor"/>
      </rPr>
      <t xml:space="preserve">1 </t>
    </r>
    <r>
      <rPr>
        <i/>
        <sz val="12"/>
        <color theme="1"/>
        <rFont val="Calibri"/>
        <family val="2"/>
        <scheme val="minor"/>
      </rPr>
      <t xml:space="preserve">= POSITIVE Correlation, </t>
    </r>
    <r>
      <rPr>
        <b/>
        <i/>
        <sz val="12"/>
        <color theme="1"/>
        <rFont val="Calibri"/>
        <family val="2"/>
        <scheme val="minor"/>
      </rPr>
      <t>-1</t>
    </r>
    <r>
      <rPr>
        <i/>
        <sz val="12"/>
        <color theme="1"/>
        <rFont val="Calibri"/>
        <family val="2"/>
        <scheme val="minor"/>
      </rPr>
      <t xml:space="preserve"> = NEGATIVE Correlation</t>
    </r>
  </si>
  <si>
    <t>See there is HIGH POSITIVE Correlation between 'Apple' and 'Microsoft' (probably because BOTH are TECH Companies!</t>
  </si>
  <si>
    <t>But with 'Exxon Mobil', have MUCH LESS of a Correlation (since is Oil and Gas Company which is NOT REALLY RELEVANT!)</t>
  </si>
  <si>
    <t>Again, used 'Data Analysis' Tool to QUICKLY GET SUMMARY STATS!</t>
  </si>
  <si>
    <t>(Descriptive Statistics)</t>
  </si>
  <si>
    <r>
      <t xml:space="preserve">Just CLICK to </t>
    </r>
    <r>
      <rPr>
        <b/>
        <i/>
        <sz val="12"/>
        <color theme="1"/>
        <rFont val="Calibri"/>
        <family val="2"/>
        <scheme val="minor"/>
      </rPr>
      <t>ADD TRENDLINE</t>
    </r>
  </si>
  <si>
    <t>Options for how we can DISPLAY the trend line</t>
  </si>
  <si>
    <r>
      <t xml:space="preserve">Display </t>
    </r>
    <r>
      <rPr>
        <b/>
        <i/>
        <sz val="12"/>
        <color theme="1"/>
        <rFont val="Calibri"/>
        <family val="2"/>
        <scheme val="minor"/>
      </rPr>
      <t>Equation for Regression Line</t>
    </r>
    <r>
      <rPr>
        <i/>
        <sz val="12"/>
        <color theme="1"/>
        <rFont val="Calibri"/>
        <family val="2"/>
        <scheme val="minor"/>
      </rPr>
      <t xml:space="preserve"> and the '</t>
    </r>
    <r>
      <rPr>
        <b/>
        <i/>
        <sz val="12"/>
        <color theme="1"/>
        <rFont val="Calibri"/>
        <family val="2"/>
        <scheme val="minor"/>
      </rPr>
      <t>R Squared' Value</t>
    </r>
  </si>
  <si>
    <r>
      <t xml:space="preserve">$9237' is </t>
    </r>
    <r>
      <rPr>
        <b/>
        <i/>
        <sz val="12"/>
        <color theme="1"/>
        <rFont val="Calibri"/>
        <family val="2"/>
        <scheme val="minor"/>
      </rPr>
      <t xml:space="preserve">y-INTERCEPT </t>
    </r>
    <r>
      <rPr>
        <i/>
        <sz val="12"/>
        <color theme="1"/>
        <rFont val="Calibri"/>
        <family val="2"/>
        <scheme val="minor"/>
      </rPr>
      <t>(i.e. Revenue Sales when there are</t>
    </r>
    <r>
      <rPr>
        <b/>
        <i/>
        <sz val="12"/>
        <color theme="1"/>
        <rFont val="Calibri"/>
        <family val="2"/>
        <scheme val="minor"/>
      </rPr>
      <t xml:space="preserve"> '0 Online Ads'</t>
    </r>
    <r>
      <rPr>
        <i/>
        <sz val="12"/>
        <color theme="1"/>
        <rFont val="Calibri"/>
        <family val="2"/>
        <scheme val="minor"/>
      </rPr>
      <t>)</t>
    </r>
  </si>
  <si>
    <t>How do 'Newspaper Ads' COMPARE to 'Online Ads' in terms of REVENUE?</t>
  </si>
  <si>
    <t>Now Regression for MULTIPLE VARIABLES!</t>
  </si>
  <si>
    <t>Data Analysis' Tab - Regression</t>
  </si>
  <si>
    <t>SUMMARY OUTPUT</t>
  </si>
  <si>
    <t>Regression Statistics</t>
  </si>
  <si>
    <t>Multiple R</t>
  </si>
  <si>
    <t>R Square</t>
  </si>
  <si>
    <t>Adjusted R Square</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</si>
  <si>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</si>
  <si>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</si>
  <si>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</si>
  <si>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</si>
  <si>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</si>
  <si>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</si>
  <si>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</si>
  <si>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</si>
  <si>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</si>
  <si>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</si>
  <si>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</si>
  <si>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</si>
  <si>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</si>
  <si>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</si>
  <si>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</si>
  <si>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</si>
  <si>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</si>
  <si>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</si>
  <si>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r>
      <rPr>
        <sz val="12"/>
        <color theme="1"/>
        <rFont val="Calibri"/>
        <family val="2"/>
        <scheme val="minor"/>
      </rPr>
      <t xml:space="preserve"> </t>
    </r>
    <r>
      <rPr>
        <i/>
        <sz val="12"/>
        <color theme="1"/>
        <rFont val="Calibri"/>
        <family val="2"/>
        <scheme val="minor"/>
      </rPr>
      <t>(so '69%' of VARIATION in Revenue is EXPLAINED by the Newspaper and Online ADS!)</t>
    </r>
  </si>
  <si>
    <t xml:space="preserve"> </t>
  </si>
  <si>
    <r>
      <rPr>
        <b/>
        <i/>
        <u/>
        <sz val="12"/>
        <color theme="1"/>
        <rFont val="Calibri"/>
        <family val="2"/>
        <scheme val="minor"/>
      </rPr>
      <t xml:space="preserve">Coefficients' </t>
    </r>
    <r>
      <rPr>
        <i/>
        <u/>
        <sz val="12"/>
        <color theme="1"/>
        <rFont val="Calibri"/>
        <family val="2"/>
        <scheme val="minor"/>
      </rPr>
      <t>is ALSO IMPORTANT:</t>
    </r>
  </si>
  <si>
    <r>
      <t xml:space="preserve">See that For EVERY </t>
    </r>
    <r>
      <rPr>
        <b/>
        <sz val="12"/>
        <color theme="1"/>
        <rFont val="Calibri"/>
        <family val="2"/>
        <scheme val="minor"/>
      </rPr>
      <t>Increase in 'Newspaper Ads' = DECREASE in Revenue (-482.62)</t>
    </r>
    <r>
      <rPr>
        <sz val="12"/>
        <color theme="1"/>
        <rFont val="Calibri"/>
        <family val="2"/>
        <scheme val="minor"/>
      </rPr>
      <t>!</t>
    </r>
  </si>
  <si>
    <t>Every INCREASE in Online Ads = INCREASE in Revenue</t>
  </si>
  <si>
    <r>
      <rPr>
        <b/>
        <sz val="12"/>
        <color theme="1"/>
        <rFont val="Calibri"/>
        <family val="2"/>
        <scheme val="minor"/>
      </rPr>
      <t>DOTS</t>
    </r>
    <r>
      <rPr>
        <sz val="12"/>
        <color theme="1"/>
        <rFont val="Calibri"/>
        <family val="2"/>
        <scheme val="minor"/>
      </rPr>
      <t xml:space="preserve"> ABOVE are for </t>
    </r>
    <r>
      <rPr>
        <b/>
        <sz val="12"/>
        <color theme="1"/>
        <rFont val="Calibri"/>
        <family val="2"/>
        <scheme val="minor"/>
      </rPr>
      <t xml:space="preserve">OUTLIERS </t>
    </r>
    <r>
      <rPr>
        <sz val="12"/>
        <color theme="1"/>
        <rFont val="Calibri"/>
        <family val="2"/>
        <scheme val="minor"/>
      </rPr>
      <t>in Price!</t>
    </r>
  </si>
  <si>
    <r>
      <t xml:space="preserve">Here JUST want </t>
    </r>
    <r>
      <rPr>
        <b/>
        <sz val="12"/>
        <color theme="1"/>
        <rFont val="Calibri"/>
        <family val="2"/>
        <scheme val="minor"/>
      </rPr>
      <t>Simple 'LINEAR Regression'</t>
    </r>
  </si>
  <si>
    <r>
      <t>(Newspaper Ads and Online Ads =</t>
    </r>
    <r>
      <rPr>
        <b/>
        <i/>
        <sz val="12"/>
        <color theme="1"/>
        <rFont val="Calibri"/>
        <family val="2"/>
        <scheme val="minor"/>
      </rPr>
      <t xml:space="preserve"> INDEPENDENT Variables</t>
    </r>
    <r>
      <rPr>
        <i/>
        <sz val="12"/>
        <color theme="1"/>
        <rFont val="Calibri"/>
        <family val="2"/>
        <scheme val="minor"/>
      </rPr>
      <t xml:space="preserve">, Revenue = </t>
    </r>
    <r>
      <rPr>
        <b/>
        <i/>
        <sz val="12"/>
        <color theme="1"/>
        <rFont val="Calibri"/>
        <family val="2"/>
        <scheme val="minor"/>
      </rPr>
      <t xml:space="preserve">DEPENDENT Variable </t>
    </r>
    <r>
      <rPr>
        <i/>
        <sz val="12"/>
        <color theme="1"/>
        <rFont val="Calibri"/>
        <family val="2"/>
        <scheme val="minor"/>
      </rPr>
      <t>(i.e. DEPENDS on Number of ADS!)</t>
    </r>
  </si>
  <si>
    <r>
      <t xml:space="preserve">311.72' = </t>
    </r>
    <r>
      <rPr>
        <b/>
        <i/>
        <sz val="12"/>
        <color theme="1"/>
        <rFont val="Calibri"/>
        <family val="2"/>
        <scheme val="minor"/>
      </rPr>
      <t xml:space="preserve">SLOPE </t>
    </r>
    <r>
      <rPr>
        <i/>
        <sz val="12"/>
        <color theme="1"/>
        <rFont val="Calibri"/>
        <family val="2"/>
        <scheme val="minor"/>
      </rPr>
      <t xml:space="preserve">of </t>
    </r>
    <r>
      <rPr>
        <b/>
        <i/>
        <sz val="12"/>
        <color theme="1"/>
        <rFont val="Calibri"/>
        <family val="2"/>
        <scheme val="minor"/>
      </rPr>
      <t>Regression Line</t>
    </r>
    <r>
      <rPr>
        <i/>
        <sz val="12"/>
        <color theme="1"/>
        <rFont val="Calibri"/>
        <family val="2"/>
        <scheme val="minor"/>
      </rPr>
      <t xml:space="preserve"> (for Every 1 Online Ad, get $311.72 More Revenue Sales</t>
    </r>
  </si>
  <si>
    <t xml:space="preserve">R Squared value of '0.6917' </t>
  </si>
  <si>
    <t>- Says that 69% of Variance in Revenue Sales can be EXPLAINED by the 'Online Ads'!</t>
  </si>
  <si>
    <t>i.e. HOW do BOTH INDEPENDENT Variables EACH AFFECT the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</si>
</sst>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5" formatCode="_-[$$-409]* #,##0.00_ ;_-[$$-409]* \-#,##0.00\ ;_-[$$-409]* &quot;-&quot;??_ ;_-@_ "/>
    <numFmt numFmtId="166" formatCode="_-[$$-409]* #,##0_ ;_-[$$-409]* \-#,##0\ ;_-[$$-409]* &quot;-&quot;_ ;_-@_ "/>
    <numFmt numFmtId="167" formatCode="&quot;$&quot;#,##0_);[Red]\(&quot;$&quot;#,##0\)"/>
    <numFmt numFmtId="168" formatCode="0.0%"/>
    <numFmt numFmtId="169" formatCode="[$$-C09]#,##0"/>
    <numFmt numFmtId="170" formatCode="_-[$$-409]* #,##0_ ;_-[$$-409]* \-#,##0\ ;_-[$$-409]* &quot;-&quot;??_ ;_-@_ "/>
  </numFmts>
  <fonts count="20" x14ac:knownFonts="1">
    <font>
      <sz val="12"/>
      <color theme="1"/>
      <name val="Calibri"/>
      <family val="2"/>
      <scheme val="minor"/>
    </font>
    <font>
      <sz val="12"/>
      <color rgb="FF000000"/>
      <name val="Calibri"/>
      <family val="2"/>
      <scheme val="minor"/>
    </font>
    <font>
      <b/>
      <sz val="12"/>
      <color theme="0"/>
      <name val="Calibri"/>
      <family val="2"/>
      <scheme val="minor"/>
    </font>
    <font>
      <sz val="12"/>
      <color theme="1"/>
      <name val="Calibri"/>
      <family val="2"/>
      <scheme val="minor"/>
    </font>
    <font>
      <b/>
      <sz val="15"/>
      <color theme="3"/>
      <name val="Calibri"/>
      <family val="2"/>
      <scheme val="minor"/>
    </font>
    <font>
      <b/>
      <sz val="9"/>
      <color indexed="81"/>
      <name val="Tahoma"/>
      <charset val="1"/>
    </font>
    <font>
      <sz val="8"/>
      <name val="Calibri"/>
      <family val="2"/>
      <scheme val="minor"/>
    </font>
    <font>
      <b/>
      <sz val="12"/>
      <color theme="1"/>
      <name val="Calibri"/>
      <family val="2"/>
      <scheme val="minor"/>
    </font>
    <font>
      <b/>
      <i/>
      <sz val="12"/>
      <color theme="1"/>
      <name val="Calibri"/>
      <family val="2"/>
      <scheme val="minor"/>
    </font>
    <font>
      <i/>
      <sz val="12"/>
      <color theme="1"/>
      <name val="Calibri"/>
      <family val="2"/>
      <scheme val="minor"/>
    </font>
    <font>
      <sz val="9"/>
      <color indexed="81"/>
      <name val="Tahoma"/>
      <family val="2"/>
    </font>
    <font>
      <b/>
      <sz val="9"/>
      <color indexed="81"/>
      <name val="Tahoma"/>
      <family val="2"/>
    </font>
    <font>
      <b/>
      <sz val="15"/>
      <color theme="3" tint="-0.499984740745262"/>
      <name val="Calibri"/>
      <family val="2"/>
      <scheme val="minor"/>
    </font>
    <font>
      <b/>
      <sz val="14"/>
      <color theme="1"/>
      <name val="Calibri"/>
      <family val="2"/>
      <scheme val="minor"/>
    </font>
    <font>
      <b/>
      <sz val="16"/>
      <color theme="1"/>
      <name val="Calibri"/>
      <family val="2"/>
      <scheme val="minor"/>
    </font>
    <font>
      <sz val="12"/>
      <name val="Calibri"/>
      <family val="2"/>
      <scheme val="minor"/>
    </font>
    <font>
      <b/>
      <i/>
      <u/>
      <sz val="16"/>
      <color theme="1"/>
      <name val="Calibri"/>
      <family val="2"/>
      <scheme val="minor"/>
    </font>
    <font>
      <b/>
      <u/>
      <sz val="9"/>
      <color indexed="81"/>
      <name val="Tahoma"/>
      <family val="2"/>
    </font>
    <font>
      <b/>
      <i/>
      <u/>
      <sz val="12"/>
      <color theme="1"/>
      <name val="Calibri"/>
      <family val="2"/>
      <scheme val="minor"/>
    </font>
    <font>
      <i/>
      <u/>
      <sz val="12"/>
      <color theme="1"/>
      <name val="Calibri"/>
      <family val="2"/>
      <scheme val="minor"/>
    </font>
  </fonts>
  <fills count="11">
    <fill>
      <patternFill patternType="none"/>
    </fill>
    <fill>
      <patternFill patternType="gray125"/>
    </fill>
    <fill>
      <patternFill patternType="solid">
        <fgColor rgb="FF073673"/>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C000"/>
        <bgColor indexed="64"/>
      </patternFill>
    </fill>
    <fill>
      <patternFill patternType="solid">
        <fgColor theme="9" tint="0.39997558519241921"/>
        <bgColor indexed="64"/>
      </patternFill>
    </fill>
    <fill>
      <patternFill patternType="solid">
        <fgColor theme="4" tint="-0.499984740745262"/>
        <bgColor indexed="64"/>
      </patternFill>
    </fill>
    <fill>
      <patternFill patternType="solid">
        <fgColor theme="2"/>
        <bgColor indexed="64"/>
      </patternFill>
    </fill>
    <fill>
      <patternFill patternType="solid">
        <fgColor rgb="FFFFFF00"/>
        <bgColor indexed="64"/>
      </patternFill>
    </fill>
    <fill>
      <patternFill patternType="solid">
        <fgColor theme="4" tint="0.79998168889431442"/>
        <bgColor indexed="64"/>
      </patternFill>
    </fill>
  </fills>
  <borders count="14">
    <border>
      <left/>
      <right/>
      <top/>
      <bottom/>
      <diagonal/>
    </border>
    <border>
      <left/>
      <right/>
      <top/>
      <bottom style="thick">
        <color theme="4"/>
      </bottom>
      <diagonal/>
    </border>
    <border>
      <left/>
      <right/>
      <top/>
      <bottom style="medium">
        <color indexed="64"/>
      </bottom>
      <diagonal/>
    </border>
    <border>
      <left/>
      <right/>
      <top style="medium">
        <color indexed="64"/>
      </top>
      <bottom style="thin">
        <color indexed="64"/>
      </bottom>
      <diagonal/>
    </border>
    <border>
      <left/>
      <right/>
      <top/>
      <bottom style="thick">
        <color theme="3" tint="-0.499984740745262"/>
      </bottom>
      <diagonal/>
    </border>
    <border>
      <left/>
      <right/>
      <top style="thick">
        <color theme="3" tint="-0.499984740745262"/>
      </top>
      <bottom style="thick">
        <color theme="3" tint="-0.499984740745262"/>
      </bottom>
      <diagonal/>
    </border>
    <border>
      <left/>
      <right/>
      <top style="thick">
        <color theme="3" tint="-0.499984740745262"/>
      </top>
      <bottom/>
      <diagonal/>
    </border>
    <border>
      <left/>
      <right style="thick">
        <color theme="3" tint="-0.499984740745262"/>
      </right>
      <top/>
      <bottom/>
      <diagonal/>
    </border>
    <border>
      <left/>
      <right style="thick">
        <color theme="3" tint="-0.499984740745262"/>
      </right>
      <top/>
      <bottom style="medium">
        <color indexed="64"/>
      </bottom>
      <diagonal/>
    </border>
    <border>
      <left style="thick">
        <color theme="3" tint="-0.499984740745262"/>
      </left>
      <right style="thick">
        <color theme="3" tint="-0.499984740745262"/>
      </right>
      <top style="thick">
        <color theme="3" tint="-0.499984740745262"/>
      </top>
      <bottom/>
      <diagonal/>
    </border>
    <border>
      <left style="thick">
        <color theme="3" tint="-0.499984740745262"/>
      </left>
      <right style="thick">
        <color theme="3" tint="-0.499984740745262"/>
      </right>
      <top/>
      <bottom/>
      <diagonal/>
    </border>
    <border>
      <left style="thick">
        <color theme="3" tint="-0.499984740745262"/>
      </left>
      <right style="thick">
        <color theme="3" tint="-0.499984740745262"/>
      </right>
      <top/>
      <bottom style="medium">
        <color indexed="64"/>
      </bottom>
      <diagonal/>
    </border>
    <border>
      <left/>
      <right style="thick">
        <color theme="3" tint="-0.499984740745262"/>
      </right>
      <top style="medium">
        <color indexed="64"/>
      </top>
      <bottom style="thick">
        <color theme="3" tint="-0.499984740745262"/>
      </bottom>
      <diagonal/>
    </border>
    <border>
      <left style="thick">
        <color theme="3" tint="-0.499984740745262"/>
      </left>
      <right/>
      <top style="medium">
        <color indexed="64"/>
      </top>
      <bottom style="thick">
        <color theme="3" tint="-0.499984740745262"/>
      </bottom>
      <diagonal/>
    </border>
  </borders>
  <cellStyleXfs count="4">
    <xf numFmtId="0" fontId="0" fillId="0" borderId="0"/>
    <xf numFmtId="43" fontId="3" fillId="0" borderId="0" applyFont="0" applyFill="0" applyBorder="0" applyAlignment="0" applyProtection="0"/>
    <xf numFmtId="9" fontId="3" fillId="0" borderId="0" applyFont="0" applyFill="0" applyBorder="0" applyAlignment="0" applyProtection="0"/>
    <xf numFmtId="0" fontId="4" fillId="0" borderId="1" applyNumberFormat="0" applyFill="0" applyAlignment="0" applyProtection="0"/>
  </cellStyleXfs>
  <cellXfs count="70">
    <xf numFmtId="0" fontId="0" fillId="0" borderId="0" xfId="0"/>
    <xf numFmtId="0" fontId="0" fillId="0" borderId="0" xfId="0" applyAlignment="1">
      <alignment horizontal="center"/>
    </xf>
    <xf numFmtId="14" fontId="0" fillId="0" borderId="0" xfId="0" applyNumberFormat="1" applyAlignment="1">
      <alignment horizontal="left"/>
    </xf>
    <xf numFmtId="0" fontId="1" fillId="0" borderId="0" xfId="0" applyFont="1"/>
    <xf numFmtId="0" fontId="2" fillId="2" borderId="0" xfId="0" applyFont="1" applyFill="1" applyAlignment="1">
      <alignment horizontal="center" vertical="center"/>
    </xf>
    <xf numFmtId="0" fontId="2" fillId="2" borderId="0" xfId="0" applyFont="1" applyFill="1" applyAlignment="1">
      <alignment horizontal="center" vertical="center" wrapText="1"/>
    </xf>
    <xf numFmtId="1" fontId="0" fillId="0" borderId="0" xfId="0" applyNumberFormat="1" applyAlignment="1">
      <alignment horizontal="center"/>
    </xf>
    <xf numFmtId="0" fontId="7" fillId="0" borderId="0" xfId="0" applyFont="1"/>
    <xf numFmtId="0" fontId="8" fillId="0" borderId="0" xfId="0" applyFont="1"/>
    <xf numFmtId="0" fontId="9" fillId="0" borderId="0" xfId="0" applyFont="1"/>
    <xf numFmtId="0" fontId="0" fillId="0" borderId="2" xfId="0" applyBorder="1"/>
    <xf numFmtId="0" fontId="9" fillId="0" borderId="3" xfId="0" applyFont="1" applyBorder="1" applyAlignment="1">
      <alignment horizontal="center"/>
    </xf>
    <xf numFmtId="0" fontId="9" fillId="0" borderId="3" xfId="0" applyFont="1" applyBorder="1" applyAlignment="1">
      <alignment horizontal="centerContinuous"/>
    </xf>
    <xf numFmtId="0" fontId="7" fillId="0" borderId="4" xfId="0" applyFont="1" applyBorder="1"/>
    <xf numFmtId="0" fontId="0" fillId="0" borderId="4" xfId="0" applyBorder="1"/>
    <xf numFmtId="0" fontId="12" fillId="0" borderId="5" xfId="3" applyFont="1" applyFill="1" applyBorder="1" applyAlignment="1">
      <alignment horizontal="centerContinuous"/>
    </xf>
    <xf numFmtId="0" fontId="4" fillId="0" borderId="5" xfId="3" applyFill="1" applyBorder="1" applyAlignment="1">
      <alignment horizontal="centerContinuous"/>
    </xf>
    <xf numFmtId="0" fontId="12" fillId="0" borderId="5" xfId="3" applyFont="1" applyFill="1" applyBorder="1" applyAlignment="1">
      <alignment horizontal="centerContinuous" vertical="center"/>
    </xf>
    <xf numFmtId="0" fontId="8" fillId="3" borderId="0" xfId="0" applyFont="1" applyFill="1"/>
    <xf numFmtId="0" fontId="0" fillId="3" borderId="0" xfId="0" applyFill="1"/>
    <xf numFmtId="0" fontId="9" fillId="0" borderId="0" xfId="0" quotePrefix="1" applyFont="1"/>
    <xf numFmtId="0" fontId="0" fillId="0" borderId="0" xfId="0" quotePrefix="1"/>
    <xf numFmtId="0" fontId="8" fillId="4" borderId="0" xfId="0" applyFont="1" applyFill="1"/>
    <xf numFmtId="0" fontId="0" fillId="4" borderId="0" xfId="0" applyFill="1"/>
    <xf numFmtId="0" fontId="13" fillId="0" borderId="0" xfId="0" applyFont="1"/>
    <xf numFmtId="0" fontId="14" fillId="0" borderId="0" xfId="0" applyFont="1"/>
    <xf numFmtId="0" fontId="0" fillId="0" borderId="0" xfId="0" pivotButton="1"/>
    <xf numFmtId="10" fontId="0" fillId="0" borderId="0" xfId="0" applyNumberFormat="1"/>
    <xf numFmtId="0" fontId="15" fillId="0" borderId="0" xfId="0" applyFont="1"/>
    <xf numFmtId="165" fontId="0" fillId="0" borderId="0" xfId="0" applyNumberFormat="1"/>
    <xf numFmtId="0" fontId="0" fillId="6" borderId="0" xfId="0" applyFill="1"/>
    <xf numFmtId="10" fontId="7" fillId="0" borderId="0" xfId="0" applyNumberFormat="1" applyFont="1"/>
    <xf numFmtId="0" fontId="8" fillId="8" borderId="0" xfId="0" applyFont="1" applyFill="1" applyAlignment="1">
      <alignment horizontal="center"/>
    </xf>
    <xf numFmtId="0" fontId="16" fillId="0" borderId="0" xfId="0" applyFont="1"/>
    <xf numFmtId="166" fontId="0" fillId="0" borderId="0" xfId="0" applyNumberFormat="1"/>
    <xf numFmtId="0" fontId="7" fillId="0" borderId="6" xfId="0" applyFont="1" applyBorder="1"/>
    <xf numFmtId="166" fontId="9" fillId="0" borderId="6" xfId="0" applyNumberFormat="1" applyFont="1" applyBorder="1"/>
    <xf numFmtId="167" fontId="0" fillId="0" borderId="0" xfId="0" applyNumberFormat="1" applyAlignment="1">
      <alignment horizontal="center"/>
    </xf>
    <xf numFmtId="168" fontId="0" fillId="0" borderId="0" xfId="2" applyNumberFormat="1" applyFont="1"/>
    <xf numFmtId="14" fontId="0" fillId="0" borderId="0" xfId="0" applyNumberFormat="1"/>
    <xf numFmtId="167" fontId="7" fillId="0" borderId="0" xfId="0" applyNumberFormat="1" applyFont="1" applyAlignment="1">
      <alignment horizontal="center"/>
    </xf>
    <xf numFmtId="168" fontId="7" fillId="0" borderId="0" xfId="2" applyNumberFormat="1" applyFont="1"/>
    <xf numFmtId="0" fontId="7" fillId="7" borderId="0" xfId="0" applyFont="1" applyFill="1" applyAlignment="1">
      <alignment horizontal="left" vertical="center"/>
    </xf>
    <xf numFmtId="3" fontId="0" fillId="0" borderId="0" xfId="1" applyNumberFormat="1" applyFont="1"/>
    <xf numFmtId="169" fontId="0" fillId="0" borderId="0" xfId="1" applyNumberFormat="1" applyFont="1" applyAlignment="1">
      <alignment horizontal="center"/>
    </xf>
    <xf numFmtId="0" fontId="8" fillId="10" borderId="0" xfId="0" applyFont="1" applyFill="1"/>
    <xf numFmtId="0" fontId="8" fillId="10" borderId="0" xfId="0" applyFont="1" applyFill="1" applyAlignment="1">
      <alignment horizontal="center"/>
    </xf>
    <xf numFmtId="0" fontId="2" fillId="2" borderId="0" xfId="0" applyFont="1" applyFill="1" applyAlignment="1">
      <alignment horizontal="center"/>
    </xf>
    <xf numFmtId="170" fontId="0" fillId="0" borderId="0" xfId="1" applyNumberFormat="1" applyFont="1"/>
    <xf numFmtId="1" fontId="0" fillId="0" borderId="0" xfId="0" applyNumberFormat="1"/>
    <xf numFmtId="169" fontId="0" fillId="0" borderId="0" xfId="0" applyNumberFormat="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8" fillId="0" borderId="3" xfId="0" applyFont="1" applyBorder="1" applyAlignment="1">
      <alignment horizontal="centerContinuous"/>
    </xf>
    <xf numFmtId="0" fontId="8" fillId="0" borderId="3" xfId="0" applyFont="1" applyBorder="1" applyAlignment="1">
      <alignment horizontal="center"/>
    </xf>
    <xf numFmtId="0" fontId="8" fillId="5" borderId="3" xfId="0" applyFont="1" applyFill="1" applyBorder="1" applyAlignment="1">
      <alignment horizontal="center"/>
    </xf>
    <xf numFmtId="0" fontId="0" fillId="5" borderId="0" xfId="0" applyFill="1"/>
    <xf numFmtId="0" fontId="0" fillId="5" borderId="2" xfId="0" applyFill="1" applyBorder="1"/>
    <xf numFmtId="0" fontId="9" fillId="9" borderId="0" xfId="0" quotePrefix="1" applyFont="1" applyFill="1"/>
    <xf numFmtId="0" fontId="0" fillId="9" borderId="0" xfId="0" applyFill="1"/>
    <xf numFmtId="0" fontId="19" fillId="9" borderId="0" xfId="0" quotePrefix="1" applyFont="1" applyFill="1"/>
    <xf numFmtId="0" fontId="18" fillId="9" borderId="0" xfId="0" applyFont="1" applyFill="1"/>
    <xf numFmtId="0" fontId="13" fillId="0" borderId="0" xfId="0" quotePrefix="1" applyFont="1"/>
    <xf numFmtId="0" fontId="2" fillId="7" borderId="0" xfId="0" applyFont="1" applyFill="1" applyAlignment="1">
      <alignment horizontal="center" wrapText="1"/>
    </xf>
    <xf numFmtId="0" fontId="2" fillId="2" borderId="0" xfId="0" applyFont="1" applyFill="1" applyAlignment="1">
      <alignment horizontal="center"/>
    </xf>
    <xf numFmtId="0" fontId="7" fillId="0" borderId="13" xfId="0" applyFont="1" applyBorder="1" applyAlignment="1">
      <alignment horizontal="center"/>
    </xf>
    <xf numFmtId="0" fontId="7" fillId="0" borderId="12" xfId="0" applyFont="1" applyBorder="1" applyAlignment="1">
      <alignment horizontal="center"/>
    </xf>
  </cellXfs>
  <cellStyles count="4">
    <cellStyle name="Comma" xfId="1" builtinId="3"/>
    <cellStyle name="Heading 1" xfId="3" builtinId="16"/>
    <cellStyle name="Normal" xfId="0" builtinId="0"/>
    <cellStyle name="Percent" xfId="2" builtinId="5"/>
  </cellStyles>
  <dxfs count="33">
    <dxf>
      <font>
        <b val="0"/>
        <i val="0"/>
        <strike val="0"/>
        <condense val="0"/>
        <extend val="0"/>
        <outline val="0"/>
        <shadow val="0"/>
        <u val="none"/>
        <vertAlign val="baseline"/>
        <sz val="12"/>
        <color theme="1"/>
        <name val="Calibri"/>
        <family val="2"/>
        <scheme val="minor"/>
      </font>
      <numFmt numFmtId="169" formatCode="[$$-C09]#,##0"/>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bottom" textRotation="0" wrapText="0" indent="0" justifyLastLine="0" shrinkToFit="0" readingOrder="0"/>
    </dxf>
    <dxf>
      <numFmt numFmtId="169" formatCode="[$$-C09]#,##0"/>
    </dxf>
    <dxf>
      <numFmt numFmtId="169" formatCode="[$$-C09]#,##0"/>
    </dxf>
    <dxf>
      <numFmt numFmtId="169" formatCode="[$$-C09]#,##0"/>
    </dxf>
    <dxf>
      <numFmt numFmtId="19" formatCode="dd/mm/yyyy"/>
    </dxf>
    <dxf>
      <numFmt numFmtId="165" formatCode="_-[$$-409]* #,##0.00_ ;_-[$$-409]* \-#,##0.00\ ;_-[$$-409]* &quot;-&quot;??_ ;_-@_ "/>
    </dxf>
    <dxf>
      <fill>
        <patternFill>
          <bgColor theme="9" tint="0.39997558519241921"/>
        </patternFill>
      </fill>
    </dxf>
    <dxf>
      <fill>
        <patternFill>
          <bgColor theme="9" tint="0.39997558519241921"/>
        </patternFill>
      </fill>
    </dxf>
    <dxf>
      <fill>
        <patternFill patternType="solid">
          <bgColor rgb="FFFFC000"/>
        </patternFill>
      </fill>
    </dxf>
    <dxf>
      <fill>
        <patternFill patternType="solid">
          <bgColor rgb="FFFFC000"/>
        </patternFill>
      </fill>
    </dxf>
    <dxf>
      <fill>
        <patternFill patternType="none">
          <bgColor auto="1"/>
        </patternFill>
      </fill>
    </dxf>
    <dxf>
      <fill>
        <patternFill patternType="none">
          <bgColor auto="1"/>
        </patternFill>
      </fill>
    </dxf>
    <dxf>
      <font>
        <color auto="1"/>
      </font>
    </dxf>
    <dxf>
      <font>
        <color auto="1"/>
      </font>
    </dxf>
    <dxf>
      <font>
        <b/>
      </font>
    </dxf>
    <dxf>
      <font>
        <b/>
      </font>
    </dxf>
    <dxf>
      <numFmt numFmtId="14" formatCode="0.00%"/>
    </dxf>
    <dxf>
      <numFmt numFmtId="165" formatCode="_-[$$-409]* #,##0.00_ ;_-[$$-409]* \-#,##0.00\ ;_-[$$-409]* &quot;-&quot;??_ ;_-@_ "/>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8" formatCode="0.0%"/>
    </dxf>
    <dxf>
      <numFmt numFmtId="167" formatCode="&quot;$&quot;#,##0_);[Red]\(&quot;$&quot;#,##0\)"/>
      <alignment horizontal="center" vertical="bottom" textRotation="0" wrapText="0" indent="0" justifyLastLine="0" shrinkToFit="0" readingOrder="0"/>
    </dxf>
    <dxf>
      <numFmt numFmtId="167" formatCode="&quot;$&quot;#,##0_);[Red]\(&quot;$&quot;#,##0\)"/>
      <alignment horizontal="center" vertical="bottom" textRotation="0" wrapText="0" indent="0" justifyLastLine="0" shrinkToFit="0" readingOrder="0"/>
    </dxf>
    <dxf>
      <numFmt numFmtId="19" formatCode="dd/mm/yyyy"/>
    </dxf>
    <dxf>
      <font>
        <b/>
      </font>
      <fill>
        <patternFill patternType="solid">
          <fgColor indexed="64"/>
          <bgColor theme="4" tint="-0.499984740745262"/>
        </patternFill>
      </fill>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Array" Target="richData/rdarray.xml"/><Relationship Id="rId3" Type="http://schemas.openxmlformats.org/officeDocument/2006/relationships/worksheet" Target="worksheets/sheet3.xml"/><Relationship Id="rId21" Type="http://schemas.microsoft.com/office/2017/06/relationships/rdSupportingPropertyBag" Target="richData/rdsupportingpropertybag.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20/07/relationships/rdRichValueWebImage" Target="richData/rdRichValueWebImage.xml"/><Relationship Id="rId23" Type="http://schemas.openxmlformats.org/officeDocument/2006/relationships/calcChain" Target="calcChain.xml"/><Relationship Id="rId10" Type="http://schemas.openxmlformats.org/officeDocument/2006/relationships/pivotCacheDefinition" Target="pivotCache/pivotCacheDefinition1.xml"/><Relationship Id="rId19"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 Id="rId22"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'Forcast Sheet'!$B$1</c:f>
              <c:strCache>
                <c:ptCount val="1"/>
                <c:pt idx="0">
                  <c:v>Revenue (in millions)</c:v>
                </c:pt>
              </c:strCache>
            </c:strRef>
          </c:tx>
          <c:spPr>
            <a:ln w="28575" cap="rnd">
              <a:solidFill>
                <a:schemeClr val="accent1"/>
              </a:solidFill>
              <a:round/>
            </a:ln>
            <a:effectLst/>
          </c:spPr>
          <c:marker>
            <c:symbol val="none"/>
          </c:marker>
          <c:val>
            <c:numRef>
              <c:f>'Forcast Sheet'!$B$2:$B$25</c:f>
              <c:numCache>
                <c:formatCode>[$$-C09]#,##0</c:formatCode>
                <c:ptCount val="24"/>
                <c:pt idx="0">
                  <c:v>5012</c:v>
                </c:pt>
                <c:pt idx="1">
                  <c:v>6258</c:v>
                </c:pt>
                <c:pt idx="2">
                  <c:v>5548</c:v>
                </c:pt>
                <c:pt idx="3">
                  <c:v>4258</c:v>
                </c:pt>
                <c:pt idx="4">
                  <c:v>3789</c:v>
                </c:pt>
                <c:pt idx="5">
                  <c:v>5663</c:v>
                </c:pt>
                <c:pt idx="6">
                  <c:v>3999</c:v>
                </c:pt>
                <c:pt idx="7">
                  <c:v>3523</c:v>
                </c:pt>
                <c:pt idx="8">
                  <c:v>3789</c:v>
                </c:pt>
                <c:pt idx="9">
                  <c:v>6587</c:v>
                </c:pt>
                <c:pt idx="10">
                  <c:v>3946</c:v>
                </c:pt>
                <c:pt idx="11">
                  <c:v>3889</c:v>
                </c:pt>
                <c:pt idx="12">
                  <c:v>4199</c:v>
                </c:pt>
                <c:pt idx="13">
                  <c:v>6689</c:v>
                </c:pt>
                <c:pt idx="14">
                  <c:v>5123</c:v>
                </c:pt>
                <c:pt idx="15">
                  <c:v>4899</c:v>
                </c:pt>
              </c:numCache>
            </c:numRef>
          </c:val>
          <c:smooth val="0"/>
          <c:extLst>
            <c:ext xmlns:c16="http://schemas.microsoft.com/office/drawing/2014/chart" uri="{C3380CC4-5D6E-409C-BE32-E72D297353CC}">
              <c16:uniqueId val="{00000000-5FF0-41C0-8080-62BD42E2CDE0}"/>
            </c:ext>
          </c:extLst>
        </c:ser>
        <c:ser>
          <c:idx val="1"/>
          <c:order val="1"/>
          <c:tx>
            <c:strRef>
              <c:f>'Forcast Sheet'!$C$1</c:f>
              <c:strCache>
                <c:ptCount val="1"/>
                <c:pt idx="0">
                  <c:v>Forecast(Revenue (in millions))</c:v>
                </c:pt>
              </c:strCache>
            </c:strRef>
          </c:tx>
          <c:spPr>
            <a:ln w="25400" cap="rnd">
              <a:solidFill>
                <a:schemeClr val="accent2"/>
              </a:solidFill>
              <a:round/>
            </a:ln>
            <a:effectLst/>
          </c:spPr>
          <c:marker>
            <c:symbol val="none"/>
          </c:marker>
          <c:cat>
            <c:numRef>
              <c:f>'Forcast Sheet'!$A$2:$A$25</c:f>
              <c:numCache>
                <c:formatCode>m/d/yyyy</c:formatCode>
                <c:ptCount val="24"/>
                <c:pt idx="0">
                  <c:v>43555</c:v>
                </c:pt>
                <c:pt idx="1">
                  <c:v>43646</c:v>
                </c:pt>
                <c:pt idx="2">
                  <c:v>43738</c:v>
                </c:pt>
                <c:pt idx="3">
                  <c:v>43830</c:v>
                </c:pt>
                <c:pt idx="4">
                  <c:v>43921</c:v>
                </c:pt>
                <c:pt idx="5">
                  <c:v>44012</c:v>
                </c:pt>
                <c:pt idx="6">
                  <c:v>44104</c:v>
                </c:pt>
                <c:pt idx="7">
                  <c:v>44196</c:v>
                </c:pt>
                <c:pt idx="8">
                  <c:v>44286</c:v>
                </c:pt>
                <c:pt idx="9">
                  <c:v>44377</c:v>
                </c:pt>
                <c:pt idx="10">
                  <c:v>44469</c:v>
                </c:pt>
                <c:pt idx="11">
                  <c:v>44561</c:v>
                </c:pt>
                <c:pt idx="12">
                  <c:v>44651</c:v>
                </c:pt>
                <c:pt idx="13">
                  <c:v>44742</c:v>
                </c:pt>
                <c:pt idx="14">
                  <c:v>44834</c:v>
                </c:pt>
                <c:pt idx="15">
                  <c:v>44926</c:v>
                </c:pt>
                <c:pt idx="16">
                  <c:v>45016</c:v>
                </c:pt>
                <c:pt idx="17">
                  <c:v>45108</c:v>
                </c:pt>
                <c:pt idx="18">
                  <c:v>45200</c:v>
                </c:pt>
                <c:pt idx="19">
                  <c:v>45291</c:v>
                </c:pt>
                <c:pt idx="20">
                  <c:v>45382</c:v>
                </c:pt>
                <c:pt idx="21">
                  <c:v>45474</c:v>
                </c:pt>
                <c:pt idx="22">
                  <c:v>45566</c:v>
                </c:pt>
                <c:pt idx="23">
                  <c:v>45657</c:v>
                </c:pt>
              </c:numCache>
            </c:numRef>
          </c:cat>
          <c:val>
            <c:numRef>
              <c:f>'Forcast Sheet'!$C$2:$C$25</c:f>
              <c:numCache>
                <c:formatCode>General</c:formatCode>
                <c:ptCount val="24"/>
                <c:pt idx="15" formatCode="[$$-C09]#,##0">
                  <c:v>4899</c:v>
                </c:pt>
                <c:pt idx="16" formatCode="[$$-C09]#,##0">
                  <c:v>4660.3838503979396</c:v>
                </c:pt>
                <c:pt idx="17" formatCode="[$$-C09]#,##0">
                  <c:v>6833.9266855583028</c:v>
                </c:pt>
                <c:pt idx="18" formatCode="[$$-C09]#,##0">
                  <c:v>5694.5271600630931</c:v>
                </c:pt>
                <c:pt idx="19" formatCode="[$$-C09]#,##0">
                  <c:v>4728.9210586734207</c:v>
                </c:pt>
                <c:pt idx="20" formatCode="[$$-C09]#,##0">
                  <c:v>4655.1677060173824</c:v>
                </c:pt>
                <c:pt idx="21" formatCode="[$$-C09]#,##0">
                  <c:v>6828.7105411777466</c:v>
                </c:pt>
                <c:pt idx="22" formatCode="[$$-C09]#,##0">
                  <c:v>5689.311015682536</c:v>
                </c:pt>
                <c:pt idx="23" formatCode="[$$-C09]#,##0">
                  <c:v>4723.7049142928636</c:v>
                </c:pt>
              </c:numCache>
            </c:numRef>
          </c:val>
          <c:smooth val="0"/>
          <c:extLst>
            <c:ext xmlns:c16="http://schemas.microsoft.com/office/drawing/2014/chart" uri="{C3380CC4-5D6E-409C-BE32-E72D297353CC}">
              <c16:uniqueId val="{00000001-5FF0-41C0-8080-62BD42E2CDE0}"/>
            </c:ext>
          </c:extLst>
        </c:ser>
        <c:ser>
          <c:idx val="2"/>
          <c:order val="2"/>
          <c:tx>
            <c:strRef>
              <c:f>'Forcast Sheet'!$D$1</c:f>
              <c:strCache>
                <c:ptCount val="1"/>
                <c:pt idx="0">
                  <c:v>Lower Confidence Bound(Revenue (in millions))</c:v>
                </c:pt>
              </c:strCache>
            </c:strRef>
          </c:tx>
          <c:spPr>
            <a:ln w="12700" cap="rnd">
              <a:solidFill>
                <a:srgbClr val="ED7D31"/>
              </a:solidFill>
              <a:prstDash val="solid"/>
              <a:round/>
            </a:ln>
            <a:effectLst/>
          </c:spPr>
          <c:marker>
            <c:symbol val="none"/>
          </c:marker>
          <c:cat>
            <c:numRef>
              <c:f>'Forcast Sheet'!$A$2:$A$25</c:f>
              <c:numCache>
                <c:formatCode>m/d/yyyy</c:formatCode>
                <c:ptCount val="24"/>
                <c:pt idx="0">
                  <c:v>43555</c:v>
                </c:pt>
                <c:pt idx="1">
                  <c:v>43646</c:v>
                </c:pt>
                <c:pt idx="2">
                  <c:v>43738</c:v>
                </c:pt>
                <c:pt idx="3">
                  <c:v>43830</c:v>
                </c:pt>
                <c:pt idx="4">
                  <c:v>43921</c:v>
                </c:pt>
                <c:pt idx="5">
                  <c:v>44012</c:v>
                </c:pt>
                <c:pt idx="6">
                  <c:v>44104</c:v>
                </c:pt>
                <c:pt idx="7">
                  <c:v>44196</c:v>
                </c:pt>
                <c:pt idx="8">
                  <c:v>44286</c:v>
                </c:pt>
                <c:pt idx="9">
                  <c:v>44377</c:v>
                </c:pt>
                <c:pt idx="10">
                  <c:v>44469</c:v>
                </c:pt>
                <c:pt idx="11">
                  <c:v>44561</c:v>
                </c:pt>
                <c:pt idx="12">
                  <c:v>44651</c:v>
                </c:pt>
                <c:pt idx="13">
                  <c:v>44742</c:v>
                </c:pt>
                <c:pt idx="14">
                  <c:v>44834</c:v>
                </c:pt>
                <c:pt idx="15">
                  <c:v>44926</c:v>
                </c:pt>
                <c:pt idx="16">
                  <c:v>45016</c:v>
                </c:pt>
                <c:pt idx="17">
                  <c:v>45108</c:v>
                </c:pt>
                <c:pt idx="18">
                  <c:v>45200</c:v>
                </c:pt>
                <c:pt idx="19">
                  <c:v>45291</c:v>
                </c:pt>
                <c:pt idx="20">
                  <c:v>45382</c:v>
                </c:pt>
                <c:pt idx="21">
                  <c:v>45474</c:v>
                </c:pt>
                <c:pt idx="22">
                  <c:v>45566</c:v>
                </c:pt>
                <c:pt idx="23">
                  <c:v>45657</c:v>
                </c:pt>
              </c:numCache>
            </c:numRef>
          </c:cat>
          <c:val>
            <c:numRef>
              <c:f>'Forcast Sheet'!$D$2:$D$25</c:f>
              <c:numCache>
                <c:formatCode>General</c:formatCode>
                <c:ptCount val="24"/>
                <c:pt idx="15" formatCode="[$$-C09]#,##0">
                  <c:v>4899</c:v>
                </c:pt>
                <c:pt idx="16" formatCode="[$$-C09]#,##0">
                  <c:v>3490.6161677055716</c:v>
                </c:pt>
                <c:pt idx="17" formatCode="[$$-C09]#,##0">
                  <c:v>5370.3121642808192</c:v>
                </c:pt>
                <c:pt idx="18" formatCode="[$$-C09]#,##0">
                  <c:v>3986.3006297848269</c:v>
                </c:pt>
                <c:pt idx="19" formatCode="[$$-C09]#,##0">
                  <c:v>2806.4303815202229</c:v>
                </c:pt>
                <c:pt idx="20" formatCode="[$$-C09]#,##0">
                  <c:v>2539.0308094158318</c:v>
                </c:pt>
                <c:pt idx="21" formatCode="[$$-C09]#,##0">
                  <c:v>4535.2196808131539</c:v>
                </c:pt>
                <c:pt idx="22" formatCode="[$$-C09]#,##0">
                  <c:v>3230.808298320967</c:v>
                </c:pt>
                <c:pt idx="23" formatCode="[$$-C09]#,##0">
                  <c:v>2110.1931090839807</c:v>
                </c:pt>
              </c:numCache>
            </c:numRef>
          </c:val>
          <c:smooth val="0"/>
          <c:extLst>
            <c:ext xmlns:c16="http://schemas.microsoft.com/office/drawing/2014/chart" uri="{C3380CC4-5D6E-409C-BE32-E72D297353CC}">
              <c16:uniqueId val="{00000002-5FF0-41C0-8080-62BD42E2CDE0}"/>
            </c:ext>
          </c:extLst>
        </c:ser>
        <c:ser>
          <c:idx val="3"/>
          <c:order val="3"/>
          <c:tx>
            <c:strRef>
              <c:f>'Forcast Sheet'!$E$1</c:f>
              <c:strCache>
                <c:ptCount val="1"/>
                <c:pt idx="0">
                  <c:v>Upper Confidence Bound(Revenue (in millions))</c:v>
                </c:pt>
              </c:strCache>
            </c:strRef>
          </c:tx>
          <c:spPr>
            <a:ln w="12700" cap="rnd">
              <a:solidFill>
                <a:srgbClr val="ED7D31"/>
              </a:solidFill>
              <a:prstDash val="solid"/>
              <a:round/>
            </a:ln>
            <a:effectLst/>
          </c:spPr>
          <c:marker>
            <c:symbol val="none"/>
          </c:marker>
          <c:cat>
            <c:numRef>
              <c:f>'Forcast Sheet'!$A$2:$A$25</c:f>
              <c:numCache>
                <c:formatCode>m/d/yyyy</c:formatCode>
                <c:ptCount val="24"/>
                <c:pt idx="0">
                  <c:v>43555</c:v>
                </c:pt>
                <c:pt idx="1">
                  <c:v>43646</c:v>
                </c:pt>
                <c:pt idx="2">
                  <c:v>43738</c:v>
                </c:pt>
                <c:pt idx="3">
                  <c:v>43830</c:v>
                </c:pt>
                <c:pt idx="4">
                  <c:v>43921</c:v>
                </c:pt>
                <c:pt idx="5">
                  <c:v>44012</c:v>
                </c:pt>
                <c:pt idx="6">
                  <c:v>44104</c:v>
                </c:pt>
                <c:pt idx="7">
                  <c:v>44196</c:v>
                </c:pt>
                <c:pt idx="8">
                  <c:v>44286</c:v>
                </c:pt>
                <c:pt idx="9">
                  <c:v>44377</c:v>
                </c:pt>
                <c:pt idx="10">
                  <c:v>44469</c:v>
                </c:pt>
                <c:pt idx="11">
                  <c:v>44561</c:v>
                </c:pt>
                <c:pt idx="12">
                  <c:v>44651</c:v>
                </c:pt>
                <c:pt idx="13">
                  <c:v>44742</c:v>
                </c:pt>
                <c:pt idx="14">
                  <c:v>44834</c:v>
                </c:pt>
                <c:pt idx="15">
                  <c:v>44926</c:v>
                </c:pt>
                <c:pt idx="16">
                  <c:v>45016</c:v>
                </c:pt>
                <c:pt idx="17">
                  <c:v>45108</c:v>
                </c:pt>
                <c:pt idx="18">
                  <c:v>45200</c:v>
                </c:pt>
                <c:pt idx="19">
                  <c:v>45291</c:v>
                </c:pt>
                <c:pt idx="20">
                  <c:v>45382</c:v>
                </c:pt>
                <c:pt idx="21">
                  <c:v>45474</c:v>
                </c:pt>
                <c:pt idx="22">
                  <c:v>45566</c:v>
                </c:pt>
                <c:pt idx="23">
                  <c:v>45657</c:v>
                </c:pt>
              </c:numCache>
            </c:numRef>
          </c:cat>
          <c:val>
            <c:numRef>
              <c:f>'Forcast Sheet'!$E$2:$E$25</c:f>
              <c:numCache>
                <c:formatCode>General</c:formatCode>
                <c:ptCount val="24"/>
                <c:pt idx="15" formatCode="[$$-C09]#,##0">
                  <c:v>4899</c:v>
                </c:pt>
                <c:pt idx="16" formatCode="[$$-C09]#,##0">
                  <c:v>5830.1515330903076</c:v>
                </c:pt>
                <c:pt idx="17" formatCode="[$$-C09]#,##0">
                  <c:v>8297.5412068357855</c:v>
                </c:pt>
                <c:pt idx="18" formatCode="[$$-C09]#,##0">
                  <c:v>7402.7536903413593</c:v>
                </c:pt>
                <c:pt idx="19" formatCode="[$$-C09]#,##0">
                  <c:v>6651.4117358266185</c:v>
                </c:pt>
                <c:pt idx="20" formatCode="[$$-C09]#,##0">
                  <c:v>6771.3046026189331</c:v>
                </c:pt>
                <c:pt idx="21" formatCode="[$$-C09]#,##0">
                  <c:v>9122.2014015423392</c:v>
                </c:pt>
                <c:pt idx="22" formatCode="[$$-C09]#,##0">
                  <c:v>8147.813733044105</c:v>
                </c:pt>
                <c:pt idx="23" formatCode="[$$-C09]#,##0">
                  <c:v>7337.2167195017464</c:v>
                </c:pt>
              </c:numCache>
            </c:numRef>
          </c:val>
          <c:smooth val="0"/>
          <c:extLst>
            <c:ext xmlns:c16="http://schemas.microsoft.com/office/drawing/2014/chart" uri="{C3380CC4-5D6E-409C-BE32-E72D297353CC}">
              <c16:uniqueId val="{00000003-5FF0-41C0-8080-62BD42E2CDE0}"/>
            </c:ext>
          </c:extLst>
        </c:ser>
        <c:dLbls>
          <c:showLegendKey val="0"/>
          <c:showVal val="0"/>
          <c:showCatName val="0"/>
          <c:showSerName val="0"/>
          <c:showPercent val="0"/>
          <c:showBubbleSize val="0"/>
        </c:dLbls>
        <c:smooth val="0"/>
        <c:axId val="808422912"/>
        <c:axId val="808433472"/>
      </c:lineChart>
      <c:catAx>
        <c:axId val="808422912"/>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433472"/>
        <c:crosses val="autoZero"/>
        <c:auto val="1"/>
        <c:lblAlgn val="ctr"/>
        <c:lblOffset val="100"/>
        <c:noMultiLvlLbl val="0"/>
      </c:catAx>
      <c:valAx>
        <c:axId val="808433472"/>
        <c:scaling>
          <c:orientation val="minMax"/>
        </c:scaling>
        <c:delete val="0"/>
        <c:axPos val="l"/>
        <c:majorGridlines>
          <c:spPr>
            <a:ln w="9525" cap="flat" cmpd="sng" algn="ctr">
              <a:solidFill>
                <a:schemeClr val="tx1">
                  <a:lumMod val="15000"/>
                  <a:lumOff val="85000"/>
                </a:schemeClr>
              </a:solidFill>
              <a:round/>
            </a:ln>
            <a:effectLst/>
          </c:spPr>
        </c:majorGridlines>
        <c:numFmt formatCode="[$$-C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4229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Relationship</a:t>
            </a:r>
            <a:r>
              <a:rPr lang="en-US" b="1" baseline="0"/>
              <a:t> between Online Ads and Sales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Scatter!$C$2</c:f>
              <c:strCache>
                <c:ptCount val="1"/>
                <c:pt idx="0">
                  <c:v>Sales</c:v>
                </c:pt>
              </c:strCache>
            </c:strRef>
          </c:tx>
          <c:spPr>
            <a:ln w="19050" cap="rnd">
              <a:noFill/>
              <a:round/>
            </a:ln>
            <a:effectLst/>
          </c:spPr>
          <c:marker>
            <c:symbol val="circle"/>
            <c:size val="6"/>
            <c:spPr>
              <a:solidFill>
                <a:schemeClr val="accent1">
                  <a:lumMod val="50000"/>
                </a:schemeClr>
              </a:solidFill>
              <a:ln w="9525">
                <a:solidFill>
                  <a:schemeClr val="accent1">
                    <a:lumMod val="50000"/>
                  </a:schemeClr>
                </a:solidFill>
              </a:ln>
              <a:effectLst/>
            </c:spPr>
          </c:marker>
          <c:trendline>
            <c:spPr>
              <a:ln w="22225" cap="rnd">
                <a:solidFill>
                  <a:schemeClr val="accent1">
                    <a:lumMod val="50000"/>
                  </a:schemeClr>
                </a:solidFill>
                <a:prstDash val="sysDot"/>
              </a:ln>
              <a:effectLst/>
            </c:spPr>
            <c:trendlineType val="linear"/>
            <c:dispRSqr val="1"/>
            <c:dispEq val="1"/>
            <c:trendlineLbl>
              <c:layout>
                <c:manualLayout>
                  <c:x val="-1.1865191303536884E-2"/>
                  <c:y val="-8.0322251385243515E-2"/>
                </c:manualLayout>
              </c:layout>
              <c:numFmt formatCode="General" sourceLinked="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rendlineLbl>
          </c:trendline>
          <c:xVal>
            <c:numRef>
              <c:f>Scatter!$B$3:$B$33</c:f>
              <c:numCache>
                <c:formatCode>General</c:formatCode>
                <c:ptCount val="31"/>
                <c:pt idx="0">
                  <c:v>12</c:v>
                </c:pt>
                <c:pt idx="1">
                  <c:v>15</c:v>
                </c:pt>
                <c:pt idx="2">
                  <c:v>15</c:v>
                </c:pt>
                <c:pt idx="3">
                  <c:v>10</c:v>
                </c:pt>
                <c:pt idx="4">
                  <c:v>14</c:v>
                </c:pt>
                <c:pt idx="5">
                  <c:v>34</c:v>
                </c:pt>
                <c:pt idx="6">
                  <c:v>45</c:v>
                </c:pt>
                <c:pt idx="7">
                  <c:v>20</c:v>
                </c:pt>
                <c:pt idx="8">
                  <c:v>45</c:v>
                </c:pt>
                <c:pt idx="9">
                  <c:v>48</c:v>
                </c:pt>
                <c:pt idx="10">
                  <c:v>55</c:v>
                </c:pt>
                <c:pt idx="11">
                  <c:v>60</c:v>
                </c:pt>
                <c:pt idx="12">
                  <c:v>62</c:v>
                </c:pt>
                <c:pt idx="13">
                  <c:v>61</c:v>
                </c:pt>
                <c:pt idx="14">
                  <c:v>69</c:v>
                </c:pt>
                <c:pt idx="15">
                  <c:v>50</c:v>
                </c:pt>
                <c:pt idx="16">
                  <c:v>45</c:v>
                </c:pt>
                <c:pt idx="17">
                  <c:v>40</c:v>
                </c:pt>
                <c:pt idx="18">
                  <c:v>65</c:v>
                </c:pt>
                <c:pt idx="19">
                  <c:v>70</c:v>
                </c:pt>
                <c:pt idx="20">
                  <c:v>70</c:v>
                </c:pt>
                <c:pt idx="21">
                  <c:v>25</c:v>
                </c:pt>
                <c:pt idx="22">
                  <c:v>65</c:v>
                </c:pt>
                <c:pt idx="23">
                  <c:v>70</c:v>
                </c:pt>
                <c:pt idx="24">
                  <c:v>75</c:v>
                </c:pt>
                <c:pt idx="25">
                  <c:v>75</c:v>
                </c:pt>
                <c:pt idx="26">
                  <c:v>72</c:v>
                </c:pt>
                <c:pt idx="27">
                  <c:v>70</c:v>
                </c:pt>
                <c:pt idx="28">
                  <c:v>40</c:v>
                </c:pt>
                <c:pt idx="29">
                  <c:v>40</c:v>
                </c:pt>
                <c:pt idx="30">
                  <c:v>38</c:v>
                </c:pt>
              </c:numCache>
            </c:numRef>
          </c:xVal>
          <c:yVal>
            <c:numRef>
              <c:f>Scatter!$C$3:$C$33</c:f>
              <c:numCache>
                <c:formatCode>[$$-C09]#,##0</c:formatCode>
                <c:ptCount val="31"/>
                <c:pt idx="0">
                  <c:v>10555</c:v>
                </c:pt>
                <c:pt idx="1">
                  <c:v>12499</c:v>
                </c:pt>
                <c:pt idx="2">
                  <c:v>12400</c:v>
                </c:pt>
                <c:pt idx="3">
                  <c:v>11000</c:v>
                </c:pt>
                <c:pt idx="4">
                  <c:v>12399</c:v>
                </c:pt>
                <c:pt idx="5">
                  <c:v>19880</c:v>
                </c:pt>
                <c:pt idx="6">
                  <c:v>22569</c:v>
                </c:pt>
                <c:pt idx="7">
                  <c:v>12008</c:v>
                </c:pt>
                <c:pt idx="8">
                  <c:v>23663</c:v>
                </c:pt>
                <c:pt idx="9">
                  <c:v>24585</c:v>
                </c:pt>
                <c:pt idx="10">
                  <c:v>27043.500000000004</c:v>
                </c:pt>
                <c:pt idx="11">
                  <c:v>29747.850000000006</c:v>
                </c:pt>
                <c:pt idx="12">
                  <c:v>28778</c:v>
                </c:pt>
                <c:pt idx="13">
                  <c:v>21136</c:v>
                </c:pt>
                <c:pt idx="14">
                  <c:v>23458</c:v>
                </c:pt>
                <c:pt idx="15">
                  <c:v>22588</c:v>
                </c:pt>
                <c:pt idx="16">
                  <c:v>19550</c:v>
                </c:pt>
                <c:pt idx="17">
                  <c:v>22202</c:v>
                </c:pt>
                <c:pt idx="18">
                  <c:v>30668</c:v>
                </c:pt>
                <c:pt idx="19">
                  <c:v>31549</c:v>
                </c:pt>
                <c:pt idx="20">
                  <c:v>29998</c:v>
                </c:pt>
                <c:pt idx="21">
                  <c:v>12558</c:v>
                </c:pt>
                <c:pt idx="22">
                  <c:v>25372</c:v>
                </c:pt>
                <c:pt idx="23">
                  <c:v>32220</c:v>
                </c:pt>
                <c:pt idx="24">
                  <c:v>33698</c:v>
                </c:pt>
                <c:pt idx="25">
                  <c:v>35925</c:v>
                </c:pt>
                <c:pt idx="26">
                  <c:v>31458</c:v>
                </c:pt>
                <c:pt idx="27">
                  <c:v>28778</c:v>
                </c:pt>
                <c:pt idx="28">
                  <c:v>33277</c:v>
                </c:pt>
                <c:pt idx="29">
                  <c:v>32611.46</c:v>
                </c:pt>
                <c:pt idx="30">
                  <c:v>31959.230799999998</c:v>
                </c:pt>
              </c:numCache>
            </c:numRef>
          </c:yVal>
          <c:smooth val="0"/>
          <c:extLst>
            <c:ext xmlns:c16="http://schemas.microsoft.com/office/drawing/2014/chart" uri="{C3380CC4-5D6E-409C-BE32-E72D297353CC}">
              <c16:uniqueId val="{00000000-7179-4FB4-B246-768EF409D14E}"/>
            </c:ext>
          </c:extLst>
        </c:ser>
        <c:dLbls>
          <c:showLegendKey val="0"/>
          <c:showVal val="0"/>
          <c:showCatName val="0"/>
          <c:showSerName val="0"/>
          <c:showPercent val="0"/>
          <c:showBubbleSize val="0"/>
        </c:dLbls>
        <c:axId val="1799666256"/>
        <c:axId val="1799666736"/>
      </c:scatterChart>
      <c:valAx>
        <c:axId val="1799666256"/>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99666736"/>
        <c:crosses val="autoZero"/>
        <c:crossBetween val="midCat"/>
      </c:valAx>
      <c:valAx>
        <c:axId val="1799666736"/>
        <c:scaling>
          <c:orientation val="minMax"/>
        </c:scaling>
        <c:delete val="0"/>
        <c:axPos val="l"/>
        <c:numFmt formatCode="[$$-C09]#,##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996662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_xlchart.v1.0</cx:f>
      </cx:numDim>
    </cx:data>
  </cx:chartData>
  <cx:chart>
    <cx:plotArea>
      <cx:plotAreaRegion>
        <cx:series layoutId="boxWhisker" uniqueId="{B56BFFB8-BC7F-4F7C-A3BC-3EFA2A900694}">
          <cx:dataId val="0"/>
          <cx:layoutPr>
            <cx:visibility meanLine="0" meanMarker="1" nonoutliers="0" outliers="1"/>
            <cx:statistics quartileMethod="exclusive"/>
          </cx:layoutPr>
        </cx:series>
      </cx:plotAreaRegion>
      <cx:axis id="0">
        <cx:catScaling gapWidth="1"/>
        <cx:tickLabels/>
        <cx:txPr>
          <a:bodyPr spcFirstLastPara="1" vertOverflow="ellipsis" horzOverflow="overflow" wrap="square" lIns="0" tIns="0" rIns="0" bIns="0" anchor="ctr" anchorCtr="1"/>
          <a:lstStyle/>
          <a:p>
            <a:pPr algn="ctr" rtl="0">
              <a:defRPr b="1"/>
            </a:pPr>
            <a:endParaRPr lang="en-US" sz="900" b="1" i="0" u="none" strike="noStrike" baseline="0">
              <a:solidFill>
                <a:sysClr val="windowText" lastClr="000000">
                  <a:lumMod val="65000"/>
                  <a:lumOff val="35000"/>
                </a:sysClr>
              </a:solidFill>
              <a:latin typeface="Calibri" panose="020F0502020204030204"/>
            </a:endParaRPr>
          </a:p>
        </cx:txPr>
      </cx:axis>
      <cx:axis id="1">
        <cx:valScaling/>
        <cx:majorGridlines/>
        <cx:tickLabels/>
        <cx:txPr>
          <a:bodyPr spcFirstLastPara="1" vertOverflow="ellipsis" horzOverflow="overflow" wrap="square" lIns="0" tIns="0" rIns="0" bIns="0" anchor="ctr" anchorCtr="1"/>
          <a:lstStyle/>
          <a:p>
            <a:pPr algn="ctr" rtl="0">
              <a:defRPr b="1"/>
            </a:pPr>
            <a:endParaRPr lang="en-US" sz="900" b="1" i="0" u="none" strike="noStrike" baseline="0">
              <a:solidFill>
                <a:sysClr val="windowText" lastClr="000000">
                  <a:lumMod val="65000"/>
                  <a:lumOff val="35000"/>
                </a:sysClr>
              </a:solidFill>
              <a:latin typeface="Calibri" panose="020F0502020204030204"/>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4/relationships/chartEx" Target="../charts/chartEx1.xm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14</xdr:col>
      <xdr:colOff>95249</xdr:colOff>
      <xdr:row>18</xdr:row>
      <xdr:rowOff>47623</xdr:rowOff>
    </xdr:from>
    <xdr:to>
      <xdr:col>15</xdr:col>
      <xdr:colOff>974065</xdr:colOff>
      <xdr:row>20</xdr:row>
      <xdr:rowOff>71436</xdr:rowOff>
    </xdr:to>
    <xdr:pic>
      <xdr:nvPicPr>
        <xdr:cNvPr id="2" name="Picture 1">
          <a:extLst>
            <a:ext uri="{FF2B5EF4-FFF2-40B4-BE49-F238E27FC236}">
              <a16:creationId xmlns:a16="http://schemas.microsoft.com/office/drawing/2014/main" id="{C42B06F7-A99E-C8AF-1980-B1013B0EC30A}"/>
            </a:ext>
          </a:extLst>
        </xdr:cNvPr>
        <xdr:cNvPicPr>
          <a:picLocks noChangeAspect="1"/>
        </xdr:cNvPicPr>
      </xdr:nvPicPr>
      <xdr:blipFill>
        <a:blip xmlns:r="http://schemas.openxmlformats.org/officeDocument/2006/relationships" r:embed="rId1"/>
        <a:stretch>
          <a:fillRect/>
        </a:stretch>
      </xdr:blipFill>
      <xdr:spPr>
        <a:xfrm>
          <a:off x="17085468" y="3690936"/>
          <a:ext cx="1688441" cy="428625"/>
        </a:xfrm>
        <a:prstGeom prst="rect">
          <a:avLst/>
        </a:prstGeom>
      </xdr:spPr>
    </xdr:pic>
    <xdr:clientData/>
  </xdr:twoCellAnchor>
  <xdr:twoCellAnchor>
    <xdr:from>
      <xdr:col>11</xdr:col>
      <xdr:colOff>738187</xdr:colOff>
      <xdr:row>43</xdr:row>
      <xdr:rowOff>59531</xdr:rowOff>
    </xdr:from>
    <xdr:to>
      <xdr:col>15</xdr:col>
      <xdr:colOff>1059656</xdr:colOff>
      <xdr:row>56</xdr:row>
      <xdr:rowOff>171450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357D1ECB-0351-4988-9B96-19EC1355BB6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3692187" y="8870156"/>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16</xdr:col>
      <xdr:colOff>95250</xdr:colOff>
      <xdr:row>40</xdr:row>
      <xdr:rowOff>121443</xdr:rowOff>
    </xdr:from>
    <xdr:to>
      <xdr:col>17</xdr:col>
      <xdr:colOff>102589</xdr:colOff>
      <xdr:row>44</xdr:row>
      <xdr:rowOff>138229</xdr:rowOff>
    </xdr:to>
    <xdr:pic>
      <xdr:nvPicPr>
        <xdr:cNvPr id="6" name="Picture 5">
          <a:extLst>
            <a:ext uri="{FF2B5EF4-FFF2-40B4-BE49-F238E27FC236}">
              <a16:creationId xmlns:a16="http://schemas.microsoft.com/office/drawing/2014/main" id="{3BD7A9DF-D9A8-495E-9AB2-45101728BAE4}"/>
            </a:ext>
          </a:extLst>
        </xdr:cNvPr>
        <xdr:cNvPicPr>
          <a:picLocks noChangeAspect="1"/>
        </xdr:cNvPicPr>
      </xdr:nvPicPr>
      <xdr:blipFill>
        <a:blip xmlns:r="http://schemas.openxmlformats.org/officeDocument/2006/relationships" r:embed="rId3"/>
        <a:stretch>
          <a:fillRect/>
        </a:stretch>
      </xdr:blipFill>
      <xdr:spPr>
        <a:xfrm>
          <a:off x="18978563" y="8312943"/>
          <a:ext cx="1400370" cy="8383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452437</xdr:colOff>
      <xdr:row>3</xdr:row>
      <xdr:rowOff>104775</xdr:rowOff>
    </xdr:from>
    <xdr:to>
      <xdr:col>14</xdr:col>
      <xdr:colOff>414337</xdr:colOff>
      <xdr:row>18</xdr:row>
      <xdr:rowOff>38100</xdr:rowOff>
    </xdr:to>
    <xdr:graphicFrame macro="">
      <xdr:nvGraphicFramePr>
        <xdr:cNvPr id="2" name="Chart 1">
          <a:extLst>
            <a:ext uri="{FF2B5EF4-FFF2-40B4-BE49-F238E27FC236}">
              <a16:creationId xmlns:a16="http://schemas.microsoft.com/office/drawing/2014/main" id="{37E963D2-9F3B-6750-64FF-92D9491D9B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103188</xdr:colOff>
      <xdr:row>8</xdr:row>
      <xdr:rowOff>65088</xdr:rowOff>
    </xdr:from>
    <xdr:to>
      <xdr:col>8</xdr:col>
      <xdr:colOff>531813</xdr:colOff>
      <xdr:row>22</xdr:row>
      <xdr:rowOff>30163</xdr:rowOff>
    </xdr:to>
    <xdr:graphicFrame macro="">
      <xdr:nvGraphicFramePr>
        <xdr:cNvPr id="2" name="Chart 1">
          <a:extLst>
            <a:ext uri="{FF2B5EF4-FFF2-40B4-BE49-F238E27FC236}">
              <a16:creationId xmlns:a16="http://schemas.microsoft.com/office/drawing/2014/main" id="{94E8F702-5C58-F578-70F5-8078859816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371616</xdr:colOff>
      <xdr:row>0</xdr:row>
      <xdr:rowOff>0</xdr:rowOff>
    </xdr:from>
    <xdr:to>
      <xdr:col>4</xdr:col>
      <xdr:colOff>579437</xdr:colOff>
      <xdr:row>5</xdr:row>
      <xdr:rowOff>151242</xdr:rowOff>
    </xdr:to>
    <xdr:pic>
      <xdr:nvPicPr>
        <xdr:cNvPr id="3" name="Picture 2">
          <a:extLst>
            <a:ext uri="{FF2B5EF4-FFF2-40B4-BE49-F238E27FC236}">
              <a16:creationId xmlns:a16="http://schemas.microsoft.com/office/drawing/2014/main" id="{B89D6F47-BE25-9C8A-8FD4-9FF12AFD33DF}"/>
            </a:ext>
          </a:extLst>
        </xdr:cNvPr>
        <xdr:cNvPicPr>
          <a:picLocks noChangeAspect="1"/>
        </xdr:cNvPicPr>
      </xdr:nvPicPr>
      <xdr:blipFill>
        <a:blip xmlns:r="http://schemas.openxmlformats.org/officeDocument/2006/relationships" r:embed="rId2"/>
        <a:stretch>
          <a:fillRect/>
        </a:stretch>
      </xdr:blipFill>
      <xdr:spPr>
        <a:xfrm>
          <a:off x="2419491" y="0"/>
          <a:ext cx="1057134" cy="1143430"/>
        </a:xfrm>
        <a:prstGeom prst="rect">
          <a:avLst/>
        </a:prstGeom>
      </xdr:spPr>
    </xdr:pic>
    <xdr:clientData/>
  </xdr:twoCellAnchor>
  <xdr:twoCellAnchor editAs="oneCell">
    <xdr:from>
      <xdr:col>8</xdr:col>
      <xdr:colOff>676556</xdr:colOff>
      <xdr:row>0</xdr:row>
      <xdr:rowOff>0</xdr:rowOff>
    </xdr:from>
    <xdr:to>
      <xdr:col>10</xdr:col>
      <xdr:colOff>516296</xdr:colOff>
      <xdr:row>8</xdr:row>
      <xdr:rowOff>15875</xdr:rowOff>
    </xdr:to>
    <xdr:pic>
      <xdr:nvPicPr>
        <xdr:cNvPr id="4" name="Picture 3">
          <a:extLst>
            <a:ext uri="{FF2B5EF4-FFF2-40B4-BE49-F238E27FC236}">
              <a16:creationId xmlns:a16="http://schemas.microsoft.com/office/drawing/2014/main" id="{EC4AA130-3859-9D41-49B9-70005003FED1}"/>
            </a:ext>
          </a:extLst>
        </xdr:cNvPr>
        <xdr:cNvPicPr>
          <a:picLocks noChangeAspect="1"/>
        </xdr:cNvPicPr>
      </xdr:nvPicPr>
      <xdr:blipFill>
        <a:blip xmlns:r="http://schemas.openxmlformats.org/officeDocument/2006/relationships" r:embed="rId3"/>
        <a:stretch>
          <a:fillRect/>
        </a:stretch>
      </xdr:blipFill>
      <xdr:spPr>
        <a:xfrm>
          <a:off x="6970994" y="0"/>
          <a:ext cx="1752677" cy="160337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zhan Khan" refreshedDate="45120.68611574074" createdVersion="8" refreshedVersion="8" minRefreshableVersion="3" recordCount="257" xr:uid="{88DE201C-C12F-4DED-ADBE-EA400757DA81}">
  <cacheSource type="worksheet">
    <worksheetSource name="Table1"/>
  </cacheSource>
  <cacheFields count="11">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Quantity" numFmtId="1">
      <sharedItems containsSemiMixedTypes="0" containsString="0" containsNumber="1" containsInteger="1" minValue="201" maxValue="755"/>
    </cacheField>
    <cacheField name="Purchase Type" numFmtId="0">
      <sharedItems/>
    </cacheField>
    <cacheField name="Payment Method" numFmtId="0">
      <sharedItems count="3">
        <s v=" Gift Card"/>
        <s v=" Credit Card"/>
        <s v=" Cash"/>
      </sharedItems>
    </cacheField>
    <cacheField name="Manager" numFmtId="0">
      <sharedItems/>
    </cacheField>
    <cacheField name="Country/region" numFmtId="0">
      <sharedItems/>
    </cacheField>
    <cacheField name=" City" numFmtId="0">
      <sharedItems/>
    </cacheField>
    <cacheField name="Revenue" numFmtId="0">
      <sharedItems containsSemiMixedTypes="0" containsString="0" containsNumber="1" minValue="1002.99" maxValue="22523.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n v="10452"/>
    <d v="2022-11-07T00:00:00"/>
    <x v="0"/>
    <n v="3.49"/>
    <n v="574"/>
    <s v="Online "/>
    <x v="0"/>
    <s v="Tom Jackson"/>
    <s v="United Kingdom"/>
    <s v="London"/>
    <n v="2003.2600000000002"/>
  </r>
  <r>
    <n v="10453"/>
    <d v="2022-11-07T00:00:00"/>
    <x v="1"/>
    <n v="2.95"/>
    <n v="746"/>
    <s v="Online "/>
    <x v="0"/>
    <s v="Pablo Perez"/>
    <s v="Spain"/>
    <s v="Madrid"/>
    <n v="2200.7000000000003"/>
  </r>
  <r>
    <n v="10454"/>
    <d v="2022-11-07T00:00:00"/>
    <x v="2"/>
    <n v="4.99"/>
    <n v="201"/>
    <s v="In-store "/>
    <x v="0"/>
    <s v="Joao Silva"/>
    <s v="Portugal"/>
    <s v="Lisbon"/>
    <n v="1002.99"/>
  </r>
  <r>
    <n v="10455"/>
    <d v="2022-11-08T00:00:00"/>
    <x v="3"/>
    <n v="12.99"/>
    <n v="570"/>
    <s v="In-store "/>
    <x v="1"/>
    <s v="Walter Muller"/>
    <s v="Germany"/>
    <s v="Berlin"/>
    <n v="7404.3"/>
  </r>
  <r>
    <n v="10456"/>
    <d v="2022-11-08T00:00:00"/>
    <x v="4"/>
    <n v="9.9499999999999993"/>
    <n v="202"/>
    <s v="In-store "/>
    <x v="1"/>
    <s v="Walter Muller"/>
    <s v="Germany"/>
    <s v="Berlin"/>
    <n v="2009.8999999999999"/>
  </r>
  <r>
    <n v="10457"/>
    <d v="2022-11-08T00:00:00"/>
    <x v="0"/>
    <n v="3.49"/>
    <n v="574"/>
    <s v="In-store "/>
    <x v="1"/>
    <s v="Remy Monet"/>
    <s v="France"/>
    <s v="Paris"/>
    <n v="2003.2600000000002"/>
  </r>
  <r>
    <n v="10459"/>
    <d v="2022-11-08T00:00:00"/>
    <x v="2"/>
    <n v="4.99"/>
    <n v="201"/>
    <s v="In-store "/>
    <x v="1"/>
    <s v="Walter Muller"/>
    <s v="Germany"/>
    <s v="Berlin"/>
    <n v="1002.99"/>
  </r>
  <r>
    <n v="10460"/>
    <d v="2022-11-09T00:00:00"/>
    <x v="3"/>
    <n v="12.99"/>
    <n v="555"/>
    <s v="In-store "/>
    <x v="1"/>
    <s v="Remy Monet"/>
    <s v="France"/>
    <s v="Paris"/>
    <n v="7209.45"/>
  </r>
  <r>
    <n v="10461"/>
    <d v="2022-11-09T00:00:00"/>
    <x v="4"/>
    <n v="9.9499999999999993"/>
    <n v="202"/>
    <s v="In-store "/>
    <x v="1"/>
    <s v="Remy Monet"/>
    <s v="France"/>
    <s v="Paris"/>
    <n v="2009.8999999999999"/>
  </r>
  <r>
    <n v="10462"/>
    <d v="2022-11-09T00:00:00"/>
    <x v="0"/>
    <n v="3.49"/>
    <n v="574"/>
    <s v="In-store "/>
    <x v="1"/>
    <s v="Remy Monet"/>
    <s v="France"/>
    <s v="Paris"/>
    <n v="2003.2600000000002"/>
  </r>
  <r>
    <n v="10463"/>
    <d v="2022-11-09T00:00:00"/>
    <x v="1"/>
    <n v="2.95"/>
    <n v="678"/>
    <s v="In-store "/>
    <x v="1"/>
    <s v="Remy Monet"/>
    <s v="France"/>
    <s v="Paris"/>
    <n v="2000.1000000000001"/>
  </r>
  <r>
    <n v="10464"/>
    <d v="2022-11-09T00:00:00"/>
    <x v="2"/>
    <n v="4.99"/>
    <n v="201"/>
    <s v="In-store "/>
    <x v="1"/>
    <s v="Remy Monet"/>
    <s v="France"/>
    <s v="Paris"/>
    <n v="1002.99"/>
  </r>
  <r>
    <n v="10465"/>
    <d v="2022-11-10T00:00:00"/>
    <x v="3"/>
    <n v="12.99"/>
    <n v="555"/>
    <s v="In-store "/>
    <x v="1"/>
    <s v="Pablo Perez"/>
    <s v="Spain"/>
    <s v="Madrid"/>
    <n v="7209.45"/>
  </r>
  <r>
    <n v="10466"/>
    <d v="2022-11-10T00:00:00"/>
    <x v="4"/>
    <n v="9.9499999999999993"/>
    <n v="202"/>
    <s v="In-store "/>
    <x v="1"/>
    <s v="Pablo Perez"/>
    <s v="Spain"/>
    <s v="Madrid"/>
    <n v="2009.8999999999999"/>
  </r>
  <r>
    <n v="10467"/>
    <d v="2022-11-10T00:00:00"/>
    <x v="0"/>
    <n v="3.49"/>
    <n v="574"/>
    <s v="In-store "/>
    <x v="1"/>
    <s v="Pablo Perez"/>
    <s v="Spain"/>
    <s v="Madrid"/>
    <n v="2003.2600000000002"/>
  </r>
  <r>
    <n v="10468"/>
    <d v="2022-11-10T00:00:00"/>
    <x v="1"/>
    <n v="2.95"/>
    <n v="678"/>
    <s v="In-store "/>
    <x v="1"/>
    <s v="Pablo Perez"/>
    <s v="Spain"/>
    <s v="Madrid"/>
    <n v="2000.1000000000001"/>
  </r>
  <r>
    <n v="10470"/>
    <d v="2022-11-11T00:00:00"/>
    <x v="3"/>
    <n v="12.99"/>
    <n v="555"/>
    <s v="In-store "/>
    <x v="1"/>
    <s v="Pablo Perez"/>
    <s v="Spain"/>
    <s v="Madrid"/>
    <n v="7209.45"/>
  </r>
  <r>
    <n v="10471"/>
    <d v="2022-11-11T00:00:00"/>
    <x v="4"/>
    <n v="9.9499999999999993"/>
    <n v="202"/>
    <s v="In-store "/>
    <x v="1"/>
    <s v="Pablo Perez"/>
    <s v="Spain"/>
    <s v="Madrid"/>
    <n v="2009.8999999999999"/>
  </r>
  <r>
    <n v="10472"/>
    <d v="2022-11-11T00:00:00"/>
    <x v="0"/>
    <n v="3.49"/>
    <n v="631"/>
    <s v="In-store "/>
    <x v="1"/>
    <s v="Pablo Perez"/>
    <s v="Spain"/>
    <s v="Madrid"/>
    <n v="2202.19"/>
  </r>
  <r>
    <n v="10473"/>
    <d v="2022-11-11T00:00:00"/>
    <x v="1"/>
    <n v="2.95"/>
    <n v="678"/>
    <s v="In-store "/>
    <x v="1"/>
    <s v="Pablo Perez"/>
    <s v="Spain"/>
    <s v="Madrid"/>
    <n v="2000.1000000000001"/>
  </r>
  <r>
    <n v="10474"/>
    <d v="2022-11-11T00:00:00"/>
    <x v="2"/>
    <n v="4.99"/>
    <n v="201"/>
    <s v="In-store "/>
    <x v="1"/>
    <s v="Pablo Perez"/>
    <s v="Spain"/>
    <s v="Madrid"/>
    <n v="1002.99"/>
  </r>
  <r>
    <n v="10475"/>
    <d v="2022-11-12T00:00:00"/>
    <x v="3"/>
    <n v="12.99"/>
    <n v="524"/>
    <s v="In-store "/>
    <x v="1"/>
    <s v="Pablo Perez"/>
    <s v="Spain"/>
    <s v="Madrid"/>
    <n v="6806.76"/>
  </r>
  <r>
    <n v="10476"/>
    <d v="2022-11-12T00:00:00"/>
    <x v="4"/>
    <n v="9.9499999999999993"/>
    <n v="202"/>
    <s v="In-store "/>
    <x v="1"/>
    <s v="Pablo Perez"/>
    <s v="Spain"/>
    <s v="Madrid"/>
    <n v="2009.8999999999999"/>
  </r>
  <r>
    <n v="10477"/>
    <d v="2022-11-12T00:00:00"/>
    <x v="0"/>
    <n v="3.49"/>
    <n v="631"/>
    <s v="In-store "/>
    <x v="1"/>
    <s v="Pablo Perez"/>
    <s v="Spain"/>
    <s v="Madrid"/>
    <n v="2202.19"/>
  </r>
  <r>
    <n v="10478"/>
    <d v="2022-11-12T00:00:00"/>
    <x v="1"/>
    <n v="2.95"/>
    <n v="678"/>
    <s v="In-store "/>
    <x v="1"/>
    <s v="Pablo Perez"/>
    <s v="Spain"/>
    <s v="Madrid"/>
    <n v="2000.1000000000001"/>
  </r>
  <r>
    <n v="10479"/>
    <d v="2022-11-12T00:00:00"/>
    <x v="2"/>
    <n v="4.99"/>
    <n v="201"/>
    <s v="In-store "/>
    <x v="1"/>
    <s v="Pablo Perez"/>
    <s v="Spain"/>
    <s v="Madrid"/>
    <n v="1002.99"/>
  </r>
  <r>
    <n v="10480"/>
    <d v="2022-11-13T00:00:00"/>
    <x v="3"/>
    <n v="12.99"/>
    <n v="509"/>
    <s v="In-store "/>
    <x v="1"/>
    <s v="Pablo Perez"/>
    <s v="Spain"/>
    <s v="Madrid"/>
    <n v="6611.91"/>
  </r>
  <r>
    <n v="10481"/>
    <d v="2022-11-13T00:00:00"/>
    <x v="4"/>
    <n v="9.9499999999999993"/>
    <n v="202"/>
    <s v="In-store "/>
    <x v="1"/>
    <s v="Pablo Perez"/>
    <s v="Spain"/>
    <s v="Madrid"/>
    <n v="2009.8999999999999"/>
  </r>
  <r>
    <n v="10482"/>
    <d v="2022-11-13T00:00:00"/>
    <x v="0"/>
    <n v="25.5"/>
    <n v="631"/>
    <s v="In-store "/>
    <x v="1"/>
    <s v="Joao Silva"/>
    <s v="Portugal"/>
    <s v="Lisbon"/>
    <n v="16090.5"/>
  </r>
  <r>
    <n v="10483"/>
    <d v="2022-11-13T00:00:00"/>
    <x v="1"/>
    <n v="33.22"/>
    <n v="678"/>
    <s v="In-store "/>
    <x v="1"/>
    <s v="Joao Silva"/>
    <s v="Portugal"/>
    <s v="Lisbon"/>
    <n v="22523.16"/>
  </r>
  <r>
    <n v="10484"/>
    <d v="2022-11-13T00:00:00"/>
    <x v="2"/>
    <n v="21.44"/>
    <n v="201"/>
    <s v="In-store "/>
    <x v="1"/>
    <s v="Joao Silva"/>
    <s v="Portugal"/>
    <s v="Lisbon"/>
    <n v="4309.4400000000005"/>
  </r>
  <r>
    <n v="10485"/>
    <d v="2022-11-14T00:00:00"/>
    <x v="3"/>
    <n v="27.99"/>
    <n v="524"/>
    <s v="In-store "/>
    <x v="1"/>
    <s v="Joao Silva"/>
    <s v="Portugal"/>
    <s v="Lisbon"/>
    <n v="14666.759999999998"/>
  </r>
  <r>
    <n v="10486"/>
    <d v="2022-11-14T00:00:00"/>
    <x v="4"/>
    <n v="29.05"/>
    <n v="202"/>
    <s v="In-store "/>
    <x v="1"/>
    <s v="Joao Silva"/>
    <s v="Portugal"/>
    <s v="Lisbon"/>
    <n v="5868.1"/>
  </r>
  <r>
    <n v="10487"/>
    <d v="2022-11-14T00:00:00"/>
    <x v="0"/>
    <n v="3.49"/>
    <n v="631"/>
    <s v="In-store "/>
    <x v="1"/>
    <s v="Joao Silva"/>
    <s v="Portugal"/>
    <s v="Lisbon"/>
    <n v="2202.19"/>
  </r>
  <r>
    <n v="10488"/>
    <d v="2022-11-14T00:00:00"/>
    <x v="1"/>
    <n v="2.95"/>
    <n v="678"/>
    <s v="In-store "/>
    <x v="1"/>
    <s v="Joao Silva"/>
    <s v="Portugal"/>
    <s v="Lisbon"/>
    <n v="2000.1000000000001"/>
  </r>
  <r>
    <n v="10489"/>
    <d v="2022-11-14T00:00:00"/>
    <x v="2"/>
    <n v="4.99"/>
    <n v="201"/>
    <s v="In-store "/>
    <x v="1"/>
    <s v="Pablo Perez"/>
    <s v="Spain"/>
    <s v="Madrid"/>
    <n v="1002.99"/>
  </r>
  <r>
    <n v="10490"/>
    <d v="2022-11-15T00:00:00"/>
    <x v="3"/>
    <n v="12.99"/>
    <n v="509"/>
    <s v="In-store "/>
    <x v="1"/>
    <s v="Pablo Perez"/>
    <s v="Spain"/>
    <s v="Madrid"/>
    <n v="6611.91"/>
  </r>
  <r>
    <n v="10491"/>
    <d v="2022-11-15T00:00:00"/>
    <x v="4"/>
    <n v="9.9499999999999993"/>
    <n v="202"/>
    <s v="In-store "/>
    <x v="1"/>
    <s v="Pablo Perez"/>
    <s v="Spain"/>
    <s v="Madrid"/>
    <n v="2009.8999999999999"/>
  </r>
  <r>
    <n v="10492"/>
    <d v="2022-11-15T00:00:00"/>
    <x v="0"/>
    <n v="3.49"/>
    <n v="574"/>
    <s v="In-store "/>
    <x v="1"/>
    <s v="Pablo Perez"/>
    <s v="Spain"/>
    <s v="Madrid"/>
    <n v="2003.2600000000002"/>
  </r>
  <r>
    <n v="10493"/>
    <d v="2022-11-15T00:00:00"/>
    <x v="1"/>
    <n v="2.95"/>
    <n v="678"/>
    <s v="In-store "/>
    <x v="1"/>
    <s v="Pablo Perez"/>
    <s v="Spain"/>
    <s v="Madrid"/>
    <n v="2000.1000000000001"/>
  </r>
  <r>
    <n v="10494"/>
    <d v="2022-11-15T00:00:00"/>
    <x v="2"/>
    <n v="4.99"/>
    <n v="201"/>
    <s v="In-store "/>
    <x v="1"/>
    <s v="Pablo Perez"/>
    <s v="Spain"/>
    <s v="Madrid"/>
    <n v="1002.99"/>
  </r>
  <r>
    <n v="10495"/>
    <d v="2022-11-16T00:00:00"/>
    <x v="3"/>
    <n v="12.99"/>
    <n v="509"/>
    <s v="In-store "/>
    <x v="1"/>
    <s v="Pablo Perez"/>
    <s v="Spain"/>
    <s v="Madrid"/>
    <n v="6611.91"/>
  </r>
  <r>
    <n v="10496"/>
    <d v="2022-11-16T00:00:00"/>
    <x v="4"/>
    <n v="9.9499999999999993"/>
    <n v="202"/>
    <s v="In-store "/>
    <x v="1"/>
    <s v="Pablo Perez"/>
    <s v="Spain"/>
    <s v="Madrid"/>
    <n v="2009.8999999999999"/>
  </r>
  <r>
    <n v="10497"/>
    <d v="2022-11-16T00:00:00"/>
    <x v="0"/>
    <n v="3.49"/>
    <n v="574"/>
    <s v="In-store "/>
    <x v="1"/>
    <s v="Pablo Perez"/>
    <s v="Spain"/>
    <s v="Madrid"/>
    <n v="2003.2600000000002"/>
  </r>
  <r>
    <n v="10498"/>
    <d v="2022-11-16T00:00:00"/>
    <x v="1"/>
    <n v="2.95"/>
    <n v="678"/>
    <s v="Drive-thru "/>
    <x v="1"/>
    <s v="Pablo Perez"/>
    <s v="Spain"/>
    <s v="Madrid"/>
    <n v="2000.1000000000001"/>
  </r>
  <r>
    <n v="10499"/>
    <d v="2022-11-16T00:00:00"/>
    <x v="2"/>
    <n v="4.99"/>
    <n v="201"/>
    <s v="Drive-thru "/>
    <x v="1"/>
    <s v="Pablo Perez"/>
    <s v="Spain"/>
    <s v="Madrid"/>
    <n v="1002.99"/>
  </r>
  <r>
    <n v="10500"/>
    <d v="2022-11-17T00:00:00"/>
    <x v="3"/>
    <n v="12.99"/>
    <n v="524"/>
    <s v="Drive-thru "/>
    <x v="1"/>
    <s v="Pablo Perez"/>
    <s v="Spain"/>
    <s v="Madrid"/>
    <n v="6806.76"/>
  </r>
  <r>
    <n v="10501"/>
    <d v="2022-11-17T00:00:00"/>
    <x v="4"/>
    <n v="9.9499999999999993"/>
    <n v="202"/>
    <s v="Drive-thru "/>
    <x v="1"/>
    <s v="Pablo Perez"/>
    <s v="Spain"/>
    <s v="Madrid"/>
    <n v="2009.8999999999999"/>
  </r>
  <r>
    <n v="10502"/>
    <d v="2022-11-17T00:00:00"/>
    <x v="0"/>
    <n v="3.49"/>
    <n v="631"/>
    <s v="Drive-thru "/>
    <x v="1"/>
    <s v="Pablo Perez"/>
    <s v="Spain"/>
    <s v="Madrid"/>
    <n v="2202.19"/>
  </r>
  <r>
    <n v="10503"/>
    <d v="2022-11-17T00:00:00"/>
    <x v="1"/>
    <n v="2.95"/>
    <n v="678"/>
    <s v="Drive-thru "/>
    <x v="1"/>
    <s v="Pablo Perez"/>
    <s v="Spain"/>
    <s v="Madrid"/>
    <n v="2000.1000000000001"/>
  </r>
  <r>
    <n v="10504"/>
    <d v="2022-11-17T00:00:00"/>
    <x v="2"/>
    <n v="4.99"/>
    <n v="201"/>
    <s v="Drive-thru "/>
    <x v="1"/>
    <s v="Pablo Perez"/>
    <s v="Spain"/>
    <s v="Madrid"/>
    <n v="1002.99"/>
  </r>
  <r>
    <n v="10505"/>
    <d v="2022-11-18T00:00:00"/>
    <x v="3"/>
    <n v="12.99"/>
    <n v="539"/>
    <s v="Drive-thru "/>
    <x v="1"/>
    <s v="Pablo Perez"/>
    <s v="Spain"/>
    <s v="Madrid"/>
    <n v="7001.61"/>
  </r>
  <r>
    <n v="10506"/>
    <d v="2022-11-18T00:00:00"/>
    <x v="4"/>
    <n v="9.9499999999999993"/>
    <n v="202"/>
    <s v="Drive-thru "/>
    <x v="1"/>
    <s v="Pablo Perez"/>
    <s v="Spain"/>
    <s v="Madrid"/>
    <n v="2009.8999999999999"/>
  </r>
  <r>
    <n v="10507"/>
    <d v="2022-11-18T00:00:00"/>
    <x v="0"/>
    <n v="3.49"/>
    <n v="688"/>
    <s v="Drive-thru "/>
    <x v="1"/>
    <s v="Pablo Perez"/>
    <s v="Spain"/>
    <s v="Madrid"/>
    <n v="2401.1200000000003"/>
  </r>
  <r>
    <n v="10508"/>
    <d v="2022-11-18T00:00:00"/>
    <x v="1"/>
    <n v="2.95"/>
    <n v="678"/>
    <s v="Drive-thru "/>
    <x v="1"/>
    <s v="Pablo Perez"/>
    <s v="Spain"/>
    <s v="Madrid"/>
    <n v="2000.1000000000001"/>
  </r>
  <r>
    <n v="10509"/>
    <d v="2022-11-18T00:00:00"/>
    <x v="2"/>
    <n v="4.99"/>
    <n v="201"/>
    <s v="Drive-thru "/>
    <x v="1"/>
    <s v="Pablo Perez"/>
    <s v="Spain"/>
    <s v="Madrid"/>
    <n v="1002.99"/>
  </r>
  <r>
    <n v="10510"/>
    <d v="2022-11-19T00:00:00"/>
    <x v="3"/>
    <n v="12.99"/>
    <n v="509"/>
    <s v="Drive-thru "/>
    <x v="1"/>
    <s v="Pablo Perez"/>
    <s v="Spain"/>
    <s v="Madrid"/>
    <n v="6611.91"/>
  </r>
  <r>
    <n v="10511"/>
    <d v="2022-11-19T00:00:00"/>
    <x v="4"/>
    <n v="9.9499999999999993"/>
    <n v="202"/>
    <s v="Drive-thru "/>
    <x v="1"/>
    <s v="Joao Silva"/>
    <s v="Portugal"/>
    <s v="Lisbon"/>
    <n v="2009.8999999999999"/>
  </r>
  <r>
    <n v="10512"/>
    <d v="2022-11-19T00:00:00"/>
    <x v="0"/>
    <n v="3.49"/>
    <n v="688"/>
    <s v="Drive-thru "/>
    <x v="1"/>
    <s v="Joao Silva"/>
    <s v="Portugal"/>
    <s v="Lisbon"/>
    <n v="2401.1200000000003"/>
  </r>
  <r>
    <n v="10513"/>
    <d v="2022-11-19T00:00:00"/>
    <x v="1"/>
    <n v="2.95"/>
    <n v="678"/>
    <s v="Drive-thru "/>
    <x v="2"/>
    <s v="Joao Silva"/>
    <s v="Portugal"/>
    <s v="Lisbon"/>
    <n v="2000.1000000000001"/>
  </r>
  <r>
    <n v="10514"/>
    <d v="2022-11-19T00:00:00"/>
    <x v="2"/>
    <n v="4.99"/>
    <n v="201"/>
    <s v="Drive-thru "/>
    <x v="2"/>
    <s v="Joao Silva"/>
    <s v="Portugal"/>
    <s v="Lisbon"/>
    <n v="1002.99"/>
  </r>
  <r>
    <n v="10515"/>
    <d v="2022-11-20T00:00:00"/>
    <x v="3"/>
    <n v="12.99"/>
    <n v="478"/>
    <s v="Drive-thru "/>
    <x v="2"/>
    <s v="Joao Silva"/>
    <s v="Portugal"/>
    <s v="Lisbon"/>
    <n v="6209.22"/>
  </r>
  <r>
    <n v="10516"/>
    <d v="2022-11-20T00:00:00"/>
    <x v="4"/>
    <n v="9.9499999999999993"/>
    <n v="202"/>
    <s v="Drive-thru "/>
    <x v="2"/>
    <s v="Joao Silva"/>
    <s v="Portugal"/>
    <s v="Lisbon"/>
    <n v="2009.8999999999999"/>
  </r>
  <r>
    <n v="10483"/>
    <d v="2022-11-13T00:00:00"/>
    <x v="1"/>
    <n v="2.95"/>
    <n v="678"/>
    <s v="In-store "/>
    <x v="1"/>
    <s v="Joao Silva"/>
    <s v="Portugal"/>
    <s v="Lisbon"/>
    <n v="2000.1000000000001"/>
  </r>
  <r>
    <n v="10484"/>
    <d v="2022-11-13T00:00:00"/>
    <x v="2"/>
    <n v="4.99"/>
    <n v="201"/>
    <s v="In-store "/>
    <x v="1"/>
    <s v="Joao Silva"/>
    <s v="Portugal"/>
    <s v="Lisbon"/>
    <n v="1002.99"/>
  </r>
  <r>
    <n v="10485"/>
    <d v="2022-11-14T00:00:00"/>
    <x v="3"/>
    <n v="12.99"/>
    <n v="524"/>
    <s v="In-store "/>
    <x v="1"/>
    <s v="Joao Silva"/>
    <s v="Portugal"/>
    <s v="Lisbon"/>
    <n v="6806.76"/>
  </r>
  <r>
    <n v="10520"/>
    <d v="2022-11-21T00:00:00"/>
    <x v="3"/>
    <n v="12.99"/>
    <n v="493"/>
    <s v="Drive-thru "/>
    <x v="2"/>
    <s v="Remy Monet"/>
    <s v="France"/>
    <s v="Paris"/>
    <n v="6404.07"/>
  </r>
  <r>
    <n v="10521"/>
    <d v="2022-11-21T00:00:00"/>
    <x v="4"/>
    <n v="9.9499999999999993"/>
    <n v="202"/>
    <s v="Drive-thru "/>
    <x v="2"/>
    <s v="Remy Monet"/>
    <s v="France"/>
    <s v="Paris"/>
    <n v="2009.8999999999999"/>
  </r>
  <r>
    <n v="10522"/>
    <d v="2022-11-21T00:00:00"/>
    <x v="0"/>
    <n v="3.49"/>
    <n v="688"/>
    <s v="Drive-thru "/>
    <x v="2"/>
    <s v="Remy Monet"/>
    <s v="France"/>
    <s v="Paris"/>
    <n v="2401.1200000000003"/>
  </r>
  <r>
    <n v="10523"/>
    <d v="2022-11-21T00:00:00"/>
    <x v="1"/>
    <n v="2.95"/>
    <n v="746"/>
    <s v="Drive-thru "/>
    <x v="2"/>
    <s v="Remy Monet"/>
    <s v="France"/>
    <s v="Paris"/>
    <n v="2200.7000000000003"/>
  </r>
  <r>
    <n v="10524"/>
    <d v="2022-11-21T00:00:00"/>
    <x v="2"/>
    <n v="4.99"/>
    <n v="201"/>
    <s v="Drive-thru "/>
    <x v="2"/>
    <s v="Remy Monet"/>
    <s v="France"/>
    <s v="Paris"/>
    <n v="1002.99"/>
  </r>
  <r>
    <n v="10525"/>
    <d v="2022-11-22T00:00:00"/>
    <x v="3"/>
    <n v="12.99"/>
    <n v="462"/>
    <s v="Drive-thru "/>
    <x v="2"/>
    <s v="Remy Monet"/>
    <s v="France"/>
    <s v="Paris"/>
    <n v="6001.38"/>
  </r>
  <r>
    <n v="10526"/>
    <d v="2022-11-22T00:00:00"/>
    <x v="4"/>
    <n v="9.9499999999999993"/>
    <n v="202"/>
    <s v="Drive-thru "/>
    <x v="2"/>
    <s v="Remy Monet"/>
    <s v="France"/>
    <s v="Paris"/>
    <n v="2009.8999999999999"/>
  </r>
  <r>
    <n v="10527"/>
    <d v="2022-11-22T00:00:00"/>
    <x v="0"/>
    <n v="3.49"/>
    <n v="688"/>
    <s v="Drive-thru "/>
    <x v="2"/>
    <s v="Remy Monet"/>
    <s v="France"/>
    <s v="Paris"/>
    <n v="2401.1200000000003"/>
  </r>
  <r>
    <n v="10528"/>
    <d v="2022-11-22T00:00:00"/>
    <x v="1"/>
    <n v="2.95"/>
    <n v="746"/>
    <s v="Drive-thru "/>
    <x v="2"/>
    <s v="Remy Monet"/>
    <s v="France"/>
    <s v="Paris"/>
    <n v="2200.7000000000003"/>
  </r>
  <r>
    <n v="10529"/>
    <d v="2022-11-22T00:00:00"/>
    <x v="2"/>
    <n v="4.99"/>
    <n v="201"/>
    <s v="Drive-thru "/>
    <x v="2"/>
    <s v="Remy Monet"/>
    <s v="France"/>
    <s v="Paris"/>
    <n v="1002.99"/>
  </r>
  <r>
    <n v="10530"/>
    <d v="2022-11-23T00:00:00"/>
    <x v="3"/>
    <n v="12.99"/>
    <n v="478"/>
    <s v="Drive-thru "/>
    <x v="2"/>
    <s v="Remy Monet"/>
    <s v="France"/>
    <s v="Paris"/>
    <n v="6209.22"/>
  </r>
  <r>
    <n v="10531"/>
    <d v="2022-11-23T00:00:00"/>
    <x v="4"/>
    <n v="9.9499999999999993"/>
    <n v="202"/>
    <s v="Drive-thru "/>
    <x v="2"/>
    <s v="Remy Monet"/>
    <s v="France"/>
    <s v="Paris"/>
    <n v="2009.8999999999999"/>
  </r>
  <r>
    <n v="10532"/>
    <d v="2022-11-23T00:00:00"/>
    <x v="0"/>
    <n v="3.49"/>
    <n v="688"/>
    <s v="Drive-thru "/>
    <x v="2"/>
    <s v="Joao Silva"/>
    <s v="Portugal"/>
    <s v="Lisbon"/>
    <n v="2401.1200000000003"/>
  </r>
  <r>
    <n v="10533"/>
    <d v="2022-11-23T00:00:00"/>
    <x v="1"/>
    <n v="2.95"/>
    <n v="746"/>
    <s v="Drive-thru "/>
    <x v="2"/>
    <s v="Joao Silva"/>
    <s v="Portugal"/>
    <s v="Lisbon"/>
    <n v="2200.7000000000003"/>
  </r>
  <r>
    <n v="10534"/>
    <d v="2022-11-23T00:00:00"/>
    <x v="2"/>
    <n v="4.99"/>
    <n v="201"/>
    <s v="Drive-thru "/>
    <x v="2"/>
    <s v="Pablo Perez"/>
    <s v="Spain"/>
    <s v="Madrid"/>
    <n v="1002.99"/>
  </r>
  <r>
    <n v="10535"/>
    <d v="2022-11-24T00:00:00"/>
    <x v="3"/>
    <n v="12.99"/>
    <n v="478"/>
    <s v="Drive-thru "/>
    <x v="1"/>
    <s v="Pablo Perez"/>
    <s v="Spain"/>
    <s v="Madrid"/>
    <n v="6209.22"/>
  </r>
  <r>
    <n v="10536"/>
    <d v="2022-11-24T00:00:00"/>
    <x v="4"/>
    <n v="9.9499999999999993"/>
    <n v="202"/>
    <s v="Drive-thru "/>
    <x v="1"/>
    <s v="Pablo Perez"/>
    <s v="Spain"/>
    <s v="Madrid"/>
    <n v="2009.8999999999999"/>
  </r>
  <r>
    <n v="10537"/>
    <d v="2022-11-24T00:00:00"/>
    <x v="0"/>
    <n v="3.49"/>
    <n v="631"/>
    <s v="Drive-thru "/>
    <x v="1"/>
    <s v="Pablo Perez"/>
    <s v="Spain"/>
    <s v="Madrid"/>
    <n v="2202.19"/>
  </r>
  <r>
    <n v="10538"/>
    <d v="2022-11-24T00:00:00"/>
    <x v="1"/>
    <n v="2.95"/>
    <n v="746"/>
    <s v="Drive-thru "/>
    <x v="1"/>
    <s v="Pablo Perez"/>
    <s v="Spain"/>
    <s v="Madrid"/>
    <n v="2200.7000000000003"/>
  </r>
  <r>
    <n v="10539"/>
    <d v="2022-11-24T00:00:00"/>
    <x v="2"/>
    <n v="4.99"/>
    <n v="201"/>
    <s v="Drive-thru "/>
    <x v="1"/>
    <s v="Pablo Perez"/>
    <s v="Spain"/>
    <s v="Madrid"/>
    <n v="1002.99"/>
  </r>
  <r>
    <n v="10540"/>
    <d v="2022-11-25T00:00:00"/>
    <x v="3"/>
    <n v="12.99"/>
    <n v="462"/>
    <s v="Drive-thru "/>
    <x v="1"/>
    <s v="Pablo Perez"/>
    <s v="Spain"/>
    <s v="Madrid"/>
    <n v="6001.38"/>
  </r>
  <r>
    <n v="10541"/>
    <d v="2022-11-25T00:00:00"/>
    <x v="4"/>
    <n v="9.9499999999999993"/>
    <n v="202"/>
    <s v="Drive-thru "/>
    <x v="1"/>
    <s v="Tom Jackson"/>
    <s v="United Kingdom"/>
    <s v="London"/>
    <n v="2009.8999999999999"/>
  </r>
  <r>
    <n v="10542"/>
    <d v="2022-11-25T00:00:00"/>
    <x v="0"/>
    <n v="3.49"/>
    <n v="631"/>
    <s v="Drive-thru "/>
    <x v="1"/>
    <s v="Tom Jackson"/>
    <s v="United Kingdom"/>
    <s v="London"/>
    <n v="2202.19"/>
  </r>
  <r>
    <n v="10543"/>
    <d v="2022-11-25T00:00:00"/>
    <x v="1"/>
    <n v="2.95"/>
    <n v="746"/>
    <s v="Drive-thru "/>
    <x v="1"/>
    <s v="Tom Jackson"/>
    <s v="United Kingdom"/>
    <s v="London"/>
    <n v="2200.7000000000003"/>
  </r>
  <r>
    <n v="10544"/>
    <d v="2022-11-25T00:00:00"/>
    <x v="2"/>
    <n v="4.99"/>
    <n v="201"/>
    <s v="Drive-thru "/>
    <x v="1"/>
    <s v="Tom Jackson"/>
    <s v="United Kingdom"/>
    <s v="London"/>
    <n v="1002.99"/>
  </r>
  <r>
    <n v="10545"/>
    <d v="2022-11-26T00:00:00"/>
    <x v="3"/>
    <n v="12.99"/>
    <n v="447"/>
    <s v="Drive-thru "/>
    <x v="1"/>
    <s v="Tom Jackson"/>
    <s v="United Kingdom"/>
    <s v="London"/>
    <n v="5806.53"/>
  </r>
  <r>
    <n v="10546"/>
    <d v="2022-11-26T00:00:00"/>
    <x v="4"/>
    <n v="9.9499999999999993"/>
    <n v="202"/>
    <s v="Drive-thru "/>
    <x v="1"/>
    <s v="Tom Jackson"/>
    <s v="United Kingdom"/>
    <s v="London"/>
    <n v="2009.8999999999999"/>
  </r>
  <r>
    <n v="10547"/>
    <d v="2022-11-26T00:00:00"/>
    <x v="0"/>
    <n v="3.49"/>
    <n v="631"/>
    <s v="Drive-thru "/>
    <x v="1"/>
    <s v="Tom Jackson"/>
    <s v="United Kingdom"/>
    <s v="London"/>
    <n v="2202.19"/>
  </r>
  <r>
    <n v="10548"/>
    <d v="2022-11-26T00:00:00"/>
    <x v="1"/>
    <n v="2.95"/>
    <n v="746"/>
    <s v="Drive-thru "/>
    <x v="1"/>
    <s v="Tom Jackson"/>
    <s v="United Kingdom"/>
    <s v="London"/>
    <n v="2200.7000000000003"/>
  </r>
  <r>
    <n v="10549"/>
    <d v="2022-11-26T00:00:00"/>
    <x v="2"/>
    <n v="4.99"/>
    <n v="201"/>
    <s v="Drive-thru "/>
    <x v="1"/>
    <s v="Tom Jackson"/>
    <s v="United Kingdom"/>
    <s v="London"/>
    <n v="1002.99"/>
  </r>
  <r>
    <n v="10550"/>
    <d v="2022-11-27T00:00:00"/>
    <x v="3"/>
    <n v="12.99"/>
    <n v="462"/>
    <s v="Drive-thru "/>
    <x v="1"/>
    <s v="Tom Jackson"/>
    <s v="United Kingdom"/>
    <s v="London"/>
    <n v="6001.38"/>
  </r>
  <r>
    <n v="10551"/>
    <d v="2022-11-27T00:00:00"/>
    <x v="4"/>
    <n v="9.9499999999999993"/>
    <n v="202"/>
    <s v="Drive-thru "/>
    <x v="1"/>
    <s v="Tom Jackson"/>
    <s v="United Kingdom"/>
    <s v="London"/>
    <n v="2009.8999999999999"/>
  </r>
  <r>
    <n v="10552"/>
    <d v="2022-11-27T00:00:00"/>
    <x v="0"/>
    <n v="3.49"/>
    <n v="631"/>
    <s v="Online "/>
    <x v="1"/>
    <s v="Tom Jackson"/>
    <s v="United Kingdom"/>
    <s v="London"/>
    <n v="2202.19"/>
  </r>
  <r>
    <n v="10553"/>
    <d v="2022-11-27T00:00:00"/>
    <x v="1"/>
    <n v="2.95"/>
    <n v="746"/>
    <s v="Online "/>
    <x v="1"/>
    <s v="Tom Jackson"/>
    <s v="United Kingdom"/>
    <s v="London"/>
    <n v="2200.7000000000003"/>
  </r>
  <r>
    <n v="10554"/>
    <d v="2022-11-27T00:00:00"/>
    <x v="2"/>
    <n v="4.99"/>
    <n v="201"/>
    <s v="Online "/>
    <x v="1"/>
    <s v="Tom Jackson"/>
    <s v="United Kingdom"/>
    <s v="London"/>
    <n v="1002.99"/>
  </r>
  <r>
    <n v="10555"/>
    <d v="2022-11-28T00:00:00"/>
    <x v="3"/>
    <n v="12.99"/>
    <n v="478"/>
    <s v="Online "/>
    <x v="1"/>
    <s v="Tom Jackson"/>
    <s v="United Kingdom"/>
    <s v="London"/>
    <n v="6209.22"/>
  </r>
  <r>
    <n v="10556"/>
    <d v="2022-11-28T00:00:00"/>
    <x v="4"/>
    <n v="9.9499999999999993"/>
    <n v="202"/>
    <s v="Online "/>
    <x v="1"/>
    <s v="Tom Jackson"/>
    <s v="United Kingdom"/>
    <s v="London"/>
    <n v="2009.8999999999999"/>
  </r>
  <r>
    <n v="10557"/>
    <d v="2022-11-28T00:00:00"/>
    <x v="0"/>
    <n v="3.49"/>
    <n v="631"/>
    <s v="Online "/>
    <x v="1"/>
    <s v="Tom Jackson"/>
    <s v="United Kingdom"/>
    <s v="London"/>
    <n v="2202.19"/>
  </r>
  <r>
    <n v="10558"/>
    <d v="2022-11-28T00:00:00"/>
    <x v="1"/>
    <n v="2.95"/>
    <n v="678"/>
    <s v="Online "/>
    <x v="1"/>
    <s v="Tom Jackson"/>
    <s v="United Kingdom"/>
    <s v="London"/>
    <n v="2000.1000000000001"/>
  </r>
  <r>
    <n v="10559"/>
    <d v="2022-11-28T00:00:00"/>
    <x v="2"/>
    <n v="4.99"/>
    <n v="201"/>
    <s v="Online "/>
    <x v="1"/>
    <s v="Tom Jackson"/>
    <s v="United Kingdom"/>
    <s v="London"/>
    <n v="1002.99"/>
  </r>
  <r>
    <n v="10560"/>
    <d v="2022-11-29T00:00:00"/>
    <x v="3"/>
    <n v="12.99"/>
    <n v="478"/>
    <s v="Online "/>
    <x v="1"/>
    <s v="Tom Jackson"/>
    <s v="United Kingdom"/>
    <s v="London"/>
    <n v="6209.22"/>
  </r>
  <r>
    <n v="10561"/>
    <d v="2022-11-29T00:00:00"/>
    <x v="4"/>
    <n v="9.9499999999999993"/>
    <n v="202"/>
    <s v="Online "/>
    <x v="1"/>
    <s v="Tom Jackson"/>
    <s v="United Kingdom"/>
    <s v="London"/>
    <n v="2009.8999999999999"/>
  </r>
  <r>
    <n v="10562"/>
    <d v="2022-11-29T00:00:00"/>
    <x v="0"/>
    <n v="3.49"/>
    <n v="631"/>
    <s v="Online "/>
    <x v="1"/>
    <s v="Tom Jackson"/>
    <s v="United Kingdom"/>
    <s v="London"/>
    <n v="2202.19"/>
  </r>
  <r>
    <n v="10563"/>
    <d v="2022-11-29T00:00:00"/>
    <x v="1"/>
    <n v="2.95"/>
    <n v="678"/>
    <s v="Online "/>
    <x v="1"/>
    <s v="Tom Jackson"/>
    <s v="United Kingdom"/>
    <s v="London"/>
    <n v="2000.1000000000001"/>
  </r>
  <r>
    <n v="10564"/>
    <d v="2022-11-29T00:00:00"/>
    <x v="2"/>
    <n v="4.99"/>
    <n v="201"/>
    <s v="Online "/>
    <x v="1"/>
    <s v="Tom Jackson"/>
    <s v="United Kingdom"/>
    <s v="London"/>
    <n v="1002.99"/>
  </r>
  <r>
    <n v="10565"/>
    <d v="2022-11-30T00:00:00"/>
    <x v="3"/>
    <n v="12.99"/>
    <n v="493"/>
    <s v="Online "/>
    <x v="1"/>
    <s v="Tom Jackson"/>
    <s v="United Kingdom"/>
    <s v="London"/>
    <n v="6404.07"/>
  </r>
  <r>
    <n v="10566"/>
    <d v="2022-11-30T00:00:00"/>
    <x v="4"/>
    <n v="9.9499999999999993"/>
    <n v="202"/>
    <s v="Online "/>
    <x v="1"/>
    <s v="Tom Jackson"/>
    <s v="United Kingdom"/>
    <s v="London"/>
    <n v="2009.8999999999999"/>
  </r>
  <r>
    <n v="10567"/>
    <d v="2022-11-30T00:00:00"/>
    <x v="0"/>
    <n v="3.49"/>
    <n v="631"/>
    <s v="Online "/>
    <x v="1"/>
    <s v="Tom Jackson"/>
    <s v="United Kingdom"/>
    <s v="London"/>
    <n v="2202.19"/>
  </r>
  <r>
    <n v="10568"/>
    <d v="2022-11-30T00:00:00"/>
    <x v="1"/>
    <n v="2.95"/>
    <n v="678"/>
    <s v="Online "/>
    <x v="1"/>
    <s v="Tom Jackson"/>
    <s v="United Kingdom"/>
    <s v="London"/>
    <n v="2000.1000000000001"/>
  </r>
  <r>
    <n v="10569"/>
    <d v="2022-11-30T00:00:00"/>
    <x v="2"/>
    <n v="4.99"/>
    <n v="201"/>
    <s v="Online "/>
    <x v="1"/>
    <s v="Tom Jackson"/>
    <s v="United Kingdom"/>
    <s v="London"/>
    <n v="1002.99"/>
  </r>
  <r>
    <n v="10570"/>
    <d v="2022-12-01T00:00:00"/>
    <x v="3"/>
    <n v="12.99"/>
    <n v="493"/>
    <s v="Online "/>
    <x v="1"/>
    <s v="Tom Jackson"/>
    <s v="United Kingdom"/>
    <s v="London"/>
    <n v="6404.07"/>
  </r>
  <r>
    <n v="10571"/>
    <d v="2022-12-01T00:00:00"/>
    <x v="4"/>
    <n v="9.9499999999999993"/>
    <n v="202"/>
    <s v="Online "/>
    <x v="1"/>
    <s v="Tom Jackson"/>
    <s v="United Kingdom"/>
    <s v="London"/>
    <n v="2009.8999999999999"/>
  </r>
  <r>
    <n v="10572"/>
    <d v="2022-12-01T00:00:00"/>
    <x v="0"/>
    <n v="3.49"/>
    <n v="574"/>
    <s v="Online "/>
    <x v="1"/>
    <s v="Remy Monet"/>
    <s v="France"/>
    <s v="Paris"/>
    <n v="2003.2600000000002"/>
  </r>
  <r>
    <n v="10573"/>
    <d v="2022-12-01T00:00:00"/>
    <x v="1"/>
    <n v="2.95"/>
    <n v="678"/>
    <s v="Online "/>
    <x v="1"/>
    <s v="Remy Monet"/>
    <s v="France"/>
    <s v="Paris"/>
    <n v="2000.1000000000001"/>
  </r>
  <r>
    <n v="10574"/>
    <d v="2022-12-01T00:00:00"/>
    <x v="2"/>
    <n v="4.99"/>
    <n v="201"/>
    <s v="Online "/>
    <x v="1"/>
    <s v="Remy Monet"/>
    <s v="France"/>
    <s v="Paris"/>
    <n v="1002.99"/>
  </r>
  <r>
    <n v="10575"/>
    <d v="2022-12-02T00:00:00"/>
    <x v="3"/>
    <n v="12.99"/>
    <n v="524"/>
    <s v="Online "/>
    <x v="1"/>
    <s v="Remy Monet"/>
    <s v="France"/>
    <s v="Paris"/>
    <n v="6806.76"/>
  </r>
  <r>
    <n v="10576"/>
    <d v="2022-12-02T00:00:00"/>
    <x v="4"/>
    <n v="9.9499999999999993"/>
    <n v="202"/>
    <s v="Online "/>
    <x v="1"/>
    <s v="Remy Monet"/>
    <s v="France"/>
    <s v="Paris"/>
    <n v="2009.8999999999999"/>
  </r>
  <r>
    <n v="10577"/>
    <d v="2022-12-02T00:00:00"/>
    <x v="0"/>
    <n v="3.49"/>
    <n v="631"/>
    <s v="Online "/>
    <x v="1"/>
    <s v="Remy Monet"/>
    <s v="France"/>
    <s v="Paris"/>
    <n v="2202.19"/>
  </r>
  <r>
    <n v="10578"/>
    <d v="2022-12-02T00:00:00"/>
    <x v="1"/>
    <n v="2.95"/>
    <n v="678"/>
    <s v="Online "/>
    <x v="1"/>
    <s v="Remy Monet"/>
    <s v="France"/>
    <s v="Paris"/>
    <n v="2000.1000000000001"/>
  </r>
  <r>
    <n v="10579"/>
    <d v="2022-12-02T00:00:00"/>
    <x v="2"/>
    <n v="4.99"/>
    <n v="201"/>
    <s v="Online "/>
    <x v="1"/>
    <s v="Remy Monet"/>
    <s v="France"/>
    <s v="Paris"/>
    <n v="1002.99"/>
  </r>
  <r>
    <n v="10580"/>
    <d v="2022-12-03T00:00:00"/>
    <x v="3"/>
    <n v="12.99"/>
    <n v="524"/>
    <s v="Online "/>
    <x v="1"/>
    <s v="Remy Monet"/>
    <s v="France"/>
    <s v="Paris"/>
    <n v="6806.76"/>
  </r>
  <r>
    <n v="10581"/>
    <d v="2022-12-03T00:00:00"/>
    <x v="4"/>
    <n v="9.9499999999999993"/>
    <n v="202"/>
    <s v="Online "/>
    <x v="1"/>
    <s v="Remy Monet"/>
    <s v="France"/>
    <s v="Paris"/>
    <n v="2009.8999999999999"/>
  </r>
  <r>
    <n v="10582"/>
    <d v="2022-12-03T00:00:00"/>
    <x v="0"/>
    <n v="3.49"/>
    <n v="631"/>
    <s v="Online "/>
    <x v="1"/>
    <s v="Tom Jackson"/>
    <s v="United Kingdom"/>
    <s v="London"/>
    <n v="2202.19"/>
  </r>
  <r>
    <n v="10583"/>
    <d v="2022-12-03T00:00:00"/>
    <x v="1"/>
    <n v="2.95"/>
    <n v="678"/>
    <s v="Online "/>
    <x v="1"/>
    <s v="Tom Jackson"/>
    <s v="United Kingdom"/>
    <s v="London"/>
    <n v="2000.1000000000001"/>
  </r>
  <r>
    <n v="10584"/>
    <d v="2022-12-03T00:00:00"/>
    <x v="2"/>
    <n v="4.99"/>
    <n v="201"/>
    <s v="Online "/>
    <x v="1"/>
    <s v="Tom Jackson"/>
    <s v="United Kingdom"/>
    <s v="London"/>
    <n v="1002.99"/>
  </r>
  <r>
    <n v="10585"/>
    <d v="2022-12-04T00:00:00"/>
    <x v="3"/>
    <n v="12.99"/>
    <n v="539"/>
    <s v="Online "/>
    <x v="1"/>
    <s v="Tom Jackson"/>
    <s v="United Kingdom"/>
    <s v="London"/>
    <n v="7001.61"/>
  </r>
  <r>
    <n v="10586"/>
    <d v="2022-12-04T00:00:00"/>
    <x v="4"/>
    <n v="9.9499999999999993"/>
    <n v="202"/>
    <s v="Online "/>
    <x v="1"/>
    <s v="Tom Jackson"/>
    <s v="United Kingdom"/>
    <s v="London"/>
    <n v="2009.8999999999999"/>
  </r>
  <r>
    <n v="10590"/>
    <d v="2022-12-05T00:00:00"/>
    <x v="3"/>
    <n v="12.99"/>
    <n v="555"/>
    <s v="Online "/>
    <x v="1"/>
    <s v="Tom Jackson"/>
    <s v="United Kingdom"/>
    <s v="London"/>
    <n v="7209.45"/>
  </r>
  <r>
    <n v="10591"/>
    <d v="2022-12-05T00:00:00"/>
    <x v="4"/>
    <n v="9.9499999999999993"/>
    <n v="202"/>
    <s v="Online "/>
    <x v="1"/>
    <s v="Tom Jackson"/>
    <s v="United Kingdom"/>
    <s v="London"/>
    <n v="2009.8999999999999"/>
  </r>
  <r>
    <n v="10592"/>
    <d v="2022-12-05T00:00:00"/>
    <x v="0"/>
    <n v="3.49"/>
    <n v="574"/>
    <s v="Online "/>
    <x v="1"/>
    <s v="Tom Jackson"/>
    <s v="United Kingdom"/>
    <s v="London"/>
    <n v="2003.2600000000002"/>
  </r>
  <r>
    <n v="10593"/>
    <d v="2022-12-05T00:00:00"/>
    <x v="1"/>
    <n v="2.95"/>
    <n v="678"/>
    <s v="Online "/>
    <x v="1"/>
    <s v="Tom Jackson"/>
    <s v="United Kingdom"/>
    <s v="London"/>
    <n v="2000.1000000000001"/>
  </r>
  <r>
    <n v="10594"/>
    <d v="2022-12-05T00:00:00"/>
    <x v="2"/>
    <n v="4.99"/>
    <n v="201"/>
    <s v="Online "/>
    <x v="1"/>
    <s v="Tom Jackson"/>
    <s v="United Kingdom"/>
    <s v="London"/>
    <n v="1002.99"/>
  </r>
  <r>
    <n v="10595"/>
    <d v="2022-12-06T00:00:00"/>
    <x v="3"/>
    <n v="12.99"/>
    <n v="539"/>
    <s v="Online "/>
    <x v="1"/>
    <s v="Tom Jackson"/>
    <s v="United Kingdom"/>
    <s v="London"/>
    <n v="7001.61"/>
  </r>
  <r>
    <n v="10596"/>
    <d v="2022-12-06T00:00:00"/>
    <x v="4"/>
    <n v="9.9499999999999993"/>
    <n v="202"/>
    <s v="Online "/>
    <x v="1"/>
    <s v="Tom Jackson"/>
    <s v="United Kingdom"/>
    <s v="London"/>
    <n v="2009.8999999999999"/>
  </r>
  <r>
    <n v="10597"/>
    <d v="2022-12-06T00:00:00"/>
    <x v="0"/>
    <n v="3.49"/>
    <n v="574"/>
    <s v="Online "/>
    <x v="1"/>
    <s v="Tom Jackson"/>
    <s v="United Kingdom"/>
    <s v="London"/>
    <n v="2003.2600000000002"/>
  </r>
  <r>
    <n v="10598"/>
    <d v="2022-12-06T00:00:00"/>
    <x v="1"/>
    <n v="2.95"/>
    <n v="678"/>
    <s v="Online "/>
    <x v="1"/>
    <s v="Tom Jackson"/>
    <s v="United Kingdom"/>
    <s v="London"/>
    <n v="2000.1000000000001"/>
  </r>
  <r>
    <n v="10599"/>
    <d v="2022-12-06T00:00:00"/>
    <x v="2"/>
    <n v="4.99"/>
    <n v="201"/>
    <s v="Online "/>
    <x v="1"/>
    <s v="Tom Jackson"/>
    <s v="United Kingdom"/>
    <s v="London"/>
    <n v="1002.99"/>
  </r>
  <r>
    <n v="10600"/>
    <d v="2022-12-07T00:00:00"/>
    <x v="3"/>
    <n v="12.99"/>
    <n v="524"/>
    <s v="Online "/>
    <x v="1"/>
    <s v="Tom Jackson"/>
    <s v="United Kingdom"/>
    <s v="London"/>
    <n v="6806.76"/>
  </r>
  <r>
    <n v="10601"/>
    <d v="2022-12-07T00:00:00"/>
    <x v="4"/>
    <n v="9.9499999999999993"/>
    <n v="202"/>
    <s v="Online "/>
    <x v="1"/>
    <s v="Tom Jackson"/>
    <s v="United Kingdom"/>
    <s v="London"/>
    <n v="2009.8999999999999"/>
  </r>
  <r>
    <n v="10602"/>
    <d v="2022-12-07T00:00:00"/>
    <x v="0"/>
    <n v="3.49"/>
    <n v="631"/>
    <s v="Online "/>
    <x v="2"/>
    <s v="Tom Jackson"/>
    <s v="United Kingdom"/>
    <s v="London"/>
    <n v="2202.19"/>
  </r>
  <r>
    <n v="10603"/>
    <d v="2022-12-07T00:00:00"/>
    <x v="1"/>
    <n v="2.95"/>
    <n v="678"/>
    <s v="Online "/>
    <x v="2"/>
    <s v="Tom Jackson"/>
    <s v="United Kingdom"/>
    <s v="London"/>
    <n v="2000.1000000000001"/>
  </r>
  <r>
    <n v="10604"/>
    <d v="2022-12-07T00:00:00"/>
    <x v="2"/>
    <n v="4.99"/>
    <n v="201"/>
    <s v="Online "/>
    <x v="2"/>
    <s v="Tom Jackson"/>
    <s v="United Kingdom"/>
    <s v="London"/>
    <n v="1002.99"/>
  </r>
  <r>
    <n v="10605"/>
    <d v="2022-12-08T00:00:00"/>
    <x v="3"/>
    <n v="12.99"/>
    <n v="539"/>
    <s v="Online "/>
    <x v="2"/>
    <s v="Tom Jackson"/>
    <s v="United Kingdom"/>
    <s v="London"/>
    <n v="7001.61"/>
  </r>
  <r>
    <n v="10606"/>
    <d v="2022-12-08T00:00:00"/>
    <x v="4"/>
    <n v="9.9499999999999993"/>
    <n v="202"/>
    <s v="Online "/>
    <x v="2"/>
    <s v="Tom Jackson"/>
    <s v="United Kingdom"/>
    <s v="London"/>
    <n v="2009.8999999999999"/>
  </r>
  <r>
    <n v="10607"/>
    <d v="2022-12-08T00:00:00"/>
    <x v="0"/>
    <n v="3.49"/>
    <n v="631"/>
    <s v="Online "/>
    <x v="2"/>
    <s v="Tom Jackson"/>
    <s v="United Kingdom"/>
    <s v="London"/>
    <n v="2202.19"/>
  </r>
  <r>
    <n v="10608"/>
    <d v="2022-12-08T00:00:00"/>
    <x v="1"/>
    <n v="2.95"/>
    <n v="678"/>
    <s v="Online "/>
    <x v="0"/>
    <s v="Tom Jackson"/>
    <s v="United Kingdom"/>
    <s v="London"/>
    <n v="2000.1000000000001"/>
  </r>
  <r>
    <n v="10609"/>
    <d v="2022-12-08T00:00:00"/>
    <x v="2"/>
    <n v="4.99"/>
    <n v="201"/>
    <s v="Online "/>
    <x v="0"/>
    <s v="Tom Jackson"/>
    <s v="United Kingdom"/>
    <s v="London"/>
    <n v="1002.99"/>
  </r>
  <r>
    <n v="10610"/>
    <d v="2022-12-09T00:00:00"/>
    <x v="3"/>
    <n v="12.99"/>
    <n v="570"/>
    <s v="Online "/>
    <x v="0"/>
    <s v="Tom Jackson"/>
    <s v="United Kingdom"/>
    <s v="London"/>
    <n v="7404.3"/>
  </r>
  <r>
    <n v="10611"/>
    <d v="2022-12-09T00:00:00"/>
    <x v="4"/>
    <n v="9.9499999999999993"/>
    <n v="202"/>
    <s v="Online "/>
    <x v="0"/>
    <s v="Tom Jackson"/>
    <s v="United Kingdom"/>
    <s v="London"/>
    <n v="2009.8999999999999"/>
  </r>
  <r>
    <n v="10612"/>
    <d v="2022-12-09T00:00:00"/>
    <x v="0"/>
    <n v="3.49"/>
    <n v="631"/>
    <s v="Online "/>
    <x v="0"/>
    <s v="Tom Jackson"/>
    <s v="United Kingdom"/>
    <s v="London"/>
    <n v="2202.19"/>
  </r>
  <r>
    <n v="10613"/>
    <d v="2022-12-09T00:00:00"/>
    <x v="1"/>
    <n v="2.95"/>
    <n v="678"/>
    <s v="Online "/>
    <x v="0"/>
    <s v="Tom Jackson"/>
    <s v="United Kingdom"/>
    <s v="London"/>
    <n v="2000.1000000000001"/>
  </r>
  <r>
    <n v="10614"/>
    <d v="2022-12-09T00:00:00"/>
    <x v="2"/>
    <n v="4.99"/>
    <n v="201"/>
    <s v="Online "/>
    <x v="0"/>
    <s v="Tom Jackson"/>
    <s v="United Kingdom"/>
    <s v="London"/>
    <n v="1002.99"/>
  </r>
  <r>
    <n v="10615"/>
    <d v="2022-12-10T00:00:00"/>
    <x v="3"/>
    <n v="12.99"/>
    <n v="570"/>
    <s v="Online "/>
    <x v="0"/>
    <s v="Tom Jackson"/>
    <s v="United Kingdom"/>
    <s v="London"/>
    <n v="7404.3"/>
  </r>
  <r>
    <n v="10616"/>
    <d v="2022-12-10T00:00:00"/>
    <x v="4"/>
    <n v="9.9499999999999993"/>
    <n v="202"/>
    <s v="Online "/>
    <x v="0"/>
    <s v="Tom Jackson"/>
    <s v="United Kingdom"/>
    <s v="London"/>
    <n v="2009.8999999999999"/>
  </r>
  <r>
    <n v="10617"/>
    <d v="2022-12-10T00:00:00"/>
    <x v="0"/>
    <n v="3.49"/>
    <n v="631"/>
    <s v="Online "/>
    <x v="0"/>
    <s v="Tom Jackson"/>
    <s v="United Kingdom"/>
    <s v="London"/>
    <n v="2202.19"/>
  </r>
  <r>
    <n v="10618"/>
    <d v="2022-12-10T00:00:00"/>
    <x v="1"/>
    <n v="2.95"/>
    <n v="678"/>
    <s v="Online "/>
    <x v="0"/>
    <s v="Tom Jackson"/>
    <s v="United Kingdom"/>
    <s v="London"/>
    <n v="2000.1000000000001"/>
  </r>
  <r>
    <n v="10619"/>
    <d v="2022-12-10T00:00:00"/>
    <x v="2"/>
    <n v="4.99"/>
    <n v="201"/>
    <s v="Online "/>
    <x v="0"/>
    <s v="Tom Jackson"/>
    <s v="United Kingdom"/>
    <s v="London"/>
    <n v="1002.99"/>
  </r>
  <r>
    <n v="10620"/>
    <d v="2022-12-11T00:00:00"/>
    <x v="3"/>
    <n v="12.99"/>
    <n v="586"/>
    <s v="Online "/>
    <x v="0"/>
    <s v="Tom Jackson"/>
    <s v="United Kingdom"/>
    <s v="London"/>
    <n v="7612.14"/>
  </r>
  <r>
    <n v="10621"/>
    <d v="2022-12-11T00:00:00"/>
    <x v="4"/>
    <n v="9.9499999999999993"/>
    <n v="202"/>
    <s v="Online "/>
    <x v="0"/>
    <s v="Tom Jackson"/>
    <s v="United Kingdom"/>
    <s v="London"/>
    <n v="2009.8999999999999"/>
  </r>
  <r>
    <n v="10622"/>
    <d v="2022-12-11T00:00:00"/>
    <x v="0"/>
    <n v="3.49"/>
    <n v="631"/>
    <s v="Online "/>
    <x v="0"/>
    <s v="Tom Jackson"/>
    <s v="United Kingdom"/>
    <s v="London"/>
    <n v="2202.19"/>
  </r>
  <r>
    <n v="10623"/>
    <d v="2022-12-11T00:00:00"/>
    <x v="1"/>
    <n v="2.95"/>
    <n v="746"/>
    <s v="Online "/>
    <x v="0"/>
    <s v="Tom Jackson"/>
    <s v="United Kingdom"/>
    <s v="London"/>
    <n v="2200.7000000000003"/>
  </r>
  <r>
    <n v="10624"/>
    <d v="2022-12-11T00:00:00"/>
    <x v="2"/>
    <n v="4.99"/>
    <n v="201"/>
    <s v="Online "/>
    <x v="0"/>
    <s v="Tom Jackson"/>
    <s v="United Kingdom"/>
    <s v="London"/>
    <n v="1002.99"/>
  </r>
  <r>
    <n v="10625"/>
    <d v="2022-12-12T00:00:00"/>
    <x v="3"/>
    <n v="12.99"/>
    <n v="570"/>
    <s v="Online "/>
    <x v="0"/>
    <s v="Tom Jackson"/>
    <s v="United Kingdom"/>
    <s v="London"/>
    <n v="7404.3"/>
  </r>
  <r>
    <n v="10626"/>
    <d v="2022-12-12T00:00:00"/>
    <x v="4"/>
    <n v="9.9499999999999993"/>
    <n v="202"/>
    <s v="Online "/>
    <x v="0"/>
    <s v="Tom Jackson"/>
    <s v="United Kingdom"/>
    <s v="London"/>
    <n v="2009.8999999999999"/>
  </r>
  <r>
    <n v="10627"/>
    <d v="2022-12-12T00:00:00"/>
    <x v="0"/>
    <n v="3.49"/>
    <n v="631"/>
    <s v="Online "/>
    <x v="0"/>
    <s v="Tom Jackson"/>
    <s v="United Kingdom"/>
    <s v="London"/>
    <n v="2202.19"/>
  </r>
  <r>
    <n v="10628"/>
    <d v="2022-12-12T00:00:00"/>
    <x v="1"/>
    <n v="2.95"/>
    <n v="678"/>
    <s v="Online "/>
    <x v="0"/>
    <s v="Joao Silva"/>
    <s v="Portugal"/>
    <s v="Lisbon"/>
    <n v="2000.1000000000001"/>
  </r>
  <r>
    <n v="10629"/>
    <d v="2022-12-12T00:00:00"/>
    <x v="2"/>
    <n v="4.99"/>
    <n v="201"/>
    <s v="Online "/>
    <x v="0"/>
    <s v="Joao Silva"/>
    <s v="Portugal"/>
    <s v="Lisbon"/>
    <n v="1002.99"/>
  </r>
  <r>
    <n v="10630"/>
    <d v="2022-12-13T00:00:00"/>
    <x v="3"/>
    <n v="12.99"/>
    <n v="570"/>
    <s v="Online "/>
    <x v="2"/>
    <s v="Joao Silva"/>
    <s v="Portugal"/>
    <s v="Lisbon"/>
    <n v="7404.3"/>
  </r>
  <r>
    <n v="10631"/>
    <d v="2022-12-13T00:00:00"/>
    <x v="4"/>
    <n v="9.9499999999999993"/>
    <n v="202"/>
    <s v="Online "/>
    <x v="0"/>
    <s v="Joao Silva"/>
    <s v="Portugal"/>
    <s v="Lisbon"/>
    <n v="2009.8999999999999"/>
  </r>
  <r>
    <n v="10632"/>
    <d v="2022-12-13T00:00:00"/>
    <x v="0"/>
    <n v="3.49"/>
    <n v="631"/>
    <s v="Online "/>
    <x v="0"/>
    <s v="Joao Silva"/>
    <s v="Portugal"/>
    <s v="Lisbon"/>
    <n v="2202.19"/>
  </r>
  <r>
    <n v="10633"/>
    <d v="2022-12-13T00:00:00"/>
    <x v="1"/>
    <n v="2.95"/>
    <n v="678"/>
    <s v="Online "/>
    <x v="0"/>
    <s v="Joao Silva"/>
    <s v="Portugal"/>
    <s v="Lisbon"/>
    <n v="2000.1000000000001"/>
  </r>
  <r>
    <n v="10634"/>
    <d v="2022-12-13T00:00:00"/>
    <x v="2"/>
    <n v="4.99"/>
    <n v="201"/>
    <s v="Online "/>
    <x v="0"/>
    <s v="Joao Silva"/>
    <s v="Portugal"/>
    <s v="Lisbon"/>
    <n v="1002.99"/>
  </r>
  <r>
    <n v="10635"/>
    <d v="2022-12-14T00:00:00"/>
    <x v="3"/>
    <n v="12.99"/>
    <n v="555"/>
    <s v="Online "/>
    <x v="0"/>
    <s v="Joao Silva"/>
    <s v="Portugal"/>
    <s v="Lisbon"/>
    <n v="7209.45"/>
  </r>
  <r>
    <n v="10636"/>
    <d v="2022-12-14T00:00:00"/>
    <x v="4"/>
    <n v="9.9499999999999993"/>
    <n v="222"/>
    <s v="Online "/>
    <x v="0"/>
    <s v="Joao Silva"/>
    <s v="Portugal"/>
    <s v="Lisbon"/>
    <n v="2208.8999999999996"/>
  </r>
  <r>
    <n v="10637"/>
    <d v="2022-12-14T00:00:00"/>
    <x v="0"/>
    <n v="3.49"/>
    <n v="631"/>
    <s v="Online "/>
    <x v="0"/>
    <s v="Joao Silva"/>
    <s v="Portugal"/>
    <s v="Lisbon"/>
    <n v="2202.19"/>
  </r>
  <r>
    <n v="10638"/>
    <d v="2022-12-14T00:00:00"/>
    <x v="1"/>
    <n v="2.95"/>
    <n v="678"/>
    <s v="Online "/>
    <x v="0"/>
    <s v="Joao Silva"/>
    <s v="Portugal"/>
    <s v="Lisbon"/>
    <n v="2000.1000000000001"/>
  </r>
  <r>
    <n v="10639"/>
    <d v="2022-12-14T00:00:00"/>
    <x v="2"/>
    <n v="4.99"/>
    <n v="201"/>
    <s v="Online "/>
    <x v="0"/>
    <s v="Joao Silva"/>
    <s v="Portugal"/>
    <s v="Lisbon"/>
    <n v="1002.99"/>
  </r>
  <r>
    <n v="10640"/>
    <d v="2022-12-15T00:00:00"/>
    <x v="3"/>
    <n v="12.99"/>
    <n v="539"/>
    <s v="Online "/>
    <x v="0"/>
    <s v="Joao Silva"/>
    <s v="Portugal"/>
    <s v="Lisbon"/>
    <n v="7001.61"/>
  </r>
  <r>
    <n v="10641"/>
    <d v="2022-12-15T00:00:00"/>
    <x v="4"/>
    <n v="9.9499999999999993"/>
    <n v="222"/>
    <s v="Online "/>
    <x v="0"/>
    <s v="Joao Silva"/>
    <s v="Portugal"/>
    <s v="Lisbon"/>
    <n v="2208.8999999999996"/>
  </r>
  <r>
    <n v="10642"/>
    <d v="2022-12-15T00:00:00"/>
    <x v="0"/>
    <n v="3.49"/>
    <n v="631"/>
    <s v="Online "/>
    <x v="2"/>
    <s v="Joao Silva"/>
    <s v="Portugal"/>
    <s v="Lisbon"/>
    <n v="2202.19"/>
  </r>
  <r>
    <n v="10643"/>
    <d v="2022-12-15T00:00:00"/>
    <x v="1"/>
    <n v="2.95"/>
    <n v="678"/>
    <s v="Online "/>
    <x v="2"/>
    <s v="Joao Silva"/>
    <s v="Portugal"/>
    <s v="Lisbon"/>
    <n v="2000.1000000000001"/>
  </r>
  <r>
    <n v="10644"/>
    <d v="2022-12-15T00:00:00"/>
    <x v="2"/>
    <n v="4.99"/>
    <n v="201"/>
    <s v="Online "/>
    <x v="2"/>
    <s v="Joao Silva"/>
    <s v="Portugal"/>
    <s v="Lisbon"/>
    <n v="1002.99"/>
  </r>
  <r>
    <n v="10645"/>
    <d v="2022-12-16T00:00:00"/>
    <x v="3"/>
    <n v="12.99"/>
    <n v="570"/>
    <s v="Online "/>
    <x v="2"/>
    <s v="Joao Silva"/>
    <s v="Portugal"/>
    <s v="Lisbon"/>
    <n v="7404.3"/>
  </r>
  <r>
    <n v="10646"/>
    <d v="2022-12-16T00:00:00"/>
    <x v="4"/>
    <n v="9.9499999999999993"/>
    <n v="222"/>
    <s v="Online "/>
    <x v="2"/>
    <s v="Joao Silva"/>
    <s v="Portugal"/>
    <s v="Lisbon"/>
    <n v="2208.8999999999996"/>
  </r>
  <r>
    <n v="10647"/>
    <d v="2022-12-16T00:00:00"/>
    <x v="0"/>
    <n v="3.49"/>
    <n v="631"/>
    <s v="Online "/>
    <x v="0"/>
    <s v="Joao Silva"/>
    <s v="Portugal"/>
    <s v="Lisbon"/>
    <n v="2202.19"/>
  </r>
  <r>
    <n v="10648"/>
    <d v="2022-12-16T00:00:00"/>
    <x v="1"/>
    <n v="2.95"/>
    <n v="746"/>
    <s v="Online "/>
    <x v="0"/>
    <s v="Joao Silva"/>
    <s v="Portugal"/>
    <s v="Lisbon"/>
    <n v="2200.7000000000003"/>
  </r>
  <r>
    <n v="10649"/>
    <d v="2022-12-16T00:00:00"/>
    <x v="2"/>
    <n v="4.99"/>
    <n v="201"/>
    <s v="Online "/>
    <x v="0"/>
    <s v="Joao Silva"/>
    <s v="Portugal"/>
    <s v="Lisbon"/>
    <n v="1002.99"/>
  </r>
  <r>
    <n v="10650"/>
    <d v="2022-12-17T00:00:00"/>
    <x v="3"/>
    <n v="12.99"/>
    <n v="586"/>
    <s v="Online "/>
    <x v="0"/>
    <s v="Joao Silva"/>
    <s v="Portugal"/>
    <s v="Lisbon"/>
    <n v="7612.14"/>
  </r>
  <r>
    <n v="10651"/>
    <d v="2022-12-17T00:00:00"/>
    <x v="4"/>
    <n v="9.9499999999999993"/>
    <n v="222"/>
    <s v="Online "/>
    <x v="0"/>
    <s v="Joao Silva"/>
    <s v="Portugal"/>
    <s v="Lisbon"/>
    <n v="2208.8999999999996"/>
  </r>
  <r>
    <n v="10652"/>
    <d v="2022-12-17T00:00:00"/>
    <x v="0"/>
    <n v="3.49"/>
    <n v="688"/>
    <s v="Online "/>
    <x v="0"/>
    <s v="Joao Silva"/>
    <s v="Portugal"/>
    <s v="Lisbon"/>
    <n v="2401.1200000000003"/>
  </r>
  <r>
    <n v="10653"/>
    <d v="2022-12-17T00:00:00"/>
    <x v="1"/>
    <n v="2.95"/>
    <n v="746"/>
    <s v="Online "/>
    <x v="0"/>
    <s v="Joao Silva"/>
    <s v="Portugal"/>
    <s v="Lisbon"/>
    <n v="2200.7000000000003"/>
  </r>
  <r>
    <n v="10654"/>
    <d v="2022-12-17T00:00:00"/>
    <x v="2"/>
    <n v="4.99"/>
    <n v="201"/>
    <s v="Online "/>
    <x v="0"/>
    <s v="Joao Silva"/>
    <s v="Portugal"/>
    <s v="Lisbon"/>
    <n v="1002.99"/>
  </r>
  <r>
    <n v="10655"/>
    <d v="2022-12-18T00:00:00"/>
    <x v="3"/>
    <n v="12.99"/>
    <n v="601"/>
    <s v="Online "/>
    <x v="0"/>
    <s v="Joao Silva"/>
    <s v="Portugal"/>
    <s v="Lisbon"/>
    <n v="7806.99"/>
  </r>
  <r>
    <n v="10656"/>
    <d v="2022-12-18T00:00:00"/>
    <x v="4"/>
    <n v="9.9499999999999993"/>
    <n v="222"/>
    <s v="Online "/>
    <x v="0"/>
    <s v="Joao Silva"/>
    <s v="Portugal"/>
    <s v="Lisbon"/>
    <n v="2208.8999999999996"/>
  </r>
  <r>
    <n v="10657"/>
    <d v="2022-12-18T00:00:00"/>
    <x v="0"/>
    <n v="3.49"/>
    <n v="688"/>
    <s v="Online "/>
    <x v="0"/>
    <s v="Joao Silva"/>
    <s v="Portugal"/>
    <s v="Lisbon"/>
    <n v="2401.1200000000003"/>
  </r>
  <r>
    <n v="10658"/>
    <d v="2022-12-18T00:00:00"/>
    <x v="1"/>
    <n v="2.95"/>
    <n v="746"/>
    <s v="Online "/>
    <x v="2"/>
    <s v="Joao Silva"/>
    <s v="Portugal"/>
    <s v="Lisbon"/>
    <n v="2200.7000000000003"/>
  </r>
  <r>
    <n v="10659"/>
    <d v="2022-12-18T00:00:00"/>
    <x v="2"/>
    <n v="4.99"/>
    <n v="201"/>
    <s v="Online "/>
    <x v="2"/>
    <s v="Joao Silva"/>
    <s v="Portugal"/>
    <s v="Lisbon"/>
    <n v="1002.99"/>
  </r>
  <r>
    <n v="10660"/>
    <d v="2022-12-19T00:00:00"/>
    <x v="3"/>
    <n v="12.99"/>
    <n v="632"/>
    <s v="In-store "/>
    <x v="2"/>
    <s v="Joao Silva"/>
    <s v="Portugal"/>
    <s v="Lisbon"/>
    <n v="8209.68"/>
  </r>
  <r>
    <n v="10661"/>
    <d v="2022-12-19T00:00:00"/>
    <x v="4"/>
    <n v="9.9499999999999993"/>
    <n v="222"/>
    <s v="In-store "/>
    <x v="2"/>
    <s v="Joao Silva"/>
    <s v="Portugal"/>
    <s v="Lisbon"/>
    <n v="2208.8999999999996"/>
  </r>
  <r>
    <n v="10662"/>
    <d v="2022-12-19T00:00:00"/>
    <x v="0"/>
    <n v="3.49"/>
    <n v="631"/>
    <s v="In-store "/>
    <x v="2"/>
    <s v="Joao Silva"/>
    <s v="Portugal"/>
    <s v="Lisbon"/>
    <n v="2202.19"/>
  </r>
  <r>
    <n v="10663"/>
    <d v="2022-12-19T00:00:00"/>
    <x v="1"/>
    <n v="2.95"/>
    <n v="746"/>
    <s v="In-store "/>
    <x v="2"/>
    <s v="Joao Silva"/>
    <s v="Portugal"/>
    <s v="Lisbon"/>
    <n v="2200.7000000000003"/>
  </r>
  <r>
    <n v="10664"/>
    <d v="2022-12-19T00:00:00"/>
    <x v="2"/>
    <n v="4.99"/>
    <n v="201"/>
    <s v="In-store "/>
    <x v="2"/>
    <s v="Joao Silva"/>
    <s v="Portugal"/>
    <s v="Lisbon"/>
    <n v="1002.99"/>
  </r>
  <r>
    <n v="10665"/>
    <d v="2022-12-20T00:00:00"/>
    <x v="3"/>
    <n v="12.99"/>
    <n v="647"/>
    <s v="In-store "/>
    <x v="2"/>
    <s v="Joao Silva"/>
    <s v="Portugal"/>
    <s v="Lisbon"/>
    <n v="8404.5300000000007"/>
  </r>
  <r>
    <n v="10666"/>
    <d v="2022-12-20T00:00:00"/>
    <x v="4"/>
    <n v="9.9499999999999993"/>
    <n v="222"/>
    <s v="In-store "/>
    <x v="2"/>
    <s v="Joao Silva"/>
    <s v="Portugal"/>
    <s v="Lisbon"/>
    <n v="2208.8999999999996"/>
  </r>
  <r>
    <n v="10667"/>
    <d v="2022-12-20T00:00:00"/>
    <x v="0"/>
    <n v="3.49"/>
    <n v="631"/>
    <s v="In-store "/>
    <x v="2"/>
    <s v="Joao Silva"/>
    <s v="Portugal"/>
    <s v="Lisbon"/>
    <n v="2202.19"/>
  </r>
  <r>
    <n v="10668"/>
    <d v="2022-12-20T00:00:00"/>
    <x v="1"/>
    <n v="2.95"/>
    <n v="746"/>
    <s v="In-store "/>
    <x v="2"/>
    <s v="Joao Silva"/>
    <s v="Portugal"/>
    <s v="Lisbon"/>
    <n v="2200.7000000000003"/>
  </r>
  <r>
    <n v="10669"/>
    <d v="2022-12-20T00:00:00"/>
    <x v="2"/>
    <n v="4.99"/>
    <n v="201"/>
    <s v="In-store "/>
    <x v="2"/>
    <s v="Joao Silva"/>
    <s v="Portugal"/>
    <s v="Lisbon"/>
    <n v="1002.99"/>
  </r>
  <r>
    <n v="10670"/>
    <d v="2022-12-21T00:00:00"/>
    <x v="3"/>
    <n v="12.99"/>
    <n v="678"/>
    <s v="In-store "/>
    <x v="2"/>
    <s v="Joao Silva"/>
    <s v="Portugal"/>
    <s v="Lisbon"/>
    <n v="8807.2199999999993"/>
  </r>
  <r>
    <n v="10671"/>
    <d v="2022-12-21T00:00:00"/>
    <x v="4"/>
    <n v="9.9499999999999993"/>
    <n v="222"/>
    <s v="In-store "/>
    <x v="2"/>
    <s v="Joao Silva"/>
    <s v="Portugal"/>
    <s v="Lisbon"/>
    <n v="2208.8999999999996"/>
  </r>
  <r>
    <n v="10672"/>
    <d v="2022-12-21T00:00:00"/>
    <x v="0"/>
    <n v="3.49"/>
    <n v="631"/>
    <s v="In-store "/>
    <x v="2"/>
    <s v="Joao Silva"/>
    <s v="Portugal"/>
    <s v="Lisbon"/>
    <n v="2202.19"/>
  </r>
  <r>
    <n v="10673"/>
    <d v="2022-12-21T00:00:00"/>
    <x v="1"/>
    <n v="2.95"/>
    <n v="746"/>
    <s v="In-store "/>
    <x v="2"/>
    <s v="Joao Silva"/>
    <s v="Portugal"/>
    <s v="Lisbon"/>
    <n v="2200.7000000000003"/>
  </r>
  <r>
    <n v="10674"/>
    <d v="2022-12-21T00:00:00"/>
    <x v="2"/>
    <n v="4.99"/>
    <n v="201"/>
    <s v="In-store "/>
    <x v="2"/>
    <s v="Joao Silva"/>
    <s v="Portugal"/>
    <s v="Lisbon"/>
    <n v="1002.99"/>
  </r>
  <r>
    <n v="10675"/>
    <d v="2022-12-22T00:00:00"/>
    <x v="3"/>
    <n v="12.99"/>
    <n v="678"/>
    <s v="In-store "/>
    <x v="2"/>
    <s v="Joao Silva"/>
    <s v="Portugal"/>
    <s v="Lisbon"/>
    <n v="8807.2199999999993"/>
  </r>
  <r>
    <n v="10676"/>
    <d v="2022-12-22T00:00:00"/>
    <x v="4"/>
    <n v="9.9499999999999993"/>
    <n v="242"/>
    <s v="In-store "/>
    <x v="2"/>
    <s v="Joao Silva"/>
    <s v="Portugal"/>
    <s v="Lisbon"/>
    <n v="2407.8999999999996"/>
  </r>
  <r>
    <n v="10677"/>
    <d v="2022-12-22T00:00:00"/>
    <x v="0"/>
    <n v="3.49"/>
    <n v="631"/>
    <s v="In-store "/>
    <x v="2"/>
    <s v="Joao Silva"/>
    <s v="Portugal"/>
    <s v="Lisbon"/>
    <n v="2202.19"/>
  </r>
  <r>
    <n v="10678"/>
    <d v="2022-12-22T00:00:00"/>
    <x v="1"/>
    <n v="2.95"/>
    <n v="746"/>
    <s v="In-store "/>
    <x v="2"/>
    <s v="Joao Silva"/>
    <s v="Portugal"/>
    <s v="Lisbon"/>
    <n v="2200.7000000000003"/>
  </r>
  <r>
    <n v="10679"/>
    <d v="2022-12-22T00:00:00"/>
    <x v="2"/>
    <n v="4.99"/>
    <n v="201"/>
    <s v="In-store "/>
    <x v="2"/>
    <s v="Joao Silva"/>
    <s v="Portugal"/>
    <s v="Lisbon"/>
    <n v="1002.99"/>
  </r>
  <r>
    <n v="10680"/>
    <d v="2022-12-23T00:00:00"/>
    <x v="3"/>
    <n v="12.99"/>
    <n v="647"/>
    <s v="In-store "/>
    <x v="2"/>
    <s v="Joao Silva"/>
    <s v="Portugal"/>
    <s v="Lisbon"/>
    <n v="8404.5300000000007"/>
  </r>
  <r>
    <n v="10681"/>
    <d v="2022-12-23T00:00:00"/>
    <x v="4"/>
    <n v="9.9499999999999993"/>
    <n v="242"/>
    <s v="In-store "/>
    <x v="2"/>
    <s v="Joao Silva"/>
    <s v="Portugal"/>
    <s v="Lisbon"/>
    <n v="2407.8999999999996"/>
  </r>
  <r>
    <n v="10682"/>
    <d v="2022-12-23T00:00:00"/>
    <x v="0"/>
    <n v="3.49"/>
    <n v="631"/>
    <s v="In-store "/>
    <x v="2"/>
    <s v="Joao Silva"/>
    <s v="Portugal"/>
    <s v="Lisbon"/>
    <n v="2202.19"/>
  </r>
  <r>
    <n v="10683"/>
    <d v="2022-12-23T00:00:00"/>
    <x v="1"/>
    <n v="2.95"/>
    <n v="678"/>
    <s v="In-store "/>
    <x v="2"/>
    <s v="Joao Silva"/>
    <s v="Portugal"/>
    <s v="Lisbon"/>
    <n v="2000.1000000000001"/>
  </r>
  <r>
    <n v="10684"/>
    <d v="2022-12-23T00:00:00"/>
    <x v="2"/>
    <n v="4.99"/>
    <n v="201"/>
    <s v="In-store "/>
    <x v="2"/>
    <s v="Joao Silva"/>
    <s v="Portugal"/>
    <s v="Lisbon"/>
    <n v="1002.99"/>
  </r>
  <r>
    <n v="10685"/>
    <d v="2022-12-24T00:00:00"/>
    <x v="3"/>
    <n v="12.99"/>
    <n v="678"/>
    <s v="In-store "/>
    <x v="2"/>
    <s v="Joao Silva"/>
    <s v="Portugal"/>
    <s v="Lisbon"/>
    <n v="8807.2199999999993"/>
  </r>
  <r>
    <n v="10686"/>
    <d v="2022-12-24T00:00:00"/>
    <x v="4"/>
    <n v="9.9499999999999993"/>
    <n v="242"/>
    <s v="In-store "/>
    <x v="2"/>
    <s v="Joao Silva"/>
    <s v="Portugal"/>
    <s v="Lisbon"/>
    <n v="2407.8999999999996"/>
  </r>
  <r>
    <n v="10687"/>
    <d v="2022-12-24T00:00:00"/>
    <x v="0"/>
    <n v="3.49"/>
    <n v="631"/>
    <s v="In-store "/>
    <x v="2"/>
    <s v="Walter Muller"/>
    <s v="Germany"/>
    <s v="Berlin"/>
    <n v="2202.19"/>
  </r>
  <r>
    <n v="10688"/>
    <d v="2022-12-24T00:00:00"/>
    <x v="1"/>
    <n v="2.95"/>
    <n v="678"/>
    <s v="In-store "/>
    <x v="2"/>
    <s v="Walter Muller"/>
    <s v="Germany"/>
    <s v="Berlin"/>
    <n v="2000.1000000000001"/>
  </r>
  <r>
    <n v="10689"/>
    <d v="2022-12-24T00:00:00"/>
    <x v="2"/>
    <n v="4.99"/>
    <n v="201"/>
    <s v="In-store "/>
    <x v="2"/>
    <s v="Walter Muller"/>
    <s v="Germany"/>
    <s v="Berlin"/>
    <n v="1002.99"/>
  </r>
  <r>
    <n v="10690"/>
    <d v="2022-12-25T00:00:00"/>
    <x v="3"/>
    <n v="12.99"/>
    <n v="678"/>
    <s v="In-store "/>
    <x v="2"/>
    <s v="Walter Muller"/>
    <s v="Germany"/>
    <s v="Berlin"/>
    <n v="8807.2199999999993"/>
  </r>
  <r>
    <n v="10691"/>
    <d v="2022-12-25T00:00:00"/>
    <x v="4"/>
    <n v="9.9499999999999993"/>
    <n v="262"/>
    <s v="In-store "/>
    <x v="2"/>
    <s v="Walter Muller"/>
    <s v="Germany"/>
    <s v="Berlin"/>
    <n v="2606.8999999999996"/>
  </r>
  <r>
    <n v="10692"/>
    <d v="2022-12-25T00:00:00"/>
    <x v="0"/>
    <n v="3.49"/>
    <n v="631"/>
    <s v="In-store "/>
    <x v="2"/>
    <s v="Walter Muller"/>
    <s v="Germany"/>
    <s v="Berlin"/>
    <n v="2202.19"/>
  </r>
  <r>
    <n v="10693"/>
    <d v="2022-12-25T00:00:00"/>
    <x v="1"/>
    <n v="2.95"/>
    <n v="678"/>
    <s v="In-store "/>
    <x v="2"/>
    <s v="Walter Muller"/>
    <s v="Germany"/>
    <s v="Berlin"/>
    <n v="2000.1000000000001"/>
  </r>
  <r>
    <n v="10694"/>
    <d v="2022-12-25T00:00:00"/>
    <x v="2"/>
    <n v="4.99"/>
    <n v="201"/>
    <s v="In-store "/>
    <x v="2"/>
    <s v="Walter Muller"/>
    <s v="Germany"/>
    <s v="Berlin"/>
    <n v="1002.99"/>
  </r>
  <r>
    <n v="10695"/>
    <d v="2022-12-26T00:00:00"/>
    <x v="3"/>
    <n v="12.99"/>
    <n v="693"/>
    <s v="In-store "/>
    <x v="2"/>
    <s v="Walter Muller"/>
    <s v="Germany"/>
    <s v="Berlin"/>
    <n v="9002.07"/>
  </r>
  <r>
    <n v="10696"/>
    <d v="2022-12-26T00:00:00"/>
    <x v="4"/>
    <n v="9.9499999999999993"/>
    <n v="282"/>
    <s v="In-store "/>
    <x v="2"/>
    <s v="Walter Muller"/>
    <s v="Germany"/>
    <s v="Berlin"/>
    <n v="2805.8999999999996"/>
  </r>
  <r>
    <n v="10697"/>
    <d v="2022-12-26T00:00:00"/>
    <x v="0"/>
    <n v="3.49"/>
    <n v="631"/>
    <s v="In-store "/>
    <x v="2"/>
    <s v="Walter Muller"/>
    <s v="Germany"/>
    <s v="Berlin"/>
    <n v="2202.19"/>
  </r>
  <r>
    <n v="10698"/>
    <d v="2022-12-26T00:00:00"/>
    <x v="1"/>
    <n v="2.95"/>
    <n v="678"/>
    <s v="In-store "/>
    <x v="2"/>
    <s v="Walter Muller"/>
    <s v="Germany"/>
    <s v="Berlin"/>
    <n v="2000.1000000000001"/>
  </r>
  <r>
    <n v="10699"/>
    <d v="2022-12-26T00:00:00"/>
    <x v="2"/>
    <n v="4.99"/>
    <n v="201"/>
    <s v="In-store "/>
    <x v="2"/>
    <s v="Walter Muller"/>
    <s v="Germany"/>
    <s v="Berlin"/>
    <n v="1002.99"/>
  </r>
  <r>
    <n v="10700"/>
    <d v="2022-12-27T00:00:00"/>
    <x v="3"/>
    <n v="12.99"/>
    <n v="693"/>
    <s v="In-store "/>
    <x v="2"/>
    <s v="Walter Muller"/>
    <s v="Germany"/>
    <s v="Berlin"/>
    <n v="9002.07"/>
  </r>
  <r>
    <n v="10701"/>
    <d v="2022-12-27T00:00:00"/>
    <x v="4"/>
    <n v="9.9499999999999993"/>
    <n v="282"/>
    <s v="In-store "/>
    <x v="2"/>
    <s v="Walter Muller"/>
    <s v="Germany"/>
    <s v="Berlin"/>
    <n v="2805.8999999999996"/>
  </r>
  <r>
    <n v="10702"/>
    <d v="2022-12-27T00:00:00"/>
    <x v="0"/>
    <n v="3.49"/>
    <n v="631"/>
    <s v="In-store "/>
    <x v="2"/>
    <s v="Walter Muller"/>
    <s v="Germany"/>
    <s v="Berlin"/>
    <n v="2202.19"/>
  </r>
  <r>
    <n v="10703"/>
    <d v="2022-12-27T00:00:00"/>
    <x v="1"/>
    <n v="2.95"/>
    <n v="678"/>
    <s v="In-store "/>
    <x v="0"/>
    <s v="Walter Muller"/>
    <s v="Germany"/>
    <s v="Berlin"/>
    <n v="2000.1000000000001"/>
  </r>
  <r>
    <n v="10704"/>
    <d v="2022-12-27T00:00:00"/>
    <x v="2"/>
    <n v="4.99"/>
    <n v="201"/>
    <s v="Drive-thru "/>
    <x v="0"/>
    <s v="Walter Muller"/>
    <s v="Germany"/>
    <s v="Berlin"/>
    <n v="1002.99"/>
  </r>
  <r>
    <n v="10705"/>
    <d v="2022-12-28T00:00:00"/>
    <x v="3"/>
    <n v="12.99"/>
    <n v="724"/>
    <s v="Drive-thru "/>
    <x v="0"/>
    <s v="Walter Muller"/>
    <s v="Germany"/>
    <s v="Berlin"/>
    <n v="9404.76"/>
  </r>
  <r>
    <n v="10706"/>
    <d v="2022-12-28T00:00:00"/>
    <x v="4"/>
    <n v="9.9499999999999993"/>
    <n v="302"/>
    <s v="Drive-thru "/>
    <x v="0"/>
    <s v="Walter Muller"/>
    <s v="Germany"/>
    <s v="Berlin"/>
    <n v="3004.8999999999996"/>
  </r>
  <r>
    <n v="10707"/>
    <d v="2022-12-28T00:00:00"/>
    <x v="0"/>
    <n v="3.49"/>
    <n v="631"/>
    <s v="Drive-thru "/>
    <x v="0"/>
    <s v="Walter Muller"/>
    <s v="Germany"/>
    <s v="Berlin"/>
    <n v="2202.19"/>
  </r>
  <r>
    <n v="10708"/>
    <d v="2022-12-28T00:00:00"/>
    <x v="1"/>
    <n v="2.95"/>
    <n v="678"/>
    <s v="Drive-thru "/>
    <x v="0"/>
    <s v="Walter Muller"/>
    <s v="Germany"/>
    <s v="Berlin"/>
    <n v="2000.1000000000001"/>
  </r>
  <r>
    <n v="10709"/>
    <d v="2022-12-28T00:00:00"/>
    <x v="2"/>
    <n v="4.99"/>
    <n v="201"/>
    <s v="Drive-thru "/>
    <x v="0"/>
    <s v="Walter Muller"/>
    <s v="Germany"/>
    <s v="Berlin"/>
    <n v="1002.99"/>
  </r>
  <r>
    <n v="10710"/>
    <d v="2022-12-29T00:00:00"/>
    <x v="3"/>
    <n v="12.99"/>
    <n v="755"/>
    <s v="Drive-thru "/>
    <x v="0"/>
    <s v="Walter Muller"/>
    <s v="Germany"/>
    <s v="Berlin"/>
    <n v="9807.4500000000007"/>
  </r>
  <r>
    <n v="10711"/>
    <d v="2022-12-29T00:00:00"/>
    <x v="4"/>
    <n v="9.9499999999999993"/>
    <n v="282"/>
    <s v="Drive-thru "/>
    <x v="0"/>
    <s v="Walter Muller"/>
    <s v="Germany"/>
    <s v="Berlin"/>
    <n v="2805.8999999999996"/>
  </r>
  <r>
    <n v="10712"/>
    <d v="2022-12-29T00:00:00"/>
    <x v="0"/>
    <n v="3.49"/>
    <n v="631"/>
    <s v="Drive-thru "/>
    <x v="0"/>
    <s v="Walter Muller"/>
    <s v="Germany"/>
    <s v="Berlin"/>
    <n v="2202.19"/>
  </r>
  <r>
    <n v="10713"/>
    <d v="2022-12-29T00:00:00"/>
    <x v="1"/>
    <n v="2.95"/>
    <n v="678"/>
    <s v="Drive-thru "/>
    <x v="0"/>
    <s v="Walter Muller"/>
    <s v="Germany"/>
    <s v="Berlin"/>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9C90052-A7EF-4339-BBB5-6CA23678D613}" name="PivotTable14" cacheId="0" applyNumberFormats="0" applyBorderFormats="0" applyFontFormats="0" applyPatternFormats="0" applyAlignmentFormats="0" applyWidthHeightFormats="1" dataCaption="Values" updatedVersion="8" minRefreshableVersion="3" useAutoFormatting="1" rowGrandTotals="0" itemPrintTitles="1" createdVersion="8" indent="0" compact="0" outline="1" outlineData="1" compactData="0" multipleFieldFilters="0">
  <location ref="A14:A15" firstHeaderRow="1" firstDataRow="1" firstDataCol="0"/>
  <pivotFields count="11">
    <pivotField compact="0" subtotalTop="0" showAll="0"/>
    <pivotField compact="0" numFmtId="14" subtotalTop="0" showAll="0"/>
    <pivotField compact="0" subtotalTop="0" showAll="0"/>
    <pivotField compact="0" subtotalTop="0" showAll="0"/>
    <pivotField compact="0" numFmtId="1" subtotalTop="0" showAll="0"/>
    <pivotField compact="0" subtotalTop="0" showAll="0"/>
    <pivotField compact="0" subtotalTop="0" showAll="0"/>
    <pivotField compact="0" subtotalTop="0" showAll="0"/>
    <pivotField compact="0" subtotalTop="0" showAll="0"/>
    <pivotField compact="0" subtotalTop="0" showAll="0"/>
    <pivotField dataField="1" compact="0" subtotalTop="0" showAll="0"/>
  </pivotFields>
  <rowItems count="1">
    <i/>
  </rowItems>
  <colItems count="1">
    <i/>
  </colItems>
  <dataFields count="1">
    <dataField name="Total Revenue" fld="10" baseField="0" baseItem="1240137920" numFmtId="165"/>
  </dataFields>
  <formats count="1">
    <format dxfId="7">
      <pivotArea outline="0" collapsedLevelsAreSubtotals="1" fieldPosition="0"/>
    </format>
  </formats>
  <pivotTableStyleInfo name="PivotStyleMedium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4BDC7A-E776-45D1-AF8A-9BF86118D497}" name="PivotTable13" cacheId="0" applyNumberFormats="0" applyBorderFormats="0" applyFontFormats="0" applyPatternFormats="0" applyAlignmentFormats="0" applyWidthHeightFormats="1" dataCaption="Values" updatedVersion="8" minRefreshableVersion="3" useAutoFormatting="1" rowGrandTotals="0" itemPrintTitles="1" createdVersion="8" indent="0" compact="0" outline="1" outlineData="1" compactData="0" multipleFieldFilters="0">
  <location ref="A6:B11" firstHeaderRow="1" firstDataRow="1" firstDataCol="1"/>
  <pivotFields count="11">
    <pivotField compact="0" subtotalTop="0" showAll="0"/>
    <pivotField compact="0" numFmtId="14" subtotalTop="0" showAll="0"/>
    <pivotField axis="axisRow" compact="0" subtotalTop="0"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compact="0" subtotalTop="0" showAll="0"/>
    <pivotField dataField="1" compact="0" numFmtId="1" subtotalTop="0" showAll="0"/>
    <pivotField compact="0" subtotalTop="0" showAll="0"/>
    <pivotField compact="0" subtotalTop="0" showAll="0"/>
    <pivotField compact="0" subtotalTop="0" showAll="0"/>
    <pivotField compact="0" subtotalTop="0" showAll="0"/>
    <pivotField compact="0" subtotalTop="0" showAll="0"/>
    <pivotField compact="0" subtotalTop="0" showAll="0"/>
  </pivotFields>
  <rowFields count="1">
    <field x="2"/>
  </rowFields>
  <rowItems count="5">
    <i>
      <x/>
    </i>
    <i>
      <x v="3"/>
    </i>
    <i>
      <x v="1"/>
    </i>
    <i>
      <x v="2"/>
    </i>
    <i>
      <x v="4"/>
    </i>
  </rowItems>
  <colItems count="1">
    <i/>
  </colItems>
  <dataFields count="1">
    <dataField name="Sum of Quantity" fld="4" baseField="0" baseItem="0"/>
  </dataFields>
  <formats count="8">
    <format dxfId="15">
      <pivotArea fieldPosition="0">
        <references count="1">
          <reference field="2" count="1">
            <x v="1"/>
          </reference>
        </references>
      </pivotArea>
    </format>
    <format dxfId="14">
      <pivotArea dataOnly="0" labelOnly="1" outline="0" fieldPosition="0">
        <references count="1">
          <reference field="2" count="1">
            <x v="1"/>
          </reference>
        </references>
      </pivotArea>
    </format>
    <format dxfId="13">
      <pivotArea fieldPosition="0">
        <references count="1">
          <reference field="2" count="1">
            <x v="1"/>
          </reference>
        </references>
      </pivotArea>
    </format>
    <format dxfId="12">
      <pivotArea dataOnly="0" labelOnly="1" outline="0" fieldPosition="0">
        <references count="1">
          <reference field="2" count="1">
            <x v="1"/>
          </reference>
        </references>
      </pivotArea>
    </format>
    <format dxfId="11">
      <pivotArea fieldPosition="0">
        <references count="1">
          <reference field="2" count="1">
            <x v="0"/>
          </reference>
        </references>
      </pivotArea>
    </format>
    <format dxfId="10">
      <pivotArea dataOnly="0" labelOnly="1" outline="0" fieldPosition="0">
        <references count="1">
          <reference field="2" count="1">
            <x v="0"/>
          </reference>
        </references>
      </pivotArea>
    </format>
    <format dxfId="9">
      <pivotArea fieldPosition="0">
        <references count="1">
          <reference field="2" count="1">
            <x v="0"/>
          </reference>
        </references>
      </pivotArea>
    </format>
    <format dxfId="8">
      <pivotArea dataOnly="0" labelOnly="1" outline="0" fieldPosition="0">
        <references count="1">
          <reference field="2" count="1">
            <x v="0"/>
          </reference>
        </references>
      </pivotArea>
    </format>
  </formats>
  <pivotTableStyleInfo name="PivotStyleMedium17"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9D40E16-79A2-4B92-8EC2-53BA896E559F}" name="PivotTable15" cacheId="0" applyNumberFormats="0" applyBorderFormats="0" applyFontFormats="0" applyPatternFormats="0" applyAlignmentFormats="0" applyWidthHeightFormats="1" dataCaption="Values" updatedVersion="8" minRefreshableVersion="3" useAutoFormatting="1" rowGrandTotals="0" itemPrintTitles="1" createdVersion="8" indent="0" compact="0" outline="1" outlineData="1" compactData="0" multipleFieldFilters="0">
  <location ref="A18:C21" firstHeaderRow="0" firstDataRow="1" firstDataCol="1"/>
  <pivotFields count="11">
    <pivotField compact="0" subtotalTop="0" showAll="0"/>
    <pivotField compact="0" numFmtId="14" subtotalTop="0" showAll="0"/>
    <pivotField compact="0" subtotalTop="0" showAll="0"/>
    <pivotField compact="0" subtotalTop="0" showAll="0"/>
    <pivotField compact="0" numFmtId="1" subtotalTop="0" showAll="0"/>
    <pivotField compact="0" subtotalTop="0" showAll="0"/>
    <pivotField axis="axisRow" compact="0" subtotalTop="0" showAll="0" sortType="descending">
      <items count="4">
        <item x="2"/>
        <item x="1"/>
        <item x="0"/>
        <item t="default"/>
      </items>
      <autoSortScope>
        <pivotArea dataOnly="0" outline="0" fieldPosition="0">
          <references count="1">
            <reference field="4294967294" count="1" selected="0">
              <x v="0"/>
            </reference>
          </references>
        </pivotArea>
      </autoSortScope>
    </pivotField>
    <pivotField compact="0" subtotalTop="0" showAll="0"/>
    <pivotField compact="0" subtotalTop="0" showAll="0"/>
    <pivotField compact="0" subtotalTop="0" showAll="0"/>
    <pivotField dataField="1" compact="0" subtotalTop="0" showAll="0"/>
  </pivotFields>
  <rowFields count="1">
    <field x="6"/>
  </rowFields>
  <rowItems count="3">
    <i>
      <x v="1"/>
    </i>
    <i>
      <x/>
    </i>
    <i>
      <x v="2"/>
    </i>
  </rowItems>
  <colFields count="1">
    <field x="-2"/>
  </colFields>
  <colItems count="2">
    <i>
      <x/>
    </i>
    <i i="1">
      <x v="1"/>
    </i>
  </colItems>
  <dataFields count="2">
    <dataField name="Sum of Revenue" fld="10" baseField="0" baseItem="0" numFmtId="165"/>
    <dataField name="Proportion of Revenue" fld="10" showDataAs="percentOfTotal" baseField="0" baseItem="0" numFmtId="10"/>
  </dataFields>
  <formats count="4">
    <format dxfId="19">
      <pivotArea outline="0" collapsedLevelsAreSubtotals="1" fieldPosition="0"/>
    </format>
    <format dxfId="18">
      <pivotArea outline="0" fieldPosition="0">
        <references count="1">
          <reference field="4294967294" count="1">
            <x v="1"/>
          </reference>
        </references>
      </pivotArea>
    </format>
    <format dxfId="17">
      <pivotArea fieldPosition="0">
        <references count="2">
          <reference field="4294967294" count="1" selected="0">
            <x v="1"/>
          </reference>
          <reference field="6" count="1">
            <x v="1"/>
          </reference>
        </references>
      </pivotArea>
    </format>
    <format dxfId="16">
      <pivotArea dataOnly="0" labelOnly="1" outline="0" fieldPosition="0">
        <references count="1">
          <reference field="6"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Madrid" TargetMode="External"/><Relationship Id="rId13" Type="http://schemas.openxmlformats.org/officeDocument/2006/relationships/hyperlink" Target="https://www.bing.com/th?id=OSK.069131000560befb534af2ef73d1a94a&amp;qlt=95" TargetMode="External"/><Relationship Id="rId18" Type="http://schemas.openxmlformats.org/officeDocument/2006/relationships/hyperlink" Target="https://www.bing.com/images/search?form=xlimg&amp;q=France" TargetMode="External"/><Relationship Id="rId3" Type="http://schemas.openxmlformats.org/officeDocument/2006/relationships/hyperlink" Target="https://www.bing.com/th?id=OSK.3666846595b7a7ef3fd0663d5b9791f3&amp;qlt=95" TargetMode="External"/><Relationship Id="rId7" Type="http://schemas.openxmlformats.org/officeDocument/2006/relationships/hyperlink" Target="https://www.bing.com/th?id=OSK.e386323f2a6871f330f57aada50127b2&amp;qlt=95" TargetMode="External"/><Relationship Id="rId12" Type="http://schemas.openxmlformats.org/officeDocument/2006/relationships/hyperlink" Target="https://www.bing.com/images/search?form=xlimg&amp;q=Lisbon" TargetMode="External"/><Relationship Id="rId17" Type="http://schemas.openxmlformats.org/officeDocument/2006/relationships/hyperlink" Target="https://www.bing.com/th?id=OSK.3bedf56b22d99dfbb70510919895554c&amp;qlt=95" TargetMode="External"/><Relationship Id="rId2" Type="http://schemas.openxmlformats.org/officeDocument/2006/relationships/hyperlink" Target="https://www.bing.com/images/search?form=xlimg&amp;q=United%20Kingdom" TargetMode="External"/><Relationship Id="rId16" Type="http://schemas.openxmlformats.org/officeDocument/2006/relationships/hyperlink" Target="https://www.bing.com/images/search?form=xlimg&amp;q=Berlin" TargetMode="External"/><Relationship Id="rId20" Type="http://schemas.openxmlformats.org/officeDocument/2006/relationships/hyperlink" Target="https://www.bing.com/images/search?form=xlimg&amp;q=Paris" TargetMode="External"/><Relationship Id="rId1" Type="http://schemas.openxmlformats.org/officeDocument/2006/relationships/hyperlink" Target="https://www.bing.com/th?id=OSK.1a33b5115bfc290abc8869de29ebd567&amp;qlt=95" TargetMode="External"/><Relationship Id="rId6" Type="http://schemas.openxmlformats.org/officeDocument/2006/relationships/hyperlink" Target="https://www.bing.com/images/search?form=xlimg&amp;q=Spain" TargetMode="External"/><Relationship Id="rId11" Type="http://schemas.openxmlformats.org/officeDocument/2006/relationships/hyperlink" Target="https://www.bing.com/th?id=A4b5a83970a3725f61e6a26ab31b129a9&amp;qlt=95" TargetMode="External"/><Relationship Id="rId5" Type="http://schemas.openxmlformats.org/officeDocument/2006/relationships/hyperlink" Target="https://www.bing.com/th?id=OSK.2e5ae37a1125e977eb781fe1567bce8a&amp;qlt=95" TargetMode="External"/><Relationship Id="rId15" Type="http://schemas.openxmlformats.org/officeDocument/2006/relationships/hyperlink" Target="https://www.bing.com/th?id=OSK.1a2071cd1a8302d5bf962d7c7d77a6dc&amp;qlt=95" TargetMode="External"/><Relationship Id="rId10" Type="http://schemas.openxmlformats.org/officeDocument/2006/relationships/hyperlink" Target="https://www.bing.com/images/search?form=xlimg&amp;q=Portugal" TargetMode="External"/><Relationship Id="rId19" Type="http://schemas.openxmlformats.org/officeDocument/2006/relationships/hyperlink" Target="https://www.bing.com/th?id=A6b00508095c03aa462c27300110e0e0c&amp;qlt=95" TargetMode="External"/><Relationship Id="rId4" Type="http://schemas.openxmlformats.org/officeDocument/2006/relationships/hyperlink" Target="https://www.bing.com/images/search?form=xlimg&amp;q=London" TargetMode="External"/><Relationship Id="rId9" Type="http://schemas.openxmlformats.org/officeDocument/2006/relationships/hyperlink" Target="https://www.bing.com/th?id=OSK.ac063abfe1319d713bf3378911f73c22&amp;qlt=95" TargetMode="External"/><Relationship Id="rId14" Type="http://schemas.openxmlformats.org/officeDocument/2006/relationships/hyperlink" Target="https://www.bing.com/images/search?form=xlimg&amp;q=Germany"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Srd>
</file>

<file path=xl/richData/rdarray.xml><?xml version="1.0" encoding="utf-8"?>
<arrayData xmlns="http://schemas.microsoft.com/office/spreadsheetml/2017/richdata2" count="27">
  <a r="4">
    <v t="r">20</v>
    <v t="r">21</v>
    <v t="r">22</v>
    <v t="r">23</v>
  </a>
  <a r="1">
    <v t="s">English</v>
  </a>
  <a r="150">
    <v t="r">42</v>
    <v t="r">43</v>
    <v t="r">44</v>
    <v t="r">45</v>
    <v t="r">46</v>
    <v t="r">47</v>
    <v t="r">48</v>
    <v t="r">49</v>
    <v t="r">50</v>
    <v t="r">51</v>
    <v t="r">52</v>
    <v t="r">53</v>
    <v t="r">54</v>
    <v t="r">55</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s">Metropolitan Borough of Knowsley</v>
    <v t="r">158</v>
    <v t="s">Metropolitan Borough of Wirral</v>
    <v t="r">159</v>
    <v t="r">160</v>
    <v t="r">161</v>
    <v t="r">162</v>
    <v t="r">163</v>
    <v t="r">164</v>
    <v t="r">165</v>
    <v t="r">166</v>
    <v t="r">167</v>
    <v t="r">168</v>
    <v t="r">169</v>
    <v t="r">170</v>
    <v t="r">171</v>
    <v t="r">172</v>
    <v t="r">173</v>
    <v t="r">174</v>
    <v t="r">175</v>
    <v t="r">176</v>
    <v t="r">177</v>
    <v t="r">178</v>
    <v t="r">179</v>
    <v t="s">Outer Hebrides</v>
    <v t="r">180</v>
    <v t="r">181</v>
    <v t="r">182</v>
    <v t="r">183</v>
    <v t="r">184</v>
    <v t="r">185</v>
    <v t="r">186</v>
    <v t="r">187</v>
    <v t="r">188</v>
  </a>
  <a r="3">
    <v t="s">British Summer Time</v>
    <v t="s">Greenwich Mean Time Zone</v>
    <v t="s">Western European Time Zone</v>
  </a>
  <a r="1">
    <v t="r">200</v>
  </a>
  <a r="2">
    <v t="s">British Summer Time</v>
    <v t="s">Greenwich Mean Time Zone</v>
  </a>
  <a r="3">
    <v t="r">227</v>
    <v t="r">228</v>
    <v t="r">229</v>
  </a>
  <a r="1">
    <v t="s">Spanish</v>
  </a>
  <a r="59">
    <v t="r">248</v>
    <v t="r">249</v>
    <v t="r">250</v>
    <v t="r">251</v>
    <v t="r">252</v>
    <v t="r">253</v>
    <v t="r">254</v>
    <v t="r">255</v>
    <v t="r">256</v>
    <v t="r">257</v>
    <v t="r">258</v>
    <v t="r">259</v>
    <v t="r">260</v>
    <v t="r">261</v>
    <v t="r">262</v>
    <v t="r">263</v>
    <v t="r">264</v>
    <v t="r">265</v>
    <v t="r">266</v>
    <v t="s">Province of Cádiz</v>
    <v t="r">267</v>
    <v t="r">268</v>
    <v t="r">269</v>
    <v t="r">270</v>
    <v t="r">271</v>
    <v t="r">272</v>
    <v t="s">Province of Seville</v>
    <v t="s">Province of Granada</v>
    <v t="s">Province of Valladolid</v>
    <v t="r">273</v>
    <v t="r">274</v>
    <v t="s">Province of Segovia</v>
    <v t="r">275</v>
    <v t="s">Province of Palencia</v>
    <v t="r">276</v>
    <v t="r">277</v>
    <v t="r">278</v>
    <v t="r">279</v>
    <v t="r">280</v>
    <v t="r">281</v>
    <v t="r">282</v>
    <v t="r">283</v>
    <v t="s">Province of Jaén</v>
    <v t="r">284</v>
    <v t="r">285</v>
    <v t="r">286</v>
    <v t="r">287</v>
    <v t="r">288</v>
    <v t="s">Province of Burgos</v>
    <v t="s">Province of Málaga</v>
    <v t="r">289</v>
    <v t="s">Province of Huesca</v>
    <v t="s">Province of Soria</v>
    <v t="s">Province of Zamora</v>
    <v t="s">Province of Ciudad Real</v>
    <v t="s">Province of Teruel</v>
    <v t="s">Province of Guadalajara</v>
    <v t="r">290</v>
    <v t="s">Province of Las Palmas</v>
  </a>
  <a r="2">
    <v t="s">Central European Time Zone</v>
    <v t="s">Western European Time Zone</v>
  </a>
  <a r="2">
    <v t="s">José Luis Martínez-Almeida (Mayor)</v>
    <v t="r">301</v>
  </a>
  <a r="1">
    <v t="s">Central European Time Zone</v>
  </a>
  <a r="2">
    <v t="r">328</v>
    <v t="r">329</v>
  </a>
  <a r="1">
    <v t="s">Portuguese</v>
  </a>
  <a r="20">
    <v t="r">348</v>
    <v t="r">349</v>
    <v t="r">350</v>
    <v t="r">351</v>
    <v t="r">352</v>
    <v t="r">353</v>
    <v t="r">354</v>
    <v t="r">355</v>
    <v t="r">356</v>
    <v t="r">357</v>
    <v t="r">358</v>
    <v t="r">359</v>
    <v t="r">360</v>
    <v t="r">361</v>
    <v t="r">362</v>
    <v t="r">363</v>
    <v t="r">364</v>
    <v t="r">365</v>
    <v t="r">366</v>
    <v t="r">367</v>
  </a>
  <a r="1">
    <v t="s">Western European Time Zone</v>
  </a>
  <a r="2">
    <v t="s">Greenwich Mean Time Zone</v>
    <v t="s">Western European Time Zone</v>
  </a>
  <a r="4">
    <v t="r">400</v>
    <v t="r">401</v>
    <v t="r">402</v>
    <v t="r">402</v>
  </a>
  <a r="1">
    <v t="s">German</v>
  </a>
  <a r="16">
    <v t="r">420</v>
    <v t="r">387</v>
    <v t="r">421</v>
    <v t="r">422</v>
    <v t="r">423</v>
    <v t="r">424</v>
    <v t="s">Thuringia</v>
    <v t="r">425</v>
    <v t="r">426</v>
    <v t="r">427</v>
    <v t="r">428</v>
    <v t="r">429</v>
    <v t="r">430</v>
    <v t="r">431</v>
    <v t="r">432</v>
    <v t="r">433</v>
  </a>
  <a r="2">
    <v t="s">Central European Summer Time</v>
    <v t="s">Central European Time Zone</v>
  </a>
  <a r="1">
    <v t="r">445</v>
  </a>
  <a r="3">
    <v t="s">Central European Summer Time</v>
    <v t="s">Central European Time Zone</v>
    <v t="s">W. Europe Standard Time</v>
  </a>
  <a r="7">
    <v t="r">471</v>
    <v t="r">472</v>
    <v t="r">473</v>
    <v t="s">Jean Castex (Prime Minister)</v>
    <v t="r">474</v>
    <v t="r">475</v>
    <v t="r">476</v>
  </a>
  <a r="1">
    <v t="s">French</v>
  </a>
  <a r="132">
    <v t="r">494</v>
    <v t="r">458</v>
    <v t="r">495</v>
    <v t="s">Alsace</v>
    <v t="r">496</v>
    <v t="r">497</v>
    <v t="s">Brittany</v>
    <v t="s">Lorraine</v>
    <v t="r">498</v>
    <v t="r">499</v>
    <v t="r">500</v>
    <v t="r">501</v>
    <v t="r">502</v>
    <v t="r">503</v>
    <v t="r">504</v>
    <v t="r">505</v>
    <v t="r">506</v>
    <v t="r">507</v>
    <v t="r">508</v>
    <v t="s">Burgundy</v>
    <v t="s">Loire</v>
    <v t="r">509</v>
    <v t="s">Poitou-Charentes</v>
    <v t="r">510</v>
    <v t="r">511</v>
    <v t="r">512</v>
    <v t="r">513</v>
    <v t="r">514</v>
    <v t="r">515</v>
    <v t="r">516</v>
    <v t="s">Picardy</v>
    <v t="r">517</v>
    <v t="s">Limousin</v>
    <v t="r">518</v>
    <v t="r">519</v>
    <v t="s">Auvergne</v>
    <v t="r">520</v>
    <v t="r">521</v>
    <v t="s">Franche-Comté</v>
    <v t="r">522</v>
    <v t="s">Rhône-Alpes</v>
    <v t="s">Midi-Pyrénées</v>
    <v t="r">523</v>
    <v t="r">524</v>
    <v t="r">525</v>
    <v t="r">526</v>
    <v t="s">Languedoc-Roussillon</v>
    <v t="s">Nord-Pas-de-Calais</v>
    <v t="r">527</v>
    <v t="s">Aquitaine</v>
    <v t="r">528</v>
    <v t="r">529</v>
    <v t="r">530</v>
    <v t="r">531</v>
    <v t="r">532</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s">Lower Normandy</v>
    <v t="s">Upper Normandy</v>
    <v t="r">601</v>
    <v t="r">602</v>
    <v t="r">603</v>
    <v t="r">604</v>
    <v t="r">605</v>
    <v t="r">606</v>
    <v t="s">Champagne-Ardenne</v>
  </a>
  <a r="1">
    <v t="r">617</v>
  </a>
</arrayData>
</file>

<file path=xl/richData/rdrichvalue.xml><?xml version="1.0" encoding="utf-8"?>
<rvData xmlns="http://schemas.microsoft.com/office/spreadsheetml/2017/richdata" count="823">
  <rv s="0">
    <v>536870912</v>
    <v>United Kingdom</v>
    <v>b1a5155a-6bb2-4646-8f7c-3e6b3a53c831</v>
    <v>en-GB</v>
    <v>Map</v>
  </rv>
  <rv s="1">
    <fb>0.71714878141404492</fb>
    <v>28</v>
  </rv>
  <rv s="1">
    <fb>243610</fb>
    <v>29</v>
  </rv>
  <rv s="1">
    <fb>148000</fb>
    <v>29</v>
  </rv>
  <rv s="1">
    <fb>11</fb>
    <v>30</v>
  </rv>
  <rv s="1">
    <fb>44</fb>
    <v>31</v>
  </rv>
  <rv s="0">
    <v>536870912</v>
    <v>London</v>
    <v>8e0ba7b6-4225-fa8a-6369-1b5294e602a5</v>
    <v>en-GB</v>
    <v>Map</v>
  </rv>
  <rv s="1">
    <fb>379024.78700000001</fb>
    <v>29</v>
  </rv>
  <rv s="1">
    <fb>119.622711300166</fb>
    <v>32</v>
  </rv>
  <rv s="1">
    <fb>1.7381046008651101E-2</fb>
    <v>28</v>
  </rv>
  <rv s="1">
    <fb>5129.5277927901998</fb>
    <v>29</v>
  </rv>
  <rv s="1">
    <fb>1.68</fb>
    <v>30</v>
  </rv>
  <rv s="1">
    <fb>0.130657628239573</fb>
    <v>28</v>
  </rv>
  <rv s="1">
    <fb>80.351771267255202</fb>
    <v>33</v>
  </rv>
  <rv s="1">
    <fb>1.46</fb>
    <v>34</v>
  </rv>
  <rv s="1">
    <fb>2827113184695.5801</fb>
    <v>35</v>
  </rv>
  <rv s="1">
    <fb>1.0115456</fb>
    <v>28</v>
  </rv>
  <rv s="1">
    <fb>0.59995569999999998</fb>
    <v>28</v>
  </rv>
  <rv s="2">
    <v>0</v>
    <v>26</v>
    <v>36</v>
    <v>7</v>
    <v>0</v>
    <v>Image of United Kingdom</v>
  </rv>
  <rv s="1">
    <fb>3.6</fb>
    <v>33</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3">
    <v>0</v>
  </rv>
  <rv s="4">
    <v>https://www.bing.com/search?q=united+kingdom&amp;form=skydnc</v>
    <v>Learn more on Bing</v>
  </rv>
  <rv s="1">
    <fb>81.256097560975604</fb>
    <v>33</v>
  </rv>
  <rv s="1">
    <fb>1868152970000</fb>
    <v>35</v>
  </rv>
  <rv s="1">
    <fb>7</fb>
    <v>33</v>
  </rv>
  <rv s="1">
    <fb>10.130000000000001</fb>
    <v>34</v>
  </rv>
  <rv s="3">
    <v>1</v>
  </rv>
  <rv s="1">
    <fb>0.14794489889999998</fb>
    <v>28</v>
  </rv>
  <rv s="1">
    <fb>2.8117000000000001</fb>
    <v>30</v>
  </rv>
  <rv s="1">
    <fb>66834405</fb>
    <v>29</v>
  </rv>
  <rv s="1">
    <fb>0.22500000000000001</fb>
    <v>28</v>
  </rv>
  <rv s="1">
    <fb>0.26800000000000002</fb>
    <v>28</v>
  </rv>
  <rv s="1">
    <fb>0.42100000000000004</fb>
    <v>28</v>
  </rv>
  <rv s="1">
    <fb>2.7999999999999997E-2</fb>
    <v>28</v>
  </rv>
  <rv s="1">
    <fb>7.0999999999999994E-2</fb>
    <v>28</v>
  </rv>
  <rv s="1">
    <fb>0.11900000000000001</fb>
    <v>28</v>
  </rv>
  <rv s="1">
    <fb>0.16399999999999998</fb>
    <v>28</v>
  </rv>
  <rv s="1">
    <fb>0.62773998260497998</fb>
    <v>28</v>
  </rv>
  <rv s="0">
    <v>536870912</v>
    <v>Devon</v>
    <v>5ad1bd45-b1d3-1dd7-13e3-f0ecea97ece7</v>
    <v>en-GB</v>
    <v>Map</v>
  </rv>
  <rv s="0">
    <v>536870912</v>
    <v>Somerset</v>
    <v>2b333df9-032c-c9b1-0d74-88ea8c5befbd</v>
    <v>en-GB</v>
    <v>Map</v>
  </rv>
  <rv s="0">
    <v>536870912</v>
    <v>Lancashire</v>
    <v>d2ddd91b-d3db-c97c-d4e1-b66d033659fa</v>
    <v>en-GB</v>
    <v>Map</v>
  </rv>
  <rv s="0">
    <v>536870912</v>
    <v>England</v>
    <v>280d39e8-7217-6863-6980-a8c20c211c89</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3">
    <v>2</v>
  </rv>
  <rv s="1">
    <fb>0.255052921600669</fb>
    <v>28</v>
  </rv>
  <rv s="3">
    <v>3</v>
  </rv>
  <rv s="1">
    <fb>0.30599999999999999</fb>
    <v>28</v>
  </rv>
  <rv s="1">
    <fb>3.8510000705719E-2</fb>
    <v>37</v>
  </rv>
  <rv s="1">
    <fb>55908316</fb>
    <v>29</v>
  </rv>
  <rv s="5">
    <v>#VALUE!</v>
    <v>en-GB</v>
    <v>b1a5155a-6bb2-4646-8f7c-3e6b3a53c831</v>
    <v>536870912</v>
    <v>1</v>
    <v>20</v>
    <v>21</v>
    <v>United Kingdom</v>
    <v>24</v>
    <v>25</v>
    <v>Map</v>
    <v>26</v>
    <v>27</v>
    <v>GB</v>
    <v>1</v>
    <v>2</v>
    <v>3</v>
    <v>4</v>
    <v>5</v>
    <v>6</v>
    <v>7</v>
    <v>8</v>
    <v>9</v>
    <v>GBP</v>
    <v>The United Kingdom of Great Britain and Northern Ireland, simply known as the United Kingdom or Britain, is a country in Northwestern Europe, off the north-western coast of the continental mainland. It comprises England, Scotland, Wales, and Northern Ireland. It includes the island of Great Britain, the north-eastern part of the island of Ireland, and most of the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2023 population of over 68 million people.</v>
    <v>10</v>
    <v>11</v>
    <v>12</v>
    <v>13</v>
    <v>14</v>
    <v>15</v>
    <v>16</v>
    <v>17</v>
    <v>18</v>
    <v>19</v>
    <v>6</v>
    <v>24</v>
    <v>25</v>
    <v>26</v>
    <v>27</v>
    <v>28</v>
    <v>29</v>
    <v>United Kingdom</v>
    <v>God Save the Queen</v>
    <v>30</v>
    <v>United Kingdom of Great Britain and Northern Ireland</v>
    <v>31</v>
    <v>32</v>
    <v>33</v>
    <v>34</v>
    <v>35</v>
    <v>36</v>
    <v>37</v>
    <v>38</v>
    <v>39</v>
    <v>40</v>
    <v>41</v>
    <v>189</v>
    <v>190</v>
    <v>191</v>
    <v>192</v>
    <v>193</v>
    <v>United Kingdom</v>
    <v>194</v>
    <v>mdp/vdpid/242</v>
  </rv>
  <rv s="0">
    <v>536870912</v>
    <v>Greater London</v>
    <v>2ba8a441-178c-f2c0-26cb-a4b260b8c806</v>
    <v>en-GB</v>
    <v>Map</v>
  </rv>
  <rv s="1">
    <fb>1572</fb>
    <v>29</v>
  </rv>
  <rv s="2">
    <v>1</v>
    <v>26</v>
    <v>45</v>
    <v>7</v>
    <v>0</v>
    <v>Image of London</v>
  </rv>
  <rv s="1">
    <fb>51.500152399999997</fb>
    <v>46</v>
  </rv>
  <rv s="0">
    <v>805306368</v>
    <v>Sadiq Khan (Mayor)</v>
    <v>d7862dc2-4c03-1dc8-3412-7fe03041fdcb</v>
    <v>en-GB</v>
    <v>Generic</v>
  </rv>
  <rv s="3">
    <v>4</v>
  </rv>
  <rv s="4">
    <v>https://www.bing.com/search?q=london+england&amp;form=skydnc</v>
    <v>Learn more on Bing</v>
  </rv>
  <rv s="1">
    <fb>-0.12623619999999999</fb>
    <v>46</v>
  </rv>
  <rv s="1">
    <fb>9002488</fb>
    <v>29</v>
  </rv>
  <rv s="3">
    <v>5</v>
  </rv>
  <rv s="6">
    <v>#VALUE!</v>
    <v>en-GB</v>
    <v>8e0ba7b6-4225-fa8a-6369-1b5294e602a5</v>
    <v>536870912</v>
    <v>1</v>
    <v>42</v>
    <v>43</v>
    <v>London</v>
    <v>24</v>
    <v>25</v>
    <v>Map</v>
    <v>26</v>
    <v>44</v>
    <v>45</v>
    <v>196</v>
    <v>197</v>
    <v>0</v>
    <v>London is the capital and largest city of England and the United Kingdom, with a population of just under 9 million. It stands on the River Thames in south-east England at the head of a 50-mile estuary down to the North Sea, and has been a major settlement for two millennia. The City of London, its ancient core and financial centre, was founded by the Romans as Londinium and retains its medieval boundaries. The City of Westminster, to the west of the City of London, has for centuries hosted the national government and parliament. Since the 19th century, the name "London" has also referred to the metropolis around this core, historically split between the counties of Middlesex, Essex, Surrey, Kent, and Hertfordshire, which since 1965 has largely comprised Greater London, which is governed by 33 local authorities and the Greater London Authority.</v>
    <v>198</v>
    <v>199</v>
    <v>201</v>
    <v>202</v>
    <v>203</v>
    <v>London</v>
    <v>204</v>
    <v>205</v>
    <v>London</v>
    <v>mdp/vdpid/5471798185326280713</v>
  </rv>
  <rv s="0">
    <v>536870912</v>
    <v>Spain</v>
    <v>1baf9d59-f443-e9f4-6e49-de048a073e3f</v>
    <v>en-GB</v>
    <v>Map</v>
  </rv>
  <rv s="1">
    <fb>0.52577247440306896</fb>
    <v>28</v>
  </rv>
  <rv s="1">
    <fb>505370</fb>
    <v>29</v>
  </rv>
  <rv s="1">
    <fb>196000</fb>
    <v>29</v>
  </rv>
  <rv s="1">
    <fb>7.9</fb>
    <v>30</v>
  </rv>
  <rv s="1">
    <fb>34</fb>
    <v>31</v>
  </rv>
  <rv s="0">
    <v>536870912</v>
    <v>Madrid</v>
    <v>a497c067-c4c6-4bf4-9a5d-34fd30589bda</v>
    <v>en-GB</v>
    <v>Map</v>
  </rv>
  <rv s="1">
    <fb>244002.18</fb>
    <v>29</v>
  </rv>
  <rv s="1">
    <fb>110.96151904206</fb>
    <v>32</v>
  </rv>
  <rv s="1">
    <fb>6.9953624171701497E-3</fb>
    <v>28</v>
  </rv>
  <rv s="1">
    <fb>5355.9870055822103</fb>
    <v>29</v>
  </rv>
  <rv s="1">
    <fb>1.26</fb>
    <v>30</v>
  </rv>
  <rv s="1">
    <fb>0.36936209528965797</fb>
    <v>28</v>
  </rv>
  <rv s="1">
    <fb>72.955546118337793</fb>
    <v>33</v>
  </rv>
  <rv s="1">
    <fb>1.26</fb>
    <v>34</v>
  </rv>
  <rv s="1">
    <fb>1394116310768.6299</fb>
    <v>35</v>
  </rv>
  <rv s="1">
    <fb>1.0271029</fb>
    <v>28</v>
  </rv>
  <rv s="1">
    <fb>0.88853009999999999</fb>
    <v>28</v>
  </rv>
  <rv s="2">
    <v>2</v>
    <v>26</v>
    <v>55</v>
    <v>7</v>
    <v>0</v>
    <v>Image of Spain</v>
  </rv>
  <rv s="1">
    <fb>2.5</fb>
    <v>33</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3">
    <v>6</v>
  </rv>
  <rv s="4">
    <v>https://www.bing.com/search?q=spain&amp;form=skydnc</v>
    <v>Learn more on Bing</v>
  </rv>
  <rv s="1">
    <fb>83.334146341463395</fb>
    <v>33</v>
  </rv>
  <rv s="1">
    <fb>797285840000</fb>
    <v>35</v>
  </rv>
  <rv s="1">
    <fb>4</fb>
    <v>33</v>
  </rv>
  <rv s="1">
    <fb>5.6</fb>
    <v>34</v>
  </rv>
  <rv s="3">
    <v>7</v>
  </rv>
  <rv s="1">
    <fb>0.24229018520000001</fb>
    <v>28</v>
  </rv>
  <rv s="1">
    <fb>3.8723000000000001</fb>
    <v>30</v>
  </rv>
  <rv s="1">
    <fb>47076781</fb>
    <v>29</v>
  </rv>
  <rv s="1">
    <fb>0.23399999999999999</fb>
    <v>28</v>
  </rv>
  <rv s="1">
    <fb>0.254</fb>
    <v>28</v>
  </rv>
  <rv s="1">
    <fb>0.41</fb>
    <v>28</v>
  </rv>
  <rv s="1">
    <fb>2.1000000000000001E-2</fb>
    <v>28</v>
  </rv>
  <rv s="1">
    <fb>6.2E-2</fb>
    <v>28</v>
  </rv>
  <rv s="1">
    <fb>0.122</fb>
    <v>28</v>
  </rv>
  <rv s="1">
    <fb>0.17199999999999999</fb>
    <v>28</v>
  </rv>
  <rv s="1">
    <fb>0.57492000579834002</fb>
    <v>28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Community of Madrid</v>
    <v>854c08ed-f6d7-c812-1a3f-46928ae0597e</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3">
    <v>8</v>
  </rv>
  <rv s="1">
    <fb>0.14248211393678101</fb>
    <v>28</v>
  </rv>
  <rv s="3">
    <v>9</v>
  </rv>
  <rv s="1">
    <fb>0.47</fb>
    <v>28</v>
  </rv>
  <rv s="1">
    <fb>0.13958999633789099</fb>
    <v>37</v>
  </rv>
  <rv s="1">
    <fb>37927409</fb>
    <v>29</v>
  </rv>
  <rv s="5">
    <v>#VALUE!</v>
    <v>en-GB</v>
    <v>1baf9d59-f443-e9f4-6e49-de048a073e3f</v>
    <v>536870912</v>
    <v>1</v>
    <v>53</v>
    <v>21</v>
    <v>Spain</v>
    <v>24</v>
    <v>25</v>
    <v>Map</v>
    <v>26</v>
    <v>54</v>
    <v>ES</v>
    <v>208</v>
    <v>209</v>
    <v>210</v>
    <v>211</v>
    <v>212</v>
    <v>213</v>
    <v>214</v>
    <v>215</v>
    <v>216</v>
    <v>EUR</v>
    <v>Spain, or the Kingdom of Spain, is a country primarily located in Southwestern Europe, with parts of its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north by France, Andorra, and the Bay of Biscay; to the east and south by the Mediterranean Sea and Gibraltar; and to the west by Portugal and the Atlantic Ocean. It is the largest country in Southern Europe and the second-largest and fourth-most populous in the European Union. Spain's capital and largest city is Madrid; other major urban areas include Barcelona, Valencia, Zaragoza, Seville, Málaga, Murcia, Palma de Mallorca, Las Palmas de Gran Canaria, and Bilbao.</v>
    <v>217</v>
    <v>218</v>
    <v>219</v>
    <v>220</v>
    <v>221</v>
    <v>222</v>
    <v>223</v>
    <v>224</v>
    <v>225</v>
    <v>226</v>
    <v>213</v>
    <v>230</v>
    <v>231</v>
    <v>232</v>
    <v>233</v>
    <v>234</v>
    <v>235</v>
    <v>Spain</v>
    <v>Marcha Real</v>
    <v>236</v>
    <v>Spain</v>
    <v>237</v>
    <v>238</v>
    <v>239</v>
    <v>240</v>
    <v>241</v>
    <v>242</v>
    <v>243</v>
    <v>244</v>
    <v>245</v>
    <v>246</v>
    <v>247</v>
    <v>291</v>
    <v>292</v>
    <v>293</v>
    <v>294</v>
    <v>295</v>
    <v>Spain</v>
    <v>296</v>
    <v>mdp/vdpid/217</v>
  </rv>
  <rv s="1">
    <fb>604.29999999999995</fb>
    <v>29</v>
  </rv>
  <rv s="2">
    <v>3</v>
    <v>26</v>
    <v>62</v>
    <v>7</v>
    <v>0</v>
    <v>Image of Madrid</v>
  </rv>
  <rv s="1">
    <fb>40.416690899999999</fb>
    <v>46</v>
  </rv>
  <rv s="0">
    <v>805306368</v>
    <v>Manuela Carmena (Mayor)</v>
    <v>22b84f13-a006-51f6-9168-1a4d6061ea2f</v>
    <v>en-GB</v>
    <v>Generic</v>
  </rv>
  <rv s="3">
    <v>10</v>
  </rv>
  <rv s="4">
    <v>https://www.bing.com/search?q=madrid+spain&amp;form=skydnc</v>
    <v>Learn more on Bing</v>
  </rv>
  <rv s="1">
    <fb>-3.7003453999999998</fb>
    <v>46</v>
  </rv>
  <rv s="1">
    <fb>3233527</fb>
    <v>29</v>
  </rv>
  <rv s="3">
    <v>11</v>
  </rv>
  <rv s="7">
    <v>#VALUE!</v>
    <v>en-GB</v>
    <v>a497c067-c4c6-4bf4-9a5d-34fd30589bda</v>
    <v>536870912</v>
    <v>1</v>
    <v>59</v>
    <v>60</v>
    <v>Madrid</v>
    <v>24</v>
    <v>25</v>
    <v>Map</v>
    <v>26</v>
    <v>61</v>
    <v>252</v>
    <v>298</v>
    <v>207</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 Madrid lies on the River Manzanares in the central part of the Iberian Peninsula. Capital city of both Spain and the surrounding autonomous community of Madrid, it is also the political, economic and cultural centre of the country. The city is situated on an elevated plain about 300 km from the closest seaside location. The climate of Madrid features hot summers and cool winters.</v>
    <v>299</v>
    <v>300</v>
    <v>302</v>
    <v>303</v>
    <v>304</v>
    <v>Madrid</v>
    <v>305</v>
    <v>306</v>
    <v>Madrid</v>
    <v>mdp/vdpid/5669357583933112321</v>
  </rv>
  <rv s="0">
    <v>536870912</v>
    <v>Portugal</v>
    <v>9e917e65-c588-a0b7-f336-52fc6b5b2052</v>
    <v>en-GB</v>
    <v>Map</v>
  </rv>
  <rv s="1">
    <fb>0.39452940398253294</fb>
    <v>28</v>
  </rv>
  <rv s="1">
    <fb>92212</fb>
    <v>29</v>
  </rv>
  <rv s="1">
    <fb>52000</fb>
    <v>29</v>
  </rv>
  <rv s="1">
    <fb>8.5</fb>
    <v>30</v>
  </rv>
  <rv s="1">
    <fb>351</fb>
    <v>31</v>
  </rv>
  <rv s="0">
    <v>536870912</v>
    <v>Lisbon</v>
    <v>9d006cb5-bff4-48b4-9c83-443eaf418b11</v>
    <v>en-GB</v>
    <v>Map</v>
  </rv>
  <rv s="1">
    <fb>48741.764000000003</fb>
    <v>29</v>
  </rv>
  <rv s="1">
    <fb>110.624358614714</fb>
    <v>32</v>
  </rv>
  <rv s="1">
    <fb>3.3817841004612497E-3</fb>
    <v>28</v>
  </rv>
  <rv s="1">
    <fb>4662.6007998029399</fb>
    <v>29</v>
  </rv>
  <rv s="1">
    <fb>1.38</fb>
    <v>30</v>
  </rv>
  <rv s="1">
    <fb>0.34611423825368903</fb>
    <v>28</v>
  </rv>
  <rv s="1">
    <fb>77.024122555839</fb>
    <v>33</v>
  </rv>
  <rv s="1">
    <fb>1.54</fb>
    <v>34</v>
  </rv>
  <rv s="1">
    <fb>237686075634.698</fb>
    <v>35</v>
  </rv>
  <rv s="1">
    <fb>1.0618313000000001</fb>
    <v>28</v>
  </rv>
  <rv s="1">
    <fb>0.63935809999999993</fb>
    <v>28</v>
  </rv>
  <rv s="2">
    <v>4</v>
    <v>26</v>
    <v>71</v>
    <v>7</v>
    <v>0</v>
    <v>Image of Portugal</v>
  </rv>
  <rv s="1">
    <fb>3.1</fb>
    <v>33</v>
  </rv>
  <rv s="0">
    <v>805306368</v>
    <v>António Costa (Prime Minister)</v>
    <v>461f25f6-d38c-4199-a2e3-c82f6d34e8cb</v>
    <v>en-GB</v>
    <v>Generic</v>
  </rv>
  <rv s="0">
    <v>805306368</v>
    <v>Marcelo Rebelo de Sousa (President)</v>
    <v>cd15af88-d571-7e9f-0e69-8c7f54821ed3</v>
    <v>en-GB</v>
    <v>Generic</v>
  </rv>
  <rv s="3">
    <v>12</v>
  </rv>
  <rv s="4">
    <v>https://www.bing.com/search?q=portugal&amp;form=skydnc</v>
    <v>Learn more on Bing</v>
  </rv>
  <rv s="1">
    <fb>81.3243902439024</fb>
    <v>33</v>
  </rv>
  <rv s="1">
    <fb>61933604857.411003</fb>
    <v>35</v>
  </rv>
  <rv s="1">
    <fb>8</fb>
    <v>33</v>
  </rv>
  <rv s="1">
    <fb>3.78</fb>
    <v>34</v>
  </rv>
  <rv s="3">
    <v>13</v>
  </rv>
  <rv s="1">
    <fb>0.27650697260000001</fb>
    <v>28</v>
  </rv>
  <rv s="1">
    <fb>5.1239999999999997</fb>
    <v>30</v>
  </rv>
  <rv s="1">
    <fb>10269417</fb>
    <v>29</v>
  </rv>
  <rv s="1">
    <fb>0.221</fb>
    <v>28</v>
  </rv>
  <rv s="1">
    <fb>0.26700000000000002</fb>
    <v>28</v>
  </rv>
  <rv s="1">
    <fb>0.41600000000000004</fb>
    <v>28</v>
  </rv>
  <rv s="1">
    <fb>2.7000000000000003E-2</fb>
    <v>28</v>
  </rv>
  <rv s="1">
    <fb>7.400000000000001E-2</fb>
    <v>28</v>
  </rv>
  <rv s="1">
    <fb>0.124</fb>
    <v>28</v>
  </rv>
  <rv s="1">
    <fb>0.16500000000000001</fb>
    <v>28</v>
  </rv>
  <rv s="1">
    <fb>0.58811000823974602</fb>
    <v>28</v>
  </rv>
  <rv s="0">
    <v>536870912</v>
    <v>Madeira</v>
    <v>fd1c338d-a716-e095-102a-5ac3106ddd68</v>
    <v>en-GB</v>
    <v>Map</v>
  </rv>
  <rv s="0">
    <v>536870912</v>
    <v>Lisbon District</v>
    <v>9aabe4c9-f2ff-745a-22b7-741589d147d3</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3">
    <v>14</v>
  </rv>
  <rv s="1">
    <fb>0.227551770073532</fb>
    <v>28</v>
  </rv>
  <rv s="3">
    <v>15</v>
  </rv>
  <rv s="1">
    <fb>0.39799999999999996</fb>
    <v>28</v>
  </rv>
  <rv s="1">
    <fb>6.33400011062622E-2</fb>
    <v>37</v>
  </rv>
  <rv s="1">
    <fb>6753579</fb>
    <v>29</v>
  </rv>
  <rv s="5">
    <v>#VALUE!</v>
    <v>en-GB</v>
    <v>9e917e65-c588-a0b7-f336-52fc6b5b2052</v>
    <v>536870912</v>
    <v>1</v>
    <v>69</v>
    <v>21</v>
    <v>Portugal</v>
    <v>24</v>
    <v>25</v>
    <v>Map</v>
    <v>26</v>
    <v>70</v>
    <v>PT</v>
    <v>309</v>
    <v>310</v>
    <v>311</v>
    <v>312</v>
    <v>313</v>
    <v>314</v>
    <v>315</v>
    <v>316</v>
    <v>317</v>
    <v>EUR</v>
    <v>Portugal, officially the Portuguese Republic, is a country located on the Iberian Peninsula, in Southwestern Europe, and whose territory also includes the macaronesian archipelagos of the Azores, Madeira, and the Savage Islands. It features the westernmost point in continental Europe, and its Iberian portion is bordered to the west and south by the Atlantic Ocean and to the north and east by Spain, the sole country to have a land border with Portugal. Its archipelagos form two autonomous regions with their own regional governments. Lisbon is the capital and largest city by population.</v>
    <v>318</v>
    <v>319</v>
    <v>320</v>
    <v>321</v>
    <v>322</v>
    <v>323</v>
    <v>324</v>
    <v>325</v>
    <v>326</v>
    <v>327</v>
    <v>314</v>
    <v>330</v>
    <v>331</v>
    <v>332</v>
    <v>333</v>
    <v>334</v>
    <v>335</v>
    <v>Portugal</v>
    <v>A Portuguesa</v>
    <v>336</v>
    <v>Portugal</v>
    <v>337</v>
    <v>338</v>
    <v>339</v>
    <v>340</v>
    <v>341</v>
    <v>342</v>
    <v>343</v>
    <v>344</v>
    <v>345</v>
    <v>346</v>
    <v>347</v>
    <v>368</v>
    <v>369</v>
    <v>370</v>
    <v>371</v>
    <v>372</v>
    <v>Portugal</v>
    <v>373</v>
    <v>mdp/vdpid/193</v>
  </rv>
  <rv s="1">
    <fb>100.05</fb>
    <v>29</v>
  </rv>
  <rv s="2">
    <v>5</v>
    <v>26</v>
    <v>79</v>
    <v>7</v>
    <v>0</v>
    <v>Image of Lisbon</v>
  </rv>
  <rv s="4">
    <v>https://www.bing.com/search?q=lisbon+portugal&amp;form=skydnc</v>
    <v>Learn more on Bing</v>
  </rv>
  <rv s="1">
    <fb>544851</fb>
    <v>29</v>
  </rv>
  <rv s="3">
    <v>16</v>
  </rv>
  <rv s="8">
    <v>#VALUE!</v>
    <v>en-GB</v>
    <v>9d006cb5-bff4-48b4-9c83-443eaf418b11</v>
    <v>536870912</v>
    <v>1</v>
    <v>76</v>
    <v>77</v>
    <v>Lisbon</v>
    <v>78</v>
    <v>25</v>
    <v>Map</v>
    <v>26</v>
    <v>44</v>
    <v>349</v>
    <v>375</v>
    <v>308</v>
    <v>Lisbon is the capital and largest city of Portugal, with an estimated population of 545,796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376</v>
    <v>377</v>
    <v>Lisbon</v>
    <v>378</v>
    <v>379</v>
    <v>Lisbon</v>
    <v>mdp/vdpid/161498680</v>
  </rv>
  <rv s="0">
    <v>536870912</v>
    <v>Germany</v>
    <v>75c62d8e-1449-4e4d-b188-d9e88f878dd9</v>
    <v>en-GB</v>
    <v>Map</v>
  </rv>
  <rv s="1">
    <fb>0.47678612319670299</fb>
    <v>28</v>
  </rv>
  <rv s="1">
    <fb>357022</fb>
    <v>29</v>
  </rv>
  <rv s="1">
    <fb>180000</fb>
    <v>29</v>
  </rv>
  <rv s="1">
    <fb>9.5</fb>
    <v>30</v>
  </rv>
  <rv s="1">
    <fb>49</fb>
    <v>31</v>
  </rv>
  <rv s="0">
    <v>536870912</v>
    <v>Berlin</v>
    <v>42784943-7c23-7672-5527-06f89b965cdf</v>
    <v>en-GB</v>
    <v>Map</v>
  </rv>
  <rv s="1">
    <fb>727972.84</fb>
    <v>29</v>
  </rv>
  <rv s="1">
    <fb>112.854887342124</fb>
    <v>32</v>
  </rv>
  <rv s="1">
    <fb>1.4456670146976E-2</fb>
    <v>28</v>
  </rv>
  <rv s="1">
    <fb>7035.4829747167596</fb>
    <v>29</v>
  </rv>
  <rv s="1">
    <fb>1.56</fb>
    <v>30</v>
  </rv>
  <rv s="1">
    <fb>0.326912067781085</fb>
    <v>28</v>
  </rv>
  <rv s="1">
    <fb>78.862551056754995</fb>
    <v>33</v>
  </rv>
  <rv s="1">
    <fb>1.39</fb>
    <v>34</v>
  </rv>
  <rv s="1">
    <fb>3845630030823.52</fb>
    <v>35</v>
  </rv>
  <rv s="1">
    <fb>1.0402236</fb>
    <v>28</v>
  </rv>
  <rv s="1">
    <fb>0.70246649999999999</fb>
    <v>28</v>
  </rv>
  <rv s="2">
    <v>6</v>
    <v>26</v>
    <v>89</v>
    <v>7</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3">
    <v>17</v>
  </rv>
  <rv s="4">
    <v>https://www.bing.com/search?q=germany&amp;form=skydnc</v>
    <v>Learn more on Bing</v>
  </rv>
  <rv s="1">
    <fb>80.892682926829295</fb>
    <v>33</v>
  </rv>
  <rv s="1">
    <fb>2098173930000</fb>
    <v>35</v>
  </rv>
  <rv s="1">
    <fb>9.99</fb>
    <v>34</v>
  </rv>
  <rv s="3">
    <v>18</v>
  </rv>
  <rv s="1">
    <fb>0.12528421940000001</fb>
    <v>28</v>
  </rv>
  <rv s="1">
    <fb>4.2488000000000001</fb>
    <v>30</v>
  </rv>
  <rv s="1">
    <fb>83132799</fb>
    <v>29</v>
  </rv>
  <rv s="1">
    <fb>0.22800000000000001</fb>
    <v>28</v>
  </rv>
  <rv s="1">
    <fb>0.24600000000000002</fb>
    <v>28</v>
  </rv>
  <rv s="1">
    <fb>0.39600000000000002</fb>
    <v>28</v>
  </rv>
  <rv s="1">
    <fb>2.8999999999999998E-2</fb>
    <v>28</v>
  </rv>
  <rv s="1">
    <fb>7.5999999999999998E-2</fb>
    <v>28</v>
  </rv>
  <rv s="1">
    <fb>0.128</fb>
    <v>28</v>
  </rv>
  <rv s="1">
    <fb>0.17100000000000001</fb>
    <v>28</v>
  </rv>
  <rv s="1">
    <fb>0.60811000823974604</fb>
    <v>28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3">
    <v>19</v>
  </rv>
  <rv s="1">
    <fb>0.11505903952014901</fb>
    <v>28</v>
  </rv>
  <rv s="3">
    <v>20</v>
  </rv>
  <rv s="1">
    <fb>0.48799999999999999</fb>
    <v>28</v>
  </rv>
  <rv s="1">
    <fb>3.0429999828338602E-2</fb>
    <v>37</v>
  </rv>
  <rv s="1">
    <fb>64324835</fb>
    <v>29</v>
  </rv>
  <rv s="5">
    <v>#VALUE!</v>
    <v>en-GB</v>
    <v>75c62d8e-1449-4e4d-b188-d9e88f878dd9</v>
    <v>536870912</v>
    <v>1</v>
    <v>87</v>
    <v>21</v>
    <v>Germany</v>
    <v>24</v>
    <v>25</v>
    <v>Map</v>
    <v>26</v>
    <v>88</v>
    <v>DE</v>
    <v>382</v>
    <v>383</v>
    <v>384</v>
    <v>385</v>
    <v>386</v>
    <v>387</v>
    <v>388</v>
    <v>389</v>
    <v>390</v>
    <v>EUR</v>
    <v>Germany, officially the Federal Republic of Germany, is a country in Central Europe. It is the second-most populous country in Europe after Russia, and the most populous member state of the European Union. Germany is situated between the Baltic and North seas to the north, and the Alps to the south. Its 16 constituent states are bordered by Denmark to the north, Poland and the Czech Republic to the east, Austria and Switzerland to the south, and France, Luxembourg, Belgium, and the Netherlands to the west. The nation's capital and most populous city is Berlin and its main financial centre is Frankfurt; the largest urban area is the Ruhr.</v>
    <v>391</v>
    <v>392</v>
    <v>393</v>
    <v>394</v>
    <v>395</v>
    <v>396</v>
    <v>397</v>
    <v>398</v>
    <v>399</v>
    <v>327</v>
    <v>387</v>
    <v>403</v>
    <v>404</v>
    <v>405</v>
    <v>406</v>
    <v>28</v>
    <v>407</v>
    <v>Germany</v>
    <v>Deutschlandlied</v>
    <v>408</v>
    <v>Federal Republic of Germany</v>
    <v>409</v>
    <v>410</v>
    <v>411</v>
    <v>412</v>
    <v>413</v>
    <v>414</v>
    <v>415</v>
    <v>416</v>
    <v>417</v>
    <v>418</v>
    <v>419</v>
    <v>434</v>
    <v>435</v>
    <v>436</v>
    <v>437</v>
    <v>438</v>
    <v>Germany</v>
    <v>439</v>
    <v>mdp/vdpid/94</v>
  </rv>
  <rv s="1">
    <fb>891.85</fb>
    <v>29</v>
  </rv>
  <rv s="1">
    <fb>1794936</fb>
    <v>29</v>
  </rv>
  <rv s="1">
    <fb>1868905</fb>
    <v>29</v>
  </rv>
  <rv s="2">
    <v>7</v>
    <v>26</v>
    <v>97</v>
    <v>7</v>
    <v>0</v>
    <v>Image of Berlin</v>
  </rv>
  <rv s="0">
    <v>805306368</v>
    <v>Franziska Giffey (Mayor)</v>
    <v>0f36a115-cd69-74b0-1ad8-5ee6074d7916</v>
    <v>en-GB</v>
    <v>Generic</v>
  </rv>
  <rv s="3">
    <v>21</v>
  </rv>
  <rv s="4">
    <v>https://www.bing.com/search?q=berlin+germany&amp;form=skydnc</v>
    <v>Learn more on Bing</v>
  </rv>
  <rv s="1">
    <fb>1.83</fb>
    <v>30</v>
  </rv>
  <rv s="1">
    <fb>3769495</fb>
    <v>29</v>
  </rv>
  <rv s="3">
    <v>22</v>
  </rv>
  <rv s="9">
    <v>#VALUE!</v>
    <v>en-GB</v>
    <v>42784943-7c23-7672-5527-06f89b965cdf</v>
    <v>536870912</v>
    <v>1</v>
    <v>94</v>
    <v>95</v>
    <v>Berlin</v>
    <v>24</v>
    <v>25</v>
    <v>Map</v>
    <v>26</v>
    <v>96</v>
    <v>DE-BE</v>
    <v>441</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v>
    <v>442</v>
    <v>443</v>
    <v>444</v>
    <v>446</v>
    <v>447</v>
    <v>Berlin</v>
    <v>448</v>
    <v>449</v>
    <v>450</v>
    <v>Berlin</v>
    <v>mdp/vdpid/7017957146650214401</v>
  </rv>
  <rv s="0">
    <v>536870912</v>
    <v>France</v>
    <v>c7bfe2de-4f82-e23c-ae42-8544b5b5c0ea</v>
    <v>en-GB</v>
    <v>Map</v>
  </rv>
  <rv s="1">
    <fb>0.524475441661716</fb>
    <v>28</v>
  </rv>
  <rv s="1">
    <fb>643801</fb>
    <v>29</v>
  </rv>
  <rv s="1">
    <fb>307000</fb>
    <v>29</v>
  </rv>
  <rv s="1">
    <fb>11.3</fb>
    <v>30</v>
  </rv>
  <rv s="1">
    <fb>33</fb>
    <v>31</v>
  </rv>
  <rv s="0">
    <v>536870912</v>
    <v>Paris</v>
    <v>85584d24-2116-5b98-89f9-5714db931ac6</v>
    <v>en-GB</v>
    <v>Map</v>
  </rv>
  <rv s="1">
    <fb>303275.56800000003</fb>
    <v>29</v>
  </rv>
  <rv s="1">
    <fb>110.04856675289</fb>
    <v>32</v>
  </rv>
  <rv s="1">
    <fb>1.1082549228829199E-2</fb>
    <v>28</v>
  </rv>
  <rv s="1">
    <fb>6939.5214736692897</fb>
    <v>29</v>
  </rv>
  <rv s="1">
    <fb>1.88</fb>
    <v>30</v>
  </rv>
  <rv s="1">
    <fb>0.31233278442262596</fb>
    <v>28</v>
  </rv>
  <rv s="1">
    <fb>46.487970872236403</fb>
    <v>33</v>
  </rv>
  <rv s="1">
    <fb>2715518274227.4502</fb>
    <v>35</v>
  </rv>
  <rv s="1">
    <fb>1.0251076000000001</fb>
    <v>28</v>
  </rv>
  <rv s="1">
    <fb>0.65629000000000004</fb>
    <v>28</v>
  </rv>
  <rv s="2">
    <v>8</v>
    <v>26</v>
    <v>106</v>
    <v>7</v>
    <v>0</v>
    <v>Image of France</v>
  </rv>
  <rv s="1">
    <fb>3.4</fb>
    <v>33</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3">
    <v>23</v>
  </rv>
  <rv s="4">
    <v>https://www.bing.com/search?q=france&amp;form=skydnc</v>
    <v>Learn more on Bing</v>
  </rv>
  <rv s="1">
    <fb>82.526829268292701</fb>
    <v>33</v>
  </rv>
  <rv s="1">
    <fb>2365950236659.3599</fb>
    <v>35</v>
  </rv>
  <rv s="1">
    <fb>11.16</fb>
    <v>34</v>
  </rv>
  <rv s="3">
    <v>24</v>
  </rv>
  <rv s="1">
    <fb>6.7968269799999995E-2</fb>
    <v>28</v>
  </rv>
  <rv s="1">
    <fb>3.2671999999999999</fb>
    <v>30</v>
  </rv>
  <rv s="1">
    <fb>67059887</fb>
    <v>29</v>
  </rv>
  <rv s="1">
    <fb>0.21899999999999997</fb>
    <v>28</v>
  </rv>
  <rv s="1">
    <fb>0.25800000000000001</fb>
    <v>28</v>
  </rv>
  <rv s="1">
    <fb>0.4</fb>
    <v>28</v>
  </rv>
  <rv s="1">
    <fb>3.2000000000000001E-2</fb>
    <v>28</v>
  </rv>
  <rv s="1">
    <fb>8.1000000000000003E-2</fb>
    <v>28</v>
  </rv>
  <rv s="1">
    <fb>0.13</fb>
    <v>28</v>
  </rv>
  <rv s="1">
    <fb>0.16899999999999998</fb>
    <v>28</v>
  </rv>
  <rv s="1">
    <fb>0.55125999450683605</fb>
    <v>28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3">
    <v>25</v>
  </rv>
  <rv s="1">
    <fb>0.24229980509910898</fb>
    <v>28</v>
  </rv>
  <rv s="1">
    <fb>0.60699999999999998</fb>
    <v>28</v>
  </rv>
  <rv s="1">
    <fb>8.4270000457763714E-2</fb>
    <v>37</v>
  </rv>
  <rv s="1">
    <fb>54123364</fb>
    <v>29</v>
  </rv>
  <rv s="5">
    <v>#VALUE!</v>
    <v>en-GB</v>
    <v>c7bfe2de-4f82-e23c-ae42-8544b5b5c0ea</v>
    <v>536870912</v>
    <v>1</v>
    <v>104</v>
    <v>21</v>
    <v>France</v>
    <v>24</v>
    <v>25</v>
    <v>Map</v>
    <v>26</v>
    <v>105</v>
    <v>FR</v>
    <v>453</v>
    <v>454</v>
    <v>455</v>
    <v>456</v>
    <v>457</v>
    <v>458</v>
    <v>459</v>
    <v>460</v>
    <v>461</v>
    <v>EUR</v>
    <v>France, officially the French Republic, is a country located primarily in Western Europe. It also includes overseas regions and territories in the Americas and the Atlantic, Pacific and Indian Oceans, giving it one of the largest discontiguous exclusive economic zones in the world.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Its eighteen integral regions span a combined area of 643,801 km² and had a total population of over 68 million as of January 2023. France is a unitary semi-presidential republic with its capital in Paris, the country's largest city and main cultural and commercial centre; other major urban areas include Marseille, Lyon, Toulouse, Lille, Bordeaux, Strasbourg and Nice.</v>
    <v>462</v>
    <v>463</v>
    <v>464</v>
    <v>465</v>
    <v>395</v>
    <v>466</v>
    <v>467</v>
    <v>468</v>
    <v>469</v>
    <v>470</v>
    <v>458</v>
    <v>477</v>
    <v>478</v>
    <v>479</v>
    <v>480</v>
    <v>334</v>
    <v>481</v>
    <v>France</v>
    <v>La Marseillaise</v>
    <v>482</v>
    <v>French Republic</v>
    <v>483</v>
    <v>484</v>
    <v>485</v>
    <v>486</v>
    <v>487</v>
    <v>488</v>
    <v>489</v>
    <v>490</v>
    <v>491</v>
    <v>492</v>
    <v>493</v>
    <v>607</v>
    <v>608</v>
    <v>436</v>
    <v>609</v>
    <v>610</v>
    <v>France</v>
    <v>611</v>
    <v>mdp/vdpid/84</v>
  </rv>
  <rv s="0">
    <v>536870912</v>
    <v>Île-de-France</v>
    <v>ba200862-fc37-6d22-3434-c6e709faa507</v>
    <v>en-GB</v>
    <v>Map</v>
  </rv>
  <rv s="1">
    <fb>105.4</fb>
    <v>29</v>
  </rv>
  <rv s="2">
    <v>9</v>
    <v>26</v>
    <v>114</v>
    <v>7</v>
    <v>0</v>
    <v>Image of Paris</v>
  </rv>
  <rv s="1">
    <fb>48.856895000000002</fb>
    <v>46</v>
  </rv>
  <rv s="0">
    <v>805306368</v>
    <v>Anne Hidalgo (Mayor)</v>
    <v>f26212ed-b25d-e4f8-ecf0-85777b9d38cf</v>
    <v>en-GB</v>
    <v>Generic</v>
  </rv>
  <rv s="3">
    <v>26</v>
  </rv>
  <rv s="4">
    <v>https://www.bing.com/search?q=paris+france&amp;form=skydnc</v>
    <v>Learn more on Bing</v>
  </rv>
  <rv s="1">
    <fb>2.3508486999999998</fb>
    <v>46</v>
  </rv>
  <rv s="1">
    <fb>2244000</fb>
    <v>29</v>
  </rv>
  <rv s="7">
    <v>#VALUE!</v>
    <v>en-GB</v>
    <v>85584d24-2116-5b98-89f9-5714db931ac6</v>
    <v>536870912</v>
    <v>1</v>
    <v>112</v>
    <v>60</v>
    <v>Paris</v>
    <v>24</v>
    <v>25</v>
    <v>Map</v>
    <v>26</v>
    <v>113</v>
    <v>613</v>
    <v>614</v>
    <v>452</v>
    <v>Paris is the capital and most populous city of France, with an official estimated population of 2,102,650 residents as of 1 January 2023 in an area of more than 105 km², making it the fourth-most populated city in the European Union as well as the 30th most densely populated city in the world in 2022. Since the 17th century, Paris has been one of the world's major centres of finance, diplomacy, commerce, culture, fashion, gastronomy and many areas. For its leading role in the arts and sciences, as well as its early and extensive system of street lighting, in the 19th century, it became known as "the City of Light".</v>
    <v>615</v>
    <v>616</v>
    <v>618</v>
    <v>619</v>
    <v>620</v>
    <v>Paris</v>
    <v>621</v>
    <v>306</v>
    <v>Paris</v>
    <v>mdp/vdpid/7012570570818584578</v>
  </rv>
  <rv s="1">
    <fb>44929</fb>
    <v>115</v>
  </rv>
  <rv s="1">
    <fb>125.07</fb>
    <v>34</v>
  </rv>
  <rv s="1">
    <fb>239.58</fb>
    <v>34</v>
  </rv>
  <rv s="1">
    <fb>85.82</fb>
    <v>34</v>
  </rv>
  <rv s="1">
    <fb>106.51</fb>
    <v>34</v>
  </rv>
  <rv s="1">
    <fb>44930</fb>
    <v>115</v>
  </rv>
  <rv s="1">
    <fb>126.36</fb>
    <v>34</v>
  </rv>
  <rv s="1">
    <fb>229.1</fb>
    <v>34</v>
  </rv>
  <rv s="1">
    <fb>85.14</fb>
    <v>34</v>
  </rv>
  <rv s="1">
    <fb>106.82</fb>
    <v>34</v>
  </rv>
  <rv s="1">
    <fb>44931</fb>
    <v>115</v>
  </rv>
  <rv s="1">
    <fb>125.02</fb>
    <v>34</v>
  </rv>
  <rv s="1">
    <fb>222.31</fb>
    <v>34</v>
  </rv>
  <rv s="1">
    <fb>83.12</fb>
    <v>34</v>
  </rv>
  <rv s="1">
    <fb>109.21</fb>
    <v>34</v>
  </rv>
  <rv s="1">
    <fb>44932</fb>
    <v>115</v>
  </rv>
  <rv s="1">
    <fb>129.62</fb>
    <v>34</v>
  </rv>
  <rv s="1">
    <fb>224.93</fb>
    <v>34</v>
  </rv>
  <rv s="1">
    <fb>86.08</fb>
    <v>34</v>
  </rv>
  <rv s="1">
    <fb>110.53</fb>
    <v>34</v>
  </rv>
  <rv s="1">
    <fb>44935</fb>
    <v>115</v>
  </rv>
  <rv s="1">
    <fb>130.15</fb>
    <v>34</v>
  </rv>
  <rv s="1">
    <fb>227.12</fb>
    <v>34</v>
  </rv>
  <rv s="1">
    <fb>87.36</fb>
    <v>34</v>
  </rv>
  <rv s="1">
    <fb>108.47</fb>
    <v>34</v>
  </rv>
  <rv s="1">
    <fb>44936</fb>
    <v>115</v>
  </rv>
  <rv s="1">
    <fb>130.72999999999999</fb>
    <v>34</v>
  </rv>
  <rv s="1">
    <fb>228.85</fb>
    <v>34</v>
  </rv>
  <rv s="1">
    <fb>89.87</fb>
    <v>34</v>
  </rv>
  <rv s="1">
    <fb>110.09</fb>
    <v>34</v>
  </rv>
  <rv s="1">
    <fb>44937</fb>
    <v>115</v>
  </rv>
  <rv s="1">
    <fb>133.49</fb>
    <v>34</v>
  </rv>
  <rv s="1">
    <fb>235.77</fb>
    <v>34</v>
  </rv>
  <rv s="1">
    <fb>95.09</fb>
    <v>34</v>
  </rv>
  <rv s="1">
    <fb>111.37</fb>
    <v>34</v>
  </rv>
  <rv s="1">
    <fb>44938</fb>
    <v>115</v>
  </rv>
  <rv s="1">
    <fb>133.41</fb>
    <v>34</v>
  </rv>
  <rv s="1">
    <fb>238.51</fb>
    <v>34</v>
  </rv>
  <rv s="1">
    <fb>95.27</fb>
    <v>34</v>
  </rv>
  <rv s="1">
    <fb>113.22</fb>
    <v>34</v>
  </rv>
  <rv s="1">
    <fb>44939</fb>
    <v>115</v>
  </rv>
  <rv s="1">
    <fb>134.76</fb>
    <v>34</v>
  </rv>
  <rv s="1">
    <fb>239.23</fb>
    <v>34</v>
  </rv>
  <rv s="1">
    <fb>98.12</fb>
    <v>34</v>
  </rv>
  <rv s="1">
    <fb>113.15</fb>
    <v>34</v>
  </rv>
  <rv s="1">
    <fb>44943</fb>
    <v>115</v>
  </rv>
  <rv s="1">
    <fb>135.94</fb>
    <v>34</v>
  </rv>
  <rv s="1">
    <fb>240.35</fb>
    <v>34</v>
  </rv>
  <rv s="1">
    <fb>96.05</fb>
    <v>34</v>
  </rv>
  <rv s="1">
    <fb>112.93</fb>
    <v>34</v>
  </rv>
  <rv s="1">
    <fb>44944</fb>
    <v>115</v>
  </rv>
  <rv s="1">
    <fb>135.21</fb>
    <v>34</v>
  </rv>
  <rv s="1">
    <fb>235.81</fb>
    <v>34</v>
  </rv>
  <rv s="1">
    <fb>95.46</fb>
    <v>34</v>
  </rv>
  <rv s="1">
    <fb>110.61</fb>
    <v>34</v>
  </rv>
  <rv s="1">
    <fb>44945</fb>
    <v>115</v>
  </rv>
  <rv s="1">
    <fb>135.27000000000001</fb>
    <v>34</v>
  </rv>
  <rv s="1">
    <fb>231.93</fb>
    <v>34</v>
  </rv>
  <rv s="1">
    <fb>93.68</fb>
    <v>34</v>
  </rv>
  <rv s="1">
    <fb>111.32</fb>
    <v>34</v>
  </rv>
  <rv s="1">
    <fb>44946</fb>
    <v>115</v>
  </rv>
  <rv s="1">
    <fb>137.87</fb>
    <v>34</v>
  </rv>
  <rv s="1">
    <fb>240.22</fb>
    <v>34</v>
  </rv>
  <rv s="1">
    <fb>97.25</fb>
    <v>34</v>
  </rv>
  <rv s="1">
    <fb>113.35</fb>
    <v>34</v>
  </rv>
  <rv s="1">
    <fb>44949</fb>
    <v>115</v>
  </rv>
  <rv s="1">
    <fb>141.11000000000001</fb>
    <v>34</v>
  </rv>
  <rv s="1">
    <fb>242.58</fb>
    <v>34</v>
  </rv>
  <rv s="1">
    <fb>97.52</fb>
    <v>34</v>
  </rv>
  <rv s="1">
    <fb>112.76</fb>
    <v>34</v>
  </rv>
  <rv s="1">
    <fb>44950</fb>
    <v>115</v>
  </rv>
  <rv s="1">
    <fb>142.53</fb>
    <v>34</v>
  </rv>
  <rv s="1">
    <fb>242.04</fb>
    <v>34</v>
  </rv>
  <rv s="1">
    <fb>96.32</fb>
    <v>34</v>
  </rv>
  <rv s="1">
    <fb>113.81</fb>
    <v>34</v>
  </rv>
  <rv s="1">
    <fb>44951</fb>
    <v>115</v>
  </rv>
  <rv s="1">
    <fb>141.86000000000001</fb>
    <v>34</v>
  </rv>
  <rv s="1">
    <fb>240.61</fb>
    <v>34</v>
  </rv>
  <rv s="1">
    <fb>97.18</fb>
    <v>34</v>
  </rv>
  <rv s="1">
    <fb>113.21</fb>
    <v>34</v>
  </rv>
  <rv s="1">
    <fb>44952</fb>
    <v>115</v>
  </rv>
  <rv s="1">
    <fb>143.96</fb>
    <v>34</v>
  </rv>
  <rv s="1">
    <fb>248</fb>
    <v>34</v>
  </rv>
  <rv s="1">
    <fb>99.22</fb>
    <v>34</v>
  </rv>
  <rv s="1">
    <fb>117.76</fb>
    <v>34</v>
  </rv>
  <rv s="1">
    <fb>44953</fb>
    <v>115</v>
  </rv>
  <rv s="1">
    <fb>145.93</fb>
    <v>34</v>
  </rv>
  <rv s="1">
    <fb>248.16</fb>
    <v>34</v>
  </rv>
  <rv s="1">
    <fb>102.24</fb>
    <v>34</v>
  </rv>
  <rv s="1">
    <fb>115.61</fb>
    <v>34</v>
  </rv>
  <rv s="1">
    <fb>44956</fb>
    <v>115</v>
  </rv>
  <rv s="1">
    <fb>143</fb>
    <v>34</v>
  </rv>
  <rv s="1">
    <fb>242.71</fb>
    <v>34</v>
  </rv>
  <rv s="1">
    <fb>100.55</fb>
    <v>34</v>
  </rv>
  <rv s="1">
    <fb>113.56</fb>
    <v>34</v>
  </rv>
  <rv s="1">
    <fb>44957</fb>
    <v>115</v>
  </rv>
  <rv s="1">
    <fb>144.29</fb>
    <v>34</v>
  </rv>
  <rv s="1">
    <fb>247.81</fb>
    <v>34</v>
  </rv>
  <rv s="1">
    <fb>103.13</fb>
    <v>34</v>
  </rv>
  <rv s="1">
    <fb>116.01</fb>
    <v>34</v>
  </rv>
  <rv s="1">
    <fb>44958</fb>
    <v>115</v>
  </rv>
  <rv s="1">
    <fb>145.43</fb>
    <v>34</v>
  </rv>
  <rv s="1">
    <fb>252.75</fb>
    <v>34</v>
  </rv>
  <rv s="1">
    <fb>105.15</fb>
    <v>34</v>
  </rv>
  <rv s="1">
    <fb>114.74</fb>
    <v>34</v>
  </rv>
  <rv s="1">
    <fb>44959</fb>
    <v>115</v>
  </rv>
  <rv s="1">
    <fb>150.82</fb>
    <v>34</v>
  </rv>
  <rv s="1">
    <fb>264.60000000000002</fb>
    <v>34</v>
  </rv>
  <rv s="1">
    <fb>112.91</fb>
    <v>34</v>
  </rv>
  <rv s="1">
    <fb>111.15</fb>
    <v>34</v>
  </rv>
  <rv s="1">
    <fb>44960</fb>
    <v>115</v>
  </rv>
  <rv s="1">
    <fb>154.5</fb>
    <v>34</v>
  </rv>
  <rv s="1">
    <fb>258.35000000000002</fb>
    <v>34</v>
  </rv>
  <rv s="1">
    <fb>103.39</fb>
    <v>34</v>
  </rv>
  <rv s="1">
    <fb>111.92</fb>
    <v>34</v>
  </rv>
  <rv s="1">
    <fb>44963</fb>
    <v>115</v>
  </rv>
  <rv s="1">
    <fb>151.72999999999999</fb>
    <v>34</v>
  </rv>
  <rv s="1">
    <fb>256.77</fb>
    <v>34</v>
  </rv>
  <rv s="1">
    <fb>102.18</fb>
    <v>34</v>
  </rv>
  <rv s="1">
    <fb>111.73</fb>
    <v>34</v>
  </rv>
  <rv s="1">
    <fb>44964</fb>
    <v>115</v>
  </rv>
  <rv s="1">
    <fb>154.65</fb>
    <v>34</v>
  </rv>
  <rv s="1">
    <fb>267.56</fb>
    <v>34</v>
  </rv>
  <rv s="1">
    <fb>102.11</fb>
    <v>34</v>
  </rv>
  <rv s="1">
    <fb>114.92</fb>
    <v>34</v>
  </rv>
  <rv s="1">
    <fb>44965</fb>
    <v>115</v>
  </rv>
  <rv s="1">
    <fb>151.91999999999999</fb>
    <v>34</v>
  </rv>
  <rv s="1">
    <fb>266.73</fb>
    <v>34</v>
  </rv>
  <rv s="1">
    <fb>100.05</fb>
    <v>34</v>
  </rv>
  <rv s="1">
    <fb>113.92</fb>
    <v>34</v>
  </rv>
  <rv s="1">
    <fb>44966</fb>
    <v>115</v>
  </rv>
  <rv s="1">
    <fb>150.87</fb>
    <v>34</v>
  </rv>
  <rv s="1">
    <fb>263.62</fb>
    <v>34</v>
  </rv>
  <rv s="1">
    <fb>98.24</fb>
    <v>34</v>
  </rv>
  <rv s="1">
    <fb>114.35</fb>
    <v>34</v>
  </rv>
  <rv s="1">
    <fb>44967</fb>
    <v>115</v>
  </rv>
  <rv s="1">
    <fb>151.01</fb>
    <v>34</v>
  </rv>
  <rv s="1">
    <fb>263.10000000000002</fb>
    <v>34</v>
  </rv>
  <rv s="1">
    <fb>97.61</fb>
    <v>34</v>
  </rv>
  <rv s="1">
    <fb>119.17</fb>
    <v>34</v>
  </rv>
  <rv s="1">
    <fb>44970</fb>
    <v>115</v>
  </rv>
  <rv s="1">
    <fb>153.85</fb>
    <v>34</v>
  </rv>
  <rv s="1">
    <fb>271.32</fb>
    <v>34</v>
  </rv>
  <rv s="1">
    <fb>99.54</fb>
    <v>34</v>
  </rv>
  <rv s="1">
    <fb>117.8</fb>
    <v>34</v>
  </rv>
  <rv s="1">
    <fb>44971</fb>
    <v>115</v>
  </rv>
  <rv s="1">
    <fb>153.19999999999999</fb>
    <v>34</v>
  </rv>
  <rv s="1">
    <fb>272.17</fb>
    <v>34</v>
  </rv>
  <rv s="1">
    <fb>99.7</fb>
    <v>34</v>
  </rv>
  <rv s="1">
    <fb>116.42</fb>
    <v>34</v>
  </rv>
  <rv s="1">
    <fb>44972</fb>
    <v>115</v>
  </rv>
  <rv s="1">
    <fb>155.33000000000001</fb>
    <v>34</v>
  </rv>
  <rv s="1">
    <fb>269.32</fb>
    <v>34</v>
  </rv>
  <rv s="1">
    <fb>101.16</fb>
    <v>34</v>
  </rv>
  <rv s="1">
    <fb>116.07</fb>
    <v>34</v>
  </rv>
  <rv s="1">
    <fb>44973</fb>
    <v>115</v>
  </rv>
  <rv s="1">
    <fb>153.71</fb>
    <v>34</v>
  </rv>
  <rv s="1">
    <fb>262.14999999999998</fb>
    <v>34</v>
  </rv>
  <rv s="1">
    <fb>98.15</fb>
    <v>34</v>
  </rv>
  <rv s="1">
    <fb>115.73</fb>
    <v>34</v>
  </rv>
  <rv s="1">
    <fb>44974</fb>
    <v>115</v>
  </rv>
  <rv s="1">
    <fb>152.55000000000001</fb>
    <v>34</v>
  </rv>
  <rv s="1">
    <fb>258.06</fb>
    <v>34</v>
  </rv>
  <rv s="1">
    <fb>97.2</fb>
    <v>34</v>
  </rv>
  <rv s="1">
    <fb>111.28</fb>
    <v>34</v>
  </rv>
  <rv s="1">
    <fb>44978</fb>
    <v>115</v>
  </rv>
  <rv s="1">
    <fb>148.47999999999999</fb>
    <v>34</v>
  </rv>
  <rv s="1">
    <fb>252.67</fb>
    <v>34</v>
  </rv>
  <rv s="1">
    <fb>94.58</fb>
    <v>34</v>
  </rv>
  <rv s="1">
    <fb>111.17</fb>
    <v>34</v>
  </rv>
  <rv s="1">
    <fb>44979</fb>
    <v>115</v>
  </rv>
  <rv s="1">
    <fb>148.91</fb>
    <v>34</v>
  </rv>
  <rv s="1">
    <fb>251.51</fb>
    <v>34</v>
  </rv>
  <rv s="1">
    <fb>95.79</fb>
    <v>34</v>
  </rv>
  <rv s="1">
    <fb>109.73</fb>
    <v>34</v>
  </rv>
  <rv s="1">
    <fb>44980</fb>
    <v>115</v>
  </rv>
  <rv s="1">
    <fb>149.4</fb>
    <v>34</v>
  </rv>
  <rv s="1">
    <fb>254.77</fb>
    <v>34</v>
  </rv>
  <rv s="1">
    <fb>95.82</fb>
    <v>34</v>
  </rv>
  <rv s="1">
    <fb>110.74</fb>
    <v>34</v>
  </rv>
  <rv s="1">
    <fb>44981</fb>
    <v>115</v>
  </rv>
  <rv s="1">
    <fb>146.71</fb>
    <v>34</v>
  </rv>
  <rv s="1">
    <fb>249.22</fb>
    <v>34</v>
  </rv>
  <rv s="1">
    <fb>93.5</fb>
    <v>34</v>
  </rv>
  <rv s="1">
    <fb>110.75</fb>
    <v>34</v>
  </rv>
  <rv s="1">
    <fb>44984</fb>
    <v>115</v>
  </rv>
  <rv s="1">
    <fb>147.91999999999999</fb>
    <v>34</v>
  </rv>
  <rv s="1">
    <fb>250.16</fb>
    <v>34</v>
  </rv>
  <rv s="1">
    <fb>93.76</fb>
    <v>34</v>
  </rv>
  <rv s="1">
    <fb>110.55</fb>
    <v>34</v>
  </rv>
  <rv s="1">
    <fb>44985</fb>
    <v>115</v>
  </rv>
  <rv s="1">
    <fb>147.41</fb>
    <v>34</v>
  </rv>
  <rv s="1">
    <fb>249.42</fb>
    <v>34</v>
  </rv>
  <rv s="1">
    <fb>94.23</fb>
    <v>34</v>
  </rv>
  <rv s="1">
    <fb>109.91</fb>
    <v>34</v>
  </rv>
  <rv s="1">
    <fb>44986</fb>
    <v>115</v>
  </rv>
  <rv s="1">
    <fb>145.31</fb>
    <v>34</v>
  </rv>
  <rv s="1">
    <fb>246.27</fb>
    <v>34</v>
  </rv>
  <rv s="1">
    <fb>92.17</fb>
    <v>34</v>
  </rv>
  <rv s="1">
    <fb>110.89</fb>
    <v>34</v>
  </rv>
</rvData>
</file>

<file path=xl/richData/rdrichvaluestructure.xml><?xml version="1.0" encoding="utf-8"?>
<rvStructures xmlns="http://schemas.microsoft.com/office/spreadsheetml/2017/richdata" count="10">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Persons per household" t="r"/>
    <k n="Population" t="r"/>
    <k n="Time zone(s)" t="r"/>
    <k n="UniqueName" t="s"/>
    <k n="VDPID/VSID" t="s"/>
  </s>
</rvStructures>
</file>

<file path=xl/richData/rdsupportingpropertybag.xml><?xml version="1.0" encoding="utf-8"?>
<supportingPropertyBags xmlns="http://schemas.microsoft.com/office/spreadsheetml/2017/richdata2">
  <spbArrays count="5">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Image</v>
      <v t="s">Description</v>
    </a>
  </spbArrays>
  <spbData count="116">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3</v>
      <v>6</v>
      <v>6</v>
      <v>7</v>
      <v>8</v>
      <v>6</v>
      <v>6</v>
      <v>2</v>
      <v>9</v>
      <v>1</v>
      <v>2</v>
      <v>10</v>
      <v>11</v>
      <v>2</v>
      <v>12</v>
      <v>13</v>
      <v>14</v>
      <v>2</v>
      <v>2</v>
      <v>8</v>
      <v>2</v>
      <v>15</v>
      <v>16</v>
      <v>17</v>
      <v>18</v>
      <v>2</v>
      <v>1</v>
      <v>2</v>
      <v>2</v>
      <v>2</v>
      <v>2</v>
      <v>2</v>
      <v>2</v>
      <v>2</v>
      <v>2</v>
      <v>2</v>
      <v>2</v>
      <v>19</v>
    </spb>
    <spb s="2">
      <v>0</v>
      <v>Name</v>
      <v>LearnMoreOnLink</v>
    </spb>
    <spb s="3">
      <v>0</v>
      <v>0</v>
      <v>0</v>
    </spb>
    <spb s="4">
      <v>0</v>
      <v>0</v>
    </spb>
    <spb s="5">
      <v>22</v>
      <v>22</v>
      <v>23</v>
      <v>22</v>
    </spb>
    <spb s="6">
      <v>1</v>
      <v>2</v>
      <v>3</v>
    </spb>
    <spb s="7">
      <v>https://www.bing.com</v>
      <v>https://www.bing.com/th?id=Ga%5Cbing_yt.png&amp;w=100&amp;h=40&amp;c=0&amp;pid=0.1</v>
      <v>Powered by Bing</v>
    </spb>
    <spb s="8">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4</v>
    </spb>
    <spb s="9">
      <v>5</v>
    </spb>
    <spb s="9">
      <v>6</v>
    </spb>
    <spb s="9">
      <v>7</v>
    </spb>
    <spb s="9">
      <v>8</v>
    </spb>
    <spb s="9">
      <v>9</v>
    </spb>
    <spb s="9">
      <v>10</v>
    </spb>
    <spb s="9">
      <v>11</v>
    </spb>
    <spb s="0">
      <v xml:space="preserve">	</v>
      <v xml:space="preserve">	</v>
      <v xml:space="preserve">https://en.wikipedia.org/wiki/United_Kingdom	</v>
      <v xml:space="preserve">https://creativecommons.org/licenses/by-sa/3.0	</v>
    </spb>
    <spb s="9">
      <v>12</v>
    </spb>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0">
      <v>38</v>
      <v>39</v>
      <v>38</v>
      <v>39</v>
      <v>38</v>
      <v>40</v>
      <v>41</v>
      <v>38</v>
    </spb>
    <spb s="2">
      <v>1</v>
      <v>Name</v>
      <v>LearnMoreOnLink</v>
    </spb>
    <spb s="11">
      <v>square km</v>
      <v>2021</v>
    </spb>
    <spb s="0">
      <v xml:space="preserve">	</v>
      <v xml:space="preserve">	</v>
      <v xml:space="preserve">https://en.wikipedia.org/wiki/London	</v>
      <v xml:space="preserve">https://creativecommons.org/licenses/by-sa/3.0	</v>
    </spb>
    <spb s="9">
      <v>13</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
      <v>0</v>
      <v>47</v>
      <v>48</v>
      <v>49</v>
      <v>4</v>
      <v>5</v>
      <v>49</v>
      <v>50</v>
      <v>50</v>
      <v>51</v>
      <v>52</v>
      <v>50</v>
      <v>50</v>
      <v>48</v>
      <v>9</v>
      <v>47</v>
      <v>48</v>
      <v>10</v>
      <v>50</v>
      <v>48</v>
      <v>12</v>
      <v>13</v>
      <v>14</v>
      <v>48</v>
      <v>48</v>
      <v>52</v>
      <v>48</v>
      <v>15</v>
      <v>16</v>
      <v>17</v>
      <v>18</v>
      <v>48</v>
      <v>47</v>
      <v>48</v>
      <v>48</v>
      <v>48</v>
      <v>48</v>
      <v>48</v>
      <v>48</v>
      <v>48</v>
      <v>48</v>
      <v>48</v>
      <v>48</v>
      <v>19</v>
    </spb>
    <spb s="8">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	</v>
      <v xml:space="preserve">	</v>
      <v xml:space="preserve">https://en.wikipedia.org/wiki/Spain	</v>
      <v xml:space="preserve">https://creativecommons.org/licenses/by-sa/3.0	</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2">
      <v>56</v>
      <v>57</v>
      <v>56</v>
      <v>57</v>
      <v>56</v>
      <v>58</v>
      <v>56</v>
    </spb>
    <spb s="2">
      <v>2</v>
      <v>Name</v>
      <v>LearnMoreOnLink</v>
    </spb>
    <spb s="11">
      <v>square km</v>
      <v>2012</v>
    </spb>
    <spb s="0">
      <v xml:space="preserve">	</v>
      <v xml:space="preserve">	</v>
      <v xml:space="preserve">https://en.wikipedia.org/wiki/Madrid	</v>
      <v xml:space="preserve">https://creativecommons.org/licenses/by-sa/3.0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3">
      <v>0</v>
      <v>63</v>
      <v>64</v>
      <v>65</v>
      <v>4</v>
      <v>5</v>
      <v>65</v>
      <v>64</v>
      <v>64</v>
      <v>66</v>
      <v>67</v>
      <v>64</v>
      <v>64</v>
      <v>64</v>
      <v>68</v>
      <v>9</v>
      <v>63</v>
      <v>68</v>
      <v>10</v>
      <v>64</v>
      <v>68</v>
      <v>12</v>
      <v>13</v>
      <v>14</v>
      <v>68</v>
      <v>68</v>
      <v>67</v>
      <v>68</v>
      <v>15</v>
      <v>16</v>
      <v>17</v>
      <v>18</v>
      <v>68</v>
      <v>63</v>
      <v>68</v>
      <v>68</v>
      <v>68</v>
      <v>68</v>
      <v>68</v>
      <v>68</v>
      <v>68</v>
      <v>68</v>
      <v>68</v>
      <v>68</v>
      <v>19</v>
    </spb>
    <spb s="8">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	</v>
      <v xml:space="preserve">	</v>
      <v xml:space="preserve">https://en.wikipedia.org/wiki/Portugal	</v>
      <v xml:space="preserve">https://creativecommons.org/licenses/by-sa/3.0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2">
      <v>72</v>
      <v>73</v>
      <v>73</v>
      <v>73</v>
      <v>73</v>
      <v>74</v>
      <v>75</v>
    </spb>
    <spb s="2">
      <v>3</v>
      <v>Name</v>
      <v>LearnMoreOnLink</v>
    </spb>
    <spb s="14">
      <v>22</v>
      <v>22</v>
      <v>23</v>
      <v>22</v>
      <v>22</v>
    </spb>
    <spb s="0">
      <v xml:space="preserve">	</v>
      <v xml:space="preserve">	</v>
      <v xml:space="preserve">https://en.wikipedia.org/wiki/Lisbon	</v>
      <v xml:space="preserve">https://creativecommons.org/licenses/by-sa/3.0	</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3">
      <v>0</v>
      <v>80</v>
      <v>81</v>
      <v>82</v>
      <v>4</v>
      <v>5</v>
      <v>82</v>
      <v>83</v>
      <v>83</v>
      <v>81</v>
      <v>84</v>
      <v>83</v>
      <v>83</v>
      <v>85</v>
      <v>86</v>
      <v>9</v>
      <v>80</v>
      <v>86</v>
      <v>10</v>
      <v>83</v>
      <v>86</v>
      <v>12</v>
      <v>13</v>
      <v>14</v>
      <v>86</v>
      <v>86</v>
      <v>84</v>
      <v>86</v>
      <v>15</v>
      <v>16</v>
      <v>17</v>
      <v>18</v>
      <v>86</v>
      <v>80</v>
      <v>86</v>
      <v>86</v>
      <v>86</v>
      <v>86</v>
      <v>86</v>
      <v>86</v>
      <v>86</v>
      <v>86</v>
      <v>86</v>
      <v>86</v>
      <v>19</v>
    </spb>
    <spb s="8">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	</v>
      <v xml:space="preserve">	</v>
      <v xml:space="preserve">https://en.wikipedia.org/wiki/Germany	</v>
      <v xml:space="preserve">https://creativecommons.org/licenses/by-sa/3.0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5">
      <v>90</v>
      <v>91</v>
      <v>92</v>
      <v>90</v>
      <v>91</v>
      <v>90</v>
      <v>90</v>
      <v>92</v>
      <v>93</v>
      <v>92</v>
    </spb>
    <spb s="2">
      <v>4</v>
      <v>Name</v>
      <v>LearnMoreOnLink</v>
    </spb>
    <spb s="16">
      <v>square km</v>
      <v>2011</v>
      <v>2020</v>
      <v>2011</v>
      <v>2011</v>
    </spb>
    <spb s="0">
      <v xml:space="preserve">	</v>
      <v xml:space="preserve">	</v>
      <v xml:space="preserve">https://en.wikipedia.org/wiki/Berlin	</v>
      <v xml:space="preserve">https://creativecommons.org/licenses/by-sa/3.0	</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7">
      <v>0</v>
      <v>98</v>
      <v>99</v>
      <v>100</v>
      <v>4</v>
      <v>5</v>
      <v>100</v>
      <v>101</v>
      <v>101</v>
      <v>99</v>
      <v>102</v>
      <v>101</v>
      <v>103</v>
      <v>9</v>
      <v>98</v>
      <v>103</v>
      <v>10</v>
      <v>101</v>
      <v>103</v>
      <v>12</v>
      <v>13</v>
      <v>14</v>
      <v>103</v>
      <v>103</v>
      <v>102</v>
      <v>103</v>
      <v>15</v>
      <v>16</v>
      <v>17</v>
      <v>18</v>
      <v>103</v>
      <v>98</v>
      <v>103</v>
      <v>103</v>
      <v>103</v>
      <v>103</v>
      <v>103</v>
      <v>103</v>
      <v>103</v>
      <v>103</v>
      <v>103</v>
      <v>103</v>
      <v>19</v>
    </spb>
    <spb s="8">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	</v>
      <v xml:space="preserve">	</v>
      <v xml:space="preserve">https://en.wikipedia.org/wiki/France	</v>
      <v xml:space="preserve">https://creativecommons.org/licenses/by-sa/3.0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107</v>
      <v>108</v>
      <v>108</v>
      <v>109</v>
      <v>110</v>
      <v>111</v>
    </spb>
    <spb s="11">
      <v>square km</v>
      <v>2015</v>
    </spb>
    <spb s="0">
      <v xml:space="preserve">	</v>
      <v xml:space="preserve">	</v>
      <v xml:space="preserve">https://en.wikipedia.org/wiki/Paris	</v>
      <v xml:space="preserve">https://creativecommons.org/licenses/by-sa/3.0	</v>
    </spb>
    <spb s="9">
      <v>14</v>
    </spb>
  </spbData>
</supportingPropertyBags>
</file>

<file path=xl/richData/rdsupportingpropertybagstructure.xml><?xml version="1.0" encoding="utf-8"?>
<spbStructures xmlns="http://schemas.microsoft.com/office/spreadsheetml/2017/richdata2" count="19">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Area" t="spb"/>
    <k n="Name" t="spb"/>
    <k n="Population" t="spb"/>
    <k n="UniqueName" t="spb"/>
    <k n="Description" t="spb"/>
    <k n="Country/region" t="spb"/>
    <k n="Admin Division 1 (State/province/other)" t="spb"/>
    <k n="Admin Division 2 (County/district/other)" t="spb"/>
  </s>
  <s>
    <k n="Area" t="s"/>
    <k n="Population" t="s"/>
  </s>
  <s>
    <k n="Area" t="spb"/>
    <k n="Nam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UniqueName" t="spb"/>
    <k n="VDPID/VSID" t="spb"/>
    <k n="Description" t="spb"/>
    <k n="Time zone(s)" t="spb"/>
    <k n="LearnMoreOnLink"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UniqueName" t="spb"/>
    <k n="Description" t="spb"/>
    <k n="Country/region" t="spb"/>
    <k n="Admin Division 1 (State/province/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0" formatCode="General"/>
    </x:dxf>
    <x:dxf>
      <x:numFmt numFmtId="2" formatCode="0.00"/>
    </x:dxf>
    <x:dxf>
      <x:numFmt numFmtId="14" formatCode="0.00%"/>
    </x:dxf>
    <x:dxf>
      <x:numFmt numFmtId="4" formatCode="#,##0.00"/>
    </x:dxf>
    <x:dxf>
      <x:numFmt numFmtId="1" formatCode="0"/>
    </x:dxf>
    <x:dxf>
      <x:numFmt numFmtId="164" formatCode="m/d/yyyy"/>
    </x:dxf>
  </dxfs>
  <richProperties>
    <rPr n="IsTitleField" t="b"/>
    <rPr n="IsHeroField" t="b"/>
    <rPr n="RequiresInlineAttribution" t="b"/>
    <rPr n="NumberFormat" t="s"/>
  </richProperties>
  <richStyles>
    <rSty>
      <rpv i="0">1</rpv>
    </rSty>
    <rSty>
      <rpv i="1">1</rpv>
    </rSty>
    <rSty>
      <rpv i="2">1</rpv>
    </rSty>
    <rSty dxfid="3">
      <rpv i="3">0.0%</rpv>
    </rSty>
    <rSty dxfid="0">
      <rpv i="3">#,##0</rpv>
    </rSty>
    <rSty dxfid="2">
      <rpv i="3">0.00</rpv>
    </rSty>
    <rSty dxfid="5">
      <rpv i="3">0</rpv>
    </rSty>
    <rSty dxfid="4">
      <rpv i="3">#,##0.00</rpv>
    </rSty>
    <rSty dxfid="1">
      <rpv i="3">0.0</rpv>
    </rSty>
    <rSty dxfid="1">
      <rpv i="3">_([$$-en-US]* #,##0.00_);_([$$-en-US]* (#,##0.00);_([$$-en-US]* "-"??_);_(@_)</rpv>
    </rSty>
    <rSty dxfid="1">
      <rpv i="3">_([$$-en-US]* #,##0_);_([$$-en-US]* (#,##0);_([$$-en-US]* "-"_);_(@_)</rpv>
    </rSty>
    <rSty dxfid="3"/>
    <rSty dxfid="1">
      <rpv i="3">0.0000</rpv>
    </rSty>
    <rSty dxfid="6"/>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02155CB-93E0-4BE2-934D-5ECB3AC9104F}" name="Table5" displayName="Table5" ref="B2:J30" totalsRowShown="0" headerRowDxfId="32">
  <autoFilter ref="B2:J30" xr:uid="{E02155CB-93E0-4BE2-934D-5ECB3AC9104F}"/>
  <tableColumns count="9">
    <tableColumn id="1" xr3:uid="{26012B03-AF74-467C-BC3A-D05646529A9B}" name="Date" dataDxfId="31"/>
    <tableColumn id="2" xr3:uid="{E49CDABC-8BA2-4B39-82C9-C73383AB601C}" name="Client"/>
    <tableColumn id="3" xr3:uid="{9BDC06BC-A191-463C-83C3-5F022328F7E4}" name="Contact"/>
    <tableColumn id="4" xr3:uid="{1E7EC922-27BF-48C7-AF54-E859B833373C}" name="Department"/>
    <tableColumn id="16" xr3:uid="{3501E79C-0292-46C1-A2C4-D1346CBC986F}" name="Region"/>
    <tableColumn id="5" xr3:uid="{D6D625BC-518C-4948-AB41-0CBFF46142CC}" name="Payment"/>
    <tableColumn id="6" xr3:uid="{8E2A773A-380C-4765-8479-5E3C15E154B7}" name="Revenue" dataDxfId="30"/>
    <tableColumn id="7" xr3:uid="{D85D9CA2-CE06-4E22-9DB3-F739F8A56CA6}" name="Profit" dataDxfId="29"/>
    <tableColumn id="8" xr3:uid="{412C7F2B-0706-4CA3-9A84-7E616C3EADD0}" name="Profit Margin" dataDxfId="28" dataCellStyle="Percent">
      <calculatedColumnFormula>IFERROR(I3/H3, "N/A")</calculatedColumnFormula>
    </tableColumn>
  </tableColumns>
  <tableStyleInfo name="TableStyleMedium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68B683-F020-4815-AEF8-91B61318DE90}" name="Table1" displayName="Table1" ref="B2:L259" totalsRowShown="0" headerRowDxfId="27">
  <autoFilter ref="B2:L259" xr:uid="{2968B683-F020-4815-AEF8-91B61318DE90}"/>
  <tableColumns count="11">
    <tableColumn id="1" xr3:uid="{2F65345E-D308-43B0-9FEC-878F5B85EB50}" name="Order ID" dataDxfId="26"/>
    <tableColumn id="2" xr3:uid="{BD360C28-0EF0-47EE-BA19-2EA867CB4ECF}" name="Date" dataDxfId="25"/>
    <tableColumn id="3" xr3:uid="{00A0D2B3-5620-42BC-B86D-3344AA350114}" name="Product"/>
    <tableColumn id="4" xr3:uid="{6807333A-273A-4334-B696-4C8AD00B2798}" name="Price" dataDxfId="24"/>
    <tableColumn id="5" xr3:uid="{4E27DC80-C906-48EA-9C8E-558A8BA6A614}" name="Quantity" dataDxfId="23"/>
    <tableColumn id="6" xr3:uid="{9D504173-521D-41D3-8F68-FD6BC4E267FC}" name="Purchase Type" dataDxfId="22"/>
    <tableColumn id="7" xr3:uid="{527BCF65-F5AF-4631-A271-4ECF1EEE24C9}" name="Payment Method" dataDxfId="21"/>
    <tableColumn id="8" xr3:uid="{CC619A31-C9B5-4E96-816E-DCCE4273A8A6}" name="Manager"/>
    <tableColumn id="12" xr3:uid="{26B2B944-7066-4BDA-931A-3918D129E6E9}" name="Country/region">
      <calculatedColumnFormula array="1">_FV(Table1[[#This Row],[ City]],"Country/region",TRUE)</calculatedColumnFormula>
    </tableColumn>
    <tableColumn id="9" xr3:uid="{D57549D8-63FF-4071-8FB3-41B1E895199B}" name=" City"/>
    <tableColumn id="13" xr3:uid="{FB9741C6-E332-4E27-BA1B-5CFFC64CB842}" name="Revenue" dataDxfId="20">
      <calculatedColumnFormula>Table1[[#This Row],[Price]]*Table1[[#This Row],[Quantity]]</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AB831D-34DE-48B6-88A1-2EB482D5AB13}" name="Table6" displayName="Table6" ref="A1:E25" totalsRowShown="0">
  <autoFilter ref="A1:E25" xr:uid="{1BAB831D-34DE-48B6-88A1-2EB482D5AB13}"/>
  <tableColumns count="5">
    <tableColumn id="1" xr3:uid="{9790A53F-12B0-467C-8AFE-321CBA808E61}" name="Date" dataDxfId="6"/>
    <tableColumn id="2" xr3:uid="{535A52CB-FBCC-4747-BC99-406271720920}" name="Revenue (in millions)"/>
    <tableColumn id="3" xr3:uid="{46128C7F-0737-49D0-958B-F5983F44FC1A}" name="Forecast(Revenue (in millions))" dataDxfId="5">
      <calculatedColumnFormula>_xlfn.FORECAST.ETS(A2,$B$2:$B$17,$A$2:$A$17,1,1)</calculatedColumnFormula>
    </tableColumn>
    <tableColumn id="4" xr3:uid="{2BAE6E95-A943-4C7A-9F2A-A9FE184DEF08}" name="Lower Confidence Bound(Revenue (in millions))" dataDxfId="4">
      <calculatedColumnFormula>C2-_xlfn.FORECAST.ETS.CONFINT(A2,$B$2:$B$17,$A$2:$A$17,0.95,1,1)</calculatedColumnFormula>
    </tableColumn>
    <tableColumn id="5" xr3:uid="{D40BF176-F53A-497B-9B20-9F8EDFBA8552}" name="Upper Confidence Bound(Revenue (in millions))" dataDxfId="3">
      <calculatedColumnFormula>C2+_xlfn.FORECAST.ETS.CONFINT(A2,$B$2:$B$17,$A$2:$A$17,0.95,1,1)</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695FC76-3FE2-42F5-8465-290C8F80D4B0}" name="Table7" displayName="Table7" ref="B2:C33" totalsRowShown="0" headerRowDxfId="2">
  <autoFilter ref="B2:C33" xr:uid="{A695FC76-3FE2-42F5-8465-290C8F80D4B0}"/>
  <tableColumns count="2">
    <tableColumn id="1" xr3:uid="{98C8F6D8-1CE2-4283-BFDE-093B6D5863FF}" name="Online Ads" dataDxfId="1"/>
    <tableColumn id="2" xr3:uid="{D5970BA9-F49C-423D-B3EC-39E3F6AF8668}" name="Sales" dataDxfId="0"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FA4A7-DD26-4909-B02B-27435A0755C3}">
  <dimension ref="B2:L42"/>
  <sheetViews>
    <sheetView topLeftCell="A13" zoomScaleNormal="100" workbookViewId="0">
      <selection activeCell="A33" sqref="A33"/>
    </sheetView>
  </sheetViews>
  <sheetFormatPr defaultColWidth="11" defaultRowHeight="15.75" x14ac:dyDescent="0.25"/>
  <cols>
    <col min="1" max="1" width="6.625" customWidth="1"/>
    <col min="2" max="2" width="10.375" bestFit="1" customWidth="1"/>
    <col min="3" max="3" width="35.625" customWidth="1"/>
    <col min="4" max="4" width="32.375" customWidth="1"/>
    <col min="5" max="5" width="16.875" bestFit="1" customWidth="1"/>
    <col min="6" max="6" width="32.375" customWidth="1"/>
    <col min="8" max="8" width="16.875" bestFit="1" customWidth="1"/>
    <col min="9" max="9" width="12.5" bestFit="1" customWidth="1"/>
    <col min="10" max="10" width="12.25" bestFit="1" customWidth="1"/>
    <col min="11" max="12" width="16.375" bestFit="1" customWidth="1"/>
  </cols>
  <sheetData>
    <row r="2" spans="2:12" x14ac:dyDescent="0.25">
      <c r="B2" s="42" t="s">
        <v>23</v>
      </c>
      <c r="C2" s="42" t="s">
        <v>101</v>
      </c>
      <c r="D2" s="42" t="s">
        <v>100</v>
      </c>
      <c r="E2" s="42" t="s">
        <v>99</v>
      </c>
      <c r="F2" s="42" t="s">
        <v>161</v>
      </c>
      <c r="G2" s="42" t="s">
        <v>98</v>
      </c>
      <c r="H2" s="42" t="s">
        <v>71</v>
      </c>
      <c r="I2" s="42" t="s">
        <v>97</v>
      </c>
      <c r="J2" s="42" t="s">
        <v>96</v>
      </c>
    </row>
    <row r="3" spans="2:12" x14ac:dyDescent="0.25">
      <c r="B3" s="39">
        <v>45076</v>
      </c>
      <c r="C3" t="s">
        <v>113</v>
      </c>
      <c r="D3" t="s">
        <v>143</v>
      </c>
      <c r="E3" t="s">
        <v>162</v>
      </c>
      <c r="F3" t="s">
        <v>163</v>
      </c>
      <c r="G3" t="s">
        <v>90</v>
      </c>
      <c r="H3" s="37">
        <v>4500</v>
      </c>
      <c r="I3" s="37">
        <v>598</v>
      </c>
      <c r="J3" s="38">
        <f t="shared" ref="J3:J30" si="0">IFERROR(I3/H3, "N/A")</f>
        <v>0.13288888888888889</v>
      </c>
    </row>
    <row r="4" spans="2:12" x14ac:dyDescent="0.25">
      <c r="B4" s="39">
        <v>45076</v>
      </c>
      <c r="C4" t="s">
        <v>114</v>
      </c>
      <c r="D4" t="s">
        <v>144</v>
      </c>
      <c r="E4" t="s">
        <v>164</v>
      </c>
      <c r="F4" t="s">
        <v>165</v>
      </c>
      <c r="G4" t="s">
        <v>91</v>
      </c>
      <c r="H4" s="37">
        <v>3800</v>
      </c>
      <c r="I4" s="37">
        <v>1045</v>
      </c>
      <c r="J4" s="38">
        <f t="shared" si="0"/>
        <v>0.27500000000000002</v>
      </c>
      <c r="L4" s="7"/>
    </row>
    <row r="5" spans="2:12" x14ac:dyDescent="0.25">
      <c r="B5" s="39">
        <v>45076</v>
      </c>
      <c r="C5" t="s">
        <v>115</v>
      </c>
      <c r="D5" t="s">
        <v>102</v>
      </c>
      <c r="E5" t="s">
        <v>164</v>
      </c>
      <c r="F5" t="s">
        <v>165</v>
      </c>
      <c r="G5" s="7" t="s">
        <v>110</v>
      </c>
      <c r="H5" s="37">
        <v>3712.5</v>
      </c>
      <c r="I5" s="37">
        <v>1009</v>
      </c>
      <c r="J5" s="38">
        <f t="shared" si="0"/>
        <v>0.2717845117845118</v>
      </c>
    </row>
    <row r="6" spans="2:12" x14ac:dyDescent="0.25">
      <c r="B6" s="39">
        <v>45076</v>
      </c>
      <c r="C6" t="s">
        <v>116</v>
      </c>
      <c r="D6" t="s">
        <v>95</v>
      </c>
      <c r="E6" t="s">
        <v>166</v>
      </c>
      <c r="F6" t="s">
        <v>167</v>
      </c>
      <c r="G6" s="7" t="s">
        <v>110</v>
      </c>
      <c r="H6" s="40" t="s">
        <v>110</v>
      </c>
      <c r="I6" s="37">
        <v>779</v>
      </c>
      <c r="J6" s="41" t="str">
        <f t="shared" si="0"/>
        <v>N/A</v>
      </c>
    </row>
    <row r="7" spans="2:12" x14ac:dyDescent="0.25">
      <c r="B7" s="39">
        <v>45076</v>
      </c>
      <c r="C7" t="s">
        <v>117</v>
      </c>
      <c r="D7" t="s">
        <v>103</v>
      </c>
      <c r="E7" t="s">
        <v>166</v>
      </c>
      <c r="F7" t="s">
        <v>167</v>
      </c>
      <c r="G7" t="s">
        <v>87</v>
      </c>
      <c r="H7" s="37">
        <v>5000</v>
      </c>
      <c r="I7" s="37">
        <v>684</v>
      </c>
      <c r="J7" s="38">
        <f t="shared" si="0"/>
        <v>0.1368</v>
      </c>
    </row>
    <row r="8" spans="2:12" x14ac:dyDescent="0.25">
      <c r="B8" s="39">
        <v>45077</v>
      </c>
      <c r="C8" t="s">
        <v>118</v>
      </c>
      <c r="D8" t="s">
        <v>145</v>
      </c>
      <c r="E8" t="s">
        <v>162</v>
      </c>
      <c r="F8" t="s">
        <v>163</v>
      </c>
      <c r="G8" t="s">
        <v>90</v>
      </c>
      <c r="H8" s="37">
        <v>6100</v>
      </c>
      <c r="I8" s="37">
        <v>544</v>
      </c>
      <c r="J8" s="38">
        <f t="shared" si="0"/>
        <v>8.9180327868852466E-2</v>
      </c>
    </row>
    <row r="9" spans="2:12" x14ac:dyDescent="0.25">
      <c r="B9" s="39">
        <v>45077</v>
      </c>
      <c r="C9" t="s">
        <v>119</v>
      </c>
      <c r="D9" t="s">
        <v>146</v>
      </c>
      <c r="E9" t="s">
        <v>162</v>
      </c>
      <c r="F9" t="s">
        <v>163</v>
      </c>
      <c r="G9" t="s">
        <v>90</v>
      </c>
      <c r="H9" s="37">
        <v>4625</v>
      </c>
      <c r="I9" s="37">
        <v>670</v>
      </c>
      <c r="J9" s="38">
        <f t="shared" si="0"/>
        <v>0.14486486486486486</v>
      </c>
    </row>
    <row r="10" spans="2:12" x14ac:dyDescent="0.25">
      <c r="B10" s="39">
        <v>45077</v>
      </c>
      <c r="C10" t="s">
        <v>120</v>
      </c>
      <c r="D10" t="s">
        <v>104</v>
      </c>
      <c r="E10" t="s">
        <v>162</v>
      </c>
      <c r="F10" t="s">
        <v>163</v>
      </c>
      <c r="G10" t="s">
        <v>90</v>
      </c>
      <c r="H10" s="37">
        <v>3800</v>
      </c>
      <c r="I10" s="37">
        <v>2045</v>
      </c>
      <c r="J10" s="38">
        <f t="shared" si="0"/>
        <v>0.53815789473684206</v>
      </c>
    </row>
    <row r="11" spans="2:12" x14ac:dyDescent="0.25">
      <c r="B11" s="39">
        <v>45077</v>
      </c>
      <c r="C11" t="s">
        <v>121</v>
      </c>
      <c r="D11" t="s">
        <v>94</v>
      </c>
      <c r="E11" t="s">
        <v>162</v>
      </c>
      <c r="F11" t="s">
        <v>163</v>
      </c>
      <c r="G11" t="s">
        <v>88</v>
      </c>
      <c r="H11" s="37">
        <v>3600</v>
      </c>
      <c r="I11" s="37">
        <v>1564</v>
      </c>
      <c r="J11" s="38">
        <f t="shared" si="0"/>
        <v>0.43444444444444447</v>
      </c>
    </row>
    <row r="12" spans="2:12" x14ac:dyDescent="0.25">
      <c r="B12" s="39">
        <v>45077</v>
      </c>
      <c r="C12" t="s">
        <v>122</v>
      </c>
      <c r="D12" t="s">
        <v>93</v>
      </c>
      <c r="E12" t="s">
        <v>162</v>
      </c>
      <c r="F12" t="s">
        <v>163</v>
      </c>
      <c r="G12" t="s">
        <v>87</v>
      </c>
      <c r="H12" s="37">
        <v>5100</v>
      </c>
      <c r="I12" s="37">
        <v>1220</v>
      </c>
      <c r="J12" s="38">
        <f t="shared" si="0"/>
        <v>0.23921568627450981</v>
      </c>
    </row>
    <row r="13" spans="2:12" x14ac:dyDescent="0.25">
      <c r="B13" s="39">
        <v>45077</v>
      </c>
      <c r="C13" t="s">
        <v>123</v>
      </c>
      <c r="D13" t="s">
        <v>147</v>
      </c>
      <c r="E13" t="s">
        <v>162</v>
      </c>
      <c r="F13" t="s">
        <v>163</v>
      </c>
      <c r="G13" t="s">
        <v>87</v>
      </c>
      <c r="H13" s="37">
        <v>4750</v>
      </c>
      <c r="I13" s="37">
        <v>1435</v>
      </c>
      <c r="J13" s="38">
        <f t="shared" si="0"/>
        <v>0.30210526315789471</v>
      </c>
    </row>
    <row r="14" spans="2:12" x14ac:dyDescent="0.25">
      <c r="B14" s="39">
        <v>45077</v>
      </c>
      <c r="C14" t="s">
        <v>124</v>
      </c>
      <c r="D14" t="s">
        <v>105</v>
      </c>
      <c r="E14" t="s">
        <v>166</v>
      </c>
      <c r="F14" t="s">
        <v>167</v>
      </c>
      <c r="G14" t="s">
        <v>90</v>
      </c>
      <c r="H14" s="37">
        <v>6000</v>
      </c>
      <c r="I14" s="37">
        <v>998</v>
      </c>
      <c r="J14" s="38">
        <f t="shared" si="0"/>
        <v>0.16633333333333333</v>
      </c>
    </row>
    <row r="15" spans="2:12" x14ac:dyDescent="0.25">
      <c r="B15" s="39">
        <v>45077</v>
      </c>
      <c r="C15" t="s">
        <v>125</v>
      </c>
      <c r="D15" t="s">
        <v>148</v>
      </c>
      <c r="E15" t="s">
        <v>168</v>
      </c>
      <c r="F15" t="s">
        <v>169</v>
      </c>
      <c r="G15" t="s">
        <v>87</v>
      </c>
      <c r="H15" s="37">
        <v>4500</v>
      </c>
      <c r="I15" s="37">
        <v>780</v>
      </c>
      <c r="J15" s="38">
        <f t="shared" si="0"/>
        <v>0.17333333333333334</v>
      </c>
    </row>
    <row r="16" spans="2:12" x14ac:dyDescent="0.25">
      <c r="B16" s="39">
        <v>45078</v>
      </c>
      <c r="C16" t="s">
        <v>126</v>
      </c>
      <c r="D16" t="s">
        <v>92</v>
      </c>
      <c r="E16" t="s">
        <v>168</v>
      </c>
      <c r="F16" t="s">
        <v>169</v>
      </c>
      <c r="G16" t="s">
        <v>88</v>
      </c>
      <c r="H16" s="40" t="s">
        <v>110</v>
      </c>
      <c r="I16" s="37">
        <v>1044</v>
      </c>
      <c r="J16" s="41" t="str">
        <f t="shared" si="0"/>
        <v>N/A</v>
      </c>
    </row>
    <row r="17" spans="2:10" x14ac:dyDescent="0.25">
      <c r="B17" s="39">
        <v>45078</v>
      </c>
      <c r="C17" t="s">
        <v>127</v>
      </c>
      <c r="D17" t="s">
        <v>149</v>
      </c>
      <c r="E17" t="s">
        <v>168</v>
      </c>
      <c r="F17" t="s">
        <v>169</v>
      </c>
      <c r="G17" t="s">
        <v>90</v>
      </c>
      <c r="H17" s="37">
        <v>3712.5</v>
      </c>
      <c r="I17" s="37">
        <v>1222</v>
      </c>
      <c r="J17" s="38">
        <f t="shared" si="0"/>
        <v>0.32915824915824915</v>
      </c>
    </row>
    <row r="18" spans="2:10" x14ac:dyDescent="0.25">
      <c r="B18" s="39">
        <v>45078</v>
      </c>
      <c r="C18" t="s">
        <v>128</v>
      </c>
      <c r="D18" t="s">
        <v>150</v>
      </c>
      <c r="E18" t="s">
        <v>168</v>
      </c>
      <c r="F18" t="s">
        <v>169</v>
      </c>
      <c r="G18" t="s">
        <v>90</v>
      </c>
      <c r="H18" s="37">
        <v>4950</v>
      </c>
      <c r="I18" s="37">
        <v>1065</v>
      </c>
      <c r="J18" s="38">
        <f t="shared" si="0"/>
        <v>0.21515151515151515</v>
      </c>
    </row>
    <row r="19" spans="2:10" x14ac:dyDescent="0.25">
      <c r="B19" s="39">
        <v>45078</v>
      </c>
      <c r="C19" t="s">
        <v>129</v>
      </c>
      <c r="D19" t="s">
        <v>106</v>
      </c>
      <c r="E19" t="s">
        <v>166</v>
      </c>
      <c r="F19" t="s">
        <v>167</v>
      </c>
      <c r="G19" t="s">
        <v>90</v>
      </c>
      <c r="H19" s="37">
        <v>4750</v>
      </c>
      <c r="I19" s="37">
        <v>810</v>
      </c>
      <c r="J19" s="38">
        <f t="shared" si="0"/>
        <v>0.17052631578947369</v>
      </c>
    </row>
    <row r="20" spans="2:10" x14ac:dyDescent="0.25">
      <c r="B20" s="39">
        <v>45078</v>
      </c>
      <c r="C20" t="s">
        <v>130</v>
      </c>
      <c r="D20" t="s">
        <v>107</v>
      </c>
      <c r="E20" t="s">
        <v>166</v>
      </c>
      <c r="F20" t="s">
        <v>167</v>
      </c>
      <c r="G20" t="s">
        <v>90</v>
      </c>
      <c r="H20" s="37">
        <v>7320</v>
      </c>
      <c r="I20" s="37">
        <v>933</v>
      </c>
      <c r="J20" s="38">
        <f t="shared" si="0"/>
        <v>0.12745901639344262</v>
      </c>
    </row>
    <row r="21" spans="2:10" x14ac:dyDescent="0.25">
      <c r="B21" s="39">
        <v>45078</v>
      </c>
      <c r="C21" t="s">
        <v>131</v>
      </c>
      <c r="D21" t="s">
        <v>151</v>
      </c>
      <c r="E21" t="s">
        <v>168</v>
      </c>
      <c r="F21" t="s">
        <v>169</v>
      </c>
      <c r="G21" t="s">
        <v>90</v>
      </c>
      <c r="H21" s="37">
        <v>5087.5</v>
      </c>
      <c r="I21" s="37">
        <v>655</v>
      </c>
      <c r="J21" s="38">
        <f t="shared" si="0"/>
        <v>0.12874692874692875</v>
      </c>
    </row>
    <row r="22" spans="2:10" x14ac:dyDescent="0.25">
      <c r="B22" s="39">
        <v>45078</v>
      </c>
      <c r="C22" t="s">
        <v>132</v>
      </c>
      <c r="D22" t="s">
        <v>152</v>
      </c>
      <c r="E22" t="s">
        <v>168</v>
      </c>
      <c r="F22" t="s">
        <v>169</v>
      </c>
      <c r="G22" t="s">
        <v>90</v>
      </c>
      <c r="H22" s="37">
        <v>4500</v>
      </c>
      <c r="I22" s="37">
        <v>722</v>
      </c>
      <c r="J22" s="38">
        <f t="shared" si="0"/>
        <v>0.16044444444444445</v>
      </c>
    </row>
    <row r="23" spans="2:10" x14ac:dyDescent="0.25">
      <c r="B23" s="39">
        <v>45078</v>
      </c>
      <c r="C23" t="s">
        <v>133</v>
      </c>
      <c r="D23" t="s">
        <v>153</v>
      </c>
      <c r="E23" t="s">
        <v>168</v>
      </c>
      <c r="F23" t="s">
        <v>169</v>
      </c>
      <c r="G23" t="s">
        <v>88</v>
      </c>
      <c r="H23" s="37">
        <v>4250</v>
      </c>
      <c r="I23" s="37">
        <v>901</v>
      </c>
      <c r="J23" s="38">
        <f t="shared" si="0"/>
        <v>0.21199999999999999</v>
      </c>
    </row>
    <row r="24" spans="2:10" x14ac:dyDescent="0.25">
      <c r="B24" s="39">
        <v>45079</v>
      </c>
      <c r="C24" t="s">
        <v>134</v>
      </c>
      <c r="D24" t="s">
        <v>108</v>
      </c>
      <c r="E24" t="s">
        <v>168</v>
      </c>
      <c r="F24" t="s">
        <v>169</v>
      </c>
      <c r="G24" t="s">
        <v>91</v>
      </c>
      <c r="H24" s="37">
        <v>5250</v>
      </c>
      <c r="I24" s="37">
        <v>1349</v>
      </c>
      <c r="J24" s="38">
        <f t="shared" si="0"/>
        <v>0.25695238095238093</v>
      </c>
    </row>
    <row r="25" spans="2:10" x14ac:dyDescent="0.25">
      <c r="B25" s="39">
        <v>45079</v>
      </c>
      <c r="C25" t="s">
        <v>135</v>
      </c>
      <c r="D25" t="s">
        <v>109</v>
      </c>
      <c r="E25" t="s">
        <v>164</v>
      </c>
      <c r="F25" t="s">
        <v>165</v>
      </c>
      <c r="G25" t="s">
        <v>91</v>
      </c>
      <c r="H25" s="37">
        <v>6500</v>
      </c>
      <c r="I25" s="37">
        <v>1288</v>
      </c>
      <c r="J25" s="38">
        <f t="shared" si="0"/>
        <v>0.19815384615384615</v>
      </c>
    </row>
    <row r="26" spans="2:10" x14ac:dyDescent="0.25">
      <c r="B26" s="39">
        <v>45079</v>
      </c>
      <c r="C26" t="s">
        <v>136</v>
      </c>
      <c r="D26" t="s">
        <v>154</v>
      </c>
      <c r="E26" t="s">
        <v>164</v>
      </c>
      <c r="F26" t="s">
        <v>165</v>
      </c>
      <c r="G26" t="s">
        <v>91</v>
      </c>
      <c r="H26" s="37">
        <v>7500</v>
      </c>
      <c r="I26" s="37">
        <v>1664</v>
      </c>
      <c r="J26" s="38">
        <f t="shared" si="0"/>
        <v>0.22186666666666666</v>
      </c>
    </row>
    <row r="27" spans="2:10" x14ac:dyDescent="0.25">
      <c r="B27" s="39">
        <v>45079</v>
      </c>
      <c r="C27" t="s">
        <v>137</v>
      </c>
      <c r="D27" t="s">
        <v>155</v>
      </c>
      <c r="E27" t="s">
        <v>164</v>
      </c>
      <c r="F27" t="s">
        <v>165</v>
      </c>
      <c r="G27" t="s">
        <v>90</v>
      </c>
      <c r="H27" s="37">
        <v>5500</v>
      </c>
      <c r="I27" s="37">
        <v>1320</v>
      </c>
      <c r="J27" s="38">
        <f t="shared" si="0"/>
        <v>0.24</v>
      </c>
    </row>
    <row r="28" spans="2:10" x14ac:dyDescent="0.25">
      <c r="B28" s="39">
        <v>45079</v>
      </c>
      <c r="C28" t="s">
        <v>138</v>
      </c>
      <c r="D28" t="s">
        <v>156</v>
      </c>
      <c r="E28" t="s">
        <v>164</v>
      </c>
      <c r="F28" t="s">
        <v>165</v>
      </c>
      <c r="G28" t="s">
        <v>90</v>
      </c>
      <c r="H28" s="37">
        <v>4625</v>
      </c>
      <c r="I28" s="37">
        <v>1001</v>
      </c>
      <c r="J28" s="38">
        <f t="shared" si="0"/>
        <v>0.21643243243243243</v>
      </c>
    </row>
    <row r="29" spans="2:10" x14ac:dyDescent="0.25">
      <c r="B29" s="39">
        <v>45079</v>
      </c>
      <c r="C29" t="s">
        <v>139</v>
      </c>
      <c r="D29" t="s">
        <v>157</v>
      </c>
      <c r="E29" t="s">
        <v>164</v>
      </c>
      <c r="F29" t="s">
        <v>165</v>
      </c>
      <c r="G29" t="s">
        <v>90</v>
      </c>
      <c r="H29" s="37">
        <v>4500</v>
      </c>
      <c r="I29" s="37">
        <v>960</v>
      </c>
      <c r="J29" s="38">
        <f t="shared" si="0"/>
        <v>0.21333333333333335</v>
      </c>
    </row>
    <row r="30" spans="2:10" x14ac:dyDescent="0.25">
      <c r="B30" s="39">
        <v>45079</v>
      </c>
      <c r="C30" t="s">
        <v>140</v>
      </c>
      <c r="D30" t="s">
        <v>89</v>
      </c>
      <c r="E30" t="s">
        <v>164</v>
      </c>
      <c r="F30" t="s">
        <v>165</v>
      </c>
      <c r="G30" t="s">
        <v>88</v>
      </c>
      <c r="H30" s="37">
        <v>5400</v>
      </c>
      <c r="I30" s="37">
        <v>540</v>
      </c>
      <c r="J30" s="38">
        <f t="shared" si="0"/>
        <v>0.1</v>
      </c>
    </row>
    <row r="34" spans="3:10" x14ac:dyDescent="0.25">
      <c r="J34" s="37"/>
    </row>
    <row r="35" spans="3:10" x14ac:dyDescent="0.25">
      <c r="C35" s="7" t="s">
        <v>111</v>
      </c>
      <c r="F35" t="s">
        <v>170</v>
      </c>
      <c r="I35" t="s">
        <v>175</v>
      </c>
      <c r="J35" s="37"/>
    </row>
    <row r="36" spans="3:10" x14ac:dyDescent="0.25">
      <c r="C36" s="7" t="s">
        <v>159</v>
      </c>
      <c r="F36" t="s">
        <v>171</v>
      </c>
      <c r="I36" t="s">
        <v>176</v>
      </c>
      <c r="J36" s="37"/>
    </row>
    <row r="37" spans="3:10" x14ac:dyDescent="0.25">
      <c r="C37" s="20" t="s">
        <v>160</v>
      </c>
      <c r="F37" t="s">
        <v>172</v>
      </c>
      <c r="J37" s="37"/>
    </row>
    <row r="38" spans="3:10" x14ac:dyDescent="0.25">
      <c r="C38" s="8" t="s">
        <v>112</v>
      </c>
      <c r="F38" s="9" t="s">
        <v>173</v>
      </c>
      <c r="I38" t="s">
        <v>177</v>
      </c>
      <c r="J38" s="37"/>
    </row>
    <row r="39" spans="3:10" x14ac:dyDescent="0.25">
      <c r="I39" t="s">
        <v>178</v>
      </c>
      <c r="J39" s="37"/>
    </row>
    <row r="40" spans="3:10" x14ac:dyDescent="0.25">
      <c r="C40" t="s">
        <v>141</v>
      </c>
      <c r="F40" s="8" t="s">
        <v>174</v>
      </c>
      <c r="J40" s="37"/>
    </row>
    <row r="41" spans="3:10" x14ac:dyDescent="0.25">
      <c r="C41" s="7" t="s">
        <v>142</v>
      </c>
      <c r="J41" s="37"/>
    </row>
    <row r="42" spans="3:10" x14ac:dyDescent="0.25">
      <c r="C42" s="9" t="s">
        <v>158</v>
      </c>
      <c r="J42" s="37"/>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BEF92-C192-406E-ADDA-6E370BE64185}">
  <dimension ref="B1:Q259"/>
  <sheetViews>
    <sheetView topLeftCell="E218" zoomScale="80" zoomScaleNormal="80" workbookViewId="0">
      <selection activeCell="L259" sqref="L259"/>
    </sheetView>
  </sheetViews>
  <sheetFormatPr defaultColWidth="10.625" defaultRowHeight="15.75" x14ac:dyDescent="0.25"/>
  <cols>
    <col min="2" max="2" width="13.375" bestFit="1" customWidth="1"/>
    <col min="3" max="3" width="11.375" bestFit="1" customWidth="1"/>
    <col min="4" max="4" width="18.625" bestFit="1" customWidth="1"/>
    <col min="5" max="5" width="10.25" bestFit="1" customWidth="1"/>
    <col min="6" max="6" width="13.625" bestFit="1" customWidth="1"/>
    <col min="7" max="7" width="18.25" bestFit="1" customWidth="1"/>
    <col min="8" max="8" width="21.25" bestFit="1" customWidth="1"/>
    <col min="9" max="9" width="13.625" bestFit="1" customWidth="1"/>
    <col min="10" max="10" width="19.375" customWidth="1"/>
    <col min="11" max="11" width="19.5" bestFit="1" customWidth="1"/>
    <col min="12" max="12" width="10.5" customWidth="1"/>
    <col min="13" max="13" width="24" customWidth="1"/>
    <col min="16" max="16" width="22" customWidth="1"/>
    <col min="17" max="17" width="18.25" customWidth="1"/>
  </cols>
  <sheetData>
    <row r="1" spans="2:13" x14ac:dyDescent="0.25"/>
    <row r="2" spans="2:13" x14ac:dyDescent="0.25">
      <c r="B2" s="4" t="s">
        <v>24</v>
      </c>
      <c r="C2" s="4" t="s">
        <v>23</v>
      </c>
      <c r="D2" s="4" t="s">
        <v>22</v>
      </c>
      <c r="E2" s="5" t="s">
        <v>21</v>
      </c>
      <c r="F2" s="4" t="s">
        <v>20</v>
      </c>
      <c r="G2" s="4" t="s">
        <v>19</v>
      </c>
      <c r="H2" s="4" t="s">
        <v>18</v>
      </c>
      <c r="I2" s="4" t="s">
        <v>17</v>
      </c>
      <c r="J2" s="4" t="s">
        <v>35</v>
      </c>
      <c r="K2" s="4" t="s">
        <v>70</v>
      </c>
      <c r="L2" s="4" t="s">
        <v>71</v>
      </c>
    </row>
    <row r="3" spans="2:13" x14ac:dyDescent="0.25">
      <c r="B3" s="1">
        <v>10452</v>
      </c>
      <c r="C3" s="2">
        <v>44872</v>
      </c>
      <c r="D3" t="s">
        <v>4</v>
      </c>
      <c r="E3" s="1">
        <v>3.49</v>
      </c>
      <c r="F3" s="6">
        <v>574</v>
      </c>
      <c r="G3" s="1" t="s">
        <v>11</v>
      </c>
      <c r="H3" s="1" t="s">
        <v>1</v>
      </c>
      <c r="I3" t="s">
        <v>12</v>
      </c>
      <c r="J3" t="e" cm="1" vm="1">
        <f t="array" ref="J3">_FV(Table1[[#This Row],[ City]],"Country/region",TRUE)</f>
        <v>#VALUE!</v>
      </c>
      <c r="K3" t="e" vm="2">
        <v>#VALUE!</v>
      </c>
      <c r="L3">
        <f>Table1[[#This Row],[Price]]*Table1[[#This Row],[Quantity]]</f>
        <v>2003.2600000000002</v>
      </c>
    </row>
    <row r="4" spans="2:13" x14ac:dyDescent="0.25">
      <c r="B4" s="1">
        <v>10453</v>
      </c>
      <c r="C4" s="2">
        <v>44872</v>
      </c>
      <c r="D4" t="s">
        <v>3</v>
      </c>
      <c r="E4" s="1">
        <v>2.95</v>
      </c>
      <c r="F4" s="6">
        <v>746</v>
      </c>
      <c r="G4" s="1" t="s">
        <v>11</v>
      </c>
      <c r="H4" s="1" t="s">
        <v>1</v>
      </c>
      <c r="I4" t="s">
        <v>14</v>
      </c>
      <c r="J4" t="e" cm="1" vm="3">
        <f t="array" ref="J4">_FV(Table1[[#This Row],[ City]],"Country/region",TRUE)</f>
        <v>#VALUE!</v>
      </c>
      <c r="K4" t="e" vm="4">
        <v>#VALUE!</v>
      </c>
      <c r="L4">
        <f>Table1[[#This Row],[Price]]*Table1[[#This Row],[Quantity]]</f>
        <v>2200.7000000000003</v>
      </c>
    </row>
    <row r="5" spans="2:13" x14ac:dyDescent="0.25">
      <c r="B5" s="1">
        <v>10454</v>
      </c>
      <c r="C5" s="2">
        <v>44872</v>
      </c>
      <c r="D5" t="s">
        <v>7</v>
      </c>
      <c r="E5" s="1">
        <v>4.99</v>
      </c>
      <c r="F5" s="6">
        <v>201</v>
      </c>
      <c r="G5" s="1" t="s">
        <v>8</v>
      </c>
      <c r="H5" s="1" t="s">
        <v>1</v>
      </c>
      <c r="I5" t="s">
        <v>10</v>
      </c>
      <c r="J5" t="e" cm="1" vm="5">
        <f t="array" ref="J5">_FV(Table1[[#This Row],[ City]],"Country/region",TRUE)</f>
        <v>#VALUE!</v>
      </c>
      <c r="K5" t="e" vm="6">
        <v>#VALUE!</v>
      </c>
      <c r="L5">
        <f>Table1[[#This Row],[Price]]*Table1[[#This Row],[Quantity]]</f>
        <v>1002.99</v>
      </c>
    </row>
    <row r="6" spans="2:13" x14ac:dyDescent="0.25">
      <c r="B6" s="1">
        <v>10455</v>
      </c>
      <c r="C6" s="2">
        <v>44873</v>
      </c>
      <c r="D6" t="s">
        <v>6</v>
      </c>
      <c r="E6" s="1">
        <v>12.99</v>
      </c>
      <c r="F6" s="6">
        <v>570</v>
      </c>
      <c r="G6" s="1" t="s">
        <v>8</v>
      </c>
      <c r="H6" s="1" t="s">
        <v>13</v>
      </c>
      <c r="I6" t="s">
        <v>0</v>
      </c>
      <c r="J6" t="e" cm="1" vm="7">
        <f t="array" ref="J6">_FV(Table1[[#This Row],[ City]],"Country/region",TRUE)</f>
        <v>#VALUE!</v>
      </c>
      <c r="K6" t="e" vm="8">
        <v>#VALUE!</v>
      </c>
      <c r="L6">
        <f>Table1[[#This Row],[Price]]*Table1[[#This Row],[Quantity]]</f>
        <v>7404.3</v>
      </c>
      <c r="M6" t="s">
        <v>25</v>
      </c>
    </row>
    <row r="7" spans="2:13" x14ac:dyDescent="0.25">
      <c r="B7" s="1">
        <v>10456</v>
      </c>
      <c r="C7" s="2">
        <v>44873</v>
      </c>
      <c r="D7" t="s">
        <v>5</v>
      </c>
      <c r="E7" s="1">
        <v>9.9499999999999993</v>
      </c>
      <c r="F7" s="6">
        <v>202</v>
      </c>
      <c r="G7" s="1" t="s">
        <v>8</v>
      </c>
      <c r="H7" s="1" t="s">
        <v>13</v>
      </c>
      <c r="I7" t="s">
        <v>0</v>
      </c>
      <c r="J7" t="e" cm="1" vm="7">
        <f t="array" ref="J7">_FV(Table1[[#This Row],[ City]],"Country/region",TRUE)</f>
        <v>#VALUE!</v>
      </c>
      <c r="K7" t="e" vm="8">
        <v>#VALUE!</v>
      </c>
      <c r="L7">
        <f>Table1[[#This Row],[Price]]*Table1[[#This Row],[Quantity]]</f>
        <v>2009.8999999999999</v>
      </c>
      <c r="M7" t="s">
        <v>26</v>
      </c>
    </row>
    <row r="8" spans="2:13" x14ac:dyDescent="0.25">
      <c r="B8" s="1">
        <v>10457</v>
      </c>
      <c r="C8" s="2">
        <v>44873</v>
      </c>
      <c r="D8" t="s">
        <v>4</v>
      </c>
      <c r="E8" s="1">
        <v>3.49</v>
      </c>
      <c r="F8" s="6">
        <v>574</v>
      </c>
      <c r="G8" s="1" t="s">
        <v>8</v>
      </c>
      <c r="H8" s="1" t="s">
        <v>13</v>
      </c>
      <c r="I8" t="s">
        <v>15</v>
      </c>
      <c r="J8" t="e" cm="1" vm="9">
        <f t="array" ref="J8">_FV(Table1[[#This Row],[ City]],"Country/region",TRUE)</f>
        <v>#VALUE!</v>
      </c>
      <c r="K8" t="e" vm="10">
        <v>#VALUE!</v>
      </c>
      <c r="L8">
        <f>Table1[[#This Row],[Price]]*Table1[[#This Row],[Quantity]]</f>
        <v>2003.2600000000002</v>
      </c>
      <c r="M8" t="s">
        <v>27</v>
      </c>
    </row>
    <row r="9" spans="2:13" x14ac:dyDescent="0.25">
      <c r="B9" s="1">
        <v>10459</v>
      </c>
      <c r="C9" s="2">
        <v>44873</v>
      </c>
      <c r="D9" t="s">
        <v>7</v>
      </c>
      <c r="E9" s="1">
        <v>4.99</v>
      </c>
      <c r="F9" s="6">
        <v>201</v>
      </c>
      <c r="G9" s="1" t="s">
        <v>8</v>
      </c>
      <c r="H9" s="1" t="s">
        <v>13</v>
      </c>
      <c r="I9" t="s">
        <v>0</v>
      </c>
      <c r="J9" t="e" cm="1" vm="7">
        <f t="array" ref="J9">_FV(Table1[[#This Row],[ City]],"Country/region",TRUE)</f>
        <v>#VALUE!</v>
      </c>
      <c r="K9" t="e" vm="8">
        <v>#VALUE!</v>
      </c>
      <c r="L9">
        <f>Table1[[#This Row],[Price]]*Table1[[#This Row],[Quantity]]</f>
        <v>1002.99</v>
      </c>
      <c r="M9" t="s">
        <v>28</v>
      </c>
    </row>
    <row r="10" spans="2:13" x14ac:dyDescent="0.25">
      <c r="B10" s="1">
        <v>10460</v>
      </c>
      <c r="C10" s="2">
        <v>44874</v>
      </c>
      <c r="D10" t="s">
        <v>6</v>
      </c>
      <c r="E10" s="1">
        <v>12.99</v>
      </c>
      <c r="F10" s="6">
        <v>555</v>
      </c>
      <c r="G10" s="1" t="s">
        <v>8</v>
      </c>
      <c r="H10" s="1" t="s">
        <v>13</v>
      </c>
      <c r="I10" t="s">
        <v>15</v>
      </c>
      <c r="J10" t="e" cm="1" vm="9">
        <f t="array" ref="J10">_FV(Table1[[#This Row],[ City]],"Country/region",TRUE)</f>
        <v>#VALUE!</v>
      </c>
      <c r="K10" t="e" vm="10">
        <v>#VALUE!</v>
      </c>
      <c r="L10">
        <f>Table1[[#This Row],[Price]]*Table1[[#This Row],[Quantity]]</f>
        <v>7209.45</v>
      </c>
      <c r="M10" t="s">
        <v>29</v>
      </c>
    </row>
    <row r="11" spans="2:13" x14ac:dyDescent="0.25">
      <c r="B11" s="1">
        <v>10461</v>
      </c>
      <c r="C11" s="2">
        <v>44874</v>
      </c>
      <c r="D11" t="s">
        <v>5</v>
      </c>
      <c r="E11" s="1">
        <v>9.9499999999999993</v>
      </c>
      <c r="F11" s="6">
        <v>202</v>
      </c>
      <c r="G11" s="1" t="s">
        <v>8</v>
      </c>
      <c r="H11" s="1" t="s">
        <v>13</v>
      </c>
      <c r="I11" t="s">
        <v>15</v>
      </c>
      <c r="J11" t="e" cm="1" vm="9">
        <f t="array" ref="J11">_FV(Table1[[#This Row],[ City]],"Country/region",TRUE)</f>
        <v>#VALUE!</v>
      </c>
      <c r="K11" t="e" vm="10">
        <v>#VALUE!</v>
      </c>
      <c r="L11">
        <f>Table1[[#This Row],[Price]]*Table1[[#This Row],[Quantity]]</f>
        <v>2009.8999999999999</v>
      </c>
      <c r="M11" t="s">
        <v>30</v>
      </c>
    </row>
    <row r="12" spans="2:13" x14ac:dyDescent="0.25">
      <c r="B12" s="1">
        <v>10462</v>
      </c>
      <c r="C12" s="2">
        <v>44874</v>
      </c>
      <c r="D12" t="s">
        <v>4</v>
      </c>
      <c r="E12" s="1">
        <v>3.49</v>
      </c>
      <c r="F12" s="6">
        <v>574</v>
      </c>
      <c r="G12" s="1" t="s">
        <v>8</v>
      </c>
      <c r="H12" s="1" t="s">
        <v>13</v>
      </c>
      <c r="I12" t="s">
        <v>15</v>
      </c>
      <c r="J12" t="e" cm="1" vm="9">
        <f t="array" ref="J12">_FV(Table1[[#This Row],[ City]],"Country/region",TRUE)</f>
        <v>#VALUE!</v>
      </c>
      <c r="K12" t="e" vm="10">
        <v>#VALUE!</v>
      </c>
      <c r="L12">
        <f>Table1[[#This Row],[Price]]*Table1[[#This Row],[Quantity]]</f>
        <v>2003.2600000000002</v>
      </c>
      <c r="M12" t="s">
        <v>31</v>
      </c>
    </row>
    <row r="13" spans="2:13" x14ac:dyDescent="0.25">
      <c r="B13" s="1">
        <v>10463</v>
      </c>
      <c r="C13" s="2">
        <v>44874</v>
      </c>
      <c r="D13" t="s">
        <v>3</v>
      </c>
      <c r="E13" s="1">
        <v>2.95</v>
      </c>
      <c r="F13" s="6">
        <v>678</v>
      </c>
      <c r="G13" s="1" t="s">
        <v>8</v>
      </c>
      <c r="H13" s="1" t="s">
        <v>13</v>
      </c>
      <c r="I13" t="s">
        <v>15</v>
      </c>
      <c r="J13" t="e" cm="1" vm="9">
        <f t="array" ref="J13">_FV(Table1[[#This Row],[ City]],"Country/region",TRUE)</f>
        <v>#VALUE!</v>
      </c>
      <c r="K13" t="e" vm="10">
        <v>#VALUE!</v>
      </c>
      <c r="L13">
        <f>Table1[[#This Row],[Price]]*Table1[[#This Row],[Quantity]]</f>
        <v>2000.1000000000001</v>
      </c>
      <c r="M13" t="s">
        <v>32</v>
      </c>
    </row>
    <row r="14" spans="2:13" x14ac:dyDescent="0.25">
      <c r="B14" s="1">
        <v>10464</v>
      </c>
      <c r="C14" s="2">
        <v>44874</v>
      </c>
      <c r="D14" t="s">
        <v>7</v>
      </c>
      <c r="E14" s="1">
        <v>4.99</v>
      </c>
      <c r="F14" s="6">
        <v>201</v>
      </c>
      <c r="G14" s="1" t="s">
        <v>8</v>
      </c>
      <c r="H14" s="1" t="s">
        <v>13</v>
      </c>
      <c r="I14" t="s">
        <v>15</v>
      </c>
      <c r="J14" t="e" cm="1" vm="9">
        <f t="array" ref="J14">_FV(Table1[[#This Row],[ City]],"Country/region",TRUE)</f>
        <v>#VALUE!</v>
      </c>
      <c r="K14" t="e" vm="10">
        <v>#VALUE!</v>
      </c>
      <c r="L14">
        <f>Table1[[#This Row],[Price]]*Table1[[#This Row],[Quantity]]</f>
        <v>1002.99</v>
      </c>
      <c r="M14" t="s">
        <v>33</v>
      </c>
    </row>
    <row r="15" spans="2:13" x14ac:dyDescent="0.25">
      <c r="B15" s="1">
        <v>10465</v>
      </c>
      <c r="C15" s="2">
        <v>44875</v>
      </c>
      <c r="D15" t="s">
        <v>6</v>
      </c>
      <c r="E15" s="1">
        <v>12.99</v>
      </c>
      <c r="F15" s="6">
        <v>555</v>
      </c>
      <c r="G15" s="1" t="s">
        <v>8</v>
      </c>
      <c r="H15" s="1" t="s">
        <v>13</v>
      </c>
      <c r="I15" t="s">
        <v>14</v>
      </c>
      <c r="J15" t="e" cm="1" vm="3">
        <f t="array" ref="J15">_FV(Table1[[#This Row],[ City]],"Country/region",TRUE)</f>
        <v>#VALUE!</v>
      </c>
      <c r="K15" t="e" vm="4">
        <v>#VALUE!</v>
      </c>
      <c r="L15">
        <f>Table1[[#This Row],[Price]]*Table1[[#This Row],[Quantity]]</f>
        <v>7209.45</v>
      </c>
    </row>
    <row r="16" spans="2:13" x14ac:dyDescent="0.25">
      <c r="B16" s="1">
        <v>10466</v>
      </c>
      <c r="C16" s="2">
        <v>44875</v>
      </c>
      <c r="D16" t="s">
        <v>5</v>
      </c>
      <c r="E16" s="1">
        <v>9.9499999999999993</v>
      </c>
      <c r="F16" s="6">
        <v>202</v>
      </c>
      <c r="G16" s="1" t="s">
        <v>8</v>
      </c>
      <c r="H16" s="1" t="s">
        <v>13</v>
      </c>
      <c r="I16" t="s">
        <v>14</v>
      </c>
      <c r="J16" t="e" cm="1" vm="3">
        <f t="array" ref="J16">_FV(Table1[[#This Row],[ City]],"Country/region",TRUE)</f>
        <v>#VALUE!</v>
      </c>
      <c r="K16" t="e" vm="4">
        <v>#VALUE!</v>
      </c>
      <c r="L16">
        <f>Table1[[#This Row],[Price]]*Table1[[#This Row],[Quantity]]</f>
        <v>2009.8999999999999</v>
      </c>
      <c r="M16" t="s">
        <v>34</v>
      </c>
    </row>
    <row r="17" spans="2:17" x14ac:dyDescent="0.25">
      <c r="B17" s="1">
        <v>10467</v>
      </c>
      <c r="C17" s="2">
        <v>44875</v>
      </c>
      <c r="D17" t="s">
        <v>4</v>
      </c>
      <c r="E17" s="1">
        <v>3.49</v>
      </c>
      <c r="F17" s="6">
        <v>574</v>
      </c>
      <c r="G17" s="1" t="s">
        <v>8</v>
      </c>
      <c r="H17" s="1" t="s">
        <v>13</v>
      </c>
      <c r="I17" t="s">
        <v>14</v>
      </c>
      <c r="J17" t="e" cm="1" vm="3">
        <f t="array" ref="J17">_FV(Table1[[#This Row],[ City]],"Country/region",TRUE)</f>
        <v>#VALUE!</v>
      </c>
      <c r="K17" t="e" vm="4">
        <v>#VALUE!</v>
      </c>
      <c r="L17">
        <f>Table1[[#This Row],[Price]]*Table1[[#This Row],[Quantity]]</f>
        <v>2003.2600000000002</v>
      </c>
      <c r="M17" t="s">
        <v>36</v>
      </c>
    </row>
    <row r="18" spans="2:17" x14ac:dyDescent="0.25">
      <c r="B18" s="1">
        <v>10468</v>
      </c>
      <c r="C18" s="2">
        <v>44875</v>
      </c>
      <c r="D18" t="s">
        <v>3</v>
      </c>
      <c r="E18" s="1">
        <v>2.95</v>
      </c>
      <c r="F18" s="6">
        <v>678</v>
      </c>
      <c r="G18" s="1" t="s">
        <v>8</v>
      </c>
      <c r="H18" s="1" t="s">
        <v>13</v>
      </c>
      <c r="I18" t="s">
        <v>14</v>
      </c>
      <c r="J18" t="e" cm="1" vm="3">
        <f t="array" ref="J18">_FV(Table1[[#This Row],[ City]],"Country/region",TRUE)</f>
        <v>#VALUE!</v>
      </c>
      <c r="K18" t="e" vm="4">
        <v>#VALUE!</v>
      </c>
      <c r="L18">
        <f>Table1[[#This Row],[Price]]*Table1[[#This Row],[Quantity]]</f>
        <v>2000.1000000000001</v>
      </c>
    </row>
    <row r="19" spans="2:17" x14ac:dyDescent="0.25">
      <c r="B19" s="1">
        <v>10470</v>
      </c>
      <c r="C19" s="2">
        <v>44876</v>
      </c>
      <c r="D19" t="s">
        <v>6</v>
      </c>
      <c r="E19" s="1">
        <v>12.99</v>
      </c>
      <c r="F19" s="6">
        <v>555</v>
      </c>
      <c r="G19" s="1" t="s">
        <v>8</v>
      </c>
      <c r="H19" s="1" t="s">
        <v>13</v>
      </c>
      <c r="I19" t="s">
        <v>14</v>
      </c>
      <c r="J19" t="e" cm="1" vm="3">
        <f t="array" ref="J19">_FV(Table1[[#This Row],[ City]],"Country/region",TRUE)</f>
        <v>#VALUE!</v>
      </c>
      <c r="K19" t="e" vm="4">
        <v>#VALUE!</v>
      </c>
      <c r="L19">
        <f>Table1[[#This Row],[Price]]*Table1[[#This Row],[Quantity]]</f>
        <v>7209.45</v>
      </c>
      <c r="M19" s="7" t="s">
        <v>37</v>
      </c>
    </row>
    <row r="20" spans="2:17" x14ac:dyDescent="0.25">
      <c r="B20" s="1">
        <v>10471</v>
      </c>
      <c r="C20" s="2">
        <v>44876</v>
      </c>
      <c r="D20" t="s">
        <v>5</v>
      </c>
      <c r="E20" s="1">
        <v>9.9499999999999993</v>
      </c>
      <c r="F20" s="6">
        <v>202</v>
      </c>
      <c r="G20" s="1" t="s">
        <v>8</v>
      </c>
      <c r="H20" s="1" t="s">
        <v>13</v>
      </c>
      <c r="I20" t="s">
        <v>14</v>
      </c>
      <c r="J20" t="e" cm="1" vm="3">
        <f t="array" ref="J20">_FV(Table1[[#This Row],[ City]],"Country/region",TRUE)</f>
        <v>#VALUE!</v>
      </c>
      <c r="K20" t="e" vm="4">
        <v>#VALUE!</v>
      </c>
      <c r="L20">
        <f>Table1[[#This Row],[Price]]*Table1[[#This Row],[Quantity]]</f>
        <v>2009.8999999999999</v>
      </c>
      <c r="M20" s="9" t="s">
        <v>38</v>
      </c>
    </row>
    <row r="21" spans="2:17" x14ac:dyDescent="0.25">
      <c r="B21" s="1">
        <v>10472</v>
      </c>
      <c r="C21" s="2">
        <v>44876</v>
      </c>
      <c r="D21" t="s">
        <v>4</v>
      </c>
      <c r="E21" s="1">
        <v>3.49</v>
      </c>
      <c r="F21" s="6">
        <v>631</v>
      </c>
      <c r="G21" s="1" t="s">
        <v>8</v>
      </c>
      <c r="H21" s="1" t="s">
        <v>13</v>
      </c>
      <c r="I21" t="s">
        <v>14</v>
      </c>
      <c r="J21" t="e" cm="1" vm="3">
        <f t="array" ref="J21">_FV(Table1[[#This Row],[ City]],"Country/region",TRUE)</f>
        <v>#VALUE!</v>
      </c>
      <c r="K21" t="e" vm="4">
        <v>#VALUE!</v>
      </c>
      <c r="L21">
        <f>Table1[[#This Row],[Price]]*Table1[[#This Row],[Quantity]]</f>
        <v>2202.19</v>
      </c>
      <c r="M21" s="8" t="s">
        <v>39</v>
      </c>
    </row>
    <row r="22" spans="2:17" x14ac:dyDescent="0.25">
      <c r="B22" s="1">
        <v>10473</v>
      </c>
      <c r="C22" s="2">
        <v>44876</v>
      </c>
      <c r="D22" t="s">
        <v>3</v>
      </c>
      <c r="E22" s="1">
        <v>2.95</v>
      </c>
      <c r="F22" s="6">
        <v>678</v>
      </c>
      <c r="G22" s="1" t="s">
        <v>8</v>
      </c>
      <c r="H22" s="1" t="s">
        <v>13</v>
      </c>
      <c r="I22" t="s">
        <v>14</v>
      </c>
      <c r="J22" t="e" cm="1" vm="3">
        <f t="array" ref="J22">_FV(Table1[[#This Row],[ City]],"Country/region",TRUE)</f>
        <v>#VALUE!</v>
      </c>
      <c r="K22" t="e" vm="4">
        <v>#VALUE!</v>
      </c>
      <c r="L22">
        <f>Table1[[#This Row],[Price]]*Table1[[#This Row],[Quantity]]</f>
        <v>2000.1000000000001</v>
      </c>
      <c r="M22" t="s">
        <v>40</v>
      </c>
    </row>
    <row r="23" spans="2:17" x14ac:dyDescent="0.25">
      <c r="B23" s="1">
        <v>10474</v>
      </c>
      <c r="C23" s="2">
        <v>44876</v>
      </c>
      <c r="D23" t="s">
        <v>7</v>
      </c>
      <c r="E23" s="1">
        <v>4.99</v>
      </c>
      <c r="F23" s="6">
        <v>201</v>
      </c>
      <c r="G23" s="1" t="s">
        <v>8</v>
      </c>
      <c r="H23" s="1" t="s">
        <v>13</v>
      </c>
      <c r="I23" t="s">
        <v>14</v>
      </c>
      <c r="J23" t="e" cm="1" vm="3">
        <f t="array" ref="J23">_FV(Table1[[#This Row],[ City]],"Country/region",TRUE)</f>
        <v>#VALUE!</v>
      </c>
      <c r="K23" t="e" vm="4">
        <v>#VALUE!</v>
      </c>
      <c r="L23">
        <f>Table1[[#This Row],[Price]]*Table1[[#This Row],[Quantity]]</f>
        <v>1002.99</v>
      </c>
      <c r="M23" s="8" t="s">
        <v>54</v>
      </c>
    </row>
    <row r="24" spans="2:17" x14ac:dyDescent="0.25">
      <c r="B24" s="1">
        <v>10475</v>
      </c>
      <c r="C24" s="2">
        <v>44877</v>
      </c>
      <c r="D24" t="s">
        <v>6</v>
      </c>
      <c r="E24" s="1">
        <v>12.99</v>
      </c>
      <c r="F24" s="6">
        <v>524</v>
      </c>
      <c r="G24" s="1" t="s">
        <v>8</v>
      </c>
      <c r="H24" s="1" t="s">
        <v>13</v>
      </c>
      <c r="I24" t="s">
        <v>14</v>
      </c>
      <c r="J24" t="e" cm="1" vm="3">
        <f t="array" ref="J24">_FV(Table1[[#This Row],[ City]],"Country/region",TRUE)</f>
        <v>#VALUE!</v>
      </c>
      <c r="K24" t="e" vm="4">
        <v>#VALUE!</v>
      </c>
      <c r="L24">
        <f>Table1[[#This Row],[Price]]*Table1[[#This Row],[Quantity]]</f>
        <v>6806.76</v>
      </c>
      <c r="M24" s="7" t="s">
        <v>55</v>
      </c>
    </row>
    <row r="25" spans="2:17" x14ac:dyDescent="0.25">
      <c r="B25" s="1">
        <v>10476</v>
      </c>
      <c r="C25" s="2">
        <v>44877</v>
      </c>
      <c r="D25" t="s">
        <v>5</v>
      </c>
      <c r="E25" s="1">
        <v>9.9499999999999993</v>
      </c>
      <c r="F25" s="6">
        <v>202</v>
      </c>
      <c r="G25" s="1" t="s">
        <v>8</v>
      </c>
      <c r="H25" s="1" t="s">
        <v>13</v>
      </c>
      <c r="I25" t="s">
        <v>14</v>
      </c>
      <c r="J25" t="e" cm="1" vm="3">
        <f t="array" ref="J25">_FV(Table1[[#This Row],[ City]],"Country/region",TRUE)</f>
        <v>#VALUE!</v>
      </c>
      <c r="K25" t="e" vm="4">
        <v>#VALUE!</v>
      </c>
      <c r="L25">
        <f>Table1[[#This Row],[Price]]*Table1[[#This Row],[Quantity]]</f>
        <v>2009.8999999999999</v>
      </c>
    </row>
    <row r="26" spans="2:17" ht="16.5" thickBot="1" x14ac:dyDescent="0.3">
      <c r="B26" s="1">
        <v>10477</v>
      </c>
      <c r="C26" s="2">
        <v>44877</v>
      </c>
      <c r="D26" t="s">
        <v>4</v>
      </c>
      <c r="E26" s="1">
        <v>3.49</v>
      </c>
      <c r="F26" s="6">
        <v>631</v>
      </c>
      <c r="G26" s="1" t="s">
        <v>8</v>
      </c>
      <c r="H26" s="1" t="s">
        <v>13</v>
      </c>
      <c r="I26" t="s">
        <v>14</v>
      </c>
      <c r="J26" t="e" cm="1" vm="3">
        <f t="array" ref="J26">_FV(Table1[[#This Row],[ City]],"Country/region",TRUE)</f>
        <v>#VALUE!</v>
      </c>
      <c r="K26" t="e" vm="4">
        <v>#VALUE!</v>
      </c>
      <c r="L26">
        <f>Table1[[#This Row],[Price]]*Table1[[#This Row],[Quantity]]</f>
        <v>2202.19</v>
      </c>
    </row>
    <row r="27" spans="2:17" ht="21" thickTop="1" thickBot="1" x14ac:dyDescent="0.35">
      <c r="B27" s="1">
        <v>10478</v>
      </c>
      <c r="C27" s="2">
        <v>44877</v>
      </c>
      <c r="D27" t="s">
        <v>3</v>
      </c>
      <c r="E27" s="1">
        <v>2.95</v>
      </c>
      <c r="F27" s="6">
        <v>678</v>
      </c>
      <c r="G27" s="1" t="s">
        <v>8</v>
      </c>
      <c r="H27" s="1" t="s">
        <v>13</v>
      </c>
      <c r="I27" t="s">
        <v>14</v>
      </c>
      <c r="J27" t="e" cm="1" vm="3">
        <f t="array" ref="J27">_FV(Table1[[#This Row],[ City]],"Country/region",TRUE)</f>
        <v>#VALUE!</v>
      </c>
      <c r="K27" t="e" vm="4">
        <v>#VALUE!</v>
      </c>
      <c r="L27">
        <f>Table1[[#This Row],[Price]]*Table1[[#This Row],[Quantity]]</f>
        <v>2000.1000000000001</v>
      </c>
      <c r="M27" s="17" t="s">
        <v>56</v>
      </c>
      <c r="N27" s="15"/>
      <c r="P27" s="17" t="s">
        <v>57</v>
      </c>
      <c r="Q27" s="16"/>
    </row>
    <row r="28" spans="2:17" ht="16.5" thickTop="1" x14ac:dyDescent="0.25">
      <c r="B28" s="1">
        <v>10479</v>
      </c>
      <c r="C28" s="2">
        <v>44877</v>
      </c>
      <c r="D28" t="s">
        <v>7</v>
      </c>
      <c r="E28" s="1">
        <v>4.99</v>
      </c>
      <c r="F28" s="6">
        <v>201</v>
      </c>
      <c r="G28" s="1" t="s">
        <v>8</v>
      </c>
      <c r="H28" s="1" t="s">
        <v>13</v>
      </c>
      <c r="I28" t="s">
        <v>14</v>
      </c>
      <c r="J28" t="e" cm="1" vm="3">
        <f t="array" ref="J28">_FV(Table1[[#This Row],[ City]],"Country/region",TRUE)</f>
        <v>#VALUE!</v>
      </c>
      <c r="K28" t="e" vm="4">
        <v>#VALUE!</v>
      </c>
      <c r="L28">
        <f>Table1[[#This Row],[Price]]*Table1[[#This Row],[Quantity]]</f>
        <v>1002.99</v>
      </c>
      <c r="M28" s="7" t="s">
        <v>41</v>
      </c>
      <c r="N28">
        <v>7.3410116731517689</v>
      </c>
      <c r="P28" s="7" t="s">
        <v>41</v>
      </c>
      <c r="Q28">
        <v>461.24124513618676</v>
      </c>
    </row>
    <row r="29" spans="2:17" x14ac:dyDescent="0.25">
      <c r="B29" s="1">
        <v>10480</v>
      </c>
      <c r="C29" s="2">
        <v>44878</v>
      </c>
      <c r="D29" t="s">
        <v>6</v>
      </c>
      <c r="E29" s="1">
        <v>12.99</v>
      </c>
      <c r="F29" s="6">
        <v>509</v>
      </c>
      <c r="G29" s="1" t="s">
        <v>8</v>
      </c>
      <c r="H29" s="1" t="s">
        <v>13</v>
      </c>
      <c r="I29" t="s">
        <v>14</v>
      </c>
      <c r="J29" t="e" cm="1" vm="3">
        <f t="array" ref="J29">_FV(Table1[[#This Row],[ City]],"Country/region",TRUE)</f>
        <v>#VALUE!</v>
      </c>
      <c r="K29" t="e" vm="4">
        <v>#VALUE!</v>
      </c>
      <c r="L29">
        <f>Table1[[#This Row],[Price]]*Table1[[#This Row],[Quantity]]</f>
        <v>6611.91</v>
      </c>
      <c r="M29" s="7" t="s">
        <v>42</v>
      </c>
      <c r="N29">
        <v>0.30396506095791431</v>
      </c>
      <c r="P29" s="7" t="s">
        <v>42</v>
      </c>
      <c r="Q29">
        <v>13.380974475434584</v>
      </c>
    </row>
    <row r="30" spans="2:17" x14ac:dyDescent="0.25">
      <c r="B30" s="1">
        <v>10481</v>
      </c>
      <c r="C30" s="2">
        <v>44878</v>
      </c>
      <c r="D30" t="s">
        <v>5</v>
      </c>
      <c r="E30" s="1">
        <v>9.9499999999999993</v>
      </c>
      <c r="F30" s="6">
        <v>202</v>
      </c>
      <c r="G30" s="1" t="s">
        <v>8</v>
      </c>
      <c r="H30" s="1" t="s">
        <v>13</v>
      </c>
      <c r="I30" t="s">
        <v>14</v>
      </c>
      <c r="J30" t="e" cm="1" vm="3">
        <f t="array" ref="J30">_FV(Table1[[#This Row],[ City]],"Country/region",TRUE)</f>
        <v>#VALUE!</v>
      </c>
      <c r="K30" t="e" vm="4">
        <v>#VALUE!</v>
      </c>
      <c r="L30">
        <f>Table1[[#This Row],[Price]]*Table1[[#This Row],[Quantity]]</f>
        <v>2009.8999999999999</v>
      </c>
      <c r="M30" s="7" t="s">
        <v>43</v>
      </c>
      <c r="N30">
        <v>4.99</v>
      </c>
      <c r="P30" s="7" t="s">
        <v>43</v>
      </c>
      <c r="Q30">
        <v>539</v>
      </c>
    </row>
    <row r="31" spans="2:17" x14ac:dyDescent="0.25">
      <c r="B31" s="1">
        <v>10482</v>
      </c>
      <c r="C31" s="2">
        <v>44878</v>
      </c>
      <c r="D31" t="s">
        <v>4</v>
      </c>
      <c r="E31" s="1">
        <v>25.5</v>
      </c>
      <c r="F31" s="6">
        <v>631</v>
      </c>
      <c r="G31" s="1" t="s">
        <v>8</v>
      </c>
      <c r="H31" s="1" t="s">
        <v>13</v>
      </c>
      <c r="I31" t="s">
        <v>10</v>
      </c>
      <c r="J31" t="e" cm="1" vm="5">
        <f t="array" ref="J31">_FV(Table1[[#This Row],[ City]],"Country/region",TRUE)</f>
        <v>#VALUE!</v>
      </c>
      <c r="K31" t="e" vm="6">
        <v>#VALUE!</v>
      </c>
      <c r="L31">
        <f>Table1[[#This Row],[Price]]*Table1[[#This Row],[Quantity]]</f>
        <v>16090.5</v>
      </c>
      <c r="M31" s="7" t="s">
        <v>44</v>
      </c>
      <c r="N31">
        <v>12.99</v>
      </c>
      <c r="P31" s="7" t="s">
        <v>44</v>
      </c>
      <c r="Q31">
        <v>201</v>
      </c>
    </row>
    <row r="32" spans="2:17" x14ac:dyDescent="0.25">
      <c r="B32" s="1">
        <v>10483</v>
      </c>
      <c r="C32" s="2">
        <v>44878</v>
      </c>
      <c r="D32" t="s">
        <v>3</v>
      </c>
      <c r="E32" s="1">
        <v>33.22</v>
      </c>
      <c r="F32" s="6">
        <v>678</v>
      </c>
      <c r="G32" s="1" t="s">
        <v>8</v>
      </c>
      <c r="H32" s="1" t="s">
        <v>13</v>
      </c>
      <c r="I32" t="s">
        <v>10</v>
      </c>
      <c r="J32" t="e" cm="1" vm="5">
        <f t="array" ref="J32">_FV(Table1[[#This Row],[ City]],"Country/region",TRUE)</f>
        <v>#VALUE!</v>
      </c>
      <c r="K32" t="e" vm="6">
        <v>#VALUE!</v>
      </c>
      <c r="L32">
        <f>Table1[[#This Row],[Price]]*Table1[[#This Row],[Quantity]]</f>
        <v>22523.16</v>
      </c>
      <c r="M32" s="7" t="s">
        <v>45</v>
      </c>
      <c r="N32">
        <v>4.8729306252776867</v>
      </c>
      <c r="P32" s="7" t="s">
        <v>45</v>
      </c>
      <c r="Q32">
        <v>214.5133395000031</v>
      </c>
    </row>
    <row r="33" spans="2:17" x14ac:dyDescent="0.25">
      <c r="B33" s="1">
        <v>10484</v>
      </c>
      <c r="C33" s="2">
        <v>44878</v>
      </c>
      <c r="D33" t="s">
        <v>7</v>
      </c>
      <c r="E33" s="1">
        <v>21.44</v>
      </c>
      <c r="F33" s="6">
        <v>201</v>
      </c>
      <c r="G33" s="1" t="s">
        <v>8</v>
      </c>
      <c r="H33" s="1" t="s">
        <v>13</v>
      </c>
      <c r="I33" t="s">
        <v>10</v>
      </c>
      <c r="J33" t="e" cm="1" vm="5">
        <f t="array" ref="J33">_FV(Table1[[#This Row],[ City]],"Country/region",TRUE)</f>
        <v>#VALUE!</v>
      </c>
      <c r="K33" t="e" vm="6">
        <v>#VALUE!</v>
      </c>
      <c r="L33">
        <f>Table1[[#This Row],[Price]]*Table1[[#This Row],[Quantity]]</f>
        <v>4309.4400000000005</v>
      </c>
      <c r="M33" s="7" t="s">
        <v>46</v>
      </c>
      <c r="N33">
        <v>23.745452878769186</v>
      </c>
      <c r="P33" s="7" t="s">
        <v>46</v>
      </c>
      <c r="Q33">
        <v>46015.97282344359</v>
      </c>
    </row>
    <row r="34" spans="2:17" x14ac:dyDescent="0.25">
      <c r="B34" s="1">
        <v>10485</v>
      </c>
      <c r="C34" s="2">
        <v>44879</v>
      </c>
      <c r="D34" t="s">
        <v>6</v>
      </c>
      <c r="E34" s="1">
        <v>27.99</v>
      </c>
      <c r="F34" s="6">
        <v>524</v>
      </c>
      <c r="G34" s="1" t="s">
        <v>8</v>
      </c>
      <c r="H34" s="1" t="s">
        <v>13</v>
      </c>
      <c r="I34" t="s">
        <v>10</v>
      </c>
      <c r="J34" t="e" cm="1" vm="5">
        <f t="array" ref="J34">_FV(Table1[[#This Row],[ City]],"Country/region",TRUE)</f>
        <v>#VALUE!</v>
      </c>
      <c r="K34" t="e" vm="6">
        <v>#VALUE!</v>
      </c>
      <c r="L34">
        <f>Table1[[#This Row],[Price]]*Table1[[#This Row],[Quantity]]</f>
        <v>14666.759999999998</v>
      </c>
      <c r="M34" s="7" t="s">
        <v>47</v>
      </c>
      <c r="N34">
        <v>4.6742476071303694</v>
      </c>
      <c r="P34" s="7" t="s">
        <v>47</v>
      </c>
      <c r="Q34">
        <v>-1.7242037395630254</v>
      </c>
    </row>
    <row r="35" spans="2:17" x14ac:dyDescent="0.25">
      <c r="B35" s="1">
        <v>10486</v>
      </c>
      <c r="C35" s="2">
        <v>44879</v>
      </c>
      <c r="D35" t="s">
        <v>5</v>
      </c>
      <c r="E35" s="1">
        <v>29.05</v>
      </c>
      <c r="F35" s="6">
        <v>202</v>
      </c>
      <c r="G35" s="1" t="s">
        <v>8</v>
      </c>
      <c r="H35" s="1" t="s">
        <v>13</v>
      </c>
      <c r="I35" t="s">
        <v>10</v>
      </c>
      <c r="J35" t="e" cm="1" vm="5">
        <f t="array" ref="J35">_FV(Table1[[#This Row],[ City]],"Country/region",TRUE)</f>
        <v>#VALUE!</v>
      </c>
      <c r="K35" t="e" vm="6">
        <v>#VALUE!</v>
      </c>
      <c r="L35">
        <f>Table1[[#This Row],[Price]]*Table1[[#This Row],[Quantity]]</f>
        <v>5868.1</v>
      </c>
      <c r="M35" s="7" t="s">
        <v>48</v>
      </c>
      <c r="N35">
        <v>1.6233288756456574</v>
      </c>
      <c r="P35" s="7" t="s">
        <v>48</v>
      </c>
      <c r="Q35">
        <v>-0.21424989618873261</v>
      </c>
    </row>
    <row r="36" spans="2:17" x14ac:dyDescent="0.25">
      <c r="B36" s="1">
        <v>10487</v>
      </c>
      <c r="C36" s="2">
        <v>44879</v>
      </c>
      <c r="D36" t="s">
        <v>4</v>
      </c>
      <c r="E36" s="1">
        <v>3.49</v>
      </c>
      <c r="F36" s="6">
        <v>631</v>
      </c>
      <c r="G36" s="1" t="s">
        <v>8</v>
      </c>
      <c r="H36" s="1" t="s">
        <v>13</v>
      </c>
      <c r="I36" t="s">
        <v>10</v>
      </c>
      <c r="J36" t="e" cm="1" vm="5">
        <f t="array" ref="J36">_FV(Table1[[#This Row],[ City]],"Country/region",TRUE)</f>
        <v>#VALUE!</v>
      </c>
      <c r="K36" t="e" vm="6">
        <v>#VALUE!</v>
      </c>
      <c r="L36">
        <f>Table1[[#This Row],[Price]]*Table1[[#This Row],[Quantity]]</f>
        <v>2202.19</v>
      </c>
      <c r="M36" s="7" t="s">
        <v>49</v>
      </c>
      <c r="N36">
        <v>30.27</v>
      </c>
      <c r="P36" s="7" t="s">
        <v>49</v>
      </c>
      <c r="Q36">
        <v>554</v>
      </c>
    </row>
    <row r="37" spans="2:17" x14ac:dyDescent="0.25">
      <c r="B37" s="1">
        <v>10488</v>
      </c>
      <c r="C37" s="2">
        <v>44879</v>
      </c>
      <c r="D37" t="s">
        <v>3</v>
      </c>
      <c r="E37" s="1">
        <v>2.95</v>
      </c>
      <c r="F37" s="6">
        <v>678</v>
      </c>
      <c r="G37" s="1" t="s">
        <v>8</v>
      </c>
      <c r="H37" s="1" t="s">
        <v>13</v>
      </c>
      <c r="I37" t="s">
        <v>10</v>
      </c>
      <c r="J37" t="e" cm="1" vm="5">
        <f t="array" ref="J37">_FV(Table1[[#This Row],[ City]],"Country/region",TRUE)</f>
        <v>#VALUE!</v>
      </c>
      <c r="K37" t="e" vm="6">
        <v>#VALUE!</v>
      </c>
      <c r="L37">
        <f>Table1[[#This Row],[Price]]*Table1[[#This Row],[Quantity]]</f>
        <v>2000.1000000000001</v>
      </c>
      <c r="M37" s="7" t="s">
        <v>50</v>
      </c>
      <c r="N37">
        <v>2.95</v>
      </c>
      <c r="P37" s="7" t="s">
        <v>50</v>
      </c>
      <c r="Q37">
        <v>201</v>
      </c>
    </row>
    <row r="38" spans="2:17" x14ac:dyDescent="0.25">
      <c r="B38" s="1">
        <v>10489</v>
      </c>
      <c r="C38" s="2">
        <v>44879</v>
      </c>
      <c r="D38" t="s">
        <v>7</v>
      </c>
      <c r="E38" s="1">
        <v>4.99</v>
      </c>
      <c r="F38" s="6">
        <v>201</v>
      </c>
      <c r="G38" s="1" t="s">
        <v>8</v>
      </c>
      <c r="H38" s="1" t="s">
        <v>13</v>
      </c>
      <c r="I38" t="s">
        <v>14</v>
      </c>
      <c r="J38" t="e" cm="1" vm="3">
        <f t="array" ref="J38">_FV(Table1[[#This Row],[ City]],"Country/region",TRUE)</f>
        <v>#VALUE!</v>
      </c>
      <c r="K38" t="e" vm="4">
        <v>#VALUE!</v>
      </c>
      <c r="L38">
        <f>Table1[[#This Row],[Price]]*Table1[[#This Row],[Quantity]]</f>
        <v>1002.99</v>
      </c>
      <c r="M38" s="7" t="s">
        <v>51</v>
      </c>
      <c r="N38">
        <v>33.22</v>
      </c>
      <c r="P38" s="7" t="s">
        <v>51</v>
      </c>
      <c r="Q38">
        <v>755</v>
      </c>
    </row>
    <row r="39" spans="2:17" x14ac:dyDescent="0.25">
      <c r="B39" s="1">
        <v>10490</v>
      </c>
      <c r="C39" s="2">
        <v>44880</v>
      </c>
      <c r="D39" t="s">
        <v>6</v>
      </c>
      <c r="E39" s="1">
        <v>12.99</v>
      </c>
      <c r="F39" s="6">
        <v>509</v>
      </c>
      <c r="G39" s="1" t="s">
        <v>8</v>
      </c>
      <c r="H39" s="1" t="s">
        <v>13</v>
      </c>
      <c r="I39" t="s">
        <v>14</v>
      </c>
      <c r="J39" t="e" cm="1" vm="3">
        <f t="array" ref="J39">_FV(Table1[[#This Row],[ City]],"Country/region",TRUE)</f>
        <v>#VALUE!</v>
      </c>
      <c r="K39" t="e" vm="4">
        <v>#VALUE!</v>
      </c>
      <c r="L39">
        <f>Table1[[#This Row],[Price]]*Table1[[#This Row],[Quantity]]</f>
        <v>6611.91</v>
      </c>
      <c r="M39" s="7" t="s">
        <v>52</v>
      </c>
      <c r="N39">
        <v>1886.6400000000046</v>
      </c>
      <c r="P39" s="7" t="s">
        <v>52</v>
      </c>
      <c r="Q39">
        <v>118539</v>
      </c>
    </row>
    <row r="40" spans="2:17" ht="16.5" thickBot="1" x14ac:dyDescent="0.3">
      <c r="B40" s="1">
        <v>10491</v>
      </c>
      <c r="C40" s="2">
        <v>44880</v>
      </c>
      <c r="D40" t="s">
        <v>5</v>
      </c>
      <c r="E40" s="1">
        <v>9.9499999999999993</v>
      </c>
      <c r="F40" s="6">
        <v>202</v>
      </c>
      <c r="G40" s="1" t="s">
        <v>8</v>
      </c>
      <c r="H40" s="1" t="s">
        <v>13</v>
      </c>
      <c r="I40" t="s">
        <v>14</v>
      </c>
      <c r="J40" t="e" cm="1" vm="3">
        <f t="array" ref="J40">_FV(Table1[[#This Row],[ City]],"Country/region",TRUE)</f>
        <v>#VALUE!</v>
      </c>
      <c r="K40" t="e" vm="4">
        <v>#VALUE!</v>
      </c>
      <c r="L40">
        <f>Table1[[#This Row],[Price]]*Table1[[#This Row],[Quantity]]</f>
        <v>2009.8999999999999</v>
      </c>
      <c r="M40" s="13" t="s">
        <v>53</v>
      </c>
      <c r="N40" s="14">
        <v>257</v>
      </c>
      <c r="P40" s="13" t="s">
        <v>53</v>
      </c>
      <c r="Q40" s="14">
        <v>257</v>
      </c>
    </row>
    <row r="41" spans="2:17" ht="16.5" thickTop="1" x14ac:dyDescent="0.25">
      <c r="B41" s="1">
        <v>10492</v>
      </c>
      <c r="C41" s="2">
        <v>44880</v>
      </c>
      <c r="D41" t="s">
        <v>4</v>
      </c>
      <c r="E41" s="1">
        <v>3.49</v>
      </c>
      <c r="F41" s="6">
        <v>574</v>
      </c>
      <c r="G41" s="1" t="s">
        <v>8</v>
      </c>
      <c r="H41" s="1" t="s">
        <v>13</v>
      </c>
      <c r="I41" t="s">
        <v>14</v>
      </c>
      <c r="J41" t="e" cm="1" vm="3">
        <f t="array" ref="J41">_FV(Table1[[#This Row],[ City]],"Country/region",TRUE)</f>
        <v>#VALUE!</v>
      </c>
      <c r="K41" t="e" vm="4">
        <v>#VALUE!</v>
      </c>
      <c r="L41">
        <f>Table1[[#This Row],[Price]]*Table1[[#This Row],[Quantity]]</f>
        <v>2003.2600000000002</v>
      </c>
    </row>
    <row r="42" spans="2:17" x14ac:dyDescent="0.25">
      <c r="B42" s="1">
        <v>10493</v>
      </c>
      <c r="C42" s="2">
        <v>44880</v>
      </c>
      <c r="D42" t="s">
        <v>3</v>
      </c>
      <c r="E42" s="1">
        <v>2.95</v>
      </c>
      <c r="F42" s="6">
        <v>678</v>
      </c>
      <c r="G42" s="1" t="s">
        <v>8</v>
      </c>
      <c r="H42" s="1" t="s">
        <v>13</v>
      </c>
      <c r="I42" t="s">
        <v>14</v>
      </c>
      <c r="J42" t="e" cm="1" vm="3">
        <f t="array" ref="J42">_FV(Table1[[#This Row],[ City]],"Country/region",TRUE)</f>
        <v>#VALUE!</v>
      </c>
      <c r="K42" t="e" vm="4">
        <v>#VALUE!</v>
      </c>
      <c r="L42">
        <f>Table1[[#This Row],[Price]]*Table1[[#This Row],[Quantity]]</f>
        <v>2000.1000000000001</v>
      </c>
      <c r="M42" s="18" t="s">
        <v>58</v>
      </c>
      <c r="N42" s="19"/>
      <c r="O42" s="19"/>
      <c r="P42" s="19"/>
    </row>
    <row r="43" spans="2:17" x14ac:dyDescent="0.25">
      <c r="B43" s="1">
        <v>10494</v>
      </c>
      <c r="C43" s="2">
        <v>44880</v>
      </c>
      <c r="D43" t="s">
        <v>7</v>
      </c>
      <c r="E43" s="1">
        <v>4.99</v>
      </c>
      <c r="F43" s="6">
        <v>201</v>
      </c>
      <c r="G43" s="1" t="s">
        <v>8</v>
      </c>
      <c r="H43" s="1" t="s">
        <v>13</v>
      </c>
      <c r="I43" t="s">
        <v>14</v>
      </c>
      <c r="J43" t="e" cm="1" vm="3">
        <f t="array" ref="J43">_FV(Table1[[#This Row],[ City]],"Country/region",TRUE)</f>
        <v>#VALUE!</v>
      </c>
      <c r="K43" t="e" vm="4">
        <v>#VALUE!</v>
      </c>
      <c r="L43">
        <f>Table1[[#This Row],[Price]]*Table1[[#This Row],[Quantity]]</f>
        <v>1002.99</v>
      </c>
      <c r="M43" s="7" t="s">
        <v>59</v>
      </c>
    </row>
    <row r="44" spans="2:17" x14ac:dyDescent="0.25">
      <c r="B44" s="1">
        <v>10495</v>
      </c>
      <c r="C44" s="2">
        <v>44881</v>
      </c>
      <c r="D44" t="s">
        <v>6</v>
      </c>
      <c r="E44" s="1">
        <v>12.99</v>
      </c>
      <c r="F44" s="6">
        <v>509</v>
      </c>
      <c r="G44" s="1" t="s">
        <v>8</v>
      </c>
      <c r="H44" s="1" t="s">
        <v>13</v>
      </c>
      <c r="I44" t="s">
        <v>14</v>
      </c>
      <c r="J44" t="e" cm="1" vm="3">
        <f t="array" ref="J44">_FV(Table1[[#This Row],[ City]],"Country/region",TRUE)</f>
        <v>#VALUE!</v>
      </c>
      <c r="K44" t="e" vm="4">
        <v>#VALUE!</v>
      </c>
      <c r="L44">
        <f>Table1[[#This Row],[Price]]*Table1[[#This Row],[Quantity]]</f>
        <v>6611.91</v>
      </c>
    </row>
    <row r="45" spans="2:17" x14ac:dyDescent="0.25">
      <c r="B45" s="1">
        <v>10496</v>
      </c>
      <c r="C45" s="2">
        <v>44881</v>
      </c>
      <c r="D45" t="s">
        <v>5</v>
      </c>
      <c r="E45" s="1">
        <v>9.9499999999999993</v>
      </c>
      <c r="F45" s="6">
        <v>202</v>
      </c>
      <c r="G45" s="1" t="s">
        <v>8</v>
      </c>
      <c r="H45" s="1" t="s">
        <v>13</v>
      </c>
      <c r="I45" t="s">
        <v>14</v>
      </c>
      <c r="J45" t="e" cm="1" vm="3">
        <f t="array" ref="J45">_FV(Table1[[#This Row],[ City]],"Country/region",TRUE)</f>
        <v>#VALUE!</v>
      </c>
      <c r="K45" t="e" vm="4">
        <v>#VALUE!</v>
      </c>
      <c r="L45">
        <f>Table1[[#This Row],[Price]]*Table1[[#This Row],[Quantity]]</f>
        <v>2009.8999999999999</v>
      </c>
    </row>
    <row r="46" spans="2:17" x14ac:dyDescent="0.25">
      <c r="B46" s="1">
        <v>10497</v>
      </c>
      <c r="C46" s="2">
        <v>44881</v>
      </c>
      <c r="D46" t="s">
        <v>4</v>
      </c>
      <c r="E46" s="1">
        <v>3.49</v>
      </c>
      <c r="F46" s="6">
        <v>574</v>
      </c>
      <c r="G46" s="1" t="s">
        <v>8</v>
      </c>
      <c r="H46" s="1" t="s">
        <v>13</v>
      </c>
      <c r="I46" t="s">
        <v>14</v>
      </c>
      <c r="J46" t="e" cm="1" vm="3">
        <f t="array" ref="J46">_FV(Table1[[#This Row],[ City]],"Country/region",TRUE)</f>
        <v>#VALUE!</v>
      </c>
      <c r="K46" t="e" vm="4">
        <v>#VALUE!</v>
      </c>
      <c r="L46">
        <f>Table1[[#This Row],[Price]]*Table1[[#This Row],[Quantity]]</f>
        <v>2003.2600000000002</v>
      </c>
    </row>
    <row r="47" spans="2:17" x14ac:dyDescent="0.25">
      <c r="B47" s="1">
        <v>10498</v>
      </c>
      <c r="C47" s="2">
        <v>44881</v>
      </c>
      <c r="D47" t="s">
        <v>3</v>
      </c>
      <c r="E47" s="1">
        <v>2.95</v>
      </c>
      <c r="F47" s="6">
        <v>678</v>
      </c>
      <c r="G47" s="1" t="s">
        <v>2</v>
      </c>
      <c r="H47" s="1" t="s">
        <v>13</v>
      </c>
      <c r="I47" t="s">
        <v>14</v>
      </c>
      <c r="J47" t="e" cm="1" vm="3">
        <f t="array" ref="J47">_FV(Table1[[#This Row],[ City]],"Country/region",TRUE)</f>
        <v>#VALUE!</v>
      </c>
      <c r="K47" t="e" vm="4">
        <v>#VALUE!</v>
      </c>
      <c r="L47">
        <f>Table1[[#This Row],[Price]]*Table1[[#This Row],[Quantity]]</f>
        <v>2000.1000000000001</v>
      </c>
    </row>
    <row r="48" spans="2:17" x14ac:dyDescent="0.25">
      <c r="B48" s="1">
        <v>10499</v>
      </c>
      <c r="C48" s="2">
        <v>44881</v>
      </c>
      <c r="D48" t="s">
        <v>7</v>
      </c>
      <c r="E48" s="1">
        <v>4.99</v>
      </c>
      <c r="F48" s="6">
        <v>201</v>
      </c>
      <c r="G48" s="1" t="s">
        <v>2</v>
      </c>
      <c r="H48" s="1" t="s">
        <v>13</v>
      </c>
      <c r="I48" t="s">
        <v>14</v>
      </c>
      <c r="J48" t="e" cm="1" vm="3">
        <f t="array" ref="J48">_FV(Table1[[#This Row],[ City]],"Country/region",TRUE)</f>
        <v>#VALUE!</v>
      </c>
      <c r="K48" t="e" vm="4">
        <v>#VALUE!</v>
      </c>
      <c r="L48">
        <f>Table1[[#This Row],[Price]]*Table1[[#This Row],[Quantity]]</f>
        <v>1002.99</v>
      </c>
    </row>
    <row r="49" spans="2:13" x14ac:dyDescent="0.25">
      <c r="B49" s="1">
        <v>10500</v>
      </c>
      <c r="C49" s="2">
        <v>44882</v>
      </c>
      <c r="D49" t="s">
        <v>6</v>
      </c>
      <c r="E49" s="1">
        <v>12.99</v>
      </c>
      <c r="F49" s="6">
        <v>524</v>
      </c>
      <c r="G49" s="1" t="s">
        <v>2</v>
      </c>
      <c r="H49" s="1" t="s">
        <v>13</v>
      </c>
      <c r="I49" t="s">
        <v>14</v>
      </c>
      <c r="J49" t="e" cm="1" vm="3">
        <f t="array" ref="J49">_FV(Table1[[#This Row],[ City]],"Country/region",TRUE)</f>
        <v>#VALUE!</v>
      </c>
      <c r="K49" t="e" vm="4">
        <v>#VALUE!</v>
      </c>
      <c r="L49">
        <f>Table1[[#This Row],[Price]]*Table1[[#This Row],[Quantity]]</f>
        <v>6806.76</v>
      </c>
    </row>
    <row r="50" spans="2:13" x14ac:dyDescent="0.25">
      <c r="B50" s="1">
        <v>10501</v>
      </c>
      <c r="C50" s="2">
        <v>44882</v>
      </c>
      <c r="D50" t="s">
        <v>5</v>
      </c>
      <c r="E50" s="1">
        <v>9.9499999999999993</v>
      </c>
      <c r="F50" s="6">
        <v>202</v>
      </c>
      <c r="G50" s="1" t="s">
        <v>2</v>
      </c>
      <c r="H50" s="1" t="s">
        <v>13</v>
      </c>
      <c r="I50" t="s">
        <v>14</v>
      </c>
      <c r="J50" t="e" cm="1" vm="3">
        <f t="array" ref="J50">_FV(Table1[[#This Row],[ City]],"Country/region",TRUE)</f>
        <v>#VALUE!</v>
      </c>
      <c r="K50" t="e" vm="4">
        <v>#VALUE!</v>
      </c>
      <c r="L50">
        <f>Table1[[#This Row],[Price]]*Table1[[#This Row],[Quantity]]</f>
        <v>2009.8999999999999</v>
      </c>
    </row>
    <row r="51" spans="2:13" x14ac:dyDescent="0.25">
      <c r="B51" s="1">
        <v>10502</v>
      </c>
      <c r="C51" s="2">
        <v>44882</v>
      </c>
      <c r="D51" t="s">
        <v>4</v>
      </c>
      <c r="E51" s="1">
        <v>3.49</v>
      </c>
      <c r="F51" s="6">
        <v>631</v>
      </c>
      <c r="G51" s="1" t="s">
        <v>2</v>
      </c>
      <c r="H51" s="1" t="s">
        <v>13</v>
      </c>
      <c r="I51" t="s">
        <v>14</v>
      </c>
      <c r="J51" t="e" cm="1" vm="3">
        <f t="array" ref="J51">_FV(Table1[[#This Row],[ City]],"Country/region",TRUE)</f>
        <v>#VALUE!</v>
      </c>
      <c r="K51" t="e" vm="4">
        <v>#VALUE!</v>
      </c>
      <c r="L51">
        <f>Table1[[#This Row],[Price]]*Table1[[#This Row],[Quantity]]</f>
        <v>2202.19</v>
      </c>
    </row>
    <row r="52" spans="2:13" x14ac:dyDescent="0.25">
      <c r="B52" s="1">
        <v>10503</v>
      </c>
      <c r="C52" s="2">
        <v>44882</v>
      </c>
      <c r="D52" t="s">
        <v>3</v>
      </c>
      <c r="E52" s="1">
        <v>2.95</v>
      </c>
      <c r="F52" s="6">
        <v>678</v>
      </c>
      <c r="G52" s="1" t="s">
        <v>2</v>
      </c>
      <c r="H52" s="1" t="s">
        <v>13</v>
      </c>
      <c r="I52" t="s">
        <v>14</v>
      </c>
      <c r="J52" t="e" cm="1" vm="3">
        <f t="array" ref="J52">_FV(Table1[[#This Row],[ City]],"Country/region",TRUE)</f>
        <v>#VALUE!</v>
      </c>
      <c r="K52" t="e" vm="4">
        <v>#VALUE!</v>
      </c>
      <c r="L52">
        <f>Table1[[#This Row],[Price]]*Table1[[#This Row],[Quantity]]</f>
        <v>2000.1000000000001</v>
      </c>
    </row>
    <row r="53" spans="2:13" x14ac:dyDescent="0.25">
      <c r="B53" s="1">
        <v>10504</v>
      </c>
      <c r="C53" s="2">
        <v>44882</v>
      </c>
      <c r="D53" t="s">
        <v>7</v>
      </c>
      <c r="E53" s="1">
        <v>4.99</v>
      </c>
      <c r="F53" s="6">
        <v>201</v>
      </c>
      <c r="G53" s="1" t="s">
        <v>2</v>
      </c>
      <c r="H53" s="1" t="s">
        <v>13</v>
      </c>
      <c r="I53" t="s">
        <v>14</v>
      </c>
      <c r="J53" t="e" cm="1" vm="3">
        <f t="array" ref="J53">_FV(Table1[[#This Row],[ City]],"Country/region",TRUE)</f>
        <v>#VALUE!</v>
      </c>
      <c r="K53" t="e" vm="4">
        <v>#VALUE!</v>
      </c>
      <c r="L53">
        <f>Table1[[#This Row],[Price]]*Table1[[#This Row],[Quantity]]</f>
        <v>1002.99</v>
      </c>
    </row>
    <row r="54" spans="2:13" x14ac:dyDescent="0.25">
      <c r="B54" s="1">
        <v>10505</v>
      </c>
      <c r="C54" s="2">
        <v>44883</v>
      </c>
      <c r="D54" t="s">
        <v>6</v>
      </c>
      <c r="E54" s="1">
        <v>12.99</v>
      </c>
      <c r="F54" s="6">
        <v>539</v>
      </c>
      <c r="G54" s="1" t="s">
        <v>2</v>
      </c>
      <c r="H54" s="1" t="s">
        <v>13</v>
      </c>
      <c r="I54" t="s">
        <v>14</v>
      </c>
      <c r="J54" t="e" cm="1" vm="3">
        <f t="array" ref="J54">_FV(Table1[[#This Row],[ City]],"Country/region",TRUE)</f>
        <v>#VALUE!</v>
      </c>
      <c r="K54" t="e" vm="4">
        <v>#VALUE!</v>
      </c>
      <c r="L54">
        <f>Table1[[#This Row],[Price]]*Table1[[#This Row],[Quantity]]</f>
        <v>7001.61</v>
      </c>
    </row>
    <row r="55" spans="2:13" x14ac:dyDescent="0.25">
      <c r="B55" s="1">
        <v>10506</v>
      </c>
      <c r="C55" s="2">
        <v>44883</v>
      </c>
      <c r="D55" t="s">
        <v>5</v>
      </c>
      <c r="E55" s="1">
        <v>9.9499999999999993</v>
      </c>
      <c r="F55" s="6">
        <v>202</v>
      </c>
      <c r="G55" s="1" t="s">
        <v>2</v>
      </c>
      <c r="H55" s="1" t="s">
        <v>13</v>
      </c>
      <c r="I55" t="s">
        <v>14</v>
      </c>
      <c r="J55" t="e" cm="1" vm="3">
        <f t="array" ref="J55">_FV(Table1[[#This Row],[ City]],"Country/region",TRUE)</f>
        <v>#VALUE!</v>
      </c>
      <c r="K55" t="e" vm="4">
        <v>#VALUE!</v>
      </c>
      <c r="L55">
        <f>Table1[[#This Row],[Price]]*Table1[[#This Row],[Quantity]]</f>
        <v>2009.8999999999999</v>
      </c>
    </row>
    <row r="56" spans="2:13" x14ac:dyDescent="0.25">
      <c r="B56" s="1">
        <v>10507</v>
      </c>
      <c r="C56" s="2">
        <v>44883</v>
      </c>
      <c r="D56" t="s">
        <v>4</v>
      </c>
      <c r="E56" s="1">
        <v>3.49</v>
      </c>
      <c r="F56" s="6">
        <v>688</v>
      </c>
      <c r="G56" s="1" t="s">
        <v>2</v>
      </c>
      <c r="H56" s="1" t="s">
        <v>13</v>
      </c>
      <c r="I56" t="s">
        <v>14</v>
      </c>
      <c r="J56" t="e" cm="1" vm="3">
        <f t="array" ref="J56">_FV(Table1[[#This Row],[ City]],"Country/region",TRUE)</f>
        <v>#VALUE!</v>
      </c>
      <c r="K56" t="e" vm="4">
        <v>#VALUE!</v>
      </c>
      <c r="L56">
        <f>Table1[[#This Row],[Price]]*Table1[[#This Row],[Quantity]]</f>
        <v>2401.1200000000003</v>
      </c>
    </row>
    <row r="57" spans="2:13" x14ac:dyDescent="0.25">
      <c r="B57" s="1">
        <v>10508</v>
      </c>
      <c r="C57" s="2">
        <v>44883</v>
      </c>
      <c r="D57" t="s">
        <v>3</v>
      </c>
      <c r="E57" s="1">
        <v>2.95</v>
      </c>
      <c r="F57" s="6">
        <v>678</v>
      </c>
      <c r="G57" s="1" t="s">
        <v>2</v>
      </c>
      <c r="H57" s="1" t="s">
        <v>13</v>
      </c>
      <c r="I57" t="s">
        <v>14</v>
      </c>
      <c r="J57" t="e" cm="1" vm="3">
        <f t="array" ref="J57">_FV(Table1[[#This Row],[ City]],"Country/region",TRUE)</f>
        <v>#VALUE!</v>
      </c>
      <c r="K57" t="e" vm="4">
        <v>#VALUE!</v>
      </c>
      <c r="L57">
        <f>Table1[[#This Row],[Price]]*Table1[[#This Row],[Quantity]]</f>
        <v>2000.1000000000001</v>
      </c>
    </row>
    <row r="58" spans="2:13" x14ac:dyDescent="0.25">
      <c r="B58" s="1">
        <v>10509</v>
      </c>
      <c r="C58" s="2">
        <v>44883</v>
      </c>
      <c r="D58" t="s">
        <v>7</v>
      </c>
      <c r="E58" s="1">
        <v>4.99</v>
      </c>
      <c r="F58" s="6">
        <v>201</v>
      </c>
      <c r="G58" s="1" t="s">
        <v>2</v>
      </c>
      <c r="H58" s="1" t="s">
        <v>13</v>
      </c>
      <c r="I58" t="s">
        <v>14</v>
      </c>
      <c r="J58" t="e" cm="1" vm="3">
        <f t="array" ref="J58">_FV(Table1[[#This Row],[ City]],"Country/region",TRUE)</f>
        <v>#VALUE!</v>
      </c>
      <c r="K58" t="e" vm="4">
        <v>#VALUE!</v>
      </c>
      <c r="L58">
        <f>Table1[[#This Row],[Price]]*Table1[[#This Row],[Quantity]]</f>
        <v>1002.99</v>
      </c>
      <c r="M58" s="20" t="s">
        <v>60</v>
      </c>
    </row>
    <row r="59" spans="2:13" x14ac:dyDescent="0.25">
      <c r="B59" s="1">
        <v>10510</v>
      </c>
      <c r="C59" s="2">
        <v>44884</v>
      </c>
      <c r="D59" t="s">
        <v>6</v>
      </c>
      <c r="E59" s="1">
        <v>12.99</v>
      </c>
      <c r="F59" s="6">
        <v>509</v>
      </c>
      <c r="G59" s="1" t="s">
        <v>2</v>
      </c>
      <c r="H59" s="1" t="s">
        <v>13</v>
      </c>
      <c r="I59" t="s">
        <v>14</v>
      </c>
      <c r="J59" t="e" cm="1" vm="3">
        <f t="array" ref="J59">_FV(Table1[[#This Row],[ City]],"Country/region",TRUE)</f>
        <v>#VALUE!</v>
      </c>
      <c r="K59" t="e" vm="4">
        <v>#VALUE!</v>
      </c>
      <c r="L59">
        <f>Table1[[#This Row],[Price]]*Table1[[#This Row],[Quantity]]</f>
        <v>6611.91</v>
      </c>
      <c r="M59" s="9" t="s">
        <v>61</v>
      </c>
    </row>
    <row r="60" spans="2:13" x14ac:dyDescent="0.25">
      <c r="B60" s="1">
        <v>10511</v>
      </c>
      <c r="C60" s="2">
        <v>44884</v>
      </c>
      <c r="D60" t="s">
        <v>5</v>
      </c>
      <c r="E60" s="1">
        <v>9.9499999999999993</v>
      </c>
      <c r="F60" s="6">
        <v>202</v>
      </c>
      <c r="G60" s="1" t="s">
        <v>2</v>
      </c>
      <c r="H60" s="1" t="s">
        <v>13</v>
      </c>
      <c r="I60" t="s">
        <v>10</v>
      </c>
      <c r="J60" t="e" cm="1" vm="5">
        <f t="array" ref="J60">_FV(Table1[[#This Row],[ City]],"Country/region",TRUE)</f>
        <v>#VALUE!</v>
      </c>
      <c r="K60" t="e" vm="6">
        <v>#VALUE!</v>
      </c>
      <c r="L60">
        <f>Table1[[#This Row],[Price]]*Table1[[#This Row],[Quantity]]</f>
        <v>2009.8999999999999</v>
      </c>
      <c r="M60" s="21" t="s">
        <v>62</v>
      </c>
    </row>
    <row r="61" spans="2:13" x14ac:dyDescent="0.25">
      <c r="B61" s="1">
        <v>10512</v>
      </c>
      <c r="C61" s="2">
        <v>44884</v>
      </c>
      <c r="D61" t="s">
        <v>4</v>
      </c>
      <c r="E61" s="1">
        <v>3.49</v>
      </c>
      <c r="F61" s="6">
        <v>688</v>
      </c>
      <c r="G61" s="1" t="s">
        <v>2</v>
      </c>
      <c r="H61" s="1" t="s">
        <v>13</v>
      </c>
      <c r="I61" t="s">
        <v>10</v>
      </c>
      <c r="J61" t="e" cm="1" vm="5">
        <f t="array" ref="J61">_FV(Table1[[#This Row],[ City]],"Country/region",TRUE)</f>
        <v>#VALUE!</v>
      </c>
      <c r="K61" t="e" vm="6">
        <v>#VALUE!</v>
      </c>
      <c r="L61">
        <f>Table1[[#This Row],[Price]]*Table1[[#This Row],[Quantity]]</f>
        <v>2401.1200000000003</v>
      </c>
      <c r="M61" t="s">
        <v>63</v>
      </c>
    </row>
    <row r="62" spans="2:13" x14ac:dyDescent="0.25">
      <c r="B62" s="1">
        <v>10513</v>
      </c>
      <c r="C62" s="2">
        <v>44884</v>
      </c>
      <c r="D62" t="s">
        <v>3</v>
      </c>
      <c r="E62" s="1">
        <v>2.95</v>
      </c>
      <c r="F62" s="6">
        <v>678</v>
      </c>
      <c r="G62" s="1" t="s">
        <v>2</v>
      </c>
      <c r="H62" s="1" t="s">
        <v>9</v>
      </c>
      <c r="I62" t="s">
        <v>10</v>
      </c>
      <c r="J62" t="e" cm="1" vm="5">
        <f t="array" ref="J62">_FV(Table1[[#This Row],[ City]],"Country/region",TRUE)</f>
        <v>#VALUE!</v>
      </c>
      <c r="K62" t="e" vm="6">
        <v>#VALUE!</v>
      </c>
      <c r="L62">
        <f>Table1[[#This Row],[Price]]*Table1[[#This Row],[Quantity]]</f>
        <v>2000.1000000000001</v>
      </c>
      <c r="M62" t="s">
        <v>233</v>
      </c>
    </row>
    <row r="63" spans="2:13" x14ac:dyDescent="0.25">
      <c r="B63" s="1">
        <v>10514</v>
      </c>
      <c r="C63" s="2">
        <v>44884</v>
      </c>
      <c r="D63" t="s">
        <v>7</v>
      </c>
      <c r="E63" s="1">
        <v>4.99</v>
      </c>
      <c r="F63" s="6">
        <v>201</v>
      </c>
      <c r="G63" s="1" t="s">
        <v>2</v>
      </c>
      <c r="H63" s="1" t="s">
        <v>9</v>
      </c>
      <c r="I63" t="s">
        <v>10</v>
      </c>
      <c r="J63" t="e" cm="1" vm="5">
        <f t="array" ref="J63">_FV(Table1[[#This Row],[ City]],"Country/region",TRUE)</f>
        <v>#VALUE!</v>
      </c>
      <c r="K63" t="e" vm="6">
        <v>#VALUE!</v>
      </c>
      <c r="L63">
        <f>Table1[[#This Row],[Price]]*Table1[[#This Row],[Quantity]]</f>
        <v>1002.99</v>
      </c>
      <c r="M63" s="8" t="s">
        <v>64</v>
      </c>
    </row>
    <row r="64" spans="2:13" x14ac:dyDescent="0.25">
      <c r="B64" s="1">
        <v>10515</v>
      </c>
      <c r="C64" s="2">
        <v>44885</v>
      </c>
      <c r="D64" t="s">
        <v>6</v>
      </c>
      <c r="E64" s="1">
        <v>12.99</v>
      </c>
      <c r="F64" s="6">
        <v>478</v>
      </c>
      <c r="G64" s="1" t="s">
        <v>2</v>
      </c>
      <c r="H64" s="1" t="s">
        <v>9</v>
      </c>
      <c r="I64" t="s">
        <v>10</v>
      </c>
      <c r="J64" t="e" cm="1" vm="5">
        <f t="array" ref="J64">_FV(Table1[[#This Row],[ City]],"Country/region",TRUE)</f>
        <v>#VALUE!</v>
      </c>
      <c r="K64" t="e" vm="6">
        <v>#VALUE!</v>
      </c>
      <c r="L64">
        <f>Table1[[#This Row],[Price]]*Table1[[#This Row],[Quantity]]</f>
        <v>6209.22</v>
      </c>
      <c r="M64" t="s">
        <v>65</v>
      </c>
    </row>
    <row r="65" spans="2:17" x14ac:dyDescent="0.25">
      <c r="B65" s="1">
        <v>10516</v>
      </c>
      <c r="C65" s="2">
        <v>44885</v>
      </c>
      <c r="D65" t="s">
        <v>5</v>
      </c>
      <c r="E65" s="1">
        <v>9.9499999999999993</v>
      </c>
      <c r="F65" s="6">
        <v>202</v>
      </c>
      <c r="G65" s="1" t="s">
        <v>2</v>
      </c>
      <c r="H65" s="1" t="s">
        <v>9</v>
      </c>
      <c r="I65" t="s">
        <v>10</v>
      </c>
      <c r="J65" t="e" cm="1" vm="5">
        <f t="array" ref="J65">_FV(Table1[[#This Row],[ City]],"Country/region",TRUE)</f>
        <v>#VALUE!</v>
      </c>
      <c r="K65" t="e" vm="6">
        <v>#VALUE!</v>
      </c>
      <c r="L65">
        <f>Table1[[#This Row],[Price]]*Table1[[#This Row],[Quantity]]</f>
        <v>2009.8999999999999</v>
      </c>
      <c r="M65" s="22" t="s">
        <v>66</v>
      </c>
      <c r="N65" s="23"/>
      <c r="O65" s="23"/>
      <c r="P65" s="23"/>
      <c r="Q65" s="23"/>
    </row>
    <row r="66" spans="2:17" x14ac:dyDescent="0.25">
      <c r="B66" s="1">
        <v>10483</v>
      </c>
      <c r="C66" s="2">
        <v>44878</v>
      </c>
      <c r="D66" t="s">
        <v>3</v>
      </c>
      <c r="E66" s="1">
        <v>2.95</v>
      </c>
      <c r="F66" s="6">
        <v>678</v>
      </c>
      <c r="G66" s="1" t="s">
        <v>8</v>
      </c>
      <c r="H66" s="1" t="s">
        <v>13</v>
      </c>
      <c r="I66" t="s">
        <v>10</v>
      </c>
      <c r="J66" t="e" cm="1" vm="5">
        <f t="array" ref="J66">_FV(Table1[[#This Row],[ City]],"Country/region",TRUE)</f>
        <v>#VALUE!</v>
      </c>
      <c r="K66" t="e" vm="6">
        <v>#VALUE!</v>
      </c>
      <c r="L66">
        <f>Table1[[#This Row],[Price]]*Table1[[#This Row],[Quantity]]</f>
        <v>2000.1000000000001</v>
      </c>
      <c r="M66" t="s">
        <v>67</v>
      </c>
    </row>
    <row r="67" spans="2:17" x14ac:dyDescent="0.25">
      <c r="B67" s="1">
        <v>10484</v>
      </c>
      <c r="C67" s="2">
        <v>44878</v>
      </c>
      <c r="D67" t="s">
        <v>7</v>
      </c>
      <c r="E67" s="1">
        <v>4.99</v>
      </c>
      <c r="F67" s="6">
        <v>201</v>
      </c>
      <c r="G67" s="1" t="s">
        <v>8</v>
      </c>
      <c r="H67" s="1" t="s">
        <v>13</v>
      </c>
      <c r="I67" t="s">
        <v>10</v>
      </c>
      <c r="J67" t="e" cm="1" vm="5">
        <f t="array" ref="J67">_FV(Table1[[#This Row],[ City]],"Country/region",TRUE)</f>
        <v>#VALUE!</v>
      </c>
      <c r="K67" t="e" vm="6">
        <v>#VALUE!</v>
      </c>
      <c r="L67">
        <f>Table1[[#This Row],[Price]]*Table1[[#This Row],[Quantity]]</f>
        <v>1002.99</v>
      </c>
    </row>
    <row r="68" spans="2:17" x14ac:dyDescent="0.25">
      <c r="B68" s="1">
        <v>10485</v>
      </c>
      <c r="C68" s="2">
        <v>44879</v>
      </c>
      <c r="D68" t="s">
        <v>6</v>
      </c>
      <c r="E68" s="1">
        <v>12.99</v>
      </c>
      <c r="F68" s="6">
        <v>524</v>
      </c>
      <c r="G68" s="1" t="s">
        <v>8</v>
      </c>
      <c r="H68" s="1" t="s">
        <v>13</v>
      </c>
      <c r="I68" t="s">
        <v>10</v>
      </c>
      <c r="J68" t="e" cm="1" vm="5">
        <f t="array" ref="J68">_FV(Table1[[#This Row],[ City]],"Country/region",TRUE)</f>
        <v>#VALUE!</v>
      </c>
      <c r="K68" t="e" vm="6">
        <v>#VALUE!</v>
      </c>
      <c r="L68">
        <f>Table1[[#This Row],[Price]]*Table1[[#This Row],[Quantity]]</f>
        <v>6806.76</v>
      </c>
    </row>
    <row r="69" spans="2:17" x14ac:dyDescent="0.25">
      <c r="B69" s="1">
        <v>10520</v>
      </c>
      <c r="C69" s="2">
        <v>44886</v>
      </c>
      <c r="D69" t="s">
        <v>6</v>
      </c>
      <c r="E69" s="1">
        <v>12.99</v>
      </c>
      <c r="F69" s="6">
        <v>493</v>
      </c>
      <c r="G69" s="1" t="s">
        <v>2</v>
      </c>
      <c r="H69" s="1" t="s">
        <v>9</v>
      </c>
      <c r="I69" t="s">
        <v>15</v>
      </c>
      <c r="J69" t="e" cm="1" vm="9">
        <f t="array" ref="J69">_FV(Table1[[#This Row],[ City]],"Country/region",TRUE)</f>
        <v>#VALUE!</v>
      </c>
      <c r="K69" t="e" vm="10">
        <v>#VALUE!</v>
      </c>
      <c r="L69">
        <f>Table1[[#This Row],[Price]]*Table1[[#This Row],[Quantity]]</f>
        <v>6404.07</v>
      </c>
    </row>
    <row r="70" spans="2:17" x14ac:dyDescent="0.25">
      <c r="B70" s="1">
        <v>10521</v>
      </c>
      <c r="C70" s="2">
        <v>44886</v>
      </c>
      <c r="D70" t="s">
        <v>5</v>
      </c>
      <c r="E70" s="1">
        <v>9.9499999999999993</v>
      </c>
      <c r="F70" s="6">
        <v>202</v>
      </c>
      <c r="G70" s="1" t="s">
        <v>2</v>
      </c>
      <c r="H70" s="1" t="s">
        <v>9</v>
      </c>
      <c r="I70" t="s">
        <v>15</v>
      </c>
      <c r="J70" t="e" cm="1" vm="9">
        <f t="array" ref="J70">_FV(Table1[[#This Row],[ City]],"Country/region",TRUE)</f>
        <v>#VALUE!</v>
      </c>
      <c r="K70" t="e" vm="10">
        <v>#VALUE!</v>
      </c>
      <c r="L70">
        <f>Table1[[#This Row],[Price]]*Table1[[#This Row],[Quantity]]</f>
        <v>2009.8999999999999</v>
      </c>
    </row>
    <row r="71" spans="2:17" x14ac:dyDescent="0.25">
      <c r="B71" s="1">
        <v>10522</v>
      </c>
      <c r="C71" s="2">
        <v>44886</v>
      </c>
      <c r="D71" t="s">
        <v>4</v>
      </c>
      <c r="E71" s="1">
        <v>3.49</v>
      </c>
      <c r="F71" s="6">
        <v>688</v>
      </c>
      <c r="G71" s="1" t="s">
        <v>2</v>
      </c>
      <c r="H71" s="1" t="s">
        <v>9</v>
      </c>
      <c r="I71" t="s">
        <v>15</v>
      </c>
      <c r="J71" t="e" cm="1" vm="9">
        <f t="array" ref="J71">_FV(Table1[[#This Row],[ City]],"Country/region",TRUE)</f>
        <v>#VALUE!</v>
      </c>
      <c r="K71" t="e" vm="10">
        <v>#VALUE!</v>
      </c>
      <c r="L71">
        <f>Table1[[#This Row],[Price]]*Table1[[#This Row],[Quantity]]</f>
        <v>2401.1200000000003</v>
      </c>
    </row>
    <row r="72" spans="2:17" x14ac:dyDescent="0.25">
      <c r="B72" s="1">
        <v>10523</v>
      </c>
      <c r="C72" s="2">
        <v>44886</v>
      </c>
      <c r="D72" t="s">
        <v>3</v>
      </c>
      <c r="E72" s="1">
        <v>2.95</v>
      </c>
      <c r="F72" s="6">
        <v>746</v>
      </c>
      <c r="G72" s="1" t="s">
        <v>2</v>
      </c>
      <c r="H72" s="1" t="s">
        <v>9</v>
      </c>
      <c r="I72" t="s">
        <v>15</v>
      </c>
      <c r="J72" t="e" cm="1" vm="9">
        <f t="array" ref="J72">_FV(Table1[[#This Row],[ City]],"Country/region",TRUE)</f>
        <v>#VALUE!</v>
      </c>
      <c r="K72" t="e" vm="10">
        <v>#VALUE!</v>
      </c>
      <c r="L72">
        <f>Table1[[#This Row],[Price]]*Table1[[#This Row],[Quantity]]</f>
        <v>2200.7000000000003</v>
      </c>
    </row>
    <row r="73" spans="2:17" x14ac:dyDescent="0.25">
      <c r="B73" s="1">
        <v>10524</v>
      </c>
      <c r="C73" s="2">
        <v>44886</v>
      </c>
      <c r="D73" t="s">
        <v>7</v>
      </c>
      <c r="E73" s="1">
        <v>4.99</v>
      </c>
      <c r="F73" s="6">
        <v>201</v>
      </c>
      <c r="G73" s="1" t="s">
        <v>2</v>
      </c>
      <c r="H73" s="1" t="s">
        <v>9</v>
      </c>
      <c r="I73" t="s">
        <v>15</v>
      </c>
      <c r="J73" t="e" cm="1" vm="9">
        <f t="array" ref="J73">_FV(Table1[[#This Row],[ City]],"Country/region",TRUE)</f>
        <v>#VALUE!</v>
      </c>
      <c r="K73" t="e" vm="10">
        <v>#VALUE!</v>
      </c>
      <c r="L73">
        <f>Table1[[#This Row],[Price]]*Table1[[#This Row],[Quantity]]</f>
        <v>1002.99</v>
      </c>
    </row>
    <row r="74" spans="2:17" x14ac:dyDescent="0.25">
      <c r="B74" s="1">
        <v>10525</v>
      </c>
      <c r="C74" s="2">
        <v>44887</v>
      </c>
      <c r="D74" t="s">
        <v>6</v>
      </c>
      <c r="E74" s="1">
        <v>12.99</v>
      </c>
      <c r="F74" s="6">
        <v>462</v>
      </c>
      <c r="G74" s="1" t="s">
        <v>2</v>
      </c>
      <c r="H74" s="1" t="s">
        <v>9</v>
      </c>
      <c r="I74" t="s">
        <v>15</v>
      </c>
      <c r="J74" t="e" cm="1" vm="9">
        <f t="array" ref="J74">_FV(Table1[[#This Row],[ City]],"Country/region",TRUE)</f>
        <v>#VALUE!</v>
      </c>
      <c r="K74" t="e" vm="10">
        <v>#VALUE!</v>
      </c>
      <c r="L74">
        <f>Table1[[#This Row],[Price]]*Table1[[#This Row],[Quantity]]</f>
        <v>6001.38</v>
      </c>
    </row>
    <row r="75" spans="2:17" x14ac:dyDescent="0.25">
      <c r="B75" s="1">
        <v>10526</v>
      </c>
      <c r="C75" s="2">
        <v>44887</v>
      </c>
      <c r="D75" t="s">
        <v>5</v>
      </c>
      <c r="E75" s="1">
        <v>9.9499999999999993</v>
      </c>
      <c r="F75" s="6">
        <v>202</v>
      </c>
      <c r="G75" s="1" t="s">
        <v>2</v>
      </c>
      <c r="H75" s="1" t="s">
        <v>9</v>
      </c>
      <c r="I75" t="s">
        <v>15</v>
      </c>
      <c r="J75" t="e" cm="1" vm="9">
        <f t="array" ref="J75">_FV(Table1[[#This Row],[ City]],"Country/region",TRUE)</f>
        <v>#VALUE!</v>
      </c>
      <c r="K75" t="e" vm="10">
        <v>#VALUE!</v>
      </c>
      <c r="L75">
        <f>Table1[[#This Row],[Price]]*Table1[[#This Row],[Quantity]]</f>
        <v>2009.8999999999999</v>
      </c>
    </row>
    <row r="76" spans="2:17" x14ac:dyDescent="0.25">
      <c r="B76" s="1">
        <v>10527</v>
      </c>
      <c r="C76" s="2">
        <v>44887</v>
      </c>
      <c r="D76" t="s">
        <v>4</v>
      </c>
      <c r="E76" s="1">
        <v>3.49</v>
      </c>
      <c r="F76" s="6">
        <v>688</v>
      </c>
      <c r="G76" s="1" t="s">
        <v>2</v>
      </c>
      <c r="H76" s="1" t="s">
        <v>9</v>
      </c>
      <c r="I76" t="s">
        <v>15</v>
      </c>
      <c r="J76" t="e" cm="1" vm="9">
        <f t="array" ref="J76">_FV(Table1[[#This Row],[ City]],"Country/region",TRUE)</f>
        <v>#VALUE!</v>
      </c>
      <c r="K76" t="e" vm="10">
        <v>#VALUE!</v>
      </c>
      <c r="L76">
        <f>Table1[[#This Row],[Price]]*Table1[[#This Row],[Quantity]]</f>
        <v>2401.1200000000003</v>
      </c>
    </row>
    <row r="77" spans="2:17" x14ac:dyDescent="0.25">
      <c r="B77" s="1">
        <v>10528</v>
      </c>
      <c r="C77" s="2">
        <v>44887</v>
      </c>
      <c r="D77" t="s">
        <v>3</v>
      </c>
      <c r="E77" s="1">
        <v>2.95</v>
      </c>
      <c r="F77" s="6">
        <v>746</v>
      </c>
      <c r="G77" s="1" t="s">
        <v>2</v>
      </c>
      <c r="H77" s="1" t="s">
        <v>9</v>
      </c>
      <c r="I77" t="s">
        <v>15</v>
      </c>
      <c r="J77" t="e" cm="1" vm="9">
        <f t="array" ref="J77">_FV(Table1[[#This Row],[ City]],"Country/region",TRUE)</f>
        <v>#VALUE!</v>
      </c>
      <c r="K77" t="e" vm="10">
        <v>#VALUE!</v>
      </c>
      <c r="L77">
        <f>Table1[[#This Row],[Price]]*Table1[[#This Row],[Quantity]]</f>
        <v>2200.7000000000003</v>
      </c>
    </row>
    <row r="78" spans="2:17" x14ac:dyDescent="0.25">
      <c r="B78" s="1">
        <v>10529</v>
      </c>
      <c r="C78" s="2">
        <v>44887</v>
      </c>
      <c r="D78" t="s">
        <v>7</v>
      </c>
      <c r="E78" s="1">
        <v>4.99</v>
      </c>
      <c r="F78" s="6">
        <v>201</v>
      </c>
      <c r="G78" s="1" t="s">
        <v>2</v>
      </c>
      <c r="H78" s="1" t="s">
        <v>9</v>
      </c>
      <c r="I78" t="s">
        <v>15</v>
      </c>
      <c r="J78" t="e" cm="1" vm="9">
        <f t="array" ref="J78">_FV(Table1[[#This Row],[ City]],"Country/region",TRUE)</f>
        <v>#VALUE!</v>
      </c>
      <c r="K78" t="e" vm="10">
        <v>#VALUE!</v>
      </c>
      <c r="L78">
        <f>Table1[[#This Row],[Price]]*Table1[[#This Row],[Quantity]]</f>
        <v>1002.99</v>
      </c>
    </row>
    <row r="79" spans="2:17" x14ac:dyDescent="0.25">
      <c r="B79" s="1">
        <v>10530</v>
      </c>
      <c r="C79" s="2">
        <v>44888</v>
      </c>
      <c r="D79" t="s">
        <v>6</v>
      </c>
      <c r="E79" s="1">
        <v>12.99</v>
      </c>
      <c r="F79" s="6">
        <v>478</v>
      </c>
      <c r="G79" s="1" t="s">
        <v>2</v>
      </c>
      <c r="H79" s="1" t="s">
        <v>9</v>
      </c>
      <c r="I79" t="s">
        <v>15</v>
      </c>
      <c r="J79" t="e" cm="1" vm="9">
        <f t="array" ref="J79">_FV(Table1[[#This Row],[ City]],"Country/region",TRUE)</f>
        <v>#VALUE!</v>
      </c>
      <c r="K79" t="e" vm="10">
        <v>#VALUE!</v>
      </c>
      <c r="L79">
        <f>Table1[[#This Row],[Price]]*Table1[[#This Row],[Quantity]]</f>
        <v>6209.22</v>
      </c>
    </row>
    <row r="80" spans="2:17" x14ac:dyDescent="0.25">
      <c r="B80" s="1">
        <v>10531</v>
      </c>
      <c r="C80" s="2">
        <v>44888</v>
      </c>
      <c r="D80" t="s">
        <v>5</v>
      </c>
      <c r="E80" s="1">
        <v>9.9499999999999993</v>
      </c>
      <c r="F80" s="6">
        <v>202</v>
      </c>
      <c r="G80" s="1" t="s">
        <v>2</v>
      </c>
      <c r="H80" s="1" t="s">
        <v>9</v>
      </c>
      <c r="I80" t="s">
        <v>15</v>
      </c>
      <c r="J80" t="e" cm="1" vm="9">
        <f t="array" ref="J80">_FV(Table1[[#This Row],[ City]],"Country/region",TRUE)</f>
        <v>#VALUE!</v>
      </c>
      <c r="K80" t="e" vm="10">
        <v>#VALUE!</v>
      </c>
      <c r="L80">
        <f>Table1[[#This Row],[Price]]*Table1[[#This Row],[Quantity]]</f>
        <v>2009.8999999999999</v>
      </c>
    </row>
    <row r="81" spans="2:12" x14ac:dyDescent="0.25">
      <c r="B81" s="1">
        <v>10532</v>
      </c>
      <c r="C81" s="2">
        <v>44888</v>
      </c>
      <c r="D81" t="s">
        <v>4</v>
      </c>
      <c r="E81" s="1">
        <v>3.49</v>
      </c>
      <c r="F81" s="6">
        <v>688</v>
      </c>
      <c r="G81" s="1" t="s">
        <v>2</v>
      </c>
      <c r="H81" s="1" t="s">
        <v>9</v>
      </c>
      <c r="I81" t="s">
        <v>10</v>
      </c>
      <c r="J81" t="e" cm="1" vm="5">
        <f t="array" ref="J81">_FV(Table1[[#This Row],[ City]],"Country/region",TRUE)</f>
        <v>#VALUE!</v>
      </c>
      <c r="K81" t="e" vm="6">
        <v>#VALUE!</v>
      </c>
      <c r="L81">
        <f>Table1[[#This Row],[Price]]*Table1[[#This Row],[Quantity]]</f>
        <v>2401.1200000000003</v>
      </c>
    </row>
    <row r="82" spans="2:12" x14ac:dyDescent="0.25">
      <c r="B82" s="1">
        <v>10533</v>
      </c>
      <c r="C82" s="2">
        <v>44888</v>
      </c>
      <c r="D82" t="s">
        <v>3</v>
      </c>
      <c r="E82" s="1">
        <v>2.95</v>
      </c>
      <c r="F82" s="6">
        <v>746</v>
      </c>
      <c r="G82" s="1" t="s">
        <v>2</v>
      </c>
      <c r="H82" s="1" t="s">
        <v>9</v>
      </c>
      <c r="I82" t="s">
        <v>10</v>
      </c>
      <c r="J82" t="e" cm="1" vm="5">
        <f t="array" ref="J82">_FV(Table1[[#This Row],[ City]],"Country/region",TRUE)</f>
        <v>#VALUE!</v>
      </c>
      <c r="K82" t="e" vm="6">
        <v>#VALUE!</v>
      </c>
      <c r="L82">
        <f>Table1[[#This Row],[Price]]*Table1[[#This Row],[Quantity]]</f>
        <v>2200.7000000000003</v>
      </c>
    </row>
    <row r="83" spans="2:12" x14ac:dyDescent="0.25">
      <c r="B83" s="1">
        <v>10534</v>
      </c>
      <c r="C83" s="2">
        <v>44888</v>
      </c>
      <c r="D83" t="s">
        <v>7</v>
      </c>
      <c r="E83" s="1">
        <v>4.99</v>
      </c>
      <c r="F83" s="6">
        <v>201</v>
      </c>
      <c r="G83" s="1" t="s">
        <v>2</v>
      </c>
      <c r="H83" s="1" t="s">
        <v>9</v>
      </c>
      <c r="I83" t="s">
        <v>14</v>
      </c>
      <c r="J83" t="e" cm="1" vm="3">
        <f t="array" ref="J83">_FV(Table1[[#This Row],[ City]],"Country/region",TRUE)</f>
        <v>#VALUE!</v>
      </c>
      <c r="K83" t="e" vm="4">
        <v>#VALUE!</v>
      </c>
      <c r="L83">
        <f>Table1[[#This Row],[Price]]*Table1[[#This Row],[Quantity]]</f>
        <v>1002.99</v>
      </c>
    </row>
    <row r="84" spans="2:12" x14ac:dyDescent="0.25">
      <c r="B84" s="1">
        <v>10535</v>
      </c>
      <c r="C84" s="2">
        <v>44889</v>
      </c>
      <c r="D84" t="s">
        <v>6</v>
      </c>
      <c r="E84" s="1">
        <v>12.99</v>
      </c>
      <c r="F84" s="6">
        <v>478</v>
      </c>
      <c r="G84" s="1" t="s">
        <v>2</v>
      </c>
      <c r="H84" s="1" t="s">
        <v>13</v>
      </c>
      <c r="I84" t="s">
        <v>14</v>
      </c>
      <c r="J84" t="e" cm="1" vm="3">
        <f t="array" ref="J84">_FV(Table1[[#This Row],[ City]],"Country/region",TRUE)</f>
        <v>#VALUE!</v>
      </c>
      <c r="K84" t="e" vm="4">
        <v>#VALUE!</v>
      </c>
      <c r="L84">
        <f>Table1[[#This Row],[Price]]*Table1[[#This Row],[Quantity]]</f>
        <v>6209.22</v>
      </c>
    </row>
    <row r="85" spans="2:12" x14ac:dyDescent="0.25">
      <c r="B85" s="1">
        <v>10536</v>
      </c>
      <c r="C85" s="2">
        <v>44889</v>
      </c>
      <c r="D85" t="s">
        <v>5</v>
      </c>
      <c r="E85" s="1">
        <v>9.9499999999999993</v>
      </c>
      <c r="F85" s="6">
        <v>202</v>
      </c>
      <c r="G85" s="1" t="s">
        <v>2</v>
      </c>
      <c r="H85" s="1" t="s">
        <v>13</v>
      </c>
      <c r="I85" t="s">
        <v>14</v>
      </c>
      <c r="J85" t="e" cm="1" vm="3">
        <f t="array" ref="J85">_FV(Table1[[#This Row],[ City]],"Country/region",TRUE)</f>
        <v>#VALUE!</v>
      </c>
      <c r="K85" t="e" vm="4">
        <v>#VALUE!</v>
      </c>
      <c r="L85">
        <f>Table1[[#This Row],[Price]]*Table1[[#This Row],[Quantity]]</f>
        <v>2009.8999999999999</v>
      </c>
    </row>
    <row r="86" spans="2:12" x14ac:dyDescent="0.25">
      <c r="B86" s="1">
        <v>10537</v>
      </c>
      <c r="C86" s="2">
        <v>44889</v>
      </c>
      <c r="D86" t="s">
        <v>4</v>
      </c>
      <c r="E86" s="1">
        <v>3.49</v>
      </c>
      <c r="F86" s="6">
        <v>631</v>
      </c>
      <c r="G86" s="1" t="s">
        <v>2</v>
      </c>
      <c r="H86" s="1" t="s">
        <v>13</v>
      </c>
      <c r="I86" t="s">
        <v>14</v>
      </c>
      <c r="J86" t="e" cm="1" vm="3">
        <f t="array" ref="J86">_FV(Table1[[#This Row],[ City]],"Country/region",TRUE)</f>
        <v>#VALUE!</v>
      </c>
      <c r="K86" t="e" vm="4">
        <v>#VALUE!</v>
      </c>
      <c r="L86">
        <f>Table1[[#This Row],[Price]]*Table1[[#This Row],[Quantity]]</f>
        <v>2202.19</v>
      </c>
    </row>
    <row r="87" spans="2:12" x14ac:dyDescent="0.25">
      <c r="B87" s="1">
        <v>10538</v>
      </c>
      <c r="C87" s="2">
        <v>44889</v>
      </c>
      <c r="D87" t="s">
        <v>3</v>
      </c>
      <c r="E87" s="1">
        <v>2.95</v>
      </c>
      <c r="F87" s="6">
        <v>746</v>
      </c>
      <c r="G87" s="1" t="s">
        <v>2</v>
      </c>
      <c r="H87" s="1" t="s">
        <v>13</v>
      </c>
      <c r="I87" t="s">
        <v>14</v>
      </c>
      <c r="J87" t="e" cm="1" vm="3">
        <f t="array" ref="J87">_FV(Table1[[#This Row],[ City]],"Country/region",TRUE)</f>
        <v>#VALUE!</v>
      </c>
      <c r="K87" t="e" vm="4">
        <v>#VALUE!</v>
      </c>
      <c r="L87">
        <f>Table1[[#This Row],[Price]]*Table1[[#This Row],[Quantity]]</f>
        <v>2200.7000000000003</v>
      </c>
    </row>
    <row r="88" spans="2:12" x14ac:dyDescent="0.25">
      <c r="B88" s="1">
        <v>10539</v>
      </c>
      <c r="C88" s="2">
        <v>44889</v>
      </c>
      <c r="D88" t="s">
        <v>7</v>
      </c>
      <c r="E88" s="1">
        <v>4.99</v>
      </c>
      <c r="F88" s="6">
        <v>201</v>
      </c>
      <c r="G88" s="1" t="s">
        <v>2</v>
      </c>
      <c r="H88" s="1" t="s">
        <v>13</v>
      </c>
      <c r="I88" t="s">
        <v>14</v>
      </c>
      <c r="J88" t="e" cm="1" vm="3">
        <f t="array" ref="J88">_FV(Table1[[#This Row],[ City]],"Country/region",TRUE)</f>
        <v>#VALUE!</v>
      </c>
      <c r="K88" t="e" vm="4">
        <v>#VALUE!</v>
      </c>
      <c r="L88">
        <f>Table1[[#This Row],[Price]]*Table1[[#This Row],[Quantity]]</f>
        <v>1002.99</v>
      </c>
    </row>
    <row r="89" spans="2:12" x14ac:dyDescent="0.25">
      <c r="B89" s="1">
        <v>10540</v>
      </c>
      <c r="C89" s="2">
        <v>44890</v>
      </c>
      <c r="D89" t="s">
        <v>6</v>
      </c>
      <c r="E89" s="1">
        <v>12.99</v>
      </c>
      <c r="F89" s="6">
        <v>462</v>
      </c>
      <c r="G89" s="1" t="s">
        <v>2</v>
      </c>
      <c r="H89" s="1" t="s">
        <v>13</v>
      </c>
      <c r="I89" t="s">
        <v>14</v>
      </c>
      <c r="J89" t="e" cm="1" vm="3">
        <f t="array" ref="J89">_FV(Table1[[#This Row],[ City]],"Country/region",TRUE)</f>
        <v>#VALUE!</v>
      </c>
      <c r="K89" t="e" vm="4">
        <v>#VALUE!</v>
      </c>
      <c r="L89">
        <f>Table1[[#This Row],[Price]]*Table1[[#This Row],[Quantity]]</f>
        <v>6001.38</v>
      </c>
    </row>
    <row r="90" spans="2:12" x14ac:dyDescent="0.25">
      <c r="B90" s="1">
        <v>10541</v>
      </c>
      <c r="C90" s="2">
        <v>44890</v>
      </c>
      <c r="D90" t="s">
        <v>5</v>
      </c>
      <c r="E90" s="1">
        <v>9.9499999999999993</v>
      </c>
      <c r="F90" s="6">
        <v>202</v>
      </c>
      <c r="G90" s="1" t="s">
        <v>2</v>
      </c>
      <c r="H90" s="1" t="s">
        <v>13</v>
      </c>
      <c r="I90" t="s">
        <v>12</v>
      </c>
      <c r="J90" t="e" cm="1" vm="1">
        <f t="array" ref="J90">_FV(Table1[[#This Row],[ City]],"Country/region",TRUE)</f>
        <v>#VALUE!</v>
      </c>
      <c r="K90" t="e" vm="2">
        <v>#VALUE!</v>
      </c>
      <c r="L90">
        <f>Table1[[#This Row],[Price]]*Table1[[#This Row],[Quantity]]</f>
        <v>2009.8999999999999</v>
      </c>
    </row>
    <row r="91" spans="2:12" x14ac:dyDescent="0.25">
      <c r="B91" s="1">
        <v>10542</v>
      </c>
      <c r="C91" s="2">
        <v>44890</v>
      </c>
      <c r="D91" t="s">
        <v>4</v>
      </c>
      <c r="E91" s="1">
        <v>3.49</v>
      </c>
      <c r="F91" s="6">
        <v>631</v>
      </c>
      <c r="G91" s="1" t="s">
        <v>2</v>
      </c>
      <c r="H91" s="1" t="s">
        <v>13</v>
      </c>
      <c r="I91" t="s">
        <v>12</v>
      </c>
      <c r="J91" t="e" cm="1" vm="1">
        <f t="array" ref="J91">_FV(Table1[[#This Row],[ City]],"Country/region",TRUE)</f>
        <v>#VALUE!</v>
      </c>
      <c r="K91" t="e" vm="2">
        <v>#VALUE!</v>
      </c>
      <c r="L91">
        <f>Table1[[#This Row],[Price]]*Table1[[#This Row],[Quantity]]</f>
        <v>2202.19</v>
      </c>
    </row>
    <row r="92" spans="2:12" x14ac:dyDescent="0.25">
      <c r="B92" s="1">
        <v>10543</v>
      </c>
      <c r="C92" s="2">
        <v>44890</v>
      </c>
      <c r="D92" t="s">
        <v>3</v>
      </c>
      <c r="E92" s="1">
        <v>2.95</v>
      </c>
      <c r="F92" s="6">
        <v>746</v>
      </c>
      <c r="G92" s="1" t="s">
        <v>2</v>
      </c>
      <c r="H92" s="1" t="s">
        <v>13</v>
      </c>
      <c r="I92" t="s">
        <v>12</v>
      </c>
      <c r="J92" t="e" cm="1" vm="1">
        <f t="array" ref="J92">_FV(Table1[[#This Row],[ City]],"Country/region",TRUE)</f>
        <v>#VALUE!</v>
      </c>
      <c r="K92" t="e" vm="2">
        <v>#VALUE!</v>
      </c>
      <c r="L92">
        <f>Table1[[#This Row],[Price]]*Table1[[#This Row],[Quantity]]</f>
        <v>2200.7000000000003</v>
      </c>
    </row>
    <row r="93" spans="2:12" x14ac:dyDescent="0.25">
      <c r="B93" s="1">
        <v>10544</v>
      </c>
      <c r="C93" s="2">
        <v>44890</v>
      </c>
      <c r="D93" t="s">
        <v>7</v>
      </c>
      <c r="E93" s="1">
        <v>4.99</v>
      </c>
      <c r="F93" s="6">
        <v>201</v>
      </c>
      <c r="G93" s="1" t="s">
        <v>2</v>
      </c>
      <c r="H93" s="1" t="s">
        <v>13</v>
      </c>
      <c r="I93" t="s">
        <v>12</v>
      </c>
      <c r="J93" t="e" cm="1" vm="1">
        <f t="array" ref="J93">_FV(Table1[[#This Row],[ City]],"Country/region",TRUE)</f>
        <v>#VALUE!</v>
      </c>
      <c r="K93" t="e" vm="2">
        <v>#VALUE!</v>
      </c>
      <c r="L93">
        <f>Table1[[#This Row],[Price]]*Table1[[#This Row],[Quantity]]</f>
        <v>1002.99</v>
      </c>
    </row>
    <row r="94" spans="2:12" x14ac:dyDescent="0.25">
      <c r="B94" s="1">
        <v>10545</v>
      </c>
      <c r="C94" s="2">
        <v>44891</v>
      </c>
      <c r="D94" t="s">
        <v>6</v>
      </c>
      <c r="E94" s="1">
        <v>12.99</v>
      </c>
      <c r="F94" s="6">
        <v>447</v>
      </c>
      <c r="G94" s="1" t="s">
        <v>2</v>
      </c>
      <c r="H94" s="1" t="s">
        <v>13</v>
      </c>
      <c r="I94" t="s">
        <v>12</v>
      </c>
      <c r="J94" t="e" cm="1" vm="1">
        <f t="array" ref="J94">_FV(Table1[[#This Row],[ City]],"Country/region",TRUE)</f>
        <v>#VALUE!</v>
      </c>
      <c r="K94" t="e" vm="2">
        <v>#VALUE!</v>
      </c>
      <c r="L94">
        <f>Table1[[#This Row],[Price]]*Table1[[#This Row],[Quantity]]</f>
        <v>5806.53</v>
      </c>
    </row>
    <row r="95" spans="2:12" x14ac:dyDescent="0.25">
      <c r="B95" s="1">
        <v>10546</v>
      </c>
      <c r="C95" s="2">
        <v>44891</v>
      </c>
      <c r="D95" t="s">
        <v>5</v>
      </c>
      <c r="E95" s="1">
        <v>9.9499999999999993</v>
      </c>
      <c r="F95" s="6">
        <v>202</v>
      </c>
      <c r="G95" s="1" t="s">
        <v>2</v>
      </c>
      <c r="H95" s="1" t="s">
        <v>13</v>
      </c>
      <c r="I95" t="s">
        <v>12</v>
      </c>
      <c r="J95" t="e" cm="1" vm="1">
        <f t="array" ref="J95">_FV(Table1[[#This Row],[ City]],"Country/region",TRUE)</f>
        <v>#VALUE!</v>
      </c>
      <c r="K95" t="e" vm="2">
        <v>#VALUE!</v>
      </c>
      <c r="L95">
        <f>Table1[[#This Row],[Price]]*Table1[[#This Row],[Quantity]]</f>
        <v>2009.8999999999999</v>
      </c>
    </row>
    <row r="96" spans="2:12" x14ac:dyDescent="0.25">
      <c r="B96" s="1">
        <v>10547</v>
      </c>
      <c r="C96" s="2">
        <v>44891</v>
      </c>
      <c r="D96" t="s">
        <v>4</v>
      </c>
      <c r="E96" s="1">
        <v>3.49</v>
      </c>
      <c r="F96" s="6">
        <v>631</v>
      </c>
      <c r="G96" s="1" t="s">
        <v>2</v>
      </c>
      <c r="H96" s="1" t="s">
        <v>13</v>
      </c>
      <c r="I96" t="s">
        <v>12</v>
      </c>
      <c r="J96" t="e" cm="1" vm="1">
        <f t="array" ref="J96">_FV(Table1[[#This Row],[ City]],"Country/region",TRUE)</f>
        <v>#VALUE!</v>
      </c>
      <c r="K96" t="e" vm="2">
        <v>#VALUE!</v>
      </c>
      <c r="L96">
        <f>Table1[[#This Row],[Price]]*Table1[[#This Row],[Quantity]]</f>
        <v>2202.19</v>
      </c>
    </row>
    <row r="97" spans="2:12" x14ac:dyDescent="0.25">
      <c r="B97" s="1">
        <v>10548</v>
      </c>
      <c r="C97" s="2">
        <v>44891</v>
      </c>
      <c r="D97" t="s">
        <v>3</v>
      </c>
      <c r="E97" s="1">
        <v>2.95</v>
      </c>
      <c r="F97" s="6">
        <v>746</v>
      </c>
      <c r="G97" s="1" t="s">
        <v>2</v>
      </c>
      <c r="H97" s="1" t="s">
        <v>13</v>
      </c>
      <c r="I97" t="s">
        <v>12</v>
      </c>
      <c r="J97" t="e" cm="1" vm="1">
        <f t="array" ref="J97">_FV(Table1[[#This Row],[ City]],"Country/region",TRUE)</f>
        <v>#VALUE!</v>
      </c>
      <c r="K97" t="e" vm="2">
        <v>#VALUE!</v>
      </c>
      <c r="L97">
        <f>Table1[[#This Row],[Price]]*Table1[[#This Row],[Quantity]]</f>
        <v>2200.7000000000003</v>
      </c>
    </row>
    <row r="98" spans="2:12" x14ac:dyDescent="0.25">
      <c r="B98" s="1">
        <v>10549</v>
      </c>
      <c r="C98" s="2">
        <v>44891</v>
      </c>
      <c r="D98" t="s">
        <v>7</v>
      </c>
      <c r="E98" s="1">
        <v>4.99</v>
      </c>
      <c r="F98" s="6">
        <v>201</v>
      </c>
      <c r="G98" s="1" t="s">
        <v>2</v>
      </c>
      <c r="H98" s="1" t="s">
        <v>13</v>
      </c>
      <c r="I98" t="s">
        <v>12</v>
      </c>
      <c r="J98" t="e" cm="1" vm="1">
        <f t="array" ref="J98">_FV(Table1[[#This Row],[ City]],"Country/region",TRUE)</f>
        <v>#VALUE!</v>
      </c>
      <c r="K98" t="e" vm="2">
        <v>#VALUE!</v>
      </c>
      <c r="L98">
        <f>Table1[[#This Row],[Price]]*Table1[[#This Row],[Quantity]]</f>
        <v>1002.99</v>
      </c>
    </row>
    <row r="99" spans="2:12" x14ac:dyDescent="0.25">
      <c r="B99" s="1">
        <v>10550</v>
      </c>
      <c r="C99" s="2">
        <v>44892</v>
      </c>
      <c r="D99" t="s">
        <v>6</v>
      </c>
      <c r="E99" s="1">
        <v>12.99</v>
      </c>
      <c r="F99" s="6">
        <v>462</v>
      </c>
      <c r="G99" s="1" t="s">
        <v>2</v>
      </c>
      <c r="H99" s="1" t="s">
        <v>13</v>
      </c>
      <c r="I99" t="s">
        <v>12</v>
      </c>
      <c r="J99" t="e" cm="1" vm="1">
        <f t="array" ref="J99">_FV(Table1[[#This Row],[ City]],"Country/region",TRUE)</f>
        <v>#VALUE!</v>
      </c>
      <c r="K99" t="e" vm="2">
        <v>#VALUE!</v>
      </c>
      <c r="L99">
        <f>Table1[[#This Row],[Price]]*Table1[[#This Row],[Quantity]]</f>
        <v>6001.38</v>
      </c>
    </row>
    <row r="100" spans="2:12" x14ac:dyDescent="0.25">
      <c r="B100" s="1">
        <v>10551</v>
      </c>
      <c r="C100" s="2">
        <v>44892</v>
      </c>
      <c r="D100" t="s">
        <v>5</v>
      </c>
      <c r="E100" s="1">
        <v>9.9499999999999993</v>
      </c>
      <c r="F100" s="6">
        <v>202</v>
      </c>
      <c r="G100" s="1" t="s">
        <v>2</v>
      </c>
      <c r="H100" s="1" t="s">
        <v>13</v>
      </c>
      <c r="I100" t="s">
        <v>12</v>
      </c>
      <c r="J100" t="e" cm="1" vm="1">
        <f t="array" ref="J100">_FV(Table1[[#This Row],[ City]],"Country/region",TRUE)</f>
        <v>#VALUE!</v>
      </c>
      <c r="K100" t="e" vm="2">
        <v>#VALUE!</v>
      </c>
      <c r="L100">
        <f>Table1[[#This Row],[Price]]*Table1[[#This Row],[Quantity]]</f>
        <v>2009.8999999999999</v>
      </c>
    </row>
    <row r="101" spans="2:12" x14ac:dyDescent="0.25">
      <c r="B101" s="1">
        <v>10552</v>
      </c>
      <c r="C101" s="2">
        <v>44892</v>
      </c>
      <c r="D101" t="s">
        <v>4</v>
      </c>
      <c r="E101" s="1">
        <v>3.49</v>
      </c>
      <c r="F101" s="6">
        <v>631</v>
      </c>
      <c r="G101" s="1" t="s">
        <v>11</v>
      </c>
      <c r="H101" s="1" t="s">
        <v>13</v>
      </c>
      <c r="I101" t="s">
        <v>12</v>
      </c>
      <c r="J101" t="e" cm="1" vm="1">
        <f t="array" ref="J101">_FV(Table1[[#This Row],[ City]],"Country/region",TRUE)</f>
        <v>#VALUE!</v>
      </c>
      <c r="K101" t="e" vm="2">
        <v>#VALUE!</v>
      </c>
      <c r="L101">
        <f>Table1[[#This Row],[Price]]*Table1[[#This Row],[Quantity]]</f>
        <v>2202.19</v>
      </c>
    </row>
    <row r="102" spans="2:12" x14ac:dyDescent="0.25">
      <c r="B102" s="1">
        <v>10553</v>
      </c>
      <c r="C102" s="2">
        <v>44892</v>
      </c>
      <c r="D102" t="s">
        <v>3</v>
      </c>
      <c r="E102" s="1">
        <v>2.95</v>
      </c>
      <c r="F102" s="6">
        <v>746</v>
      </c>
      <c r="G102" s="1" t="s">
        <v>11</v>
      </c>
      <c r="H102" s="1" t="s">
        <v>13</v>
      </c>
      <c r="I102" t="s">
        <v>12</v>
      </c>
      <c r="J102" t="e" cm="1" vm="1">
        <f t="array" ref="J102">_FV(Table1[[#This Row],[ City]],"Country/region",TRUE)</f>
        <v>#VALUE!</v>
      </c>
      <c r="K102" t="e" vm="2">
        <v>#VALUE!</v>
      </c>
      <c r="L102">
        <f>Table1[[#This Row],[Price]]*Table1[[#This Row],[Quantity]]</f>
        <v>2200.7000000000003</v>
      </c>
    </row>
    <row r="103" spans="2:12" x14ac:dyDescent="0.25">
      <c r="B103" s="1">
        <v>10554</v>
      </c>
      <c r="C103" s="2">
        <v>44892</v>
      </c>
      <c r="D103" t="s">
        <v>7</v>
      </c>
      <c r="E103" s="1">
        <v>4.99</v>
      </c>
      <c r="F103" s="6">
        <v>201</v>
      </c>
      <c r="G103" s="1" t="s">
        <v>11</v>
      </c>
      <c r="H103" s="1" t="s">
        <v>13</v>
      </c>
      <c r="I103" t="s">
        <v>12</v>
      </c>
      <c r="J103" t="e" cm="1" vm="1">
        <f t="array" ref="J103">_FV(Table1[[#This Row],[ City]],"Country/region",TRUE)</f>
        <v>#VALUE!</v>
      </c>
      <c r="K103" t="e" vm="2">
        <v>#VALUE!</v>
      </c>
      <c r="L103">
        <f>Table1[[#This Row],[Price]]*Table1[[#This Row],[Quantity]]</f>
        <v>1002.99</v>
      </c>
    </row>
    <row r="104" spans="2:12" x14ac:dyDescent="0.25">
      <c r="B104" s="1">
        <v>10555</v>
      </c>
      <c r="C104" s="2">
        <v>44893</v>
      </c>
      <c r="D104" t="s">
        <v>6</v>
      </c>
      <c r="E104" s="1">
        <v>12.99</v>
      </c>
      <c r="F104" s="6">
        <v>478</v>
      </c>
      <c r="G104" s="1" t="s">
        <v>11</v>
      </c>
      <c r="H104" s="1" t="s">
        <v>13</v>
      </c>
      <c r="I104" t="s">
        <v>12</v>
      </c>
      <c r="J104" t="e" cm="1" vm="1">
        <f t="array" ref="J104">_FV(Table1[[#This Row],[ City]],"Country/region",TRUE)</f>
        <v>#VALUE!</v>
      </c>
      <c r="K104" t="e" vm="2">
        <v>#VALUE!</v>
      </c>
      <c r="L104">
        <f>Table1[[#This Row],[Price]]*Table1[[#This Row],[Quantity]]</f>
        <v>6209.22</v>
      </c>
    </row>
    <row r="105" spans="2:12" x14ac:dyDescent="0.25">
      <c r="B105" s="1">
        <v>10556</v>
      </c>
      <c r="C105" s="2">
        <v>44893</v>
      </c>
      <c r="D105" t="s">
        <v>5</v>
      </c>
      <c r="E105" s="1">
        <v>9.9499999999999993</v>
      </c>
      <c r="F105" s="6">
        <v>202</v>
      </c>
      <c r="G105" s="1" t="s">
        <v>11</v>
      </c>
      <c r="H105" s="1" t="s">
        <v>13</v>
      </c>
      <c r="I105" t="s">
        <v>12</v>
      </c>
      <c r="J105" t="e" cm="1" vm="1">
        <f t="array" ref="J105">_FV(Table1[[#This Row],[ City]],"Country/region",TRUE)</f>
        <v>#VALUE!</v>
      </c>
      <c r="K105" t="e" vm="2">
        <v>#VALUE!</v>
      </c>
      <c r="L105">
        <f>Table1[[#This Row],[Price]]*Table1[[#This Row],[Quantity]]</f>
        <v>2009.8999999999999</v>
      </c>
    </row>
    <row r="106" spans="2:12" x14ac:dyDescent="0.25">
      <c r="B106" s="1">
        <v>10557</v>
      </c>
      <c r="C106" s="2">
        <v>44893</v>
      </c>
      <c r="D106" t="s">
        <v>4</v>
      </c>
      <c r="E106" s="1">
        <v>3.49</v>
      </c>
      <c r="F106" s="6">
        <v>631</v>
      </c>
      <c r="G106" s="1" t="s">
        <v>11</v>
      </c>
      <c r="H106" s="1" t="s">
        <v>13</v>
      </c>
      <c r="I106" t="s">
        <v>12</v>
      </c>
      <c r="J106" t="e" cm="1" vm="1">
        <f t="array" ref="J106">_FV(Table1[[#This Row],[ City]],"Country/region",TRUE)</f>
        <v>#VALUE!</v>
      </c>
      <c r="K106" t="e" vm="2">
        <v>#VALUE!</v>
      </c>
      <c r="L106">
        <f>Table1[[#This Row],[Price]]*Table1[[#This Row],[Quantity]]</f>
        <v>2202.19</v>
      </c>
    </row>
    <row r="107" spans="2:12" x14ac:dyDescent="0.25">
      <c r="B107" s="1">
        <v>10558</v>
      </c>
      <c r="C107" s="2">
        <v>44893</v>
      </c>
      <c r="D107" t="s">
        <v>3</v>
      </c>
      <c r="E107" s="1">
        <v>2.95</v>
      </c>
      <c r="F107" s="6">
        <v>678</v>
      </c>
      <c r="G107" s="1" t="s">
        <v>11</v>
      </c>
      <c r="H107" s="1" t="s">
        <v>13</v>
      </c>
      <c r="I107" t="s">
        <v>12</v>
      </c>
      <c r="J107" t="e" cm="1" vm="1">
        <f t="array" ref="J107">_FV(Table1[[#This Row],[ City]],"Country/region",TRUE)</f>
        <v>#VALUE!</v>
      </c>
      <c r="K107" t="e" vm="2">
        <v>#VALUE!</v>
      </c>
      <c r="L107">
        <f>Table1[[#This Row],[Price]]*Table1[[#This Row],[Quantity]]</f>
        <v>2000.1000000000001</v>
      </c>
    </row>
    <row r="108" spans="2:12" x14ac:dyDescent="0.25">
      <c r="B108" s="1">
        <v>10559</v>
      </c>
      <c r="C108" s="2">
        <v>44893</v>
      </c>
      <c r="D108" t="s">
        <v>7</v>
      </c>
      <c r="E108" s="1">
        <v>4.99</v>
      </c>
      <c r="F108" s="6">
        <v>201</v>
      </c>
      <c r="G108" s="1" t="s">
        <v>11</v>
      </c>
      <c r="H108" s="1" t="s">
        <v>13</v>
      </c>
      <c r="I108" t="s">
        <v>12</v>
      </c>
      <c r="J108" t="e" cm="1" vm="1">
        <f t="array" ref="J108">_FV(Table1[[#This Row],[ City]],"Country/region",TRUE)</f>
        <v>#VALUE!</v>
      </c>
      <c r="K108" t="e" vm="2">
        <v>#VALUE!</v>
      </c>
      <c r="L108">
        <f>Table1[[#This Row],[Price]]*Table1[[#This Row],[Quantity]]</f>
        <v>1002.99</v>
      </c>
    </row>
    <row r="109" spans="2:12" x14ac:dyDescent="0.25">
      <c r="B109" s="1">
        <v>10560</v>
      </c>
      <c r="C109" s="2">
        <v>44894</v>
      </c>
      <c r="D109" t="s">
        <v>6</v>
      </c>
      <c r="E109" s="1">
        <v>12.99</v>
      </c>
      <c r="F109" s="6">
        <v>478</v>
      </c>
      <c r="G109" s="1" t="s">
        <v>11</v>
      </c>
      <c r="H109" s="1" t="s">
        <v>13</v>
      </c>
      <c r="I109" t="s">
        <v>12</v>
      </c>
      <c r="J109" t="e" cm="1" vm="1">
        <f t="array" ref="J109">_FV(Table1[[#This Row],[ City]],"Country/region",TRUE)</f>
        <v>#VALUE!</v>
      </c>
      <c r="K109" t="e" vm="2">
        <v>#VALUE!</v>
      </c>
      <c r="L109">
        <f>Table1[[#This Row],[Price]]*Table1[[#This Row],[Quantity]]</f>
        <v>6209.22</v>
      </c>
    </row>
    <row r="110" spans="2:12" x14ac:dyDescent="0.25">
      <c r="B110" s="1">
        <v>10561</v>
      </c>
      <c r="C110" s="2">
        <v>44894</v>
      </c>
      <c r="D110" t="s">
        <v>5</v>
      </c>
      <c r="E110" s="1">
        <v>9.9499999999999993</v>
      </c>
      <c r="F110" s="6">
        <v>202</v>
      </c>
      <c r="G110" s="1" t="s">
        <v>11</v>
      </c>
      <c r="H110" s="1" t="s">
        <v>13</v>
      </c>
      <c r="I110" t="s">
        <v>12</v>
      </c>
      <c r="J110" t="e" cm="1" vm="1">
        <f t="array" ref="J110">_FV(Table1[[#This Row],[ City]],"Country/region",TRUE)</f>
        <v>#VALUE!</v>
      </c>
      <c r="K110" t="e" vm="2">
        <v>#VALUE!</v>
      </c>
      <c r="L110">
        <f>Table1[[#This Row],[Price]]*Table1[[#This Row],[Quantity]]</f>
        <v>2009.8999999999999</v>
      </c>
    </row>
    <row r="111" spans="2:12" x14ac:dyDescent="0.25">
      <c r="B111" s="1">
        <v>10562</v>
      </c>
      <c r="C111" s="2">
        <v>44894</v>
      </c>
      <c r="D111" t="s">
        <v>4</v>
      </c>
      <c r="E111" s="1">
        <v>3.49</v>
      </c>
      <c r="F111" s="6">
        <v>631</v>
      </c>
      <c r="G111" s="1" t="s">
        <v>11</v>
      </c>
      <c r="H111" s="1" t="s">
        <v>13</v>
      </c>
      <c r="I111" t="s">
        <v>12</v>
      </c>
      <c r="J111" t="e" cm="1" vm="1">
        <f t="array" ref="J111">_FV(Table1[[#This Row],[ City]],"Country/region",TRUE)</f>
        <v>#VALUE!</v>
      </c>
      <c r="K111" t="e" vm="2">
        <v>#VALUE!</v>
      </c>
      <c r="L111">
        <f>Table1[[#This Row],[Price]]*Table1[[#This Row],[Quantity]]</f>
        <v>2202.19</v>
      </c>
    </row>
    <row r="112" spans="2:12" x14ac:dyDescent="0.25">
      <c r="B112" s="1">
        <v>10563</v>
      </c>
      <c r="C112" s="2">
        <v>44894</v>
      </c>
      <c r="D112" t="s">
        <v>3</v>
      </c>
      <c r="E112" s="1">
        <v>2.95</v>
      </c>
      <c r="F112" s="6">
        <v>678</v>
      </c>
      <c r="G112" s="1" t="s">
        <v>11</v>
      </c>
      <c r="H112" s="1" t="s">
        <v>13</v>
      </c>
      <c r="I112" t="s">
        <v>12</v>
      </c>
      <c r="J112" t="e" cm="1" vm="1">
        <f t="array" ref="J112">_FV(Table1[[#This Row],[ City]],"Country/region",TRUE)</f>
        <v>#VALUE!</v>
      </c>
      <c r="K112" t="e" vm="2">
        <v>#VALUE!</v>
      </c>
      <c r="L112">
        <f>Table1[[#This Row],[Price]]*Table1[[#This Row],[Quantity]]</f>
        <v>2000.1000000000001</v>
      </c>
    </row>
    <row r="113" spans="2:12" x14ac:dyDescent="0.25">
      <c r="B113" s="1">
        <v>10564</v>
      </c>
      <c r="C113" s="2">
        <v>44894</v>
      </c>
      <c r="D113" t="s">
        <v>7</v>
      </c>
      <c r="E113" s="1">
        <v>4.99</v>
      </c>
      <c r="F113" s="6">
        <v>201</v>
      </c>
      <c r="G113" s="1" t="s">
        <v>11</v>
      </c>
      <c r="H113" s="1" t="s">
        <v>13</v>
      </c>
      <c r="I113" t="s">
        <v>12</v>
      </c>
      <c r="J113" t="e" cm="1" vm="1">
        <f t="array" ref="J113">_FV(Table1[[#This Row],[ City]],"Country/region",TRUE)</f>
        <v>#VALUE!</v>
      </c>
      <c r="K113" t="e" vm="2">
        <v>#VALUE!</v>
      </c>
      <c r="L113">
        <f>Table1[[#This Row],[Price]]*Table1[[#This Row],[Quantity]]</f>
        <v>1002.99</v>
      </c>
    </row>
    <row r="114" spans="2:12" x14ac:dyDescent="0.25">
      <c r="B114" s="1">
        <v>10565</v>
      </c>
      <c r="C114" s="2">
        <v>44895</v>
      </c>
      <c r="D114" t="s">
        <v>6</v>
      </c>
      <c r="E114" s="1">
        <v>12.99</v>
      </c>
      <c r="F114" s="6">
        <v>493</v>
      </c>
      <c r="G114" s="1" t="s">
        <v>11</v>
      </c>
      <c r="H114" s="1" t="s">
        <v>13</v>
      </c>
      <c r="I114" t="s">
        <v>12</v>
      </c>
      <c r="J114" t="e" cm="1" vm="1">
        <f t="array" ref="J114">_FV(Table1[[#This Row],[ City]],"Country/region",TRUE)</f>
        <v>#VALUE!</v>
      </c>
      <c r="K114" t="e" vm="2">
        <v>#VALUE!</v>
      </c>
      <c r="L114">
        <f>Table1[[#This Row],[Price]]*Table1[[#This Row],[Quantity]]</f>
        <v>6404.07</v>
      </c>
    </row>
    <row r="115" spans="2:12" x14ac:dyDescent="0.25">
      <c r="B115" s="1">
        <v>10566</v>
      </c>
      <c r="C115" s="2">
        <v>44895</v>
      </c>
      <c r="D115" t="s">
        <v>5</v>
      </c>
      <c r="E115" s="1">
        <v>9.9499999999999993</v>
      </c>
      <c r="F115" s="6">
        <v>202</v>
      </c>
      <c r="G115" s="1" t="s">
        <v>11</v>
      </c>
      <c r="H115" s="1" t="s">
        <v>13</v>
      </c>
      <c r="I115" t="s">
        <v>12</v>
      </c>
      <c r="J115" t="e" cm="1" vm="1">
        <f t="array" ref="J115">_FV(Table1[[#This Row],[ City]],"Country/region",TRUE)</f>
        <v>#VALUE!</v>
      </c>
      <c r="K115" t="e" vm="2">
        <v>#VALUE!</v>
      </c>
      <c r="L115">
        <f>Table1[[#This Row],[Price]]*Table1[[#This Row],[Quantity]]</f>
        <v>2009.8999999999999</v>
      </c>
    </row>
    <row r="116" spans="2:12" x14ac:dyDescent="0.25">
      <c r="B116" s="1">
        <v>10567</v>
      </c>
      <c r="C116" s="2">
        <v>44895</v>
      </c>
      <c r="D116" t="s">
        <v>4</v>
      </c>
      <c r="E116" s="1">
        <v>3.49</v>
      </c>
      <c r="F116" s="6">
        <v>631</v>
      </c>
      <c r="G116" s="1" t="s">
        <v>11</v>
      </c>
      <c r="H116" s="1" t="s">
        <v>13</v>
      </c>
      <c r="I116" t="s">
        <v>12</v>
      </c>
      <c r="J116" t="e" cm="1" vm="1">
        <f t="array" ref="J116">_FV(Table1[[#This Row],[ City]],"Country/region",TRUE)</f>
        <v>#VALUE!</v>
      </c>
      <c r="K116" t="e" vm="2">
        <v>#VALUE!</v>
      </c>
      <c r="L116">
        <f>Table1[[#This Row],[Price]]*Table1[[#This Row],[Quantity]]</f>
        <v>2202.19</v>
      </c>
    </row>
    <row r="117" spans="2:12" x14ac:dyDescent="0.25">
      <c r="B117" s="1">
        <v>10568</v>
      </c>
      <c r="C117" s="2">
        <v>44895</v>
      </c>
      <c r="D117" t="s">
        <v>3</v>
      </c>
      <c r="E117" s="1">
        <v>2.95</v>
      </c>
      <c r="F117" s="6">
        <v>678</v>
      </c>
      <c r="G117" s="1" t="s">
        <v>11</v>
      </c>
      <c r="H117" s="1" t="s">
        <v>13</v>
      </c>
      <c r="I117" t="s">
        <v>12</v>
      </c>
      <c r="J117" t="e" cm="1" vm="1">
        <f t="array" ref="J117">_FV(Table1[[#This Row],[ City]],"Country/region",TRUE)</f>
        <v>#VALUE!</v>
      </c>
      <c r="K117" t="e" vm="2">
        <v>#VALUE!</v>
      </c>
      <c r="L117">
        <f>Table1[[#This Row],[Price]]*Table1[[#This Row],[Quantity]]</f>
        <v>2000.1000000000001</v>
      </c>
    </row>
    <row r="118" spans="2:12" x14ac:dyDescent="0.25">
      <c r="B118" s="1">
        <v>10569</v>
      </c>
      <c r="C118" s="2">
        <v>44895</v>
      </c>
      <c r="D118" t="s">
        <v>7</v>
      </c>
      <c r="E118" s="1">
        <v>4.99</v>
      </c>
      <c r="F118" s="6">
        <v>201</v>
      </c>
      <c r="G118" s="1" t="s">
        <v>11</v>
      </c>
      <c r="H118" s="1" t="s">
        <v>13</v>
      </c>
      <c r="I118" t="s">
        <v>12</v>
      </c>
      <c r="J118" t="e" cm="1" vm="1">
        <f t="array" ref="J118">_FV(Table1[[#This Row],[ City]],"Country/region",TRUE)</f>
        <v>#VALUE!</v>
      </c>
      <c r="K118" t="e" vm="2">
        <v>#VALUE!</v>
      </c>
      <c r="L118">
        <f>Table1[[#This Row],[Price]]*Table1[[#This Row],[Quantity]]</f>
        <v>1002.99</v>
      </c>
    </row>
    <row r="119" spans="2:12" x14ac:dyDescent="0.25">
      <c r="B119" s="1">
        <v>10570</v>
      </c>
      <c r="C119" s="2">
        <v>44896</v>
      </c>
      <c r="D119" t="s">
        <v>6</v>
      </c>
      <c r="E119" s="1">
        <v>12.99</v>
      </c>
      <c r="F119" s="6">
        <v>493</v>
      </c>
      <c r="G119" s="1" t="s">
        <v>11</v>
      </c>
      <c r="H119" s="1" t="s">
        <v>13</v>
      </c>
      <c r="I119" t="s">
        <v>12</v>
      </c>
      <c r="J119" t="e" cm="1" vm="1">
        <f t="array" ref="J119">_FV(Table1[[#This Row],[ City]],"Country/region",TRUE)</f>
        <v>#VALUE!</v>
      </c>
      <c r="K119" t="e" vm="2">
        <v>#VALUE!</v>
      </c>
      <c r="L119">
        <f>Table1[[#This Row],[Price]]*Table1[[#This Row],[Quantity]]</f>
        <v>6404.07</v>
      </c>
    </row>
    <row r="120" spans="2:12" x14ac:dyDescent="0.25">
      <c r="B120" s="1">
        <v>10571</v>
      </c>
      <c r="C120" s="2">
        <v>44896</v>
      </c>
      <c r="D120" t="s">
        <v>5</v>
      </c>
      <c r="E120" s="1">
        <v>9.9499999999999993</v>
      </c>
      <c r="F120" s="6">
        <v>202</v>
      </c>
      <c r="G120" s="1" t="s">
        <v>11</v>
      </c>
      <c r="H120" s="1" t="s">
        <v>13</v>
      </c>
      <c r="I120" t="s">
        <v>12</v>
      </c>
      <c r="J120" t="e" cm="1" vm="1">
        <f t="array" ref="J120">_FV(Table1[[#This Row],[ City]],"Country/region",TRUE)</f>
        <v>#VALUE!</v>
      </c>
      <c r="K120" t="e" vm="2">
        <v>#VALUE!</v>
      </c>
      <c r="L120">
        <f>Table1[[#This Row],[Price]]*Table1[[#This Row],[Quantity]]</f>
        <v>2009.8999999999999</v>
      </c>
    </row>
    <row r="121" spans="2:12" x14ac:dyDescent="0.25">
      <c r="B121" s="1">
        <v>10572</v>
      </c>
      <c r="C121" s="2">
        <v>44896</v>
      </c>
      <c r="D121" t="s">
        <v>4</v>
      </c>
      <c r="E121" s="1">
        <v>3.49</v>
      </c>
      <c r="F121" s="6">
        <v>574</v>
      </c>
      <c r="G121" s="1" t="s">
        <v>11</v>
      </c>
      <c r="H121" s="1" t="s">
        <v>13</v>
      </c>
      <c r="I121" t="s">
        <v>15</v>
      </c>
      <c r="J121" t="e" cm="1" vm="9">
        <f t="array" ref="J121">_FV(Table1[[#This Row],[ City]],"Country/region",TRUE)</f>
        <v>#VALUE!</v>
      </c>
      <c r="K121" t="e" vm="10">
        <v>#VALUE!</v>
      </c>
      <c r="L121">
        <f>Table1[[#This Row],[Price]]*Table1[[#This Row],[Quantity]]</f>
        <v>2003.2600000000002</v>
      </c>
    </row>
    <row r="122" spans="2:12" x14ac:dyDescent="0.25">
      <c r="B122" s="1">
        <v>10573</v>
      </c>
      <c r="C122" s="2">
        <v>44896</v>
      </c>
      <c r="D122" t="s">
        <v>3</v>
      </c>
      <c r="E122" s="1">
        <v>2.95</v>
      </c>
      <c r="F122" s="6">
        <v>678</v>
      </c>
      <c r="G122" s="1" t="s">
        <v>11</v>
      </c>
      <c r="H122" s="1" t="s">
        <v>13</v>
      </c>
      <c r="I122" t="s">
        <v>15</v>
      </c>
      <c r="J122" t="e" cm="1" vm="9">
        <f t="array" ref="J122">_FV(Table1[[#This Row],[ City]],"Country/region",TRUE)</f>
        <v>#VALUE!</v>
      </c>
      <c r="K122" t="e" vm="10">
        <v>#VALUE!</v>
      </c>
      <c r="L122">
        <f>Table1[[#This Row],[Price]]*Table1[[#This Row],[Quantity]]</f>
        <v>2000.1000000000001</v>
      </c>
    </row>
    <row r="123" spans="2:12" x14ac:dyDescent="0.25">
      <c r="B123" s="1">
        <v>10574</v>
      </c>
      <c r="C123" s="2">
        <v>44896</v>
      </c>
      <c r="D123" t="s">
        <v>7</v>
      </c>
      <c r="E123" s="1">
        <v>4.99</v>
      </c>
      <c r="F123" s="6">
        <v>201</v>
      </c>
      <c r="G123" s="1" t="s">
        <v>11</v>
      </c>
      <c r="H123" s="1" t="s">
        <v>13</v>
      </c>
      <c r="I123" t="s">
        <v>15</v>
      </c>
      <c r="J123" t="e" cm="1" vm="9">
        <f t="array" ref="J123">_FV(Table1[[#This Row],[ City]],"Country/region",TRUE)</f>
        <v>#VALUE!</v>
      </c>
      <c r="K123" t="e" vm="10">
        <v>#VALUE!</v>
      </c>
      <c r="L123">
        <f>Table1[[#This Row],[Price]]*Table1[[#This Row],[Quantity]]</f>
        <v>1002.99</v>
      </c>
    </row>
    <row r="124" spans="2:12" x14ac:dyDescent="0.25">
      <c r="B124" s="1">
        <v>10575</v>
      </c>
      <c r="C124" s="2">
        <v>44897</v>
      </c>
      <c r="D124" t="s">
        <v>6</v>
      </c>
      <c r="E124" s="1">
        <v>12.99</v>
      </c>
      <c r="F124" s="6">
        <v>524</v>
      </c>
      <c r="G124" s="1" t="s">
        <v>11</v>
      </c>
      <c r="H124" s="1" t="s">
        <v>13</v>
      </c>
      <c r="I124" t="s">
        <v>15</v>
      </c>
      <c r="J124" t="e" cm="1" vm="9">
        <f t="array" ref="J124">_FV(Table1[[#This Row],[ City]],"Country/region",TRUE)</f>
        <v>#VALUE!</v>
      </c>
      <c r="K124" t="e" vm="10">
        <v>#VALUE!</v>
      </c>
      <c r="L124">
        <f>Table1[[#This Row],[Price]]*Table1[[#This Row],[Quantity]]</f>
        <v>6806.76</v>
      </c>
    </row>
    <row r="125" spans="2:12" x14ac:dyDescent="0.25">
      <c r="B125" s="1">
        <v>10576</v>
      </c>
      <c r="C125" s="2">
        <v>44897</v>
      </c>
      <c r="D125" t="s">
        <v>5</v>
      </c>
      <c r="E125" s="1">
        <v>9.9499999999999993</v>
      </c>
      <c r="F125" s="6">
        <v>202</v>
      </c>
      <c r="G125" s="1" t="s">
        <v>11</v>
      </c>
      <c r="H125" s="1" t="s">
        <v>13</v>
      </c>
      <c r="I125" t="s">
        <v>15</v>
      </c>
      <c r="J125" t="e" cm="1" vm="9">
        <f t="array" ref="J125">_FV(Table1[[#This Row],[ City]],"Country/region",TRUE)</f>
        <v>#VALUE!</v>
      </c>
      <c r="K125" t="e" vm="10">
        <v>#VALUE!</v>
      </c>
      <c r="L125">
        <f>Table1[[#This Row],[Price]]*Table1[[#This Row],[Quantity]]</f>
        <v>2009.8999999999999</v>
      </c>
    </row>
    <row r="126" spans="2:12" x14ac:dyDescent="0.25">
      <c r="B126" s="1">
        <v>10577</v>
      </c>
      <c r="C126" s="2">
        <v>44897</v>
      </c>
      <c r="D126" t="s">
        <v>4</v>
      </c>
      <c r="E126" s="1">
        <v>3.49</v>
      </c>
      <c r="F126" s="6">
        <v>631</v>
      </c>
      <c r="G126" s="1" t="s">
        <v>11</v>
      </c>
      <c r="H126" s="1" t="s">
        <v>13</v>
      </c>
      <c r="I126" t="s">
        <v>15</v>
      </c>
      <c r="J126" t="e" cm="1" vm="9">
        <f t="array" ref="J126">_FV(Table1[[#This Row],[ City]],"Country/region",TRUE)</f>
        <v>#VALUE!</v>
      </c>
      <c r="K126" t="e" vm="10">
        <v>#VALUE!</v>
      </c>
      <c r="L126">
        <f>Table1[[#This Row],[Price]]*Table1[[#This Row],[Quantity]]</f>
        <v>2202.19</v>
      </c>
    </row>
    <row r="127" spans="2:12" x14ac:dyDescent="0.25">
      <c r="B127" s="1">
        <v>10578</v>
      </c>
      <c r="C127" s="2">
        <v>44897</v>
      </c>
      <c r="D127" t="s">
        <v>3</v>
      </c>
      <c r="E127" s="1">
        <v>2.95</v>
      </c>
      <c r="F127" s="6">
        <v>678</v>
      </c>
      <c r="G127" s="1" t="s">
        <v>11</v>
      </c>
      <c r="H127" s="1" t="s">
        <v>13</v>
      </c>
      <c r="I127" t="s">
        <v>15</v>
      </c>
      <c r="J127" t="e" cm="1" vm="9">
        <f t="array" ref="J127">_FV(Table1[[#This Row],[ City]],"Country/region",TRUE)</f>
        <v>#VALUE!</v>
      </c>
      <c r="K127" t="e" vm="10">
        <v>#VALUE!</v>
      </c>
      <c r="L127">
        <f>Table1[[#This Row],[Price]]*Table1[[#This Row],[Quantity]]</f>
        <v>2000.1000000000001</v>
      </c>
    </row>
    <row r="128" spans="2:12" x14ac:dyDescent="0.25">
      <c r="B128" s="1">
        <v>10579</v>
      </c>
      <c r="C128" s="2">
        <v>44897</v>
      </c>
      <c r="D128" t="s">
        <v>7</v>
      </c>
      <c r="E128" s="1">
        <v>4.99</v>
      </c>
      <c r="F128" s="6">
        <v>201</v>
      </c>
      <c r="G128" s="1" t="s">
        <v>11</v>
      </c>
      <c r="H128" s="1" t="s">
        <v>13</v>
      </c>
      <c r="I128" t="s">
        <v>15</v>
      </c>
      <c r="J128" t="e" cm="1" vm="9">
        <f t="array" ref="J128">_FV(Table1[[#This Row],[ City]],"Country/region",TRUE)</f>
        <v>#VALUE!</v>
      </c>
      <c r="K128" t="e" vm="10">
        <v>#VALUE!</v>
      </c>
      <c r="L128">
        <f>Table1[[#This Row],[Price]]*Table1[[#This Row],[Quantity]]</f>
        <v>1002.99</v>
      </c>
    </row>
    <row r="129" spans="2:12" x14ac:dyDescent="0.25">
      <c r="B129" s="1">
        <v>10580</v>
      </c>
      <c r="C129" s="2">
        <v>44898</v>
      </c>
      <c r="D129" t="s">
        <v>6</v>
      </c>
      <c r="E129" s="1">
        <v>12.99</v>
      </c>
      <c r="F129" s="6">
        <v>524</v>
      </c>
      <c r="G129" s="1" t="s">
        <v>11</v>
      </c>
      <c r="H129" s="1" t="s">
        <v>13</v>
      </c>
      <c r="I129" t="s">
        <v>15</v>
      </c>
      <c r="J129" t="e" cm="1" vm="9">
        <f t="array" ref="J129">_FV(Table1[[#This Row],[ City]],"Country/region",TRUE)</f>
        <v>#VALUE!</v>
      </c>
      <c r="K129" t="e" vm="10">
        <v>#VALUE!</v>
      </c>
      <c r="L129">
        <f>Table1[[#This Row],[Price]]*Table1[[#This Row],[Quantity]]</f>
        <v>6806.76</v>
      </c>
    </row>
    <row r="130" spans="2:12" x14ac:dyDescent="0.25">
      <c r="B130" s="1">
        <v>10581</v>
      </c>
      <c r="C130" s="2">
        <v>44898</v>
      </c>
      <c r="D130" t="s">
        <v>5</v>
      </c>
      <c r="E130" s="1">
        <v>9.9499999999999993</v>
      </c>
      <c r="F130" s="6">
        <v>202</v>
      </c>
      <c r="G130" s="1" t="s">
        <v>11</v>
      </c>
      <c r="H130" s="1" t="s">
        <v>13</v>
      </c>
      <c r="I130" t="s">
        <v>15</v>
      </c>
      <c r="J130" t="e" cm="1" vm="9">
        <f t="array" ref="J130">_FV(Table1[[#This Row],[ City]],"Country/region",TRUE)</f>
        <v>#VALUE!</v>
      </c>
      <c r="K130" t="e" vm="10">
        <v>#VALUE!</v>
      </c>
      <c r="L130">
        <f>Table1[[#This Row],[Price]]*Table1[[#This Row],[Quantity]]</f>
        <v>2009.8999999999999</v>
      </c>
    </row>
    <row r="131" spans="2:12" x14ac:dyDescent="0.25">
      <c r="B131" s="1">
        <v>10582</v>
      </c>
      <c r="C131" s="2">
        <v>44898</v>
      </c>
      <c r="D131" t="s">
        <v>4</v>
      </c>
      <c r="E131" s="1">
        <v>3.49</v>
      </c>
      <c r="F131" s="6">
        <v>631</v>
      </c>
      <c r="G131" s="1" t="s">
        <v>11</v>
      </c>
      <c r="H131" s="1" t="s">
        <v>13</v>
      </c>
      <c r="I131" t="s">
        <v>12</v>
      </c>
      <c r="J131" t="e" cm="1" vm="1">
        <f t="array" ref="J131">_FV(Table1[[#This Row],[ City]],"Country/region",TRUE)</f>
        <v>#VALUE!</v>
      </c>
      <c r="K131" t="e" vm="2">
        <v>#VALUE!</v>
      </c>
      <c r="L131">
        <f>Table1[[#This Row],[Price]]*Table1[[#This Row],[Quantity]]</f>
        <v>2202.19</v>
      </c>
    </row>
    <row r="132" spans="2:12" x14ac:dyDescent="0.25">
      <c r="B132" s="1">
        <v>10583</v>
      </c>
      <c r="C132" s="2">
        <v>44898</v>
      </c>
      <c r="D132" t="s">
        <v>3</v>
      </c>
      <c r="E132" s="1">
        <v>2.95</v>
      </c>
      <c r="F132" s="6">
        <v>678</v>
      </c>
      <c r="G132" s="1" t="s">
        <v>11</v>
      </c>
      <c r="H132" s="1" t="s">
        <v>13</v>
      </c>
      <c r="I132" t="s">
        <v>12</v>
      </c>
      <c r="J132" t="e" cm="1" vm="1">
        <f t="array" ref="J132">_FV(Table1[[#This Row],[ City]],"Country/region",TRUE)</f>
        <v>#VALUE!</v>
      </c>
      <c r="K132" t="e" vm="2">
        <v>#VALUE!</v>
      </c>
      <c r="L132">
        <f>Table1[[#This Row],[Price]]*Table1[[#This Row],[Quantity]]</f>
        <v>2000.1000000000001</v>
      </c>
    </row>
    <row r="133" spans="2:12" x14ac:dyDescent="0.25">
      <c r="B133" s="1">
        <v>10584</v>
      </c>
      <c r="C133" s="2">
        <v>44898</v>
      </c>
      <c r="D133" t="s">
        <v>7</v>
      </c>
      <c r="E133" s="1">
        <v>4.99</v>
      </c>
      <c r="F133" s="6">
        <v>201</v>
      </c>
      <c r="G133" s="1" t="s">
        <v>11</v>
      </c>
      <c r="H133" s="1" t="s">
        <v>13</v>
      </c>
      <c r="I133" t="s">
        <v>12</v>
      </c>
      <c r="J133" t="e" cm="1" vm="1">
        <f t="array" ref="J133">_FV(Table1[[#This Row],[ City]],"Country/region",TRUE)</f>
        <v>#VALUE!</v>
      </c>
      <c r="K133" t="e" vm="2">
        <v>#VALUE!</v>
      </c>
      <c r="L133">
        <f>Table1[[#This Row],[Price]]*Table1[[#This Row],[Quantity]]</f>
        <v>1002.99</v>
      </c>
    </row>
    <row r="134" spans="2:12" x14ac:dyDescent="0.25">
      <c r="B134" s="1">
        <v>10585</v>
      </c>
      <c r="C134" s="2">
        <v>44899</v>
      </c>
      <c r="D134" t="s">
        <v>6</v>
      </c>
      <c r="E134" s="1">
        <v>12.99</v>
      </c>
      <c r="F134" s="6">
        <v>539</v>
      </c>
      <c r="G134" s="1" t="s">
        <v>11</v>
      </c>
      <c r="H134" s="1" t="s">
        <v>13</v>
      </c>
      <c r="I134" t="s">
        <v>12</v>
      </c>
      <c r="J134" t="e" cm="1" vm="1">
        <f t="array" ref="J134">_FV(Table1[[#This Row],[ City]],"Country/region",TRUE)</f>
        <v>#VALUE!</v>
      </c>
      <c r="K134" t="e" vm="2">
        <v>#VALUE!</v>
      </c>
      <c r="L134">
        <f>Table1[[#This Row],[Price]]*Table1[[#This Row],[Quantity]]</f>
        <v>7001.61</v>
      </c>
    </row>
    <row r="135" spans="2:12" x14ac:dyDescent="0.25">
      <c r="B135" s="1">
        <v>10586</v>
      </c>
      <c r="C135" s="2">
        <v>44899</v>
      </c>
      <c r="D135" t="s">
        <v>5</v>
      </c>
      <c r="E135" s="1">
        <v>9.9499999999999993</v>
      </c>
      <c r="F135" s="6">
        <v>202</v>
      </c>
      <c r="G135" s="1" t="s">
        <v>11</v>
      </c>
      <c r="H135" s="1" t="s">
        <v>13</v>
      </c>
      <c r="I135" t="s">
        <v>12</v>
      </c>
      <c r="J135" t="e" cm="1" vm="1">
        <f t="array" ref="J135">_FV(Table1[[#This Row],[ City]],"Country/region",TRUE)</f>
        <v>#VALUE!</v>
      </c>
      <c r="K135" t="e" vm="2">
        <v>#VALUE!</v>
      </c>
      <c r="L135">
        <f>Table1[[#This Row],[Price]]*Table1[[#This Row],[Quantity]]</f>
        <v>2009.8999999999999</v>
      </c>
    </row>
    <row r="136" spans="2:12" x14ac:dyDescent="0.25">
      <c r="B136" s="1">
        <v>10590</v>
      </c>
      <c r="C136" s="2">
        <v>44900</v>
      </c>
      <c r="D136" t="s">
        <v>6</v>
      </c>
      <c r="E136" s="1">
        <v>12.99</v>
      </c>
      <c r="F136" s="6">
        <v>555</v>
      </c>
      <c r="G136" s="1" t="s">
        <v>11</v>
      </c>
      <c r="H136" s="1" t="s">
        <v>13</v>
      </c>
      <c r="I136" t="s">
        <v>12</v>
      </c>
      <c r="J136" t="e" cm="1" vm="1">
        <f t="array" ref="J136">_FV(Table1[[#This Row],[ City]],"Country/region",TRUE)</f>
        <v>#VALUE!</v>
      </c>
      <c r="K136" t="e" vm="2">
        <v>#VALUE!</v>
      </c>
      <c r="L136">
        <f>Table1[[#This Row],[Price]]*Table1[[#This Row],[Quantity]]</f>
        <v>7209.45</v>
      </c>
    </row>
    <row r="137" spans="2:12" x14ac:dyDescent="0.25">
      <c r="B137" s="1">
        <v>10591</v>
      </c>
      <c r="C137" s="2">
        <v>44900</v>
      </c>
      <c r="D137" t="s">
        <v>5</v>
      </c>
      <c r="E137" s="1">
        <v>9.9499999999999993</v>
      </c>
      <c r="F137" s="6">
        <v>202</v>
      </c>
      <c r="G137" s="1" t="s">
        <v>11</v>
      </c>
      <c r="H137" s="1" t="s">
        <v>13</v>
      </c>
      <c r="I137" t="s">
        <v>12</v>
      </c>
      <c r="J137" t="e" cm="1" vm="1">
        <f t="array" ref="J137">_FV(Table1[[#This Row],[ City]],"Country/region",TRUE)</f>
        <v>#VALUE!</v>
      </c>
      <c r="K137" t="e" vm="2">
        <v>#VALUE!</v>
      </c>
      <c r="L137">
        <f>Table1[[#This Row],[Price]]*Table1[[#This Row],[Quantity]]</f>
        <v>2009.8999999999999</v>
      </c>
    </row>
    <row r="138" spans="2:12" x14ac:dyDescent="0.25">
      <c r="B138" s="1">
        <v>10592</v>
      </c>
      <c r="C138" s="2">
        <v>44900</v>
      </c>
      <c r="D138" t="s">
        <v>4</v>
      </c>
      <c r="E138" s="1">
        <v>3.49</v>
      </c>
      <c r="F138" s="6">
        <v>574</v>
      </c>
      <c r="G138" s="1" t="s">
        <v>11</v>
      </c>
      <c r="H138" s="1" t="s">
        <v>13</v>
      </c>
      <c r="I138" t="s">
        <v>12</v>
      </c>
      <c r="J138" t="e" cm="1" vm="1">
        <f t="array" ref="J138">_FV(Table1[[#This Row],[ City]],"Country/region",TRUE)</f>
        <v>#VALUE!</v>
      </c>
      <c r="K138" t="e" vm="2">
        <v>#VALUE!</v>
      </c>
      <c r="L138">
        <f>Table1[[#This Row],[Price]]*Table1[[#This Row],[Quantity]]</f>
        <v>2003.2600000000002</v>
      </c>
    </row>
    <row r="139" spans="2:12" x14ac:dyDescent="0.25">
      <c r="B139" s="1">
        <v>10593</v>
      </c>
      <c r="C139" s="2">
        <v>44900</v>
      </c>
      <c r="D139" t="s">
        <v>3</v>
      </c>
      <c r="E139" s="1">
        <v>2.95</v>
      </c>
      <c r="F139" s="6">
        <v>678</v>
      </c>
      <c r="G139" s="1" t="s">
        <v>11</v>
      </c>
      <c r="H139" s="1" t="s">
        <v>13</v>
      </c>
      <c r="I139" t="s">
        <v>12</v>
      </c>
      <c r="J139" t="e" cm="1" vm="1">
        <f t="array" ref="J139">_FV(Table1[[#This Row],[ City]],"Country/region",TRUE)</f>
        <v>#VALUE!</v>
      </c>
      <c r="K139" t="e" vm="2">
        <v>#VALUE!</v>
      </c>
      <c r="L139">
        <f>Table1[[#This Row],[Price]]*Table1[[#This Row],[Quantity]]</f>
        <v>2000.1000000000001</v>
      </c>
    </row>
    <row r="140" spans="2:12" x14ac:dyDescent="0.25">
      <c r="B140" s="1">
        <v>10594</v>
      </c>
      <c r="C140" s="2">
        <v>44900</v>
      </c>
      <c r="D140" t="s">
        <v>7</v>
      </c>
      <c r="E140" s="1">
        <v>4.99</v>
      </c>
      <c r="F140" s="6">
        <v>201</v>
      </c>
      <c r="G140" s="1" t="s">
        <v>11</v>
      </c>
      <c r="H140" s="1" t="s">
        <v>13</v>
      </c>
      <c r="I140" t="s">
        <v>12</v>
      </c>
      <c r="J140" t="e" cm="1" vm="1">
        <f t="array" ref="J140">_FV(Table1[[#This Row],[ City]],"Country/region",TRUE)</f>
        <v>#VALUE!</v>
      </c>
      <c r="K140" t="e" vm="2">
        <v>#VALUE!</v>
      </c>
      <c r="L140">
        <f>Table1[[#This Row],[Price]]*Table1[[#This Row],[Quantity]]</f>
        <v>1002.99</v>
      </c>
    </row>
    <row r="141" spans="2:12" x14ac:dyDescent="0.25">
      <c r="B141" s="1">
        <v>10595</v>
      </c>
      <c r="C141" s="2">
        <v>44901</v>
      </c>
      <c r="D141" t="s">
        <v>6</v>
      </c>
      <c r="E141" s="1">
        <v>12.99</v>
      </c>
      <c r="F141" s="6">
        <v>539</v>
      </c>
      <c r="G141" s="1" t="s">
        <v>11</v>
      </c>
      <c r="H141" s="1" t="s">
        <v>13</v>
      </c>
      <c r="I141" t="s">
        <v>12</v>
      </c>
      <c r="J141" t="e" cm="1" vm="1">
        <f t="array" ref="J141">_FV(Table1[[#This Row],[ City]],"Country/region",TRUE)</f>
        <v>#VALUE!</v>
      </c>
      <c r="K141" t="e" vm="2">
        <v>#VALUE!</v>
      </c>
      <c r="L141">
        <f>Table1[[#This Row],[Price]]*Table1[[#This Row],[Quantity]]</f>
        <v>7001.61</v>
      </c>
    </row>
    <row r="142" spans="2:12" x14ac:dyDescent="0.25">
      <c r="B142" s="1">
        <v>10596</v>
      </c>
      <c r="C142" s="2">
        <v>44901</v>
      </c>
      <c r="D142" t="s">
        <v>5</v>
      </c>
      <c r="E142" s="1">
        <v>9.9499999999999993</v>
      </c>
      <c r="F142" s="6">
        <v>202</v>
      </c>
      <c r="G142" s="1" t="s">
        <v>11</v>
      </c>
      <c r="H142" s="1" t="s">
        <v>13</v>
      </c>
      <c r="I142" t="s">
        <v>12</v>
      </c>
      <c r="J142" t="e" cm="1" vm="1">
        <f t="array" ref="J142">_FV(Table1[[#This Row],[ City]],"Country/region",TRUE)</f>
        <v>#VALUE!</v>
      </c>
      <c r="K142" t="e" vm="2">
        <v>#VALUE!</v>
      </c>
      <c r="L142">
        <f>Table1[[#This Row],[Price]]*Table1[[#This Row],[Quantity]]</f>
        <v>2009.8999999999999</v>
      </c>
    </row>
    <row r="143" spans="2:12" x14ac:dyDescent="0.25">
      <c r="B143" s="1">
        <v>10597</v>
      </c>
      <c r="C143" s="2">
        <v>44901</v>
      </c>
      <c r="D143" t="s">
        <v>4</v>
      </c>
      <c r="E143" s="1">
        <v>3.49</v>
      </c>
      <c r="F143" s="6">
        <v>574</v>
      </c>
      <c r="G143" s="1" t="s">
        <v>11</v>
      </c>
      <c r="H143" s="1" t="s">
        <v>13</v>
      </c>
      <c r="I143" t="s">
        <v>12</v>
      </c>
      <c r="J143" t="e" cm="1" vm="1">
        <f t="array" ref="J143">_FV(Table1[[#This Row],[ City]],"Country/region",TRUE)</f>
        <v>#VALUE!</v>
      </c>
      <c r="K143" t="e" vm="2">
        <v>#VALUE!</v>
      </c>
      <c r="L143">
        <f>Table1[[#This Row],[Price]]*Table1[[#This Row],[Quantity]]</f>
        <v>2003.2600000000002</v>
      </c>
    </row>
    <row r="144" spans="2:12" x14ac:dyDescent="0.25">
      <c r="B144" s="1">
        <v>10598</v>
      </c>
      <c r="C144" s="2">
        <v>44901</v>
      </c>
      <c r="D144" t="s">
        <v>3</v>
      </c>
      <c r="E144" s="1">
        <v>2.95</v>
      </c>
      <c r="F144" s="6">
        <v>678</v>
      </c>
      <c r="G144" s="1" t="s">
        <v>11</v>
      </c>
      <c r="H144" s="1" t="s">
        <v>13</v>
      </c>
      <c r="I144" t="s">
        <v>12</v>
      </c>
      <c r="J144" t="e" cm="1" vm="1">
        <f t="array" ref="J144">_FV(Table1[[#This Row],[ City]],"Country/region",TRUE)</f>
        <v>#VALUE!</v>
      </c>
      <c r="K144" t="e" vm="2">
        <v>#VALUE!</v>
      </c>
      <c r="L144">
        <f>Table1[[#This Row],[Price]]*Table1[[#This Row],[Quantity]]</f>
        <v>2000.1000000000001</v>
      </c>
    </row>
    <row r="145" spans="2:12" x14ac:dyDescent="0.25">
      <c r="B145" s="1">
        <v>10599</v>
      </c>
      <c r="C145" s="2">
        <v>44901</v>
      </c>
      <c r="D145" t="s">
        <v>7</v>
      </c>
      <c r="E145" s="1">
        <v>4.99</v>
      </c>
      <c r="F145" s="6">
        <v>201</v>
      </c>
      <c r="G145" s="1" t="s">
        <v>11</v>
      </c>
      <c r="H145" s="1" t="s">
        <v>13</v>
      </c>
      <c r="I145" t="s">
        <v>12</v>
      </c>
      <c r="J145" t="e" cm="1" vm="1">
        <f t="array" ref="J145">_FV(Table1[[#This Row],[ City]],"Country/region",TRUE)</f>
        <v>#VALUE!</v>
      </c>
      <c r="K145" t="e" vm="2">
        <v>#VALUE!</v>
      </c>
      <c r="L145">
        <f>Table1[[#This Row],[Price]]*Table1[[#This Row],[Quantity]]</f>
        <v>1002.99</v>
      </c>
    </row>
    <row r="146" spans="2:12" x14ac:dyDescent="0.25">
      <c r="B146" s="1">
        <v>10600</v>
      </c>
      <c r="C146" s="2">
        <v>44902</v>
      </c>
      <c r="D146" t="s">
        <v>6</v>
      </c>
      <c r="E146" s="1">
        <v>12.99</v>
      </c>
      <c r="F146" s="6">
        <v>524</v>
      </c>
      <c r="G146" s="1" t="s">
        <v>11</v>
      </c>
      <c r="H146" s="1" t="s">
        <v>13</v>
      </c>
      <c r="I146" t="s">
        <v>12</v>
      </c>
      <c r="J146" t="e" cm="1" vm="1">
        <f t="array" ref="J146">_FV(Table1[[#This Row],[ City]],"Country/region",TRUE)</f>
        <v>#VALUE!</v>
      </c>
      <c r="K146" t="e" vm="2">
        <v>#VALUE!</v>
      </c>
      <c r="L146">
        <f>Table1[[#This Row],[Price]]*Table1[[#This Row],[Quantity]]</f>
        <v>6806.76</v>
      </c>
    </row>
    <row r="147" spans="2:12" x14ac:dyDescent="0.25">
      <c r="B147" s="1">
        <v>10601</v>
      </c>
      <c r="C147" s="2">
        <v>44902</v>
      </c>
      <c r="D147" t="s">
        <v>5</v>
      </c>
      <c r="E147" s="1">
        <v>9.9499999999999993</v>
      </c>
      <c r="F147" s="6">
        <v>202</v>
      </c>
      <c r="G147" s="1" t="s">
        <v>11</v>
      </c>
      <c r="H147" s="1" t="s">
        <v>13</v>
      </c>
      <c r="I147" t="s">
        <v>12</v>
      </c>
      <c r="J147" t="e" cm="1" vm="1">
        <f t="array" ref="J147">_FV(Table1[[#This Row],[ City]],"Country/region",TRUE)</f>
        <v>#VALUE!</v>
      </c>
      <c r="K147" t="e" vm="2">
        <v>#VALUE!</v>
      </c>
      <c r="L147">
        <f>Table1[[#This Row],[Price]]*Table1[[#This Row],[Quantity]]</f>
        <v>2009.8999999999999</v>
      </c>
    </row>
    <row r="148" spans="2:12" x14ac:dyDescent="0.25">
      <c r="B148" s="1">
        <v>10602</v>
      </c>
      <c r="C148" s="2">
        <v>44902</v>
      </c>
      <c r="D148" t="s">
        <v>4</v>
      </c>
      <c r="E148" s="1">
        <v>3.49</v>
      </c>
      <c r="F148" s="6">
        <v>631</v>
      </c>
      <c r="G148" s="1" t="s">
        <v>11</v>
      </c>
      <c r="H148" s="1" t="s">
        <v>9</v>
      </c>
      <c r="I148" t="s">
        <v>12</v>
      </c>
      <c r="J148" t="e" cm="1" vm="1">
        <f t="array" ref="J148">_FV(Table1[[#This Row],[ City]],"Country/region",TRUE)</f>
        <v>#VALUE!</v>
      </c>
      <c r="K148" t="e" vm="2">
        <v>#VALUE!</v>
      </c>
      <c r="L148">
        <f>Table1[[#This Row],[Price]]*Table1[[#This Row],[Quantity]]</f>
        <v>2202.19</v>
      </c>
    </row>
    <row r="149" spans="2:12" x14ac:dyDescent="0.25">
      <c r="B149" s="1">
        <v>10603</v>
      </c>
      <c r="C149" s="2">
        <v>44902</v>
      </c>
      <c r="D149" t="s">
        <v>3</v>
      </c>
      <c r="E149" s="1">
        <v>2.95</v>
      </c>
      <c r="F149" s="6">
        <v>678</v>
      </c>
      <c r="G149" s="1" t="s">
        <v>11</v>
      </c>
      <c r="H149" s="1" t="s">
        <v>9</v>
      </c>
      <c r="I149" t="s">
        <v>12</v>
      </c>
      <c r="J149" t="e" cm="1" vm="1">
        <f t="array" ref="J149">_FV(Table1[[#This Row],[ City]],"Country/region",TRUE)</f>
        <v>#VALUE!</v>
      </c>
      <c r="K149" t="e" vm="2">
        <v>#VALUE!</v>
      </c>
      <c r="L149">
        <f>Table1[[#This Row],[Price]]*Table1[[#This Row],[Quantity]]</f>
        <v>2000.1000000000001</v>
      </c>
    </row>
    <row r="150" spans="2:12" x14ac:dyDescent="0.25">
      <c r="B150" s="1">
        <v>10604</v>
      </c>
      <c r="C150" s="2">
        <v>44902</v>
      </c>
      <c r="D150" t="s">
        <v>7</v>
      </c>
      <c r="E150" s="1">
        <v>4.99</v>
      </c>
      <c r="F150" s="6">
        <v>201</v>
      </c>
      <c r="G150" s="1" t="s">
        <v>11</v>
      </c>
      <c r="H150" s="1" t="s">
        <v>9</v>
      </c>
      <c r="I150" t="s">
        <v>12</v>
      </c>
      <c r="J150" t="e" cm="1" vm="1">
        <f t="array" ref="J150">_FV(Table1[[#This Row],[ City]],"Country/region",TRUE)</f>
        <v>#VALUE!</v>
      </c>
      <c r="K150" t="e" vm="2">
        <v>#VALUE!</v>
      </c>
      <c r="L150">
        <f>Table1[[#This Row],[Price]]*Table1[[#This Row],[Quantity]]</f>
        <v>1002.99</v>
      </c>
    </row>
    <row r="151" spans="2:12" x14ac:dyDescent="0.25">
      <c r="B151" s="1">
        <v>10605</v>
      </c>
      <c r="C151" s="2">
        <v>44903</v>
      </c>
      <c r="D151" t="s">
        <v>6</v>
      </c>
      <c r="E151" s="1">
        <v>12.99</v>
      </c>
      <c r="F151" s="6">
        <v>539</v>
      </c>
      <c r="G151" s="1" t="s">
        <v>11</v>
      </c>
      <c r="H151" s="1" t="s">
        <v>9</v>
      </c>
      <c r="I151" t="s">
        <v>12</v>
      </c>
      <c r="J151" t="e" cm="1" vm="1">
        <f t="array" ref="J151">_FV(Table1[[#This Row],[ City]],"Country/region",TRUE)</f>
        <v>#VALUE!</v>
      </c>
      <c r="K151" t="e" vm="2">
        <v>#VALUE!</v>
      </c>
      <c r="L151">
        <f>Table1[[#This Row],[Price]]*Table1[[#This Row],[Quantity]]</f>
        <v>7001.61</v>
      </c>
    </row>
    <row r="152" spans="2:12" x14ac:dyDescent="0.25">
      <c r="B152" s="1">
        <v>10606</v>
      </c>
      <c r="C152" s="2">
        <v>44903</v>
      </c>
      <c r="D152" t="s">
        <v>5</v>
      </c>
      <c r="E152" s="1">
        <v>9.9499999999999993</v>
      </c>
      <c r="F152" s="6">
        <v>202</v>
      </c>
      <c r="G152" s="1" t="s">
        <v>11</v>
      </c>
      <c r="H152" s="1" t="s">
        <v>9</v>
      </c>
      <c r="I152" t="s">
        <v>12</v>
      </c>
      <c r="J152" t="e" cm="1" vm="1">
        <f t="array" ref="J152">_FV(Table1[[#This Row],[ City]],"Country/region",TRUE)</f>
        <v>#VALUE!</v>
      </c>
      <c r="K152" t="e" vm="2">
        <v>#VALUE!</v>
      </c>
      <c r="L152">
        <f>Table1[[#This Row],[Price]]*Table1[[#This Row],[Quantity]]</f>
        <v>2009.8999999999999</v>
      </c>
    </row>
    <row r="153" spans="2:12" x14ac:dyDescent="0.25">
      <c r="B153" s="1">
        <v>10607</v>
      </c>
      <c r="C153" s="2">
        <v>44903</v>
      </c>
      <c r="D153" t="s">
        <v>4</v>
      </c>
      <c r="E153" s="1">
        <v>3.49</v>
      </c>
      <c r="F153" s="6">
        <v>631</v>
      </c>
      <c r="G153" s="1" t="s">
        <v>11</v>
      </c>
      <c r="H153" s="1" t="s">
        <v>9</v>
      </c>
      <c r="I153" t="s">
        <v>12</v>
      </c>
      <c r="J153" t="e" cm="1" vm="1">
        <f t="array" ref="J153">_FV(Table1[[#This Row],[ City]],"Country/region",TRUE)</f>
        <v>#VALUE!</v>
      </c>
      <c r="K153" t="e" vm="2">
        <v>#VALUE!</v>
      </c>
      <c r="L153">
        <f>Table1[[#This Row],[Price]]*Table1[[#This Row],[Quantity]]</f>
        <v>2202.19</v>
      </c>
    </row>
    <row r="154" spans="2:12" x14ac:dyDescent="0.25">
      <c r="B154" s="1">
        <v>10608</v>
      </c>
      <c r="C154" s="2">
        <v>44903</v>
      </c>
      <c r="D154" t="s">
        <v>3</v>
      </c>
      <c r="E154" s="1">
        <v>2.95</v>
      </c>
      <c r="F154" s="6">
        <v>678</v>
      </c>
      <c r="G154" s="1" t="s">
        <v>11</v>
      </c>
      <c r="H154" s="1" t="s">
        <v>1</v>
      </c>
      <c r="I154" t="s">
        <v>12</v>
      </c>
      <c r="J154" t="e" cm="1" vm="1">
        <f t="array" ref="J154">_FV(Table1[[#This Row],[ City]],"Country/region",TRUE)</f>
        <v>#VALUE!</v>
      </c>
      <c r="K154" t="e" vm="2">
        <v>#VALUE!</v>
      </c>
      <c r="L154">
        <f>Table1[[#This Row],[Price]]*Table1[[#This Row],[Quantity]]</f>
        <v>2000.1000000000001</v>
      </c>
    </row>
    <row r="155" spans="2:12" x14ac:dyDescent="0.25">
      <c r="B155" s="1">
        <v>10609</v>
      </c>
      <c r="C155" s="2">
        <v>44903</v>
      </c>
      <c r="D155" t="s">
        <v>7</v>
      </c>
      <c r="E155" s="1">
        <v>4.99</v>
      </c>
      <c r="F155" s="6">
        <v>201</v>
      </c>
      <c r="G155" s="1" t="s">
        <v>11</v>
      </c>
      <c r="H155" s="1" t="s">
        <v>1</v>
      </c>
      <c r="I155" t="s">
        <v>12</v>
      </c>
      <c r="J155" t="e" cm="1" vm="1">
        <f t="array" ref="J155">_FV(Table1[[#This Row],[ City]],"Country/region",TRUE)</f>
        <v>#VALUE!</v>
      </c>
      <c r="K155" t="e" vm="2">
        <v>#VALUE!</v>
      </c>
      <c r="L155">
        <f>Table1[[#This Row],[Price]]*Table1[[#This Row],[Quantity]]</f>
        <v>1002.99</v>
      </c>
    </row>
    <row r="156" spans="2:12" x14ac:dyDescent="0.25">
      <c r="B156" s="1">
        <v>10610</v>
      </c>
      <c r="C156" s="2">
        <v>44904</v>
      </c>
      <c r="D156" t="s">
        <v>6</v>
      </c>
      <c r="E156" s="1">
        <v>12.99</v>
      </c>
      <c r="F156" s="6">
        <v>570</v>
      </c>
      <c r="G156" s="1" t="s">
        <v>11</v>
      </c>
      <c r="H156" s="1" t="s">
        <v>1</v>
      </c>
      <c r="I156" t="s">
        <v>12</v>
      </c>
      <c r="J156" t="e" cm="1" vm="1">
        <f t="array" ref="J156">_FV(Table1[[#This Row],[ City]],"Country/region",TRUE)</f>
        <v>#VALUE!</v>
      </c>
      <c r="K156" t="e" vm="2">
        <v>#VALUE!</v>
      </c>
      <c r="L156">
        <f>Table1[[#This Row],[Price]]*Table1[[#This Row],[Quantity]]</f>
        <v>7404.3</v>
      </c>
    </row>
    <row r="157" spans="2:12" x14ac:dyDescent="0.25">
      <c r="B157" s="1">
        <v>10611</v>
      </c>
      <c r="C157" s="2">
        <v>44904</v>
      </c>
      <c r="D157" t="s">
        <v>5</v>
      </c>
      <c r="E157" s="1">
        <v>9.9499999999999993</v>
      </c>
      <c r="F157" s="6">
        <v>202</v>
      </c>
      <c r="G157" s="1" t="s">
        <v>11</v>
      </c>
      <c r="H157" s="1" t="s">
        <v>1</v>
      </c>
      <c r="I157" t="s">
        <v>12</v>
      </c>
      <c r="J157" t="e" cm="1" vm="1">
        <f t="array" ref="J157">_FV(Table1[[#This Row],[ City]],"Country/region",TRUE)</f>
        <v>#VALUE!</v>
      </c>
      <c r="K157" t="e" vm="2">
        <v>#VALUE!</v>
      </c>
      <c r="L157">
        <f>Table1[[#This Row],[Price]]*Table1[[#This Row],[Quantity]]</f>
        <v>2009.8999999999999</v>
      </c>
    </row>
    <row r="158" spans="2:12" x14ac:dyDescent="0.25">
      <c r="B158" s="1">
        <v>10612</v>
      </c>
      <c r="C158" s="2">
        <v>44904</v>
      </c>
      <c r="D158" t="s">
        <v>4</v>
      </c>
      <c r="E158" s="1">
        <v>3.49</v>
      </c>
      <c r="F158" s="6">
        <v>631</v>
      </c>
      <c r="G158" s="1" t="s">
        <v>11</v>
      </c>
      <c r="H158" s="1" t="s">
        <v>1</v>
      </c>
      <c r="I158" t="s">
        <v>12</v>
      </c>
      <c r="J158" t="e" cm="1" vm="1">
        <f t="array" ref="J158">_FV(Table1[[#This Row],[ City]],"Country/region",TRUE)</f>
        <v>#VALUE!</v>
      </c>
      <c r="K158" t="e" vm="2">
        <v>#VALUE!</v>
      </c>
      <c r="L158">
        <f>Table1[[#This Row],[Price]]*Table1[[#This Row],[Quantity]]</f>
        <v>2202.19</v>
      </c>
    </row>
    <row r="159" spans="2:12" x14ac:dyDescent="0.25">
      <c r="B159" s="1">
        <v>10613</v>
      </c>
      <c r="C159" s="2">
        <v>44904</v>
      </c>
      <c r="D159" t="s">
        <v>3</v>
      </c>
      <c r="E159" s="1">
        <v>2.95</v>
      </c>
      <c r="F159" s="6">
        <v>678</v>
      </c>
      <c r="G159" s="1" t="s">
        <v>11</v>
      </c>
      <c r="H159" s="1" t="s">
        <v>1</v>
      </c>
      <c r="I159" t="s">
        <v>12</v>
      </c>
      <c r="J159" t="e" cm="1" vm="1">
        <f t="array" ref="J159">_FV(Table1[[#This Row],[ City]],"Country/region",TRUE)</f>
        <v>#VALUE!</v>
      </c>
      <c r="K159" t="e" vm="2">
        <v>#VALUE!</v>
      </c>
      <c r="L159">
        <f>Table1[[#This Row],[Price]]*Table1[[#This Row],[Quantity]]</f>
        <v>2000.1000000000001</v>
      </c>
    </row>
    <row r="160" spans="2:12" x14ac:dyDescent="0.25">
      <c r="B160" s="1">
        <v>10614</v>
      </c>
      <c r="C160" s="2">
        <v>44904</v>
      </c>
      <c r="D160" t="s">
        <v>7</v>
      </c>
      <c r="E160" s="1">
        <v>4.99</v>
      </c>
      <c r="F160" s="6">
        <v>201</v>
      </c>
      <c r="G160" s="1" t="s">
        <v>11</v>
      </c>
      <c r="H160" s="1" t="s">
        <v>1</v>
      </c>
      <c r="I160" t="s">
        <v>12</v>
      </c>
      <c r="J160" t="e" cm="1" vm="1">
        <f t="array" ref="J160">_FV(Table1[[#This Row],[ City]],"Country/region",TRUE)</f>
        <v>#VALUE!</v>
      </c>
      <c r="K160" t="e" vm="2">
        <v>#VALUE!</v>
      </c>
      <c r="L160">
        <f>Table1[[#This Row],[Price]]*Table1[[#This Row],[Quantity]]</f>
        <v>1002.99</v>
      </c>
    </row>
    <row r="161" spans="2:12" x14ac:dyDescent="0.25">
      <c r="B161" s="1">
        <v>10615</v>
      </c>
      <c r="C161" s="2">
        <v>44905</v>
      </c>
      <c r="D161" t="s">
        <v>6</v>
      </c>
      <c r="E161" s="1">
        <v>12.99</v>
      </c>
      <c r="F161" s="6">
        <v>570</v>
      </c>
      <c r="G161" s="1" t="s">
        <v>11</v>
      </c>
      <c r="H161" s="1" t="s">
        <v>1</v>
      </c>
      <c r="I161" t="s">
        <v>12</v>
      </c>
      <c r="J161" t="e" cm="1" vm="1">
        <f t="array" ref="J161">_FV(Table1[[#This Row],[ City]],"Country/region",TRUE)</f>
        <v>#VALUE!</v>
      </c>
      <c r="K161" t="e" vm="2">
        <v>#VALUE!</v>
      </c>
      <c r="L161">
        <f>Table1[[#This Row],[Price]]*Table1[[#This Row],[Quantity]]</f>
        <v>7404.3</v>
      </c>
    </row>
    <row r="162" spans="2:12" x14ac:dyDescent="0.25">
      <c r="B162" s="1">
        <v>10616</v>
      </c>
      <c r="C162" s="2">
        <v>44905</v>
      </c>
      <c r="D162" t="s">
        <v>5</v>
      </c>
      <c r="E162" s="1">
        <v>9.9499999999999993</v>
      </c>
      <c r="F162" s="6">
        <v>202</v>
      </c>
      <c r="G162" s="1" t="s">
        <v>11</v>
      </c>
      <c r="H162" s="1" t="s">
        <v>1</v>
      </c>
      <c r="I162" t="s">
        <v>12</v>
      </c>
      <c r="J162" t="e" cm="1" vm="1">
        <f t="array" ref="J162">_FV(Table1[[#This Row],[ City]],"Country/region",TRUE)</f>
        <v>#VALUE!</v>
      </c>
      <c r="K162" t="e" vm="2">
        <v>#VALUE!</v>
      </c>
      <c r="L162">
        <f>Table1[[#This Row],[Price]]*Table1[[#This Row],[Quantity]]</f>
        <v>2009.8999999999999</v>
      </c>
    </row>
    <row r="163" spans="2:12" x14ac:dyDescent="0.25">
      <c r="B163" s="1">
        <v>10617</v>
      </c>
      <c r="C163" s="2">
        <v>44905</v>
      </c>
      <c r="D163" t="s">
        <v>4</v>
      </c>
      <c r="E163" s="1">
        <v>3.49</v>
      </c>
      <c r="F163" s="6">
        <v>631</v>
      </c>
      <c r="G163" s="1" t="s">
        <v>11</v>
      </c>
      <c r="H163" s="1" t="s">
        <v>1</v>
      </c>
      <c r="I163" t="s">
        <v>12</v>
      </c>
      <c r="J163" t="e" cm="1" vm="1">
        <f t="array" ref="J163">_FV(Table1[[#This Row],[ City]],"Country/region",TRUE)</f>
        <v>#VALUE!</v>
      </c>
      <c r="K163" t="e" vm="2">
        <v>#VALUE!</v>
      </c>
      <c r="L163">
        <f>Table1[[#This Row],[Price]]*Table1[[#This Row],[Quantity]]</f>
        <v>2202.19</v>
      </c>
    </row>
    <row r="164" spans="2:12" x14ac:dyDescent="0.25">
      <c r="B164" s="1">
        <v>10618</v>
      </c>
      <c r="C164" s="2">
        <v>44905</v>
      </c>
      <c r="D164" t="s">
        <v>3</v>
      </c>
      <c r="E164" s="1">
        <v>2.95</v>
      </c>
      <c r="F164" s="6">
        <v>678</v>
      </c>
      <c r="G164" s="1" t="s">
        <v>11</v>
      </c>
      <c r="H164" s="1" t="s">
        <v>1</v>
      </c>
      <c r="I164" t="s">
        <v>12</v>
      </c>
      <c r="J164" t="e" cm="1" vm="1">
        <f t="array" ref="J164">_FV(Table1[[#This Row],[ City]],"Country/region",TRUE)</f>
        <v>#VALUE!</v>
      </c>
      <c r="K164" t="e" vm="2">
        <v>#VALUE!</v>
      </c>
      <c r="L164">
        <f>Table1[[#This Row],[Price]]*Table1[[#This Row],[Quantity]]</f>
        <v>2000.1000000000001</v>
      </c>
    </row>
    <row r="165" spans="2:12" x14ac:dyDescent="0.25">
      <c r="B165" s="1">
        <v>10619</v>
      </c>
      <c r="C165" s="2">
        <v>44905</v>
      </c>
      <c r="D165" t="s">
        <v>7</v>
      </c>
      <c r="E165" s="1">
        <v>4.99</v>
      </c>
      <c r="F165" s="6">
        <v>201</v>
      </c>
      <c r="G165" s="1" t="s">
        <v>11</v>
      </c>
      <c r="H165" s="1" t="s">
        <v>1</v>
      </c>
      <c r="I165" t="s">
        <v>12</v>
      </c>
      <c r="J165" t="e" cm="1" vm="1">
        <f t="array" ref="J165">_FV(Table1[[#This Row],[ City]],"Country/region",TRUE)</f>
        <v>#VALUE!</v>
      </c>
      <c r="K165" t="e" vm="2">
        <v>#VALUE!</v>
      </c>
      <c r="L165">
        <f>Table1[[#This Row],[Price]]*Table1[[#This Row],[Quantity]]</f>
        <v>1002.99</v>
      </c>
    </row>
    <row r="166" spans="2:12" x14ac:dyDescent="0.25">
      <c r="B166" s="1">
        <v>10620</v>
      </c>
      <c r="C166" s="2">
        <v>44906</v>
      </c>
      <c r="D166" t="s">
        <v>6</v>
      </c>
      <c r="E166" s="1">
        <v>12.99</v>
      </c>
      <c r="F166" s="6">
        <v>586</v>
      </c>
      <c r="G166" s="1" t="s">
        <v>11</v>
      </c>
      <c r="H166" s="1" t="s">
        <v>1</v>
      </c>
      <c r="I166" t="s">
        <v>12</v>
      </c>
      <c r="J166" t="e" cm="1" vm="1">
        <f t="array" ref="J166">_FV(Table1[[#This Row],[ City]],"Country/region",TRUE)</f>
        <v>#VALUE!</v>
      </c>
      <c r="K166" t="e" vm="2">
        <v>#VALUE!</v>
      </c>
      <c r="L166">
        <f>Table1[[#This Row],[Price]]*Table1[[#This Row],[Quantity]]</f>
        <v>7612.14</v>
      </c>
    </row>
    <row r="167" spans="2:12" x14ac:dyDescent="0.25">
      <c r="B167" s="1">
        <v>10621</v>
      </c>
      <c r="C167" s="2">
        <v>44906</v>
      </c>
      <c r="D167" t="s">
        <v>5</v>
      </c>
      <c r="E167" s="1">
        <v>9.9499999999999993</v>
      </c>
      <c r="F167" s="6">
        <v>202</v>
      </c>
      <c r="G167" s="1" t="s">
        <v>11</v>
      </c>
      <c r="H167" s="1" t="s">
        <v>1</v>
      </c>
      <c r="I167" t="s">
        <v>12</v>
      </c>
      <c r="J167" t="e" cm="1" vm="1">
        <f t="array" ref="J167">_FV(Table1[[#This Row],[ City]],"Country/region",TRUE)</f>
        <v>#VALUE!</v>
      </c>
      <c r="K167" t="e" vm="2">
        <v>#VALUE!</v>
      </c>
      <c r="L167">
        <f>Table1[[#This Row],[Price]]*Table1[[#This Row],[Quantity]]</f>
        <v>2009.8999999999999</v>
      </c>
    </row>
    <row r="168" spans="2:12" x14ac:dyDescent="0.25">
      <c r="B168" s="1">
        <v>10622</v>
      </c>
      <c r="C168" s="2">
        <v>44906</v>
      </c>
      <c r="D168" t="s">
        <v>4</v>
      </c>
      <c r="E168" s="1">
        <v>3.49</v>
      </c>
      <c r="F168" s="6">
        <v>631</v>
      </c>
      <c r="G168" s="1" t="s">
        <v>11</v>
      </c>
      <c r="H168" s="1" t="s">
        <v>1</v>
      </c>
      <c r="I168" t="s">
        <v>12</v>
      </c>
      <c r="J168" t="e" cm="1" vm="1">
        <f t="array" ref="J168">_FV(Table1[[#This Row],[ City]],"Country/region",TRUE)</f>
        <v>#VALUE!</v>
      </c>
      <c r="K168" t="e" vm="2">
        <v>#VALUE!</v>
      </c>
      <c r="L168">
        <f>Table1[[#This Row],[Price]]*Table1[[#This Row],[Quantity]]</f>
        <v>2202.19</v>
      </c>
    </row>
    <row r="169" spans="2:12" x14ac:dyDescent="0.25">
      <c r="B169" s="1">
        <v>10623</v>
      </c>
      <c r="C169" s="2">
        <v>44906</v>
      </c>
      <c r="D169" t="s">
        <v>3</v>
      </c>
      <c r="E169" s="1">
        <v>2.95</v>
      </c>
      <c r="F169" s="6">
        <v>746</v>
      </c>
      <c r="G169" s="1" t="s">
        <v>11</v>
      </c>
      <c r="H169" s="1" t="s">
        <v>1</v>
      </c>
      <c r="I169" t="s">
        <v>12</v>
      </c>
      <c r="J169" t="e" cm="1" vm="1">
        <f t="array" ref="J169">_FV(Table1[[#This Row],[ City]],"Country/region",TRUE)</f>
        <v>#VALUE!</v>
      </c>
      <c r="K169" t="e" vm="2">
        <v>#VALUE!</v>
      </c>
      <c r="L169">
        <f>Table1[[#This Row],[Price]]*Table1[[#This Row],[Quantity]]</f>
        <v>2200.7000000000003</v>
      </c>
    </row>
    <row r="170" spans="2:12" x14ac:dyDescent="0.25">
      <c r="B170" s="1">
        <v>10624</v>
      </c>
      <c r="C170" s="2">
        <v>44906</v>
      </c>
      <c r="D170" t="s">
        <v>7</v>
      </c>
      <c r="E170" s="1">
        <v>4.99</v>
      </c>
      <c r="F170" s="6">
        <v>201</v>
      </c>
      <c r="G170" s="1" t="s">
        <v>11</v>
      </c>
      <c r="H170" s="1" t="s">
        <v>1</v>
      </c>
      <c r="I170" t="s">
        <v>12</v>
      </c>
      <c r="J170" t="e" cm="1" vm="1">
        <f t="array" ref="J170">_FV(Table1[[#This Row],[ City]],"Country/region",TRUE)</f>
        <v>#VALUE!</v>
      </c>
      <c r="K170" t="e" vm="2">
        <v>#VALUE!</v>
      </c>
      <c r="L170">
        <f>Table1[[#This Row],[Price]]*Table1[[#This Row],[Quantity]]</f>
        <v>1002.99</v>
      </c>
    </row>
    <row r="171" spans="2:12" x14ac:dyDescent="0.25">
      <c r="B171" s="1">
        <v>10625</v>
      </c>
      <c r="C171" s="2">
        <v>44907</v>
      </c>
      <c r="D171" t="s">
        <v>6</v>
      </c>
      <c r="E171" s="1">
        <v>12.99</v>
      </c>
      <c r="F171" s="6">
        <v>570</v>
      </c>
      <c r="G171" s="1" t="s">
        <v>11</v>
      </c>
      <c r="H171" s="1" t="s">
        <v>1</v>
      </c>
      <c r="I171" t="s">
        <v>12</v>
      </c>
      <c r="J171" t="e" cm="1" vm="1">
        <f t="array" ref="J171">_FV(Table1[[#This Row],[ City]],"Country/region",TRUE)</f>
        <v>#VALUE!</v>
      </c>
      <c r="K171" t="e" vm="2">
        <v>#VALUE!</v>
      </c>
      <c r="L171">
        <f>Table1[[#This Row],[Price]]*Table1[[#This Row],[Quantity]]</f>
        <v>7404.3</v>
      </c>
    </row>
    <row r="172" spans="2:12" x14ac:dyDescent="0.25">
      <c r="B172" s="1">
        <v>10626</v>
      </c>
      <c r="C172" s="2">
        <v>44907</v>
      </c>
      <c r="D172" t="s">
        <v>5</v>
      </c>
      <c r="E172" s="1">
        <v>9.9499999999999993</v>
      </c>
      <c r="F172" s="6">
        <v>202</v>
      </c>
      <c r="G172" s="1" t="s">
        <v>11</v>
      </c>
      <c r="H172" s="1" t="s">
        <v>1</v>
      </c>
      <c r="I172" t="s">
        <v>12</v>
      </c>
      <c r="J172" t="e" cm="1" vm="1">
        <f t="array" ref="J172">_FV(Table1[[#This Row],[ City]],"Country/region",TRUE)</f>
        <v>#VALUE!</v>
      </c>
      <c r="K172" t="e" vm="2">
        <v>#VALUE!</v>
      </c>
      <c r="L172">
        <f>Table1[[#This Row],[Price]]*Table1[[#This Row],[Quantity]]</f>
        <v>2009.8999999999999</v>
      </c>
    </row>
    <row r="173" spans="2:12" x14ac:dyDescent="0.25">
      <c r="B173" s="1">
        <v>10627</v>
      </c>
      <c r="C173" s="2">
        <v>44907</v>
      </c>
      <c r="D173" t="s">
        <v>4</v>
      </c>
      <c r="E173" s="1">
        <v>3.49</v>
      </c>
      <c r="F173" s="6">
        <v>631</v>
      </c>
      <c r="G173" s="1" t="s">
        <v>11</v>
      </c>
      <c r="H173" s="1" t="s">
        <v>1</v>
      </c>
      <c r="I173" t="s">
        <v>12</v>
      </c>
      <c r="J173" t="e" cm="1" vm="1">
        <f t="array" ref="J173">_FV(Table1[[#This Row],[ City]],"Country/region",TRUE)</f>
        <v>#VALUE!</v>
      </c>
      <c r="K173" t="e" vm="2">
        <v>#VALUE!</v>
      </c>
      <c r="L173">
        <f>Table1[[#This Row],[Price]]*Table1[[#This Row],[Quantity]]</f>
        <v>2202.19</v>
      </c>
    </row>
    <row r="174" spans="2:12" x14ac:dyDescent="0.25">
      <c r="B174" s="1">
        <v>10628</v>
      </c>
      <c r="C174" s="2">
        <v>44907</v>
      </c>
      <c r="D174" t="s">
        <v>3</v>
      </c>
      <c r="E174" s="1">
        <v>2.95</v>
      </c>
      <c r="F174" s="6">
        <v>678</v>
      </c>
      <c r="G174" s="1" t="s">
        <v>11</v>
      </c>
      <c r="H174" s="1" t="s">
        <v>1</v>
      </c>
      <c r="I174" s="3" t="s">
        <v>10</v>
      </c>
      <c r="J174" t="e" cm="1" vm="5">
        <f t="array" ref="J174">_FV(Table1[[#This Row],[ City]],"Country/region",TRUE)</f>
        <v>#VALUE!</v>
      </c>
      <c r="K174" t="e" vm="6">
        <v>#VALUE!</v>
      </c>
      <c r="L174">
        <f>Table1[[#This Row],[Price]]*Table1[[#This Row],[Quantity]]</f>
        <v>2000.1000000000001</v>
      </c>
    </row>
    <row r="175" spans="2:12" x14ac:dyDescent="0.25">
      <c r="B175" s="1">
        <v>10629</v>
      </c>
      <c r="C175" s="2">
        <v>44907</v>
      </c>
      <c r="D175" t="s">
        <v>7</v>
      </c>
      <c r="E175" s="1">
        <v>4.99</v>
      </c>
      <c r="F175" s="6">
        <v>201</v>
      </c>
      <c r="G175" s="1" t="s">
        <v>11</v>
      </c>
      <c r="H175" s="1" t="s">
        <v>1</v>
      </c>
      <c r="I175" s="3" t="s">
        <v>10</v>
      </c>
      <c r="J175" t="e" cm="1" vm="5">
        <f t="array" ref="J175">_FV(Table1[[#This Row],[ City]],"Country/region",TRUE)</f>
        <v>#VALUE!</v>
      </c>
      <c r="K175" t="e" vm="6">
        <v>#VALUE!</v>
      </c>
      <c r="L175">
        <f>Table1[[#This Row],[Price]]*Table1[[#This Row],[Quantity]]</f>
        <v>1002.99</v>
      </c>
    </row>
    <row r="176" spans="2:12" x14ac:dyDescent="0.25">
      <c r="B176" s="1">
        <v>10630</v>
      </c>
      <c r="C176" s="2">
        <v>44908</v>
      </c>
      <c r="D176" t="s">
        <v>6</v>
      </c>
      <c r="E176" s="1">
        <v>12.99</v>
      </c>
      <c r="F176" s="6">
        <v>570</v>
      </c>
      <c r="G176" s="1" t="s">
        <v>11</v>
      </c>
      <c r="H176" s="1" t="s">
        <v>9</v>
      </c>
      <c r="I176" s="3" t="s">
        <v>10</v>
      </c>
      <c r="J176" t="e" cm="1" vm="5">
        <f t="array" ref="J176">_FV(Table1[[#This Row],[ City]],"Country/region",TRUE)</f>
        <v>#VALUE!</v>
      </c>
      <c r="K176" t="e" vm="6">
        <v>#VALUE!</v>
      </c>
      <c r="L176">
        <f>Table1[[#This Row],[Price]]*Table1[[#This Row],[Quantity]]</f>
        <v>7404.3</v>
      </c>
    </row>
    <row r="177" spans="2:12" x14ac:dyDescent="0.25">
      <c r="B177" s="1">
        <v>10631</v>
      </c>
      <c r="C177" s="2">
        <v>44908</v>
      </c>
      <c r="D177" t="s">
        <v>5</v>
      </c>
      <c r="E177" s="1">
        <v>9.9499999999999993</v>
      </c>
      <c r="F177" s="6">
        <v>202</v>
      </c>
      <c r="G177" s="1" t="s">
        <v>11</v>
      </c>
      <c r="H177" s="1" t="s">
        <v>1</v>
      </c>
      <c r="I177" s="3" t="s">
        <v>10</v>
      </c>
      <c r="J177" t="e" cm="1" vm="5">
        <f t="array" ref="J177">_FV(Table1[[#This Row],[ City]],"Country/region",TRUE)</f>
        <v>#VALUE!</v>
      </c>
      <c r="K177" t="e" vm="6">
        <v>#VALUE!</v>
      </c>
      <c r="L177">
        <f>Table1[[#This Row],[Price]]*Table1[[#This Row],[Quantity]]</f>
        <v>2009.8999999999999</v>
      </c>
    </row>
    <row r="178" spans="2:12" x14ac:dyDescent="0.25">
      <c r="B178" s="1">
        <v>10632</v>
      </c>
      <c r="C178" s="2">
        <v>44908</v>
      </c>
      <c r="D178" t="s">
        <v>4</v>
      </c>
      <c r="E178" s="1">
        <v>3.49</v>
      </c>
      <c r="F178" s="6">
        <v>631</v>
      </c>
      <c r="G178" s="1" t="s">
        <v>11</v>
      </c>
      <c r="H178" s="1" t="s">
        <v>1</v>
      </c>
      <c r="I178" s="3" t="s">
        <v>10</v>
      </c>
      <c r="J178" t="e" cm="1" vm="5">
        <f t="array" ref="J178">_FV(Table1[[#This Row],[ City]],"Country/region",TRUE)</f>
        <v>#VALUE!</v>
      </c>
      <c r="K178" t="e" vm="6">
        <v>#VALUE!</v>
      </c>
      <c r="L178">
        <f>Table1[[#This Row],[Price]]*Table1[[#This Row],[Quantity]]</f>
        <v>2202.19</v>
      </c>
    </row>
    <row r="179" spans="2:12" x14ac:dyDescent="0.25">
      <c r="B179" s="1">
        <v>10633</v>
      </c>
      <c r="C179" s="2">
        <v>44908</v>
      </c>
      <c r="D179" t="s">
        <v>3</v>
      </c>
      <c r="E179" s="1">
        <v>2.95</v>
      </c>
      <c r="F179" s="6">
        <v>678</v>
      </c>
      <c r="G179" s="1" t="s">
        <v>11</v>
      </c>
      <c r="H179" s="1" t="s">
        <v>1</v>
      </c>
      <c r="I179" s="3" t="s">
        <v>10</v>
      </c>
      <c r="J179" t="e" cm="1" vm="5">
        <f t="array" ref="J179">_FV(Table1[[#This Row],[ City]],"Country/region",TRUE)</f>
        <v>#VALUE!</v>
      </c>
      <c r="K179" t="e" vm="6">
        <v>#VALUE!</v>
      </c>
      <c r="L179">
        <f>Table1[[#This Row],[Price]]*Table1[[#This Row],[Quantity]]</f>
        <v>2000.1000000000001</v>
      </c>
    </row>
    <row r="180" spans="2:12" x14ac:dyDescent="0.25">
      <c r="B180" s="1">
        <v>10634</v>
      </c>
      <c r="C180" s="2">
        <v>44908</v>
      </c>
      <c r="D180" t="s">
        <v>7</v>
      </c>
      <c r="E180" s="1">
        <v>4.99</v>
      </c>
      <c r="F180" s="6">
        <v>201</v>
      </c>
      <c r="G180" s="1" t="s">
        <v>11</v>
      </c>
      <c r="H180" s="1" t="s">
        <v>1</v>
      </c>
      <c r="I180" s="3" t="s">
        <v>10</v>
      </c>
      <c r="J180" t="e" cm="1" vm="5">
        <f t="array" ref="J180">_FV(Table1[[#This Row],[ City]],"Country/region",TRUE)</f>
        <v>#VALUE!</v>
      </c>
      <c r="K180" t="e" vm="6">
        <v>#VALUE!</v>
      </c>
      <c r="L180">
        <f>Table1[[#This Row],[Price]]*Table1[[#This Row],[Quantity]]</f>
        <v>1002.99</v>
      </c>
    </row>
    <row r="181" spans="2:12" x14ac:dyDescent="0.25">
      <c r="B181" s="1">
        <v>10635</v>
      </c>
      <c r="C181" s="2">
        <v>44909</v>
      </c>
      <c r="D181" t="s">
        <v>6</v>
      </c>
      <c r="E181" s="1">
        <v>12.99</v>
      </c>
      <c r="F181" s="6">
        <v>555</v>
      </c>
      <c r="G181" s="1" t="s">
        <v>11</v>
      </c>
      <c r="H181" s="1" t="s">
        <v>1</v>
      </c>
      <c r="I181" s="3" t="s">
        <v>10</v>
      </c>
      <c r="J181" t="e" cm="1" vm="5">
        <f t="array" ref="J181">_FV(Table1[[#This Row],[ City]],"Country/region",TRUE)</f>
        <v>#VALUE!</v>
      </c>
      <c r="K181" t="e" vm="6">
        <v>#VALUE!</v>
      </c>
      <c r="L181">
        <f>Table1[[#This Row],[Price]]*Table1[[#This Row],[Quantity]]</f>
        <v>7209.45</v>
      </c>
    </row>
    <row r="182" spans="2:12" x14ac:dyDescent="0.25">
      <c r="B182" s="1">
        <v>10636</v>
      </c>
      <c r="C182" s="2">
        <v>44909</v>
      </c>
      <c r="D182" t="s">
        <v>5</v>
      </c>
      <c r="E182" s="1">
        <v>9.9499999999999993</v>
      </c>
      <c r="F182" s="6">
        <v>222</v>
      </c>
      <c r="G182" s="1" t="s">
        <v>11</v>
      </c>
      <c r="H182" s="1" t="s">
        <v>1</v>
      </c>
      <c r="I182" s="3" t="s">
        <v>10</v>
      </c>
      <c r="J182" t="e" cm="1" vm="5">
        <f t="array" ref="J182">_FV(Table1[[#This Row],[ City]],"Country/region",TRUE)</f>
        <v>#VALUE!</v>
      </c>
      <c r="K182" t="e" vm="6">
        <v>#VALUE!</v>
      </c>
      <c r="L182">
        <f>Table1[[#This Row],[Price]]*Table1[[#This Row],[Quantity]]</f>
        <v>2208.8999999999996</v>
      </c>
    </row>
    <row r="183" spans="2:12" x14ac:dyDescent="0.25">
      <c r="B183" s="1">
        <v>10637</v>
      </c>
      <c r="C183" s="2">
        <v>44909</v>
      </c>
      <c r="D183" t="s">
        <v>4</v>
      </c>
      <c r="E183" s="1">
        <v>3.49</v>
      </c>
      <c r="F183" s="6">
        <v>631</v>
      </c>
      <c r="G183" s="1" t="s">
        <v>11</v>
      </c>
      <c r="H183" s="1" t="s">
        <v>1</v>
      </c>
      <c r="I183" s="3" t="s">
        <v>10</v>
      </c>
      <c r="J183" t="e" cm="1" vm="5">
        <f t="array" ref="J183">_FV(Table1[[#This Row],[ City]],"Country/region",TRUE)</f>
        <v>#VALUE!</v>
      </c>
      <c r="K183" t="e" vm="6">
        <v>#VALUE!</v>
      </c>
      <c r="L183">
        <f>Table1[[#This Row],[Price]]*Table1[[#This Row],[Quantity]]</f>
        <v>2202.19</v>
      </c>
    </row>
    <row r="184" spans="2:12" x14ac:dyDescent="0.25">
      <c r="B184" s="1">
        <v>10638</v>
      </c>
      <c r="C184" s="2">
        <v>44909</v>
      </c>
      <c r="D184" t="s">
        <v>3</v>
      </c>
      <c r="E184" s="1">
        <v>2.95</v>
      </c>
      <c r="F184" s="6">
        <v>678</v>
      </c>
      <c r="G184" s="1" t="s">
        <v>11</v>
      </c>
      <c r="H184" s="1" t="s">
        <v>1</v>
      </c>
      <c r="I184" s="3" t="s">
        <v>10</v>
      </c>
      <c r="J184" t="e" cm="1" vm="5">
        <f t="array" ref="J184">_FV(Table1[[#This Row],[ City]],"Country/region",TRUE)</f>
        <v>#VALUE!</v>
      </c>
      <c r="K184" t="e" vm="6">
        <v>#VALUE!</v>
      </c>
      <c r="L184">
        <f>Table1[[#This Row],[Price]]*Table1[[#This Row],[Quantity]]</f>
        <v>2000.1000000000001</v>
      </c>
    </row>
    <row r="185" spans="2:12" x14ac:dyDescent="0.25">
      <c r="B185" s="1">
        <v>10639</v>
      </c>
      <c r="C185" s="2">
        <v>44909</v>
      </c>
      <c r="D185" t="s">
        <v>7</v>
      </c>
      <c r="E185" s="1">
        <v>4.99</v>
      </c>
      <c r="F185" s="6">
        <v>201</v>
      </c>
      <c r="G185" s="1" t="s">
        <v>11</v>
      </c>
      <c r="H185" s="1" t="s">
        <v>1</v>
      </c>
      <c r="I185" s="3" t="s">
        <v>10</v>
      </c>
      <c r="J185" t="e" cm="1" vm="5">
        <f t="array" ref="J185">_FV(Table1[[#This Row],[ City]],"Country/region",TRUE)</f>
        <v>#VALUE!</v>
      </c>
      <c r="K185" t="e" vm="6">
        <v>#VALUE!</v>
      </c>
      <c r="L185">
        <f>Table1[[#This Row],[Price]]*Table1[[#This Row],[Quantity]]</f>
        <v>1002.99</v>
      </c>
    </row>
    <row r="186" spans="2:12" x14ac:dyDescent="0.25">
      <c r="B186" s="1">
        <v>10640</v>
      </c>
      <c r="C186" s="2">
        <v>44910</v>
      </c>
      <c r="D186" t="s">
        <v>6</v>
      </c>
      <c r="E186" s="1">
        <v>12.99</v>
      </c>
      <c r="F186" s="6">
        <v>539</v>
      </c>
      <c r="G186" s="1" t="s">
        <v>11</v>
      </c>
      <c r="H186" s="1" t="s">
        <v>1</v>
      </c>
      <c r="I186" s="3" t="s">
        <v>10</v>
      </c>
      <c r="J186" t="e" cm="1" vm="5">
        <f t="array" ref="J186">_FV(Table1[[#This Row],[ City]],"Country/region",TRUE)</f>
        <v>#VALUE!</v>
      </c>
      <c r="K186" t="e" vm="6">
        <v>#VALUE!</v>
      </c>
      <c r="L186">
        <f>Table1[[#This Row],[Price]]*Table1[[#This Row],[Quantity]]</f>
        <v>7001.61</v>
      </c>
    </row>
    <row r="187" spans="2:12" x14ac:dyDescent="0.25">
      <c r="B187" s="1">
        <v>10641</v>
      </c>
      <c r="C187" s="2">
        <v>44910</v>
      </c>
      <c r="D187" t="s">
        <v>5</v>
      </c>
      <c r="E187" s="1">
        <v>9.9499999999999993</v>
      </c>
      <c r="F187" s="6">
        <v>222</v>
      </c>
      <c r="G187" s="1" t="s">
        <v>11</v>
      </c>
      <c r="H187" s="1" t="s">
        <v>1</v>
      </c>
      <c r="I187" s="3" t="s">
        <v>10</v>
      </c>
      <c r="J187" t="e" cm="1" vm="5">
        <f t="array" ref="J187">_FV(Table1[[#This Row],[ City]],"Country/region",TRUE)</f>
        <v>#VALUE!</v>
      </c>
      <c r="K187" t="e" vm="6">
        <v>#VALUE!</v>
      </c>
      <c r="L187">
        <f>Table1[[#This Row],[Price]]*Table1[[#This Row],[Quantity]]</f>
        <v>2208.8999999999996</v>
      </c>
    </row>
    <row r="188" spans="2:12" x14ac:dyDescent="0.25">
      <c r="B188" s="1">
        <v>10642</v>
      </c>
      <c r="C188" s="2">
        <v>44910</v>
      </c>
      <c r="D188" t="s">
        <v>4</v>
      </c>
      <c r="E188" s="1">
        <v>3.49</v>
      </c>
      <c r="F188" s="6">
        <v>631</v>
      </c>
      <c r="G188" s="1" t="s">
        <v>11</v>
      </c>
      <c r="H188" s="1" t="s">
        <v>9</v>
      </c>
      <c r="I188" s="3" t="s">
        <v>10</v>
      </c>
      <c r="J188" t="e" cm="1" vm="5">
        <f t="array" ref="J188">_FV(Table1[[#This Row],[ City]],"Country/region",TRUE)</f>
        <v>#VALUE!</v>
      </c>
      <c r="K188" t="e" vm="6">
        <v>#VALUE!</v>
      </c>
      <c r="L188">
        <f>Table1[[#This Row],[Price]]*Table1[[#This Row],[Quantity]]</f>
        <v>2202.19</v>
      </c>
    </row>
    <row r="189" spans="2:12" x14ac:dyDescent="0.25">
      <c r="B189" s="1">
        <v>10643</v>
      </c>
      <c r="C189" s="2">
        <v>44910</v>
      </c>
      <c r="D189" t="s">
        <v>3</v>
      </c>
      <c r="E189" s="1">
        <v>2.95</v>
      </c>
      <c r="F189" s="6">
        <v>678</v>
      </c>
      <c r="G189" s="1" t="s">
        <v>11</v>
      </c>
      <c r="H189" s="1" t="s">
        <v>9</v>
      </c>
      <c r="I189" s="3" t="s">
        <v>10</v>
      </c>
      <c r="J189" t="e" cm="1" vm="5">
        <f t="array" ref="J189">_FV(Table1[[#This Row],[ City]],"Country/region",TRUE)</f>
        <v>#VALUE!</v>
      </c>
      <c r="K189" t="e" vm="6">
        <v>#VALUE!</v>
      </c>
      <c r="L189">
        <f>Table1[[#This Row],[Price]]*Table1[[#This Row],[Quantity]]</f>
        <v>2000.1000000000001</v>
      </c>
    </row>
    <row r="190" spans="2:12" x14ac:dyDescent="0.25">
      <c r="B190" s="1">
        <v>10644</v>
      </c>
      <c r="C190" s="2">
        <v>44910</v>
      </c>
      <c r="D190" t="s">
        <v>7</v>
      </c>
      <c r="E190" s="1">
        <v>4.99</v>
      </c>
      <c r="F190" s="6">
        <v>201</v>
      </c>
      <c r="G190" s="1" t="s">
        <v>11</v>
      </c>
      <c r="H190" s="1" t="s">
        <v>9</v>
      </c>
      <c r="I190" s="3" t="s">
        <v>10</v>
      </c>
      <c r="J190" t="e" cm="1" vm="5">
        <f t="array" ref="J190">_FV(Table1[[#This Row],[ City]],"Country/region",TRUE)</f>
        <v>#VALUE!</v>
      </c>
      <c r="K190" t="e" vm="6">
        <v>#VALUE!</v>
      </c>
      <c r="L190">
        <f>Table1[[#This Row],[Price]]*Table1[[#This Row],[Quantity]]</f>
        <v>1002.99</v>
      </c>
    </row>
    <row r="191" spans="2:12" x14ac:dyDescent="0.25">
      <c r="B191" s="1">
        <v>10645</v>
      </c>
      <c r="C191" s="2">
        <v>44911</v>
      </c>
      <c r="D191" t="s">
        <v>6</v>
      </c>
      <c r="E191" s="1">
        <v>12.99</v>
      </c>
      <c r="F191" s="6">
        <v>570</v>
      </c>
      <c r="G191" s="1" t="s">
        <v>11</v>
      </c>
      <c r="H191" s="1" t="s">
        <v>9</v>
      </c>
      <c r="I191" s="3" t="s">
        <v>10</v>
      </c>
      <c r="J191" t="e" cm="1" vm="5">
        <f t="array" ref="J191">_FV(Table1[[#This Row],[ City]],"Country/region",TRUE)</f>
        <v>#VALUE!</v>
      </c>
      <c r="K191" t="e" vm="6">
        <v>#VALUE!</v>
      </c>
      <c r="L191">
        <f>Table1[[#This Row],[Price]]*Table1[[#This Row],[Quantity]]</f>
        <v>7404.3</v>
      </c>
    </row>
    <row r="192" spans="2:12" x14ac:dyDescent="0.25">
      <c r="B192" s="1">
        <v>10646</v>
      </c>
      <c r="C192" s="2">
        <v>44911</v>
      </c>
      <c r="D192" t="s">
        <v>5</v>
      </c>
      <c r="E192" s="1">
        <v>9.9499999999999993</v>
      </c>
      <c r="F192" s="6">
        <v>222</v>
      </c>
      <c r="G192" s="1" t="s">
        <v>11</v>
      </c>
      <c r="H192" s="1" t="s">
        <v>9</v>
      </c>
      <c r="I192" s="3" t="s">
        <v>10</v>
      </c>
      <c r="J192" t="e" cm="1" vm="5">
        <f t="array" ref="J192">_FV(Table1[[#This Row],[ City]],"Country/region",TRUE)</f>
        <v>#VALUE!</v>
      </c>
      <c r="K192" t="e" vm="6">
        <v>#VALUE!</v>
      </c>
      <c r="L192">
        <f>Table1[[#This Row],[Price]]*Table1[[#This Row],[Quantity]]</f>
        <v>2208.8999999999996</v>
      </c>
    </row>
    <row r="193" spans="2:12" x14ac:dyDescent="0.25">
      <c r="B193" s="1">
        <v>10647</v>
      </c>
      <c r="C193" s="2">
        <v>44911</v>
      </c>
      <c r="D193" t="s">
        <v>4</v>
      </c>
      <c r="E193" s="1">
        <v>3.49</v>
      </c>
      <c r="F193" s="6">
        <v>631</v>
      </c>
      <c r="G193" s="1" t="s">
        <v>11</v>
      </c>
      <c r="H193" s="1" t="s">
        <v>1</v>
      </c>
      <c r="I193" s="3" t="s">
        <v>10</v>
      </c>
      <c r="J193" t="e" cm="1" vm="5">
        <f t="array" ref="J193">_FV(Table1[[#This Row],[ City]],"Country/region",TRUE)</f>
        <v>#VALUE!</v>
      </c>
      <c r="K193" t="e" vm="6">
        <v>#VALUE!</v>
      </c>
      <c r="L193">
        <f>Table1[[#This Row],[Price]]*Table1[[#This Row],[Quantity]]</f>
        <v>2202.19</v>
      </c>
    </row>
    <row r="194" spans="2:12" x14ac:dyDescent="0.25">
      <c r="B194" s="1">
        <v>10648</v>
      </c>
      <c r="C194" s="2">
        <v>44911</v>
      </c>
      <c r="D194" t="s">
        <v>3</v>
      </c>
      <c r="E194" s="1">
        <v>2.95</v>
      </c>
      <c r="F194" s="6">
        <v>746</v>
      </c>
      <c r="G194" s="1" t="s">
        <v>11</v>
      </c>
      <c r="H194" s="1" t="s">
        <v>1</v>
      </c>
      <c r="I194" s="3" t="s">
        <v>10</v>
      </c>
      <c r="J194" t="e" cm="1" vm="5">
        <f t="array" ref="J194">_FV(Table1[[#This Row],[ City]],"Country/region",TRUE)</f>
        <v>#VALUE!</v>
      </c>
      <c r="K194" t="e" vm="6">
        <v>#VALUE!</v>
      </c>
      <c r="L194">
        <f>Table1[[#This Row],[Price]]*Table1[[#This Row],[Quantity]]</f>
        <v>2200.7000000000003</v>
      </c>
    </row>
    <row r="195" spans="2:12" x14ac:dyDescent="0.25">
      <c r="B195" s="1">
        <v>10649</v>
      </c>
      <c r="C195" s="2">
        <v>44911</v>
      </c>
      <c r="D195" t="s">
        <v>7</v>
      </c>
      <c r="E195" s="1">
        <v>4.99</v>
      </c>
      <c r="F195" s="6">
        <v>201</v>
      </c>
      <c r="G195" s="1" t="s">
        <v>11</v>
      </c>
      <c r="H195" s="1" t="s">
        <v>1</v>
      </c>
      <c r="I195" s="3" t="s">
        <v>10</v>
      </c>
      <c r="J195" t="e" cm="1" vm="5">
        <f t="array" ref="J195">_FV(Table1[[#This Row],[ City]],"Country/region",TRUE)</f>
        <v>#VALUE!</v>
      </c>
      <c r="K195" t="e" vm="6">
        <v>#VALUE!</v>
      </c>
      <c r="L195">
        <f>Table1[[#This Row],[Price]]*Table1[[#This Row],[Quantity]]</f>
        <v>1002.99</v>
      </c>
    </row>
    <row r="196" spans="2:12" x14ac:dyDescent="0.25">
      <c r="B196" s="1">
        <v>10650</v>
      </c>
      <c r="C196" s="2">
        <v>44912</v>
      </c>
      <c r="D196" t="s">
        <v>6</v>
      </c>
      <c r="E196" s="1">
        <v>12.99</v>
      </c>
      <c r="F196" s="6">
        <v>586</v>
      </c>
      <c r="G196" s="1" t="s">
        <v>11</v>
      </c>
      <c r="H196" s="1" t="s">
        <v>1</v>
      </c>
      <c r="I196" s="3" t="s">
        <v>10</v>
      </c>
      <c r="J196" t="e" cm="1" vm="5">
        <f t="array" ref="J196">_FV(Table1[[#This Row],[ City]],"Country/region",TRUE)</f>
        <v>#VALUE!</v>
      </c>
      <c r="K196" t="e" vm="6">
        <v>#VALUE!</v>
      </c>
      <c r="L196">
        <f>Table1[[#This Row],[Price]]*Table1[[#This Row],[Quantity]]</f>
        <v>7612.14</v>
      </c>
    </row>
    <row r="197" spans="2:12" x14ac:dyDescent="0.25">
      <c r="B197" s="1">
        <v>10651</v>
      </c>
      <c r="C197" s="2">
        <v>44912</v>
      </c>
      <c r="D197" t="s">
        <v>5</v>
      </c>
      <c r="E197" s="1">
        <v>9.9499999999999993</v>
      </c>
      <c r="F197" s="6">
        <v>222</v>
      </c>
      <c r="G197" s="1" t="s">
        <v>11</v>
      </c>
      <c r="H197" s="1" t="s">
        <v>1</v>
      </c>
      <c r="I197" s="3" t="s">
        <v>10</v>
      </c>
      <c r="J197" t="e" cm="1" vm="5">
        <f t="array" ref="J197">_FV(Table1[[#This Row],[ City]],"Country/region",TRUE)</f>
        <v>#VALUE!</v>
      </c>
      <c r="K197" t="e" vm="6">
        <v>#VALUE!</v>
      </c>
      <c r="L197">
        <f>Table1[[#This Row],[Price]]*Table1[[#This Row],[Quantity]]</f>
        <v>2208.8999999999996</v>
      </c>
    </row>
    <row r="198" spans="2:12" x14ac:dyDescent="0.25">
      <c r="B198" s="1">
        <v>10652</v>
      </c>
      <c r="C198" s="2">
        <v>44912</v>
      </c>
      <c r="D198" t="s">
        <v>4</v>
      </c>
      <c r="E198" s="1">
        <v>3.49</v>
      </c>
      <c r="F198" s="6">
        <v>688</v>
      </c>
      <c r="G198" s="1" t="s">
        <v>11</v>
      </c>
      <c r="H198" s="1" t="s">
        <v>1</v>
      </c>
      <c r="I198" s="3" t="s">
        <v>10</v>
      </c>
      <c r="J198" t="e" cm="1" vm="5">
        <f t="array" ref="J198">_FV(Table1[[#This Row],[ City]],"Country/region",TRUE)</f>
        <v>#VALUE!</v>
      </c>
      <c r="K198" t="e" vm="6">
        <v>#VALUE!</v>
      </c>
      <c r="L198">
        <f>Table1[[#This Row],[Price]]*Table1[[#This Row],[Quantity]]</f>
        <v>2401.1200000000003</v>
      </c>
    </row>
    <row r="199" spans="2:12" x14ac:dyDescent="0.25">
      <c r="B199" s="1">
        <v>10653</v>
      </c>
      <c r="C199" s="2">
        <v>44912</v>
      </c>
      <c r="D199" t="s">
        <v>3</v>
      </c>
      <c r="E199" s="1">
        <v>2.95</v>
      </c>
      <c r="F199" s="6">
        <v>746</v>
      </c>
      <c r="G199" s="1" t="s">
        <v>11</v>
      </c>
      <c r="H199" s="1" t="s">
        <v>1</v>
      </c>
      <c r="I199" s="3" t="s">
        <v>10</v>
      </c>
      <c r="J199" t="e" cm="1" vm="5">
        <f t="array" ref="J199">_FV(Table1[[#This Row],[ City]],"Country/region",TRUE)</f>
        <v>#VALUE!</v>
      </c>
      <c r="K199" t="e" vm="6">
        <v>#VALUE!</v>
      </c>
      <c r="L199">
        <f>Table1[[#This Row],[Price]]*Table1[[#This Row],[Quantity]]</f>
        <v>2200.7000000000003</v>
      </c>
    </row>
    <row r="200" spans="2:12" x14ac:dyDescent="0.25">
      <c r="B200" s="1">
        <v>10654</v>
      </c>
      <c r="C200" s="2">
        <v>44912</v>
      </c>
      <c r="D200" t="s">
        <v>7</v>
      </c>
      <c r="E200" s="1">
        <v>4.99</v>
      </c>
      <c r="F200" s="6">
        <v>201</v>
      </c>
      <c r="G200" s="1" t="s">
        <v>11</v>
      </c>
      <c r="H200" s="1" t="s">
        <v>1</v>
      </c>
      <c r="I200" s="3" t="s">
        <v>10</v>
      </c>
      <c r="J200" t="e" cm="1" vm="5">
        <f t="array" ref="J200">_FV(Table1[[#This Row],[ City]],"Country/region",TRUE)</f>
        <v>#VALUE!</v>
      </c>
      <c r="K200" t="e" vm="6">
        <v>#VALUE!</v>
      </c>
      <c r="L200">
        <f>Table1[[#This Row],[Price]]*Table1[[#This Row],[Quantity]]</f>
        <v>1002.99</v>
      </c>
    </row>
    <row r="201" spans="2:12" x14ac:dyDescent="0.25">
      <c r="B201" s="1">
        <v>10655</v>
      </c>
      <c r="C201" s="2">
        <v>44913</v>
      </c>
      <c r="D201" t="s">
        <v>6</v>
      </c>
      <c r="E201" s="1">
        <v>12.99</v>
      </c>
      <c r="F201" s="6">
        <v>601</v>
      </c>
      <c r="G201" s="1" t="s">
        <v>11</v>
      </c>
      <c r="H201" s="1" t="s">
        <v>1</v>
      </c>
      <c r="I201" s="3" t="s">
        <v>10</v>
      </c>
      <c r="J201" t="e" cm="1" vm="5">
        <f t="array" ref="J201">_FV(Table1[[#This Row],[ City]],"Country/region",TRUE)</f>
        <v>#VALUE!</v>
      </c>
      <c r="K201" t="e" vm="6">
        <v>#VALUE!</v>
      </c>
      <c r="L201">
        <f>Table1[[#This Row],[Price]]*Table1[[#This Row],[Quantity]]</f>
        <v>7806.99</v>
      </c>
    </row>
    <row r="202" spans="2:12" x14ac:dyDescent="0.25">
      <c r="B202" s="1">
        <v>10656</v>
      </c>
      <c r="C202" s="2">
        <v>44913</v>
      </c>
      <c r="D202" t="s">
        <v>5</v>
      </c>
      <c r="E202" s="1">
        <v>9.9499999999999993</v>
      </c>
      <c r="F202" s="6">
        <v>222</v>
      </c>
      <c r="G202" s="1" t="s">
        <v>11</v>
      </c>
      <c r="H202" s="1" t="s">
        <v>1</v>
      </c>
      <c r="I202" s="3" t="s">
        <v>10</v>
      </c>
      <c r="J202" t="e" cm="1" vm="5">
        <f t="array" ref="J202">_FV(Table1[[#This Row],[ City]],"Country/region",TRUE)</f>
        <v>#VALUE!</v>
      </c>
      <c r="K202" t="e" vm="6">
        <v>#VALUE!</v>
      </c>
      <c r="L202">
        <f>Table1[[#This Row],[Price]]*Table1[[#This Row],[Quantity]]</f>
        <v>2208.8999999999996</v>
      </c>
    </row>
    <row r="203" spans="2:12" x14ac:dyDescent="0.25">
      <c r="B203" s="1">
        <v>10657</v>
      </c>
      <c r="C203" s="2">
        <v>44913</v>
      </c>
      <c r="D203" t="s">
        <v>4</v>
      </c>
      <c r="E203" s="1">
        <v>3.49</v>
      </c>
      <c r="F203" s="6">
        <v>688</v>
      </c>
      <c r="G203" s="1" t="s">
        <v>11</v>
      </c>
      <c r="H203" s="1" t="s">
        <v>1</v>
      </c>
      <c r="I203" s="3" t="s">
        <v>10</v>
      </c>
      <c r="J203" t="e" cm="1" vm="5">
        <f t="array" ref="J203">_FV(Table1[[#This Row],[ City]],"Country/region",TRUE)</f>
        <v>#VALUE!</v>
      </c>
      <c r="K203" t="e" vm="6">
        <v>#VALUE!</v>
      </c>
      <c r="L203">
        <f>Table1[[#This Row],[Price]]*Table1[[#This Row],[Quantity]]</f>
        <v>2401.1200000000003</v>
      </c>
    </row>
    <row r="204" spans="2:12" x14ac:dyDescent="0.25">
      <c r="B204" s="1">
        <v>10658</v>
      </c>
      <c r="C204" s="2">
        <v>44913</v>
      </c>
      <c r="D204" t="s">
        <v>3</v>
      </c>
      <c r="E204" s="1">
        <v>2.95</v>
      </c>
      <c r="F204" s="6">
        <v>746</v>
      </c>
      <c r="G204" s="1" t="s">
        <v>11</v>
      </c>
      <c r="H204" s="1" t="s">
        <v>9</v>
      </c>
      <c r="I204" s="3" t="s">
        <v>10</v>
      </c>
      <c r="J204" t="e" cm="1" vm="5">
        <f t="array" ref="J204">_FV(Table1[[#This Row],[ City]],"Country/region",TRUE)</f>
        <v>#VALUE!</v>
      </c>
      <c r="K204" t="e" vm="6">
        <v>#VALUE!</v>
      </c>
      <c r="L204">
        <f>Table1[[#This Row],[Price]]*Table1[[#This Row],[Quantity]]</f>
        <v>2200.7000000000003</v>
      </c>
    </row>
    <row r="205" spans="2:12" x14ac:dyDescent="0.25">
      <c r="B205" s="1">
        <v>10659</v>
      </c>
      <c r="C205" s="2">
        <v>44913</v>
      </c>
      <c r="D205" t="s">
        <v>7</v>
      </c>
      <c r="E205" s="1">
        <v>4.99</v>
      </c>
      <c r="F205" s="6">
        <v>201</v>
      </c>
      <c r="G205" s="1" t="s">
        <v>11</v>
      </c>
      <c r="H205" s="1" t="s">
        <v>9</v>
      </c>
      <c r="I205" s="3" t="s">
        <v>10</v>
      </c>
      <c r="J205" t="e" cm="1" vm="5">
        <f t="array" ref="J205">_FV(Table1[[#This Row],[ City]],"Country/region",TRUE)</f>
        <v>#VALUE!</v>
      </c>
      <c r="K205" t="e" vm="6">
        <v>#VALUE!</v>
      </c>
      <c r="L205">
        <f>Table1[[#This Row],[Price]]*Table1[[#This Row],[Quantity]]</f>
        <v>1002.99</v>
      </c>
    </row>
    <row r="206" spans="2:12" x14ac:dyDescent="0.25">
      <c r="B206" s="1">
        <v>10660</v>
      </c>
      <c r="C206" s="2">
        <v>44914</v>
      </c>
      <c r="D206" t="s">
        <v>6</v>
      </c>
      <c r="E206" s="1">
        <v>12.99</v>
      </c>
      <c r="F206" s="6">
        <v>632</v>
      </c>
      <c r="G206" s="1" t="s">
        <v>8</v>
      </c>
      <c r="H206" s="1" t="s">
        <v>9</v>
      </c>
      <c r="I206" s="3" t="s">
        <v>10</v>
      </c>
      <c r="J206" t="e" cm="1" vm="5">
        <f t="array" ref="J206">_FV(Table1[[#This Row],[ City]],"Country/region",TRUE)</f>
        <v>#VALUE!</v>
      </c>
      <c r="K206" t="e" vm="6">
        <v>#VALUE!</v>
      </c>
      <c r="L206">
        <f>Table1[[#This Row],[Price]]*Table1[[#This Row],[Quantity]]</f>
        <v>8209.68</v>
      </c>
    </row>
    <row r="207" spans="2:12" x14ac:dyDescent="0.25">
      <c r="B207" s="1">
        <v>10661</v>
      </c>
      <c r="C207" s="2">
        <v>44914</v>
      </c>
      <c r="D207" t="s">
        <v>5</v>
      </c>
      <c r="E207" s="1">
        <v>9.9499999999999993</v>
      </c>
      <c r="F207" s="6">
        <v>222</v>
      </c>
      <c r="G207" s="1" t="s">
        <v>8</v>
      </c>
      <c r="H207" s="1" t="s">
        <v>9</v>
      </c>
      <c r="I207" s="3" t="s">
        <v>10</v>
      </c>
      <c r="J207" t="e" cm="1" vm="5">
        <f t="array" ref="J207">_FV(Table1[[#This Row],[ City]],"Country/region",TRUE)</f>
        <v>#VALUE!</v>
      </c>
      <c r="K207" t="e" vm="6">
        <v>#VALUE!</v>
      </c>
      <c r="L207">
        <f>Table1[[#This Row],[Price]]*Table1[[#This Row],[Quantity]]</f>
        <v>2208.8999999999996</v>
      </c>
    </row>
    <row r="208" spans="2:12" x14ac:dyDescent="0.25">
      <c r="B208" s="1">
        <v>10662</v>
      </c>
      <c r="C208" s="2">
        <v>44914</v>
      </c>
      <c r="D208" t="s">
        <v>4</v>
      </c>
      <c r="E208" s="1">
        <v>3.49</v>
      </c>
      <c r="F208" s="6">
        <v>631</v>
      </c>
      <c r="G208" s="1" t="s">
        <v>8</v>
      </c>
      <c r="H208" s="1" t="s">
        <v>9</v>
      </c>
      <c r="I208" s="3" t="s">
        <v>10</v>
      </c>
      <c r="J208" t="e" cm="1" vm="5">
        <f t="array" ref="J208">_FV(Table1[[#This Row],[ City]],"Country/region",TRUE)</f>
        <v>#VALUE!</v>
      </c>
      <c r="K208" t="e" vm="6">
        <v>#VALUE!</v>
      </c>
      <c r="L208">
        <f>Table1[[#This Row],[Price]]*Table1[[#This Row],[Quantity]]</f>
        <v>2202.19</v>
      </c>
    </row>
    <row r="209" spans="2:12" x14ac:dyDescent="0.25">
      <c r="B209" s="1">
        <v>10663</v>
      </c>
      <c r="C209" s="2">
        <v>44914</v>
      </c>
      <c r="D209" t="s">
        <v>3</v>
      </c>
      <c r="E209" s="1">
        <v>2.95</v>
      </c>
      <c r="F209" s="6">
        <v>746</v>
      </c>
      <c r="G209" s="1" t="s">
        <v>8</v>
      </c>
      <c r="H209" s="1" t="s">
        <v>9</v>
      </c>
      <c r="I209" s="3" t="s">
        <v>10</v>
      </c>
      <c r="J209" t="e" cm="1" vm="5">
        <f t="array" ref="J209">_FV(Table1[[#This Row],[ City]],"Country/region",TRUE)</f>
        <v>#VALUE!</v>
      </c>
      <c r="K209" t="e" vm="6">
        <v>#VALUE!</v>
      </c>
      <c r="L209">
        <f>Table1[[#This Row],[Price]]*Table1[[#This Row],[Quantity]]</f>
        <v>2200.7000000000003</v>
      </c>
    </row>
    <row r="210" spans="2:12" x14ac:dyDescent="0.25">
      <c r="B210" s="1">
        <v>10664</v>
      </c>
      <c r="C210" s="2">
        <v>44914</v>
      </c>
      <c r="D210" t="s">
        <v>7</v>
      </c>
      <c r="E210" s="1">
        <v>4.99</v>
      </c>
      <c r="F210" s="6">
        <v>201</v>
      </c>
      <c r="G210" s="1" t="s">
        <v>8</v>
      </c>
      <c r="H210" s="1" t="s">
        <v>9</v>
      </c>
      <c r="I210" s="3" t="s">
        <v>10</v>
      </c>
      <c r="J210" t="e" cm="1" vm="5">
        <f t="array" ref="J210">_FV(Table1[[#This Row],[ City]],"Country/region",TRUE)</f>
        <v>#VALUE!</v>
      </c>
      <c r="K210" t="e" vm="6">
        <v>#VALUE!</v>
      </c>
      <c r="L210">
        <f>Table1[[#This Row],[Price]]*Table1[[#This Row],[Quantity]]</f>
        <v>1002.99</v>
      </c>
    </row>
    <row r="211" spans="2:12" x14ac:dyDescent="0.25">
      <c r="B211" s="1">
        <v>10665</v>
      </c>
      <c r="C211" s="2">
        <v>44915</v>
      </c>
      <c r="D211" t="s">
        <v>6</v>
      </c>
      <c r="E211" s="1">
        <v>12.99</v>
      </c>
      <c r="F211" s="6">
        <v>647</v>
      </c>
      <c r="G211" s="1" t="s">
        <v>8</v>
      </c>
      <c r="H211" s="1" t="s">
        <v>9</v>
      </c>
      <c r="I211" s="3" t="s">
        <v>10</v>
      </c>
      <c r="J211" t="e" cm="1" vm="5">
        <f t="array" ref="J211">_FV(Table1[[#This Row],[ City]],"Country/region",TRUE)</f>
        <v>#VALUE!</v>
      </c>
      <c r="K211" t="e" vm="6">
        <v>#VALUE!</v>
      </c>
      <c r="L211">
        <f>Table1[[#This Row],[Price]]*Table1[[#This Row],[Quantity]]</f>
        <v>8404.5300000000007</v>
      </c>
    </row>
    <row r="212" spans="2:12" x14ac:dyDescent="0.25">
      <c r="B212" s="1">
        <v>10666</v>
      </c>
      <c r="C212" s="2">
        <v>44915</v>
      </c>
      <c r="D212" t="s">
        <v>5</v>
      </c>
      <c r="E212" s="1">
        <v>9.9499999999999993</v>
      </c>
      <c r="F212" s="6">
        <v>222</v>
      </c>
      <c r="G212" s="1" t="s">
        <v>8</v>
      </c>
      <c r="H212" s="1" t="s">
        <v>9</v>
      </c>
      <c r="I212" s="3" t="s">
        <v>10</v>
      </c>
      <c r="J212" t="e" cm="1" vm="5">
        <f t="array" ref="J212">_FV(Table1[[#This Row],[ City]],"Country/region",TRUE)</f>
        <v>#VALUE!</v>
      </c>
      <c r="K212" t="e" vm="6">
        <v>#VALUE!</v>
      </c>
      <c r="L212">
        <f>Table1[[#This Row],[Price]]*Table1[[#This Row],[Quantity]]</f>
        <v>2208.8999999999996</v>
      </c>
    </row>
    <row r="213" spans="2:12" x14ac:dyDescent="0.25">
      <c r="B213" s="1">
        <v>10667</v>
      </c>
      <c r="C213" s="2">
        <v>44915</v>
      </c>
      <c r="D213" t="s">
        <v>4</v>
      </c>
      <c r="E213" s="1">
        <v>3.49</v>
      </c>
      <c r="F213" s="6">
        <v>631</v>
      </c>
      <c r="G213" s="1" t="s">
        <v>8</v>
      </c>
      <c r="H213" s="1" t="s">
        <v>9</v>
      </c>
      <c r="I213" s="3" t="s">
        <v>10</v>
      </c>
      <c r="J213" t="e" cm="1" vm="5">
        <f t="array" ref="J213">_FV(Table1[[#This Row],[ City]],"Country/region",TRUE)</f>
        <v>#VALUE!</v>
      </c>
      <c r="K213" t="e" vm="6">
        <v>#VALUE!</v>
      </c>
      <c r="L213">
        <f>Table1[[#This Row],[Price]]*Table1[[#This Row],[Quantity]]</f>
        <v>2202.19</v>
      </c>
    </row>
    <row r="214" spans="2:12" x14ac:dyDescent="0.25">
      <c r="B214" s="1">
        <v>10668</v>
      </c>
      <c r="C214" s="2">
        <v>44915</v>
      </c>
      <c r="D214" t="s">
        <v>3</v>
      </c>
      <c r="E214" s="1">
        <v>2.95</v>
      </c>
      <c r="F214" s="6">
        <v>746</v>
      </c>
      <c r="G214" s="1" t="s">
        <v>8</v>
      </c>
      <c r="H214" s="1" t="s">
        <v>9</v>
      </c>
      <c r="I214" s="3" t="s">
        <v>10</v>
      </c>
      <c r="J214" t="e" cm="1" vm="5">
        <f t="array" ref="J214">_FV(Table1[[#This Row],[ City]],"Country/region",TRUE)</f>
        <v>#VALUE!</v>
      </c>
      <c r="K214" t="e" vm="6">
        <v>#VALUE!</v>
      </c>
      <c r="L214">
        <f>Table1[[#This Row],[Price]]*Table1[[#This Row],[Quantity]]</f>
        <v>2200.7000000000003</v>
      </c>
    </row>
    <row r="215" spans="2:12" x14ac:dyDescent="0.25">
      <c r="B215" s="1">
        <v>10669</v>
      </c>
      <c r="C215" s="2">
        <v>44915</v>
      </c>
      <c r="D215" t="s">
        <v>7</v>
      </c>
      <c r="E215" s="1">
        <v>4.99</v>
      </c>
      <c r="F215" s="6">
        <v>201</v>
      </c>
      <c r="G215" s="1" t="s">
        <v>8</v>
      </c>
      <c r="H215" s="1" t="s">
        <v>9</v>
      </c>
      <c r="I215" s="3" t="s">
        <v>10</v>
      </c>
      <c r="J215" t="e" cm="1" vm="5">
        <f t="array" ref="J215">_FV(Table1[[#This Row],[ City]],"Country/region",TRUE)</f>
        <v>#VALUE!</v>
      </c>
      <c r="K215" t="e" vm="6">
        <v>#VALUE!</v>
      </c>
      <c r="L215">
        <f>Table1[[#This Row],[Price]]*Table1[[#This Row],[Quantity]]</f>
        <v>1002.99</v>
      </c>
    </row>
    <row r="216" spans="2:12" x14ac:dyDescent="0.25">
      <c r="B216" s="1">
        <v>10670</v>
      </c>
      <c r="C216" s="2">
        <v>44916</v>
      </c>
      <c r="D216" t="s">
        <v>6</v>
      </c>
      <c r="E216" s="1">
        <v>12.99</v>
      </c>
      <c r="F216" s="6">
        <v>678</v>
      </c>
      <c r="G216" s="1" t="s">
        <v>8</v>
      </c>
      <c r="H216" s="1" t="s">
        <v>9</v>
      </c>
      <c r="I216" s="3" t="s">
        <v>10</v>
      </c>
      <c r="J216" t="e" cm="1" vm="5">
        <f t="array" ref="J216">_FV(Table1[[#This Row],[ City]],"Country/region",TRUE)</f>
        <v>#VALUE!</v>
      </c>
      <c r="K216" t="e" vm="6">
        <v>#VALUE!</v>
      </c>
      <c r="L216">
        <f>Table1[[#This Row],[Price]]*Table1[[#This Row],[Quantity]]</f>
        <v>8807.2199999999993</v>
      </c>
    </row>
    <row r="217" spans="2:12" x14ac:dyDescent="0.25">
      <c r="B217" s="1">
        <v>10671</v>
      </c>
      <c r="C217" s="2">
        <v>44916</v>
      </c>
      <c r="D217" t="s">
        <v>5</v>
      </c>
      <c r="E217" s="1">
        <v>9.9499999999999993</v>
      </c>
      <c r="F217" s="6">
        <v>222</v>
      </c>
      <c r="G217" s="1" t="s">
        <v>8</v>
      </c>
      <c r="H217" s="1" t="s">
        <v>9</v>
      </c>
      <c r="I217" s="3" t="s">
        <v>10</v>
      </c>
      <c r="J217" t="e" cm="1" vm="5">
        <f t="array" ref="J217">_FV(Table1[[#This Row],[ City]],"Country/region",TRUE)</f>
        <v>#VALUE!</v>
      </c>
      <c r="K217" t="e" vm="6">
        <v>#VALUE!</v>
      </c>
      <c r="L217">
        <f>Table1[[#This Row],[Price]]*Table1[[#This Row],[Quantity]]</f>
        <v>2208.8999999999996</v>
      </c>
    </row>
    <row r="218" spans="2:12" x14ac:dyDescent="0.25">
      <c r="B218" s="1">
        <v>10672</v>
      </c>
      <c r="C218" s="2">
        <v>44916</v>
      </c>
      <c r="D218" t="s">
        <v>4</v>
      </c>
      <c r="E218" s="1">
        <v>3.49</v>
      </c>
      <c r="F218" s="6">
        <v>631</v>
      </c>
      <c r="G218" s="1" t="s">
        <v>8</v>
      </c>
      <c r="H218" s="1" t="s">
        <v>9</v>
      </c>
      <c r="I218" s="3" t="s">
        <v>10</v>
      </c>
      <c r="J218" t="e" cm="1" vm="5">
        <f t="array" ref="J218">_FV(Table1[[#This Row],[ City]],"Country/region",TRUE)</f>
        <v>#VALUE!</v>
      </c>
      <c r="K218" t="e" vm="6">
        <v>#VALUE!</v>
      </c>
      <c r="L218">
        <f>Table1[[#This Row],[Price]]*Table1[[#This Row],[Quantity]]</f>
        <v>2202.19</v>
      </c>
    </row>
    <row r="219" spans="2:12" x14ac:dyDescent="0.25">
      <c r="B219" s="1">
        <v>10673</v>
      </c>
      <c r="C219" s="2">
        <v>44916</v>
      </c>
      <c r="D219" t="s">
        <v>3</v>
      </c>
      <c r="E219" s="1">
        <v>2.95</v>
      </c>
      <c r="F219" s="6">
        <v>746</v>
      </c>
      <c r="G219" s="1" t="s">
        <v>8</v>
      </c>
      <c r="H219" s="1" t="s">
        <v>9</v>
      </c>
      <c r="I219" s="3" t="s">
        <v>10</v>
      </c>
      <c r="J219" t="e" cm="1" vm="5">
        <f t="array" ref="J219">_FV(Table1[[#This Row],[ City]],"Country/region",TRUE)</f>
        <v>#VALUE!</v>
      </c>
      <c r="K219" t="e" vm="6">
        <v>#VALUE!</v>
      </c>
      <c r="L219">
        <f>Table1[[#This Row],[Price]]*Table1[[#This Row],[Quantity]]</f>
        <v>2200.7000000000003</v>
      </c>
    </row>
    <row r="220" spans="2:12" x14ac:dyDescent="0.25">
      <c r="B220" s="1">
        <v>10674</v>
      </c>
      <c r="C220" s="2">
        <v>44916</v>
      </c>
      <c r="D220" t="s">
        <v>7</v>
      </c>
      <c r="E220" s="1">
        <v>4.99</v>
      </c>
      <c r="F220" s="6">
        <v>201</v>
      </c>
      <c r="G220" s="1" t="s">
        <v>8</v>
      </c>
      <c r="H220" s="1" t="s">
        <v>9</v>
      </c>
      <c r="I220" s="3" t="s">
        <v>10</v>
      </c>
      <c r="J220" t="e" cm="1" vm="5">
        <f t="array" ref="J220">_FV(Table1[[#This Row],[ City]],"Country/region",TRUE)</f>
        <v>#VALUE!</v>
      </c>
      <c r="K220" t="e" vm="6">
        <v>#VALUE!</v>
      </c>
      <c r="L220">
        <f>Table1[[#This Row],[Price]]*Table1[[#This Row],[Quantity]]</f>
        <v>1002.99</v>
      </c>
    </row>
    <row r="221" spans="2:12" x14ac:dyDescent="0.25">
      <c r="B221" s="1">
        <v>10675</v>
      </c>
      <c r="C221" s="2">
        <v>44917</v>
      </c>
      <c r="D221" t="s">
        <v>6</v>
      </c>
      <c r="E221" s="1">
        <v>12.99</v>
      </c>
      <c r="F221" s="6">
        <v>678</v>
      </c>
      <c r="G221" s="1" t="s">
        <v>8</v>
      </c>
      <c r="H221" s="1" t="s">
        <v>9</v>
      </c>
      <c r="I221" s="3" t="s">
        <v>10</v>
      </c>
      <c r="J221" t="e" cm="1" vm="5">
        <f t="array" ref="J221">_FV(Table1[[#This Row],[ City]],"Country/region",TRUE)</f>
        <v>#VALUE!</v>
      </c>
      <c r="K221" t="e" vm="6">
        <v>#VALUE!</v>
      </c>
      <c r="L221">
        <f>Table1[[#This Row],[Price]]*Table1[[#This Row],[Quantity]]</f>
        <v>8807.2199999999993</v>
      </c>
    </row>
    <row r="222" spans="2:12" x14ac:dyDescent="0.25">
      <c r="B222" s="1">
        <v>10676</v>
      </c>
      <c r="C222" s="2">
        <v>44917</v>
      </c>
      <c r="D222" t="s">
        <v>5</v>
      </c>
      <c r="E222" s="1">
        <v>9.9499999999999993</v>
      </c>
      <c r="F222" s="6">
        <v>242</v>
      </c>
      <c r="G222" s="1" t="s">
        <v>8</v>
      </c>
      <c r="H222" s="1" t="s">
        <v>9</v>
      </c>
      <c r="I222" s="3" t="s">
        <v>10</v>
      </c>
      <c r="J222" t="e" cm="1" vm="5">
        <f t="array" ref="J222">_FV(Table1[[#This Row],[ City]],"Country/region",TRUE)</f>
        <v>#VALUE!</v>
      </c>
      <c r="K222" t="e" vm="6">
        <v>#VALUE!</v>
      </c>
      <c r="L222">
        <f>Table1[[#This Row],[Price]]*Table1[[#This Row],[Quantity]]</f>
        <v>2407.8999999999996</v>
      </c>
    </row>
    <row r="223" spans="2:12" x14ac:dyDescent="0.25">
      <c r="B223" s="1">
        <v>10677</v>
      </c>
      <c r="C223" s="2">
        <v>44917</v>
      </c>
      <c r="D223" t="s">
        <v>4</v>
      </c>
      <c r="E223" s="1">
        <v>3.49</v>
      </c>
      <c r="F223" s="6">
        <v>631</v>
      </c>
      <c r="G223" s="1" t="s">
        <v>8</v>
      </c>
      <c r="H223" s="1" t="s">
        <v>9</v>
      </c>
      <c r="I223" s="3" t="s">
        <v>10</v>
      </c>
      <c r="J223" t="e" cm="1" vm="5">
        <f t="array" ref="J223">_FV(Table1[[#This Row],[ City]],"Country/region",TRUE)</f>
        <v>#VALUE!</v>
      </c>
      <c r="K223" t="e" vm="6">
        <v>#VALUE!</v>
      </c>
      <c r="L223">
        <f>Table1[[#This Row],[Price]]*Table1[[#This Row],[Quantity]]</f>
        <v>2202.19</v>
      </c>
    </row>
    <row r="224" spans="2:12" x14ac:dyDescent="0.25">
      <c r="B224" s="1">
        <v>10678</v>
      </c>
      <c r="C224" s="2">
        <v>44917</v>
      </c>
      <c r="D224" t="s">
        <v>3</v>
      </c>
      <c r="E224" s="1">
        <v>2.95</v>
      </c>
      <c r="F224" s="6">
        <v>746</v>
      </c>
      <c r="G224" s="1" t="s">
        <v>8</v>
      </c>
      <c r="H224" s="1" t="s">
        <v>9</v>
      </c>
      <c r="I224" s="3" t="s">
        <v>10</v>
      </c>
      <c r="J224" t="e" cm="1" vm="5">
        <f t="array" ref="J224">_FV(Table1[[#This Row],[ City]],"Country/region",TRUE)</f>
        <v>#VALUE!</v>
      </c>
      <c r="K224" t="e" vm="6">
        <v>#VALUE!</v>
      </c>
      <c r="L224">
        <f>Table1[[#This Row],[Price]]*Table1[[#This Row],[Quantity]]</f>
        <v>2200.7000000000003</v>
      </c>
    </row>
    <row r="225" spans="2:12" x14ac:dyDescent="0.25">
      <c r="B225" s="1">
        <v>10679</v>
      </c>
      <c r="C225" s="2">
        <v>44917</v>
      </c>
      <c r="D225" t="s">
        <v>7</v>
      </c>
      <c r="E225" s="1">
        <v>4.99</v>
      </c>
      <c r="F225" s="6">
        <v>201</v>
      </c>
      <c r="G225" s="1" t="s">
        <v>8</v>
      </c>
      <c r="H225" s="1" t="s">
        <v>9</v>
      </c>
      <c r="I225" s="3" t="s">
        <v>10</v>
      </c>
      <c r="J225" t="e" cm="1" vm="5">
        <f t="array" ref="J225">_FV(Table1[[#This Row],[ City]],"Country/region",TRUE)</f>
        <v>#VALUE!</v>
      </c>
      <c r="K225" t="e" vm="6">
        <v>#VALUE!</v>
      </c>
      <c r="L225">
        <f>Table1[[#This Row],[Price]]*Table1[[#This Row],[Quantity]]</f>
        <v>1002.99</v>
      </c>
    </row>
    <row r="226" spans="2:12" x14ac:dyDescent="0.25">
      <c r="B226" s="1">
        <v>10680</v>
      </c>
      <c r="C226" s="2">
        <v>44918</v>
      </c>
      <c r="D226" t="s">
        <v>6</v>
      </c>
      <c r="E226" s="1">
        <v>12.99</v>
      </c>
      <c r="F226" s="6">
        <v>647</v>
      </c>
      <c r="G226" s="1" t="s">
        <v>8</v>
      </c>
      <c r="H226" s="1" t="s">
        <v>9</v>
      </c>
      <c r="I226" s="3" t="s">
        <v>10</v>
      </c>
      <c r="J226" t="e" cm="1" vm="5">
        <f t="array" ref="J226">_FV(Table1[[#This Row],[ City]],"Country/region",TRUE)</f>
        <v>#VALUE!</v>
      </c>
      <c r="K226" t="e" vm="6">
        <v>#VALUE!</v>
      </c>
      <c r="L226">
        <f>Table1[[#This Row],[Price]]*Table1[[#This Row],[Quantity]]</f>
        <v>8404.5300000000007</v>
      </c>
    </row>
    <row r="227" spans="2:12" x14ac:dyDescent="0.25">
      <c r="B227" s="1">
        <v>10681</v>
      </c>
      <c r="C227" s="2">
        <v>44918</v>
      </c>
      <c r="D227" t="s">
        <v>5</v>
      </c>
      <c r="E227" s="1">
        <v>9.9499999999999993</v>
      </c>
      <c r="F227" s="6">
        <v>242</v>
      </c>
      <c r="G227" s="1" t="s">
        <v>8</v>
      </c>
      <c r="H227" s="1" t="s">
        <v>9</v>
      </c>
      <c r="I227" s="3" t="s">
        <v>10</v>
      </c>
      <c r="J227" t="e" cm="1" vm="5">
        <f t="array" ref="J227">_FV(Table1[[#This Row],[ City]],"Country/region",TRUE)</f>
        <v>#VALUE!</v>
      </c>
      <c r="K227" t="e" vm="6">
        <v>#VALUE!</v>
      </c>
      <c r="L227">
        <f>Table1[[#This Row],[Price]]*Table1[[#This Row],[Quantity]]</f>
        <v>2407.8999999999996</v>
      </c>
    </row>
    <row r="228" spans="2:12" x14ac:dyDescent="0.25">
      <c r="B228" s="1">
        <v>10682</v>
      </c>
      <c r="C228" s="2">
        <v>44918</v>
      </c>
      <c r="D228" t="s">
        <v>4</v>
      </c>
      <c r="E228" s="1">
        <v>3.49</v>
      </c>
      <c r="F228" s="6">
        <v>631</v>
      </c>
      <c r="G228" s="1" t="s">
        <v>8</v>
      </c>
      <c r="H228" s="1" t="s">
        <v>9</v>
      </c>
      <c r="I228" s="3" t="s">
        <v>10</v>
      </c>
      <c r="J228" t="e" cm="1" vm="5">
        <f t="array" ref="J228">_FV(Table1[[#This Row],[ City]],"Country/region",TRUE)</f>
        <v>#VALUE!</v>
      </c>
      <c r="K228" t="e" vm="6">
        <v>#VALUE!</v>
      </c>
      <c r="L228">
        <f>Table1[[#This Row],[Price]]*Table1[[#This Row],[Quantity]]</f>
        <v>2202.19</v>
      </c>
    </row>
    <row r="229" spans="2:12" x14ac:dyDescent="0.25">
      <c r="B229" s="1">
        <v>10683</v>
      </c>
      <c r="C229" s="2">
        <v>44918</v>
      </c>
      <c r="D229" t="s">
        <v>3</v>
      </c>
      <c r="E229" s="1">
        <v>2.95</v>
      </c>
      <c r="F229" s="6">
        <v>678</v>
      </c>
      <c r="G229" s="1" t="s">
        <v>8</v>
      </c>
      <c r="H229" s="1" t="s">
        <v>9</v>
      </c>
      <c r="I229" s="3" t="s">
        <v>10</v>
      </c>
      <c r="J229" t="e" cm="1" vm="5">
        <f t="array" ref="J229">_FV(Table1[[#This Row],[ City]],"Country/region",TRUE)</f>
        <v>#VALUE!</v>
      </c>
      <c r="K229" t="e" vm="6">
        <v>#VALUE!</v>
      </c>
      <c r="L229">
        <f>Table1[[#This Row],[Price]]*Table1[[#This Row],[Quantity]]</f>
        <v>2000.1000000000001</v>
      </c>
    </row>
    <row r="230" spans="2:12" x14ac:dyDescent="0.25">
      <c r="B230" s="1">
        <v>10684</v>
      </c>
      <c r="C230" s="2">
        <v>44918</v>
      </c>
      <c r="D230" t="s">
        <v>7</v>
      </c>
      <c r="E230" s="1">
        <v>4.99</v>
      </c>
      <c r="F230" s="6">
        <v>201</v>
      </c>
      <c r="G230" s="1" t="s">
        <v>8</v>
      </c>
      <c r="H230" s="1" t="s">
        <v>9</v>
      </c>
      <c r="I230" s="3" t="s">
        <v>10</v>
      </c>
      <c r="J230" t="e" cm="1" vm="5">
        <f t="array" ref="J230">_FV(Table1[[#This Row],[ City]],"Country/region",TRUE)</f>
        <v>#VALUE!</v>
      </c>
      <c r="K230" t="e" vm="6">
        <v>#VALUE!</v>
      </c>
      <c r="L230">
        <f>Table1[[#This Row],[Price]]*Table1[[#This Row],[Quantity]]</f>
        <v>1002.99</v>
      </c>
    </row>
    <row r="231" spans="2:12" x14ac:dyDescent="0.25">
      <c r="B231" s="1">
        <v>10685</v>
      </c>
      <c r="C231" s="2">
        <v>44919</v>
      </c>
      <c r="D231" t="s">
        <v>6</v>
      </c>
      <c r="E231" s="1">
        <v>12.99</v>
      </c>
      <c r="F231" s="6">
        <v>678</v>
      </c>
      <c r="G231" s="1" t="s">
        <v>8</v>
      </c>
      <c r="H231" s="1" t="s">
        <v>9</v>
      </c>
      <c r="I231" s="3" t="s">
        <v>10</v>
      </c>
      <c r="J231" t="e" cm="1" vm="5">
        <f t="array" ref="J231">_FV(Table1[[#This Row],[ City]],"Country/region",TRUE)</f>
        <v>#VALUE!</v>
      </c>
      <c r="K231" t="e" vm="6">
        <v>#VALUE!</v>
      </c>
      <c r="L231">
        <f>Table1[[#This Row],[Price]]*Table1[[#This Row],[Quantity]]</f>
        <v>8807.2199999999993</v>
      </c>
    </row>
    <row r="232" spans="2:12" x14ac:dyDescent="0.25">
      <c r="B232" s="1">
        <v>10686</v>
      </c>
      <c r="C232" s="2">
        <v>44919</v>
      </c>
      <c r="D232" t="s">
        <v>5</v>
      </c>
      <c r="E232" s="1">
        <v>9.9499999999999993</v>
      </c>
      <c r="F232" s="6">
        <v>242</v>
      </c>
      <c r="G232" s="1" t="s">
        <v>8</v>
      </c>
      <c r="H232" s="1" t="s">
        <v>9</v>
      </c>
      <c r="I232" s="3" t="s">
        <v>10</v>
      </c>
      <c r="J232" t="e" cm="1" vm="5">
        <f t="array" ref="J232">_FV(Table1[[#This Row],[ City]],"Country/region",TRUE)</f>
        <v>#VALUE!</v>
      </c>
      <c r="K232" t="e" vm="6">
        <v>#VALUE!</v>
      </c>
      <c r="L232">
        <f>Table1[[#This Row],[Price]]*Table1[[#This Row],[Quantity]]</f>
        <v>2407.8999999999996</v>
      </c>
    </row>
    <row r="233" spans="2:12" x14ac:dyDescent="0.25">
      <c r="B233" s="1">
        <v>10687</v>
      </c>
      <c r="C233" s="2">
        <v>44919</v>
      </c>
      <c r="D233" t="s">
        <v>4</v>
      </c>
      <c r="E233" s="1">
        <v>3.49</v>
      </c>
      <c r="F233" s="6">
        <v>631</v>
      </c>
      <c r="G233" s="1" t="s">
        <v>8</v>
      </c>
      <c r="H233" s="1" t="s">
        <v>9</v>
      </c>
      <c r="I233" t="s">
        <v>0</v>
      </c>
      <c r="J233" t="e" cm="1" vm="7">
        <f t="array" ref="J233">_FV(Table1[[#This Row],[ City]],"Country/region",TRUE)</f>
        <v>#VALUE!</v>
      </c>
      <c r="K233" t="e" vm="8">
        <v>#VALUE!</v>
      </c>
      <c r="L233">
        <f>Table1[[#This Row],[Price]]*Table1[[#This Row],[Quantity]]</f>
        <v>2202.19</v>
      </c>
    </row>
    <row r="234" spans="2:12" x14ac:dyDescent="0.25">
      <c r="B234" s="1">
        <v>10688</v>
      </c>
      <c r="C234" s="2">
        <v>44919</v>
      </c>
      <c r="D234" t="s">
        <v>3</v>
      </c>
      <c r="E234" s="1">
        <v>2.95</v>
      </c>
      <c r="F234" s="6">
        <v>678</v>
      </c>
      <c r="G234" s="1" t="s">
        <v>8</v>
      </c>
      <c r="H234" s="1" t="s">
        <v>9</v>
      </c>
      <c r="I234" t="s">
        <v>0</v>
      </c>
      <c r="J234" t="e" cm="1" vm="7">
        <f t="array" ref="J234">_FV(Table1[[#This Row],[ City]],"Country/region",TRUE)</f>
        <v>#VALUE!</v>
      </c>
      <c r="K234" t="e" vm="8">
        <v>#VALUE!</v>
      </c>
      <c r="L234">
        <f>Table1[[#This Row],[Price]]*Table1[[#This Row],[Quantity]]</f>
        <v>2000.1000000000001</v>
      </c>
    </row>
    <row r="235" spans="2:12" x14ac:dyDescent="0.25">
      <c r="B235" s="1">
        <v>10689</v>
      </c>
      <c r="C235" s="2">
        <v>44919</v>
      </c>
      <c r="D235" t="s">
        <v>7</v>
      </c>
      <c r="E235" s="1">
        <v>4.99</v>
      </c>
      <c r="F235" s="6">
        <v>201</v>
      </c>
      <c r="G235" s="1" t="s">
        <v>8</v>
      </c>
      <c r="H235" s="1" t="s">
        <v>9</v>
      </c>
      <c r="I235" t="s">
        <v>0</v>
      </c>
      <c r="J235" t="e" cm="1" vm="7">
        <f t="array" ref="J235">_FV(Table1[[#This Row],[ City]],"Country/region",TRUE)</f>
        <v>#VALUE!</v>
      </c>
      <c r="K235" t="e" vm="8">
        <v>#VALUE!</v>
      </c>
      <c r="L235">
        <f>Table1[[#This Row],[Price]]*Table1[[#This Row],[Quantity]]</f>
        <v>1002.99</v>
      </c>
    </row>
    <row r="236" spans="2:12" x14ac:dyDescent="0.25">
      <c r="B236" s="1">
        <v>10690</v>
      </c>
      <c r="C236" s="2">
        <v>44920</v>
      </c>
      <c r="D236" t="s">
        <v>6</v>
      </c>
      <c r="E236" s="1">
        <v>12.99</v>
      </c>
      <c r="F236" s="6">
        <v>678</v>
      </c>
      <c r="G236" s="1" t="s">
        <v>8</v>
      </c>
      <c r="H236" s="1" t="s">
        <v>9</v>
      </c>
      <c r="I236" t="s">
        <v>0</v>
      </c>
      <c r="J236" t="e" cm="1" vm="7">
        <f t="array" ref="J236">_FV(Table1[[#This Row],[ City]],"Country/region",TRUE)</f>
        <v>#VALUE!</v>
      </c>
      <c r="K236" t="e" vm="8">
        <v>#VALUE!</v>
      </c>
      <c r="L236">
        <f>Table1[[#This Row],[Price]]*Table1[[#This Row],[Quantity]]</f>
        <v>8807.2199999999993</v>
      </c>
    </row>
    <row r="237" spans="2:12" x14ac:dyDescent="0.25">
      <c r="B237" s="1">
        <v>10691</v>
      </c>
      <c r="C237" s="2">
        <v>44920</v>
      </c>
      <c r="D237" t="s">
        <v>5</v>
      </c>
      <c r="E237" s="1">
        <v>9.9499999999999993</v>
      </c>
      <c r="F237" s="6">
        <v>262</v>
      </c>
      <c r="G237" s="1" t="s">
        <v>8</v>
      </c>
      <c r="H237" s="1" t="s">
        <v>9</v>
      </c>
      <c r="I237" t="s">
        <v>0</v>
      </c>
      <c r="J237" t="e" cm="1" vm="7">
        <f t="array" ref="J237">_FV(Table1[[#This Row],[ City]],"Country/region",TRUE)</f>
        <v>#VALUE!</v>
      </c>
      <c r="K237" t="e" vm="8">
        <v>#VALUE!</v>
      </c>
      <c r="L237">
        <f>Table1[[#This Row],[Price]]*Table1[[#This Row],[Quantity]]</f>
        <v>2606.8999999999996</v>
      </c>
    </row>
    <row r="238" spans="2:12" x14ac:dyDescent="0.25">
      <c r="B238" s="1">
        <v>10692</v>
      </c>
      <c r="C238" s="2">
        <v>44920</v>
      </c>
      <c r="D238" t="s">
        <v>4</v>
      </c>
      <c r="E238" s="1">
        <v>3.49</v>
      </c>
      <c r="F238" s="6">
        <v>631</v>
      </c>
      <c r="G238" s="1" t="s">
        <v>8</v>
      </c>
      <c r="H238" s="1" t="s">
        <v>9</v>
      </c>
      <c r="I238" t="s">
        <v>0</v>
      </c>
      <c r="J238" t="e" cm="1" vm="7">
        <f t="array" ref="J238">_FV(Table1[[#This Row],[ City]],"Country/region",TRUE)</f>
        <v>#VALUE!</v>
      </c>
      <c r="K238" t="e" vm="8">
        <v>#VALUE!</v>
      </c>
      <c r="L238">
        <f>Table1[[#This Row],[Price]]*Table1[[#This Row],[Quantity]]</f>
        <v>2202.19</v>
      </c>
    </row>
    <row r="239" spans="2:12" x14ac:dyDescent="0.25">
      <c r="B239" s="1">
        <v>10693</v>
      </c>
      <c r="C239" s="2">
        <v>44920</v>
      </c>
      <c r="D239" t="s">
        <v>3</v>
      </c>
      <c r="E239" s="1">
        <v>2.95</v>
      </c>
      <c r="F239" s="6">
        <v>678</v>
      </c>
      <c r="G239" s="1" t="s">
        <v>8</v>
      </c>
      <c r="H239" s="1" t="s">
        <v>9</v>
      </c>
      <c r="I239" t="s">
        <v>0</v>
      </c>
      <c r="J239" t="e" cm="1" vm="7">
        <f t="array" ref="J239">_FV(Table1[[#This Row],[ City]],"Country/region",TRUE)</f>
        <v>#VALUE!</v>
      </c>
      <c r="K239" t="e" vm="8">
        <v>#VALUE!</v>
      </c>
      <c r="L239">
        <f>Table1[[#This Row],[Price]]*Table1[[#This Row],[Quantity]]</f>
        <v>2000.1000000000001</v>
      </c>
    </row>
    <row r="240" spans="2:12" x14ac:dyDescent="0.25">
      <c r="B240" s="1">
        <v>10694</v>
      </c>
      <c r="C240" s="2">
        <v>44920</v>
      </c>
      <c r="D240" t="s">
        <v>7</v>
      </c>
      <c r="E240" s="1">
        <v>4.99</v>
      </c>
      <c r="F240" s="6">
        <v>201</v>
      </c>
      <c r="G240" s="1" t="s">
        <v>8</v>
      </c>
      <c r="H240" s="1" t="s">
        <v>9</v>
      </c>
      <c r="I240" t="s">
        <v>0</v>
      </c>
      <c r="J240" t="e" cm="1" vm="7">
        <f t="array" ref="J240">_FV(Table1[[#This Row],[ City]],"Country/region",TRUE)</f>
        <v>#VALUE!</v>
      </c>
      <c r="K240" t="e" vm="8">
        <v>#VALUE!</v>
      </c>
      <c r="L240">
        <f>Table1[[#This Row],[Price]]*Table1[[#This Row],[Quantity]]</f>
        <v>1002.99</v>
      </c>
    </row>
    <row r="241" spans="2:12" x14ac:dyDescent="0.25">
      <c r="B241" s="1">
        <v>10695</v>
      </c>
      <c r="C241" s="2">
        <v>44921</v>
      </c>
      <c r="D241" t="s">
        <v>6</v>
      </c>
      <c r="E241" s="1">
        <v>12.99</v>
      </c>
      <c r="F241" s="6">
        <v>693</v>
      </c>
      <c r="G241" s="1" t="s">
        <v>8</v>
      </c>
      <c r="H241" s="1" t="s">
        <v>9</v>
      </c>
      <c r="I241" t="s">
        <v>0</v>
      </c>
      <c r="J241" t="e" cm="1" vm="7">
        <f t="array" ref="J241">_FV(Table1[[#This Row],[ City]],"Country/region",TRUE)</f>
        <v>#VALUE!</v>
      </c>
      <c r="K241" t="e" vm="8">
        <v>#VALUE!</v>
      </c>
      <c r="L241">
        <f>Table1[[#This Row],[Price]]*Table1[[#This Row],[Quantity]]</f>
        <v>9002.07</v>
      </c>
    </row>
    <row r="242" spans="2:12" x14ac:dyDescent="0.25">
      <c r="B242" s="1">
        <v>10696</v>
      </c>
      <c r="C242" s="2">
        <v>44921</v>
      </c>
      <c r="D242" t="s">
        <v>5</v>
      </c>
      <c r="E242" s="1">
        <v>9.9499999999999993</v>
      </c>
      <c r="F242" s="6">
        <v>282</v>
      </c>
      <c r="G242" s="1" t="s">
        <v>8</v>
      </c>
      <c r="H242" s="1" t="s">
        <v>9</v>
      </c>
      <c r="I242" t="s">
        <v>0</v>
      </c>
      <c r="J242" t="e" cm="1" vm="7">
        <f t="array" ref="J242">_FV(Table1[[#This Row],[ City]],"Country/region",TRUE)</f>
        <v>#VALUE!</v>
      </c>
      <c r="K242" t="e" vm="8">
        <v>#VALUE!</v>
      </c>
      <c r="L242">
        <f>Table1[[#This Row],[Price]]*Table1[[#This Row],[Quantity]]</f>
        <v>2805.8999999999996</v>
      </c>
    </row>
    <row r="243" spans="2:12" x14ac:dyDescent="0.25">
      <c r="B243" s="1">
        <v>10697</v>
      </c>
      <c r="C243" s="2">
        <v>44921</v>
      </c>
      <c r="D243" t="s">
        <v>4</v>
      </c>
      <c r="E243" s="1">
        <v>3.49</v>
      </c>
      <c r="F243" s="6">
        <v>631</v>
      </c>
      <c r="G243" s="1" t="s">
        <v>8</v>
      </c>
      <c r="H243" s="1" t="s">
        <v>9</v>
      </c>
      <c r="I243" t="s">
        <v>0</v>
      </c>
      <c r="J243" t="e" cm="1" vm="7">
        <f t="array" ref="J243">_FV(Table1[[#This Row],[ City]],"Country/region",TRUE)</f>
        <v>#VALUE!</v>
      </c>
      <c r="K243" t="e" vm="8">
        <v>#VALUE!</v>
      </c>
      <c r="L243">
        <f>Table1[[#This Row],[Price]]*Table1[[#This Row],[Quantity]]</f>
        <v>2202.19</v>
      </c>
    </row>
    <row r="244" spans="2:12" x14ac:dyDescent="0.25">
      <c r="B244" s="1">
        <v>10698</v>
      </c>
      <c r="C244" s="2">
        <v>44921</v>
      </c>
      <c r="D244" t="s">
        <v>3</v>
      </c>
      <c r="E244" s="1">
        <v>2.95</v>
      </c>
      <c r="F244" s="6">
        <v>678</v>
      </c>
      <c r="G244" s="1" t="s">
        <v>8</v>
      </c>
      <c r="H244" s="1" t="s">
        <v>9</v>
      </c>
      <c r="I244" t="s">
        <v>0</v>
      </c>
      <c r="J244" t="e" cm="1" vm="7">
        <f t="array" ref="J244">_FV(Table1[[#This Row],[ City]],"Country/region",TRUE)</f>
        <v>#VALUE!</v>
      </c>
      <c r="K244" t="e" vm="8">
        <v>#VALUE!</v>
      </c>
      <c r="L244">
        <f>Table1[[#This Row],[Price]]*Table1[[#This Row],[Quantity]]</f>
        <v>2000.1000000000001</v>
      </c>
    </row>
    <row r="245" spans="2:12" x14ac:dyDescent="0.25">
      <c r="B245" s="1">
        <v>10699</v>
      </c>
      <c r="C245" s="2">
        <v>44921</v>
      </c>
      <c r="D245" t="s">
        <v>7</v>
      </c>
      <c r="E245" s="1">
        <v>4.99</v>
      </c>
      <c r="F245" s="6">
        <v>201</v>
      </c>
      <c r="G245" s="1" t="s">
        <v>8</v>
      </c>
      <c r="H245" s="1" t="s">
        <v>9</v>
      </c>
      <c r="I245" t="s">
        <v>0</v>
      </c>
      <c r="J245" t="e" cm="1" vm="7">
        <f t="array" ref="J245">_FV(Table1[[#This Row],[ City]],"Country/region",TRUE)</f>
        <v>#VALUE!</v>
      </c>
      <c r="K245" t="e" vm="8">
        <v>#VALUE!</v>
      </c>
      <c r="L245">
        <f>Table1[[#This Row],[Price]]*Table1[[#This Row],[Quantity]]</f>
        <v>1002.99</v>
      </c>
    </row>
    <row r="246" spans="2:12" x14ac:dyDescent="0.25">
      <c r="B246" s="1">
        <v>10700</v>
      </c>
      <c r="C246" s="2">
        <v>44922</v>
      </c>
      <c r="D246" t="s">
        <v>6</v>
      </c>
      <c r="E246" s="1">
        <v>12.99</v>
      </c>
      <c r="F246" s="6">
        <v>693</v>
      </c>
      <c r="G246" s="1" t="s">
        <v>8</v>
      </c>
      <c r="H246" s="1" t="s">
        <v>9</v>
      </c>
      <c r="I246" t="s">
        <v>0</v>
      </c>
      <c r="J246" t="e" cm="1" vm="7">
        <f t="array" ref="J246">_FV(Table1[[#This Row],[ City]],"Country/region",TRUE)</f>
        <v>#VALUE!</v>
      </c>
      <c r="K246" t="e" vm="8">
        <v>#VALUE!</v>
      </c>
      <c r="L246">
        <f>Table1[[#This Row],[Price]]*Table1[[#This Row],[Quantity]]</f>
        <v>9002.07</v>
      </c>
    </row>
    <row r="247" spans="2:12" x14ac:dyDescent="0.25">
      <c r="B247" s="1">
        <v>10701</v>
      </c>
      <c r="C247" s="2">
        <v>44922</v>
      </c>
      <c r="D247" t="s">
        <v>5</v>
      </c>
      <c r="E247" s="1">
        <v>9.9499999999999993</v>
      </c>
      <c r="F247" s="6">
        <v>282</v>
      </c>
      <c r="G247" s="1" t="s">
        <v>8</v>
      </c>
      <c r="H247" s="1" t="s">
        <v>9</v>
      </c>
      <c r="I247" t="s">
        <v>0</v>
      </c>
      <c r="J247" t="e" cm="1" vm="7">
        <f t="array" ref="J247">_FV(Table1[[#This Row],[ City]],"Country/region",TRUE)</f>
        <v>#VALUE!</v>
      </c>
      <c r="K247" t="e" vm="8">
        <v>#VALUE!</v>
      </c>
      <c r="L247">
        <f>Table1[[#This Row],[Price]]*Table1[[#This Row],[Quantity]]</f>
        <v>2805.8999999999996</v>
      </c>
    </row>
    <row r="248" spans="2:12" x14ac:dyDescent="0.25">
      <c r="B248" s="1">
        <v>10702</v>
      </c>
      <c r="C248" s="2">
        <v>44922</v>
      </c>
      <c r="D248" t="s">
        <v>4</v>
      </c>
      <c r="E248" s="1">
        <v>3.49</v>
      </c>
      <c r="F248" s="6">
        <v>631</v>
      </c>
      <c r="G248" s="1" t="s">
        <v>8</v>
      </c>
      <c r="H248" s="1" t="s">
        <v>9</v>
      </c>
      <c r="I248" t="s">
        <v>0</v>
      </c>
      <c r="J248" t="e" cm="1" vm="7">
        <f t="array" ref="J248">_FV(Table1[[#This Row],[ City]],"Country/region",TRUE)</f>
        <v>#VALUE!</v>
      </c>
      <c r="K248" t="e" vm="8">
        <v>#VALUE!</v>
      </c>
      <c r="L248">
        <f>Table1[[#This Row],[Price]]*Table1[[#This Row],[Quantity]]</f>
        <v>2202.19</v>
      </c>
    </row>
    <row r="249" spans="2:12" x14ac:dyDescent="0.25">
      <c r="B249" s="1">
        <v>10703</v>
      </c>
      <c r="C249" s="2">
        <v>44922</v>
      </c>
      <c r="D249" t="s">
        <v>3</v>
      </c>
      <c r="E249" s="1">
        <v>2.95</v>
      </c>
      <c r="F249" s="6">
        <v>678</v>
      </c>
      <c r="G249" s="1" t="s">
        <v>8</v>
      </c>
      <c r="H249" s="1" t="s">
        <v>1</v>
      </c>
      <c r="I249" t="s">
        <v>0</v>
      </c>
      <c r="J249" t="e" cm="1" vm="7">
        <f t="array" ref="J249">_FV(Table1[[#This Row],[ City]],"Country/region",TRUE)</f>
        <v>#VALUE!</v>
      </c>
      <c r="K249" t="e" vm="8">
        <v>#VALUE!</v>
      </c>
      <c r="L249">
        <f>Table1[[#This Row],[Price]]*Table1[[#This Row],[Quantity]]</f>
        <v>2000.1000000000001</v>
      </c>
    </row>
    <row r="250" spans="2:12" x14ac:dyDescent="0.25">
      <c r="B250" s="1">
        <v>10704</v>
      </c>
      <c r="C250" s="2">
        <v>44922</v>
      </c>
      <c r="D250" t="s">
        <v>7</v>
      </c>
      <c r="E250" s="1">
        <v>4.99</v>
      </c>
      <c r="F250" s="6">
        <v>201</v>
      </c>
      <c r="G250" s="1" t="s">
        <v>2</v>
      </c>
      <c r="H250" s="1" t="s">
        <v>1</v>
      </c>
      <c r="I250" t="s">
        <v>0</v>
      </c>
      <c r="J250" t="e" cm="1" vm="7">
        <f t="array" ref="J250">_FV(Table1[[#This Row],[ City]],"Country/region",TRUE)</f>
        <v>#VALUE!</v>
      </c>
      <c r="K250" t="e" vm="8">
        <v>#VALUE!</v>
      </c>
      <c r="L250">
        <f>Table1[[#This Row],[Price]]*Table1[[#This Row],[Quantity]]</f>
        <v>1002.99</v>
      </c>
    </row>
    <row r="251" spans="2:12" x14ac:dyDescent="0.25">
      <c r="B251" s="1">
        <v>10705</v>
      </c>
      <c r="C251" s="2">
        <v>44923</v>
      </c>
      <c r="D251" t="s">
        <v>6</v>
      </c>
      <c r="E251" s="1">
        <v>12.99</v>
      </c>
      <c r="F251" s="6">
        <v>724</v>
      </c>
      <c r="G251" s="1" t="s">
        <v>2</v>
      </c>
      <c r="H251" s="1" t="s">
        <v>1</v>
      </c>
      <c r="I251" t="s">
        <v>0</v>
      </c>
      <c r="J251" t="e" cm="1" vm="7">
        <f t="array" ref="J251">_FV(Table1[[#This Row],[ City]],"Country/region",TRUE)</f>
        <v>#VALUE!</v>
      </c>
      <c r="K251" t="e" vm="8">
        <v>#VALUE!</v>
      </c>
      <c r="L251">
        <f>Table1[[#This Row],[Price]]*Table1[[#This Row],[Quantity]]</f>
        <v>9404.76</v>
      </c>
    </row>
    <row r="252" spans="2:12" x14ac:dyDescent="0.25">
      <c r="B252" s="1">
        <v>10706</v>
      </c>
      <c r="C252" s="2">
        <v>44923</v>
      </c>
      <c r="D252" t="s">
        <v>5</v>
      </c>
      <c r="E252" s="1">
        <v>9.9499999999999993</v>
      </c>
      <c r="F252" s="6">
        <v>302</v>
      </c>
      <c r="G252" s="1" t="s">
        <v>2</v>
      </c>
      <c r="H252" s="1" t="s">
        <v>1</v>
      </c>
      <c r="I252" t="s">
        <v>0</v>
      </c>
      <c r="J252" t="e" cm="1" vm="7">
        <f t="array" ref="J252">_FV(Table1[[#This Row],[ City]],"Country/region",TRUE)</f>
        <v>#VALUE!</v>
      </c>
      <c r="K252" t="e" vm="8">
        <v>#VALUE!</v>
      </c>
      <c r="L252">
        <f>Table1[[#This Row],[Price]]*Table1[[#This Row],[Quantity]]</f>
        <v>3004.8999999999996</v>
      </c>
    </row>
    <row r="253" spans="2:12" x14ac:dyDescent="0.25">
      <c r="B253" s="1">
        <v>10707</v>
      </c>
      <c r="C253" s="2">
        <v>44923</v>
      </c>
      <c r="D253" t="s">
        <v>4</v>
      </c>
      <c r="E253" s="1">
        <v>3.49</v>
      </c>
      <c r="F253" s="6">
        <v>631</v>
      </c>
      <c r="G253" s="1" t="s">
        <v>2</v>
      </c>
      <c r="H253" s="1" t="s">
        <v>1</v>
      </c>
      <c r="I253" t="s">
        <v>0</v>
      </c>
      <c r="J253" t="e" cm="1" vm="7">
        <f t="array" ref="J253">_FV(Table1[[#This Row],[ City]],"Country/region",TRUE)</f>
        <v>#VALUE!</v>
      </c>
      <c r="K253" t="e" vm="8">
        <v>#VALUE!</v>
      </c>
      <c r="L253">
        <f>Table1[[#This Row],[Price]]*Table1[[#This Row],[Quantity]]</f>
        <v>2202.19</v>
      </c>
    </row>
    <row r="254" spans="2:12" x14ac:dyDescent="0.25">
      <c r="B254" s="1">
        <v>10708</v>
      </c>
      <c r="C254" s="2">
        <v>44923</v>
      </c>
      <c r="D254" t="s">
        <v>3</v>
      </c>
      <c r="E254" s="1">
        <v>2.95</v>
      </c>
      <c r="F254" s="6">
        <v>678</v>
      </c>
      <c r="G254" s="1" t="s">
        <v>2</v>
      </c>
      <c r="H254" s="1" t="s">
        <v>1</v>
      </c>
      <c r="I254" t="s">
        <v>0</v>
      </c>
      <c r="J254" t="e" cm="1" vm="7">
        <f t="array" ref="J254">_FV(Table1[[#This Row],[ City]],"Country/region",TRUE)</f>
        <v>#VALUE!</v>
      </c>
      <c r="K254" t="e" vm="8">
        <v>#VALUE!</v>
      </c>
      <c r="L254">
        <f>Table1[[#This Row],[Price]]*Table1[[#This Row],[Quantity]]</f>
        <v>2000.1000000000001</v>
      </c>
    </row>
    <row r="255" spans="2:12" x14ac:dyDescent="0.25">
      <c r="B255" s="1">
        <v>10709</v>
      </c>
      <c r="C255" s="2">
        <v>44923</v>
      </c>
      <c r="D255" t="s">
        <v>7</v>
      </c>
      <c r="E255" s="1">
        <v>4.99</v>
      </c>
      <c r="F255" s="6">
        <v>201</v>
      </c>
      <c r="G255" s="1" t="s">
        <v>2</v>
      </c>
      <c r="H255" s="1" t="s">
        <v>1</v>
      </c>
      <c r="I255" t="s">
        <v>0</v>
      </c>
      <c r="J255" t="e" cm="1" vm="7">
        <f t="array" ref="J255">_FV(Table1[[#This Row],[ City]],"Country/region",TRUE)</f>
        <v>#VALUE!</v>
      </c>
      <c r="K255" t="e" vm="8">
        <v>#VALUE!</v>
      </c>
      <c r="L255">
        <f>Table1[[#This Row],[Price]]*Table1[[#This Row],[Quantity]]</f>
        <v>1002.99</v>
      </c>
    </row>
    <row r="256" spans="2:12" x14ac:dyDescent="0.25">
      <c r="B256" s="1">
        <v>10710</v>
      </c>
      <c r="C256" s="2">
        <v>44924</v>
      </c>
      <c r="D256" t="s">
        <v>6</v>
      </c>
      <c r="E256" s="1">
        <v>12.99</v>
      </c>
      <c r="F256" s="6">
        <v>755</v>
      </c>
      <c r="G256" s="1" t="s">
        <v>2</v>
      </c>
      <c r="H256" s="1" t="s">
        <v>1</v>
      </c>
      <c r="I256" t="s">
        <v>0</v>
      </c>
      <c r="J256" t="e" cm="1" vm="7">
        <f t="array" ref="J256">_FV(Table1[[#This Row],[ City]],"Country/region",TRUE)</f>
        <v>#VALUE!</v>
      </c>
      <c r="K256" t="e" vm="8">
        <v>#VALUE!</v>
      </c>
      <c r="L256">
        <f>Table1[[#This Row],[Price]]*Table1[[#This Row],[Quantity]]</f>
        <v>9807.4500000000007</v>
      </c>
    </row>
    <row r="257" spans="2:12" x14ac:dyDescent="0.25">
      <c r="B257" s="1">
        <v>10711</v>
      </c>
      <c r="C257" s="2">
        <v>44924</v>
      </c>
      <c r="D257" t="s">
        <v>5</v>
      </c>
      <c r="E257" s="1">
        <v>9.9499999999999993</v>
      </c>
      <c r="F257" s="6">
        <v>282</v>
      </c>
      <c r="G257" s="1" t="s">
        <v>2</v>
      </c>
      <c r="H257" s="1" t="s">
        <v>1</v>
      </c>
      <c r="I257" t="s">
        <v>0</v>
      </c>
      <c r="J257" t="e" cm="1" vm="7">
        <f t="array" ref="J257">_FV(Table1[[#This Row],[ City]],"Country/region",TRUE)</f>
        <v>#VALUE!</v>
      </c>
      <c r="K257" t="e" vm="8">
        <v>#VALUE!</v>
      </c>
      <c r="L257">
        <f>Table1[[#This Row],[Price]]*Table1[[#This Row],[Quantity]]</f>
        <v>2805.8999999999996</v>
      </c>
    </row>
    <row r="258" spans="2:12" x14ac:dyDescent="0.25">
      <c r="B258" s="1">
        <v>10712</v>
      </c>
      <c r="C258" s="2">
        <v>44924</v>
      </c>
      <c r="D258" t="s">
        <v>4</v>
      </c>
      <c r="E258" s="1">
        <v>3.49</v>
      </c>
      <c r="F258" s="6">
        <v>631</v>
      </c>
      <c r="G258" s="1" t="s">
        <v>2</v>
      </c>
      <c r="H258" s="1" t="s">
        <v>1</v>
      </c>
      <c r="I258" t="s">
        <v>0</v>
      </c>
      <c r="J258" t="e" cm="1" vm="7">
        <f t="array" ref="J258">_FV(Table1[[#This Row],[ City]],"Country/region",TRUE)</f>
        <v>#VALUE!</v>
      </c>
      <c r="K258" t="e" vm="8">
        <v>#VALUE!</v>
      </c>
      <c r="L258">
        <f>Table1[[#This Row],[Price]]*Table1[[#This Row],[Quantity]]</f>
        <v>2202.19</v>
      </c>
    </row>
    <row r="259" spans="2:12" x14ac:dyDescent="0.25">
      <c r="B259" s="1">
        <v>10713</v>
      </c>
      <c r="C259" s="2">
        <v>44924</v>
      </c>
      <c r="D259" t="s">
        <v>3</v>
      </c>
      <c r="E259" s="1">
        <v>2.95</v>
      </c>
      <c r="F259" s="6">
        <v>678</v>
      </c>
      <c r="G259" s="1" t="s">
        <v>2</v>
      </c>
      <c r="H259" s="1" t="s">
        <v>1</v>
      </c>
      <c r="I259" t="s">
        <v>0</v>
      </c>
      <c r="J259" t="e" cm="1" vm="7">
        <f t="array" ref="J259">_FV(Table1[[#This Row],[ City]],"Country/region",TRUE)</f>
        <v>#VALUE!</v>
      </c>
      <c r="K259" t="e" vm="8">
        <v>#VALUE!</v>
      </c>
      <c r="L259">
        <f>Table1[[#This Row],[Price]]*Table1[[#This Row],[Quantity]]</f>
        <v>2000.1000000000001</v>
      </c>
    </row>
  </sheetData>
  <phoneticPr fontId="6" type="noConversion"/>
  <pageMargins left="0.7" right="0.7" top="0.75" bottom="0.75" header="0.3" footer="0.3"/>
  <pageSetup paperSize="9" orientation="portrait"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50CC6-9543-4757-842D-D7C4FE213145}">
  <dimension ref="A1:D38"/>
  <sheetViews>
    <sheetView topLeftCell="A12" workbookViewId="0">
      <selection activeCell="C26" sqref="C26"/>
    </sheetView>
  </sheetViews>
  <sheetFormatPr defaultRowHeight="15.75" x14ac:dyDescent="0.25"/>
  <cols>
    <col min="1" max="1" width="18" bestFit="1" customWidth="1"/>
    <col min="2" max="2" width="14.875" bestFit="1" customWidth="1"/>
    <col min="3" max="3" width="21.25" customWidth="1"/>
    <col min="4" max="4" width="15.125" bestFit="1" customWidth="1"/>
  </cols>
  <sheetData>
    <row r="1" spans="1:2" ht="21" x14ac:dyDescent="0.35">
      <c r="A1" s="25" t="s">
        <v>68</v>
      </c>
    </row>
    <row r="3" spans="1:2" x14ac:dyDescent="0.25">
      <c r="A3" s="7" t="s">
        <v>69</v>
      </c>
    </row>
    <row r="4" spans="1:2" x14ac:dyDescent="0.25">
      <c r="A4" s="9" t="s">
        <v>72</v>
      </c>
    </row>
    <row r="5" spans="1:2" x14ac:dyDescent="0.25">
      <c r="A5" s="9" t="s">
        <v>73</v>
      </c>
    </row>
    <row r="6" spans="1:2" x14ac:dyDescent="0.25">
      <c r="A6" s="26" t="s">
        <v>22</v>
      </c>
      <c r="B6" t="s">
        <v>76</v>
      </c>
    </row>
    <row r="7" spans="1:2" x14ac:dyDescent="0.25">
      <c r="A7" s="30" t="s">
        <v>3</v>
      </c>
      <c r="B7" s="30">
        <v>35666</v>
      </c>
    </row>
    <row r="8" spans="1:2" x14ac:dyDescent="0.25">
      <c r="A8" t="s">
        <v>4</v>
      </c>
      <c r="B8">
        <v>32067</v>
      </c>
    </row>
    <row r="9" spans="1:2" x14ac:dyDescent="0.25">
      <c r="A9" s="28" t="s">
        <v>6</v>
      </c>
      <c r="B9" s="28">
        <v>29572</v>
      </c>
    </row>
    <row r="10" spans="1:2" x14ac:dyDescent="0.25">
      <c r="A10" t="s">
        <v>5</v>
      </c>
      <c r="B10">
        <v>11184</v>
      </c>
    </row>
    <row r="11" spans="1:2" x14ac:dyDescent="0.25">
      <c r="A11" t="s">
        <v>7</v>
      </c>
      <c r="B11">
        <v>10050</v>
      </c>
    </row>
    <row r="13" spans="1:2" x14ac:dyDescent="0.25">
      <c r="A13" s="7" t="s">
        <v>78</v>
      </c>
    </row>
    <row r="14" spans="1:2" x14ac:dyDescent="0.25">
      <c r="A14" t="s">
        <v>77</v>
      </c>
    </row>
    <row r="15" spans="1:2" x14ac:dyDescent="0.25">
      <c r="A15" s="29">
        <v>812135.12999999872</v>
      </c>
    </row>
    <row r="17" spans="1:4" x14ac:dyDescent="0.25">
      <c r="A17" s="7" t="s">
        <v>79</v>
      </c>
    </row>
    <row r="18" spans="1:4" x14ac:dyDescent="0.25">
      <c r="A18" s="26" t="s">
        <v>18</v>
      </c>
      <c r="B18" t="s">
        <v>74</v>
      </c>
      <c r="C18" t="s">
        <v>75</v>
      </c>
    </row>
    <row r="19" spans="1:4" x14ac:dyDescent="0.25">
      <c r="A19" s="7" t="s">
        <v>13</v>
      </c>
      <c r="B19" s="29">
        <v>403812.85000000003</v>
      </c>
      <c r="C19" s="31">
        <v>0.49722371940738486</v>
      </c>
    </row>
    <row r="20" spans="1:4" x14ac:dyDescent="0.25">
      <c r="A20" t="s">
        <v>9</v>
      </c>
      <c r="B20" s="29">
        <v>239494.15</v>
      </c>
      <c r="C20" s="27">
        <v>0.29489445925088847</v>
      </c>
    </row>
    <row r="21" spans="1:4" x14ac:dyDescent="0.25">
      <c r="A21" t="s">
        <v>1</v>
      </c>
      <c r="B21" s="29">
        <v>168828.13000000003</v>
      </c>
      <c r="C21" s="27">
        <v>0.20788182134172675</v>
      </c>
    </row>
    <row r="24" spans="1:4" ht="21" x14ac:dyDescent="0.35">
      <c r="A24" s="33" t="s">
        <v>80</v>
      </c>
    </row>
    <row r="25" spans="1:4" x14ac:dyDescent="0.25">
      <c r="D25" s="9" t="s">
        <v>82</v>
      </c>
    </row>
    <row r="26" spans="1:4" x14ac:dyDescent="0.25">
      <c r="A26" s="8" t="s">
        <v>81</v>
      </c>
      <c r="B26" s="32" t="s">
        <v>15</v>
      </c>
      <c r="D26" t="str" cm="1">
        <f t="array" ref="D26:D30">_xlfn.UNIQUE(Table1[Manager])</f>
        <v>Tom Jackson</v>
      </c>
    </row>
    <row r="27" spans="1:4" x14ac:dyDescent="0.25">
      <c r="D27" t="str">
        <v>Pablo Perez</v>
      </c>
    </row>
    <row r="28" spans="1:4" x14ac:dyDescent="0.25">
      <c r="A28" s="66" t="s">
        <v>83</v>
      </c>
      <c r="B28" s="66"/>
      <c r="D28" t="str">
        <v>Joao Silva</v>
      </c>
    </row>
    <row r="29" spans="1:4" x14ac:dyDescent="0.25">
      <c r="A29" s="7" t="s">
        <v>84</v>
      </c>
      <c r="B29" t="e" vm="9">
        <f>_xlfn.XLOOKUP('Analysis and Basic Dashboard'!B26,Table1[Manager],Table1[Country/region])</f>
        <v>#VALUE!</v>
      </c>
      <c r="D29" t="str">
        <v>Walter Muller</v>
      </c>
    </row>
    <row r="30" spans="1:4" x14ac:dyDescent="0.25">
      <c r="A30" s="7" t="s">
        <v>16</v>
      </c>
      <c r="B30" t="e" vm="10">
        <f>_xlfn.XLOOKUP(B26,Table1[Manager],Table1[[ City]])</f>
        <v>#VALUE!</v>
      </c>
      <c r="D30" t="str">
        <v>Remy Monet</v>
      </c>
    </row>
    <row r="32" spans="1:4" x14ac:dyDescent="0.25">
      <c r="A32" s="66" t="s">
        <v>71</v>
      </c>
      <c r="B32" s="66"/>
    </row>
    <row r="33" spans="1:4" x14ac:dyDescent="0.25">
      <c r="A33" s="7" t="s">
        <v>4</v>
      </c>
      <c r="B33" s="34">
        <f>SUMIFS(Table1[Revenue], Table1[Manager],'Analysis and Basic Dashboard'!$B$26, Table1[Product],'Analysis and Basic Dashboard'!A33)</f>
        <v>13014.210000000003</v>
      </c>
      <c r="D33" s="9" t="s">
        <v>85</v>
      </c>
    </row>
    <row r="34" spans="1:4" x14ac:dyDescent="0.25">
      <c r="A34" s="7" t="s">
        <v>3</v>
      </c>
      <c r="B34" s="34">
        <f>SUMIFS(Table1[Revenue], Table1[Manager],'Analysis and Basic Dashboard'!$B$26, Table1[Product],'Analysis and Basic Dashboard'!A34)</f>
        <v>10401.700000000001</v>
      </c>
    </row>
    <row r="35" spans="1:4" x14ac:dyDescent="0.25">
      <c r="A35" s="7" t="s">
        <v>7</v>
      </c>
      <c r="B35" s="34">
        <f>SUMIFS(Table1[Revenue], Table1[Manager],'Analysis and Basic Dashboard'!$B$26, Table1[Product],'Analysis and Basic Dashboard'!A35)</f>
        <v>5014.95</v>
      </c>
    </row>
    <row r="36" spans="1:4" x14ac:dyDescent="0.25">
      <c r="A36" s="7" t="s">
        <v>6</v>
      </c>
      <c r="B36" s="34">
        <f>SUMIFS(Table1[Revenue], Table1[Manager],'Analysis and Basic Dashboard'!$B$26, Table1[Product],'Analysis and Basic Dashboard'!A36)</f>
        <v>39437.640000000007</v>
      </c>
    </row>
    <row r="37" spans="1:4" ht="16.5" thickBot="1" x14ac:dyDescent="0.3">
      <c r="A37" s="7" t="s">
        <v>5</v>
      </c>
      <c r="B37" s="34">
        <f>SUMIFS(Table1[Revenue], Table1[Manager],'Analysis and Basic Dashboard'!$B$26, Table1[Product],'Analysis and Basic Dashboard'!A37)</f>
        <v>12059.4</v>
      </c>
    </row>
    <row r="38" spans="1:4" ht="16.5" thickTop="1" x14ac:dyDescent="0.25">
      <c r="A38" s="35" t="s">
        <v>86</v>
      </c>
      <c r="B38" s="36">
        <f>SUM(B33:B37)</f>
        <v>79927.900000000009</v>
      </c>
    </row>
  </sheetData>
  <mergeCells count="2">
    <mergeCell ref="A28:B28"/>
    <mergeCell ref="A32:B32"/>
  </mergeCells>
  <conditionalFormatting sqref="B33:B37">
    <cfRule type="dataBar" priority="1">
      <dataBar>
        <cfvo type="min"/>
        <cfvo type="max"/>
        <color rgb="FF63C384"/>
      </dataBar>
      <extLst>
        <ext xmlns:x14="http://schemas.microsoft.com/office/spreadsheetml/2009/9/main" uri="{B025F937-C7B1-47D3-B67F-A62EFF666E3E}">
          <x14:id>{82D4BF31-173B-48A6-8FCF-320D19D7AA7F}</x14:id>
        </ext>
      </extLst>
    </cfRule>
  </conditionalFormatting>
  <dataValidations count="1">
    <dataValidation type="list" allowBlank="1" showInputMessage="1" showErrorMessage="1" sqref="B26" xr:uid="{7F04910A-80CE-4BE3-8DC0-CF19F72869E2}">
      <formula1>_xlfn.ANCHORARRAY($D$26)</formula1>
    </dataValidation>
  </dataValidations>
  <pageMargins left="0.7" right="0.7" top="0.75" bottom="0.75" header="0.3" footer="0.3"/>
  <legacyDrawing r:id="rId4"/>
  <extLst>
    <ext xmlns:x14="http://schemas.microsoft.com/office/spreadsheetml/2009/9/main" uri="{78C0D931-6437-407d-A8EE-F0AAD7539E65}">
      <x14:conditionalFormattings>
        <x14:conditionalFormatting xmlns:xm="http://schemas.microsoft.com/office/excel/2006/main">
          <x14:cfRule type="dataBar" id="{82D4BF31-173B-48A6-8FCF-320D19D7AA7F}">
            <x14:dataBar minLength="0" maxLength="100" border="1" negativeBarBorderColorSameAsPositive="0">
              <x14:cfvo type="autoMin"/>
              <x14:cfvo type="autoMax"/>
              <x14:borderColor rgb="FF63C384"/>
              <x14:negativeFillColor rgb="FFFF0000"/>
              <x14:negativeBorderColor rgb="FFFF0000"/>
              <x14:axisColor rgb="FF000000"/>
            </x14:dataBar>
          </x14:cfRule>
          <xm:sqref>B33:B37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AA97C-F7DD-46B4-AB8E-F1748AA91F03}">
  <dimension ref="B2:F55"/>
  <sheetViews>
    <sheetView showGridLines="0" zoomScale="120" zoomScaleNormal="120" workbookViewId="0">
      <selection activeCell="B2" sqref="B2:C2"/>
    </sheetView>
  </sheetViews>
  <sheetFormatPr defaultColWidth="11.125" defaultRowHeight="15.75" x14ac:dyDescent="0.25"/>
  <cols>
    <col min="1" max="1" width="3.625" customWidth="1"/>
    <col min="3" max="3" width="18.625" bestFit="1" customWidth="1"/>
  </cols>
  <sheetData>
    <row r="2" spans="2:3" x14ac:dyDescent="0.25">
      <c r="B2" s="67" t="s">
        <v>180</v>
      </c>
      <c r="C2" s="67"/>
    </row>
    <row r="3" spans="2:3" x14ac:dyDescent="0.25">
      <c r="B3" s="46" t="s">
        <v>23</v>
      </c>
      <c r="C3" s="45" t="s">
        <v>179</v>
      </c>
    </row>
    <row r="4" spans="2:3" x14ac:dyDescent="0.25">
      <c r="B4" s="39">
        <v>44926</v>
      </c>
      <c r="C4" s="44">
        <v>4899</v>
      </c>
    </row>
    <row r="5" spans="2:3" x14ac:dyDescent="0.25">
      <c r="B5" s="39">
        <v>44834</v>
      </c>
      <c r="C5" s="44">
        <v>5123</v>
      </c>
    </row>
    <row r="6" spans="2:3" x14ac:dyDescent="0.25">
      <c r="B6" s="39">
        <v>44742</v>
      </c>
      <c r="C6" s="44">
        <v>6689</v>
      </c>
    </row>
    <row r="7" spans="2:3" x14ac:dyDescent="0.25">
      <c r="B7" s="39">
        <v>44651</v>
      </c>
      <c r="C7" s="44">
        <v>4199</v>
      </c>
    </row>
    <row r="8" spans="2:3" x14ac:dyDescent="0.25">
      <c r="B8" s="39">
        <v>44561</v>
      </c>
      <c r="C8" s="44">
        <v>3889</v>
      </c>
    </row>
    <row r="9" spans="2:3" x14ac:dyDescent="0.25">
      <c r="B9" s="39">
        <v>44469</v>
      </c>
      <c r="C9" s="44">
        <v>3946</v>
      </c>
    </row>
    <row r="10" spans="2:3" x14ac:dyDescent="0.25">
      <c r="B10" s="39">
        <v>44377</v>
      </c>
      <c r="C10" s="44">
        <v>6587</v>
      </c>
    </row>
    <row r="11" spans="2:3" x14ac:dyDescent="0.25">
      <c r="B11" s="39">
        <v>44286</v>
      </c>
      <c r="C11" s="44">
        <v>3789</v>
      </c>
    </row>
    <row r="12" spans="2:3" x14ac:dyDescent="0.25">
      <c r="B12" s="39">
        <v>44196</v>
      </c>
      <c r="C12" s="44">
        <v>3523</v>
      </c>
    </row>
    <row r="13" spans="2:3" x14ac:dyDescent="0.25">
      <c r="B13" s="39">
        <v>44104</v>
      </c>
      <c r="C13" s="44">
        <v>3999</v>
      </c>
    </row>
    <row r="14" spans="2:3" x14ac:dyDescent="0.25">
      <c r="B14" s="39">
        <v>44012</v>
      </c>
      <c r="C14" s="44">
        <v>5663</v>
      </c>
    </row>
    <row r="15" spans="2:3" x14ac:dyDescent="0.25">
      <c r="B15" s="39">
        <v>43921</v>
      </c>
      <c r="C15" s="44">
        <v>3789</v>
      </c>
    </row>
    <row r="16" spans="2:3" x14ac:dyDescent="0.25">
      <c r="B16" s="39">
        <v>43830</v>
      </c>
      <c r="C16" s="44">
        <v>4258</v>
      </c>
    </row>
    <row r="17" spans="2:6" x14ac:dyDescent="0.25">
      <c r="B17" s="39">
        <v>43738</v>
      </c>
      <c r="C17" s="44">
        <v>5548</v>
      </c>
    </row>
    <row r="18" spans="2:6" x14ac:dyDescent="0.25">
      <c r="B18" s="39">
        <v>43646</v>
      </c>
      <c r="C18" s="44">
        <v>6258</v>
      </c>
    </row>
    <row r="19" spans="2:6" x14ac:dyDescent="0.25">
      <c r="B19" s="39">
        <v>43555</v>
      </c>
      <c r="C19" s="44">
        <v>5012</v>
      </c>
    </row>
    <row r="20" spans="2:6" x14ac:dyDescent="0.25">
      <c r="E20" s="39"/>
      <c r="F20" s="43"/>
    </row>
    <row r="21" spans="2:6" x14ac:dyDescent="0.25">
      <c r="E21" s="39"/>
      <c r="F21" s="43"/>
    </row>
    <row r="22" spans="2:6" x14ac:dyDescent="0.25">
      <c r="E22" s="39"/>
      <c r="F22" s="43"/>
    </row>
    <row r="23" spans="2:6" x14ac:dyDescent="0.25">
      <c r="E23" s="39"/>
      <c r="F23" s="43"/>
    </row>
    <row r="24" spans="2:6" x14ac:dyDescent="0.25">
      <c r="E24" s="39"/>
      <c r="F24" s="43"/>
    </row>
    <row r="25" spans="2:6" x14ac:dyDescent="0.25">
      <c r="E25" s="39"/>
      <c r="F25" s="43"/>
    </row>
    <row r="26" spans="2:6" x14ac:dyDescent="0.25">
      <c r="E26" s="39"/>
      <c r="F26" s="43"/>
    </row>
    <row r="27" spans="2:6" x14ac:dyDescent="0.25">
      <c r="E27" s="39"/>
      <c r="F27" s="43"/>
    </row>
    <row r="28" spans="2:6" x14ac:dyDescent="0.25">
      <c r="E28" s="39"/>
      <c r="F28" s="43"/>
    </row>
    <row r="29" spans="2:6" x14ac:dyDescent="0.25">
      <c r="E29" s="39"/>
      <c r="F29" s="43"/>
    </row>
    <row r="30" spans="2:6" x14ac:dyDescent="0.25">
      <c r="E30" s="39"/>
      <c r="F30" s="43"/>
    </row>
    <row r="31" spans="2:6" x14ac:dyDescent="0.25">
      <c r="E31" s="39"/>
      <c r="F31" s="43"/>
    </row>
    <row r="32" spans="2:6" x14ac:dyDescent="0.25">
      <c r="E32" s="39"/>
      <c r="F32" s="43"/>
    </row>
    <row r="33" spans="5:6" x14ac:dyDescent="0.25">
      <c r="E33" s="39"/>
      <c r="F33" s="43"/>
    </row>
    <row r="34" spans="5:6" x14ac:dyDescent="0.25">
      <c r="E34" s="39"/>
      <c r="F34" s="43"/>
    </row>
    <row r="35" spans="5:6" x14ac:dyDescent="0.25">
      <c r="E35" s="39"/>
      <c r="F35" s="43"/>
    </row>
    <row r="36" spans="5:6" x14ac:dyDescent="0.25">
      <c r="E36" s="39"/>
      <c r="F36" s="43"/>
    </row>
    <row r="37" spans="5:6" x14ac:dyDescent="0.25">
      <c r="E37" s="39"/>
      <c r="F37" s="43"/>
    </row>
    <row r="38" spans="5:6" x14ac:dyDescent="0.25">
      <c r="E38" s="39"/>
      <c r="F38" s="43"/>
    </row>
    <row r="39" spans="5:6" x14ac:dyDescent="0.25">
      <c r="E39" s="39"/>
      <c r="F39" s="43"/>
    </row>
    <row r="40" spans="5:6" x14ac:dyDescent="0.25">
      <c r="E40" s="39"/>
      <c r="F40" s="43"/>
    </row>
    <row r="41" spans="5:6" x14ac:dyDescent="0.25">
      <c r="E41" s="39"/>
      <c r="F41" s="43"/>
    </row>
    <row r="42" spans="5:6" x14ac:dyDescent="0.25">
      <c r="E42" s="39"/>
      <c r="F42" s="43"/>
    </row>
    <row r="43" spans="5:6" x14ac:dyDescent="0.25">
      <c r="E43" s="39"/>
      <c r="F43" s="43"/>
    </row>
    <row r="44" spans="5:6" x14ac:dyDescent="0.25">
      <c r="E44" s="39"/>
      <c r="F44" s="43"/>
    </row>
    <row r="45" spans="5:6" x14ac:dyDescent="0.25">
      <c r="E45" s="39"/>
      <c r="F45" s="43"/>
    </row>
    <row r="46" spans="5:6" x14ac:dyDescent="0.25">
      <c r="E46" s="39"/>
      <c r="F46" s="43"/>
    </row>
    <row r="47" spans="5:6" x14ac:dyDescent="0.25">
      <c r="E47" s="39"/>
      <c r="F47" s="43"/>
    </row>
    <row r="48" spans="5:6" x14ac:dyDescent="0.25">
      <c r="E48" s="39"/>
      <c r="F48" s="43"/>
    </row>
    <row r="49" spans="5:6" x14ac:dyDescent="0.25">
      <c r="E49" s="39"/>
      <c r="F49" s="43"/>
    </row>
    <row r="50" spans="5:6" x14ac:dyDescent="0.25">
      <c r="E50" s="39"/>
      <c r="F50" s="43"/>
    </row>
    <row r="51" spans="5:6" x14ac:dyDescent="0.25">
      <c r="E51" s="39"/>
      <c r="F51" s="43"/>
    </row>
    <row r="52" spans="5:6" x14ac:dyDescent="0.25">
      <c r="E52" s="39"/>
      <c r="F52" s="43"/>
    </row>
    <row r="53" spans="5:6" x14ac:dyDescent="0.25">
      <c r="E53" s="39"/>
      <c r="F53" s="43"/>
    </row>
    <row r="54" spans="5:6" x14ac:dyDescent="0.25">
      <c r="E54" s="39"/>
      <c r="F54" s="43"/>
    </row>
    <row r="55" spans="5:6" x14ac:dyDescent="0.25">
      <c r="E55" s="39"/>
      <c r="F55" s="43"/>
    </row>
  </sheetData>
  <mergeCells count="1">
    <mergeCell ref="B2:C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55859-8AB7-49AF-9346-F3A4D7ADF8E8}">
  <dimension ref="A1:E25"/>
  <sheetViews>
    <sheetView tabSelected="1" workbookViewId="0">
      <selection activeCell="E1" sqref="E1"/>
    </sheetView>
  </sheetViews>
  <sheetFormatPr defaultRowHeight="15.75" x14ac:dyDescent="0.25"/>
  <cols>
    <col min="1" max="1" width="10.375" bestFit="1" customWidth="1"/>
    <col min="2" max="2" width="20.625" customWidth="1"/>
    <col min="3" max="3" width="29" customWidth="1"/>
    <col min="4" max="5" width="43.25" customWidth="1"/>
  </cols>
  <sheetData>
    <row r="1" spans="1:5" x14ac:dyDescent="0.25">
      <c r="A1" t="s">
        <v>23</v>
      </c>
      <c r="B1" t="s">
        <v>179</v>
      </c>
      <c r="C1" t="s">
        <v>188</v>
      </c>
      <c r="D1" t="s">
        <v>189</v>
      </c>
      <c r="E1" t="s">
        <v>190</v>
      </c>
    </row>
    <row r="2" spans="1:5" x14ac:dyDescent="0.25">
      <c r="A2" s="39">
        <v>43555</v>
      </c>
      <c r="B2" s="50">
        <v>5012</v>
      </c>
    </row>
    <row r="3" spans="1:5" x14ac:dyDescent="0.25">
      <c r="A3" s="39">
        <v>43646</v>
      </c>
      <c r="B3" s="50">
        <v>6258</v>
      </c>
    </row>
    <row r="4" spans="1:5" x14ac:dyDescent="0.25">
      <c r="A4" s="39">
        <v>43738</v>
      </c>
      <c r="B4" s="50">
        <v>5548</v>
      </c>
    </row>
    <row r="5" spans="1:5" x14ac:dyDescent="0.25">
      <c r="A5" s="39">
        <v>43830</v>
      </c>
      <c r="B5" s="50">
        <v>4258</v>
      </c>
    </row>
    <row r="6" spans="1:5" x14ac:dyDescent="0.25">
      <c r="A6" s="39">
        <v>43921</v>
      </c>
      <c r="B6" s="50">
        <v>3789</v>
      </c>
    </row>
    <row r="7" spans="1:5" x14ac:dyDescent="0.25">
      <c r="A7" s="39">
        <v>44012</v>
      </c>
      <c r="B7" s="50">
        <v>5663</v>
      </c>
    </row>
    <row r="8" spans="1:5" x14ac:dyDescent="0.25">
      <c r="A8" s="39">
        <v>44104</v>
      </c>
      <c r="B8" s="50">
        <v>3999</v>
      </c>
    </row>
    <row r="9" spans="1:5" x14ac:dyDescent="0.25">
      <c r="A9" s="39">
        <v>44196</v>
      </c>
      <c r="B9" s="50">
        <v>3523</v>
      </c>
    </row>
    <row r="10" spans="1:5" x14ac:dyDescent="0.25">
      <c r="A10" s="39">
        <v>44286</v>
      </c>
      <c r="B10" s="50">
        <v>3789</v>
      </c>
    </row>
    <row r="11" spans="1:5" x14ac:dyDescent="0.25">
      <c r="A11" s="39">
        <v>44377</v>
      </c>
      <c r="B11" s="50">
        <v>6587</v>
      </c>
    </row>
    <row r="12" spans="1:5" x14ac:dyDescent="0.25">
      <c r="A12" s="39">
        <v>44469</v>
      </c>
      <c r="B12" s="50">
        <v>3946</v>
      </c>
    </row>
    <row r="13" spans="1:5" x14ac:dyDescent="0.25">
      <c r="A13" s="39">
        <v>44561</v>
      </c>
      <c r="B13" s="50">
        <v>3889</v>
      </c>
    </row>
    <row r="14" spans="1:5" x14ac:dyDescent="0.25">
      <c r="A14" s="39">
        <v>44651</v>
      </c>
      <c r="B14" s="50">
        <v>4199</v>
      </c>
    </row>
    <row r="15" spans="1:5" x14ac:dyDescent="0.25">
      <c r="A15" s="39">
        <v>44742</v>
      </c>
      <c r="B15" s="50">
        <v>6689</v>
      </c>
    </row>
    <row r="16" spans="1:5" x14ac:dyDescent="0.25">
      <c r="A16" s="39">
        <v>44834</v>
      </c>
      <c r="B16" s="50">
        <v>5123</v>
      </c>
    </row>
    <row r="17" spans="1:5" x14ac:dyDescent="0.25">
      <c r="A17" s="39">
        <v>44926</v>
      </c>
      <c r="B17" s="50">
        <v>4899</v>
      </c>
      <c r="C17" s="50">
        <v>4899</v>
      </c>
      <c r="D17" s="50">
        <v>4899</v>
      </c>
      <c r="E17" s="50">
        <v>4899</v>
      </c>
    </row>
    <row r="18" spans="1:5" x14ac:dyDescent="0.25">
      <c r="A18" s="39">
        <v>45016</v>
      </c>
      <c r="C18" s="50">
        <f t="shared" ref="C18:C25" si="0">_xlfn.FORECAST.ETS(A18,$B$2:$B$17,$A$2:$A$17,1,1)</f>
        <v>4660.3838503979396</v>
      </c>
      <c r="D18" s="50">
        <f t="shared" ref="D18:D25" si="1">C18-_xlfn.FORECAST.ETS.CONFINT(A18,$B$2:$B$17,$A$2:$A$17,0.95,1,1)</f>
        <v>3490.6161677055716</v>
      </c>
      <c r="E18" s="50">
        <f t="shared" ref="E18:E25" si="2">C18+_xlfn.FORECAST.ETS.CONFINT(A18,$B$2:$B$17,$A$2:$A$17,0.95,1,1)</f>
        <v>5830.1515330903076</v>
      </c>
    </row>
    <row r="19" spans="1:5" x14ac:dyDescent="0.25">
      <c r="A19" s="39">
        <v>45108</v>
      </c>
      <c r="C19" s="50">
        <f t="shared" si="0"/>
        <v>6833.9266855583028</v>
      </c>
      <c r="D19" s="50">
        <f t="shared" si="1"/>
        <v>5370.3121642808192</v>
      </c>
      <c r="E19" s="50">
        <f t="shared" si="2"/>
        <v>8297.5412068357855</v>
      </c>
    </row>
    <row r="20" spans="1:5" x14ac:dyDescent="0.25">
      <c r="A20" s="39">
        <v>45200</v>
      </c>
      <c r="C20" s="50">
        <f t="shared" si="0"/>
        <v>5694.5271600630931</v>
      </c>
      <c r="D20" s="50">
        <f t="shared" si="1"/>
        <v>3986.3006297848269</v>
      </c>
      <c r="E20" s="50">
        <f t="shared" si="2"/>
        <v>7402.7536903413593</v>
      </c>
    </row>
    <row r="21" spans="1:5" x14ac:dyDescent="0.25">
      <c r="A21" s="39">
        <v>45291</v>
      </c>
      <c r="C21" s="50">
        <f t="shared" si="0"/>
        <v>4728.9210586734207</v>
      </c>
      <c r="D21" s="50">
        <f t="shared" si="1"/>
        <v>2806.4303815202229</v>
      </c>
      <c r="E21" s="50">
        <f t="shared" si="2"/>
        <v>6651.4117358266185</v>
      </c>
    </row>
    <row r="22" spans="1:5" x14ac:dyDescent="0.25">
      <c r="A22" s="39">
        <v>45382</v>
      </c>
      <c r="C22" s="50">
        <f t="shared" si="0"/>
        <v>4655.1677060173824</v>
      </c>
      <c r="D22" s="50">
        <f t="shared" si="1"/>
        <v>2539.0308094158318</v>
      </c>
      <c r="E22" s="50">
        <f t="shared" si="2"/>
        <v>6771.3046026189331</v>
      </c>
    </row>
    <row r="23" spans="1:5" x14ac:dyDescent="0.25">
      <c r="A23" s="39">
        <v>45474</v>
      </c>
      <c r="C23" s="50">
        <f t="shared" si="0"/>
        <v>6828.7105411777466</v>
      </c>
      <c r="D23" s="50">
        <f t="shared" si="1"/>
        <v>4535.2196808131539</v>
      </c>
      <c r="E23" s="50">
        <f t="shared" si="2"/>
        <v>9122.2014015423392</v>
      </c>
    </row>
    <row r="24" spans="1:5" x14ac:dyDescent="0.25">
      <c r="A24" s="39">
        <v>45566</v>
      </c>
      <c r="C24" s="50">
        <f t="shared" si="0"/>
        <v>5689.311015682536</v>
      </c>
      <c r="D24" s="50">
        <f t="shared" si="1"/>
        <v>3230.808298320967</v>
      </c>
      <c r="E24" s="50">
        <f t="shared" si="2"/>
        <v>8147.813733044105</v>
      </c>
    </row>
    <row r="25" spans="1:5" x14ac:dyDescent="0.25">
      <c r="A25" s="39">
        <v>45657</v>
      </c>
      <c r="C25" s="50">
        <f t="shared" si="0"/>
        <v>4723.7049142928636</v>
      </c>
      <c r="D25" s="50">
        <f t="shared" si="1"/>
        <v>2110.1931090839807</v>
      </c>
      <c r="E25" s="50">
        <f t="shared" si="2"/>
        <v>7337.2167195017464</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F76A8-862C-4050-B13E-593329526B52}">
  <dimension ref="A1:L42"/>
  <sheetViews>
    <sheetView showGridLines="0" topLeftCell="D2" zoomScale="120" zoomScaleNormal="120" workbookViewId="0">
      <selection activeCell="L2" sqref="L2"/>
    </sheetView>
  </sheetViews>
  <sheetFormatPr defaultColWidth="8.875" defaultRowHeight="15.75" x14ac:dyDescent="0.25"/>
  <cols>
    <col min="1" max="1" width="3.875" customWidth="1"/>
    <col min="2" max="3" width="10.5" bestFit="1" customWidth="1"/>
    <col min="6" max="6" width="11.375" bestFit="1" customWidth="1"/>
    <col min="8" max="8" width="11.375" customWidth="1"/>
    <col min="12" max="12" width="11.625" bestFit="1" customWidth="1"/>
  </cols>
  <sheetData>
    <row r="1" spans="1:12" x14ac:dyDescent="0.25">
      <c r="A1" s="8" t="s">
        <v>191</v>
      </c>
    </row>
    <row r="2" spans="1:12" x14ac:dyDescent="0.25">
      <c r="B2" s="47" t="s">
        <v>23</v>
      </c>
      <c r="C2" s="47" t="s">
        <v>184</v>
      </c>
      <c r="D2" s="47" t="s">
        <v>183</v>
      </c>
      <c r="E2" s="47" t="s">
        <v>182</v>
      </c>
      <c r="F2" s="47" t="s">
        <v>181</v>
      </c>
    </row>
    <row r="3" spans="1:12" x14ac:dyDescent="0.25">
      <c r="B3" vm="11">
        <v>44929</v>
      </c>
      <c r="C3" vm="12">
        <v>125.07</v>
      </c>
      <c r="D3" vm="13">
        <v>239.58</v>
      </c>
      <c r="E3" vm="14">
        <v>85.82</v>
      </c>
      <c r="F3" vm="15">
        <v>106.51</v>
      </c>
    </row>
    <row r="4" spans="1:12" x14ac:dyDescent="0.25">
      <c r="B4" vm="16">
        <v>44930</v>
      </c>
      <c r="C4" vm="17">
        <v>126.36</v>
      </c>
      <c r="D4" vm="18">
        <v>229.1</v>
      </c>
      <c r="E4" vm="19">
        <v>85.14</v>
      </c>
      <c r="F4" vm="20">
        <v>106.82</v>
      </c>
      <c r="H4" t="s">
        <v>192</v>
      </c>
    </row>
    <row r="5" spans="1:12" x14ac:dyDescent="0.25">
      <c r="B5" vm="21">
        <v>44931</v>
      </c>
      <c r="C5" vm="22">
        <v>125.02</v>
      </c>
      <c r="D5" vm="23">
        <v>222.31</v>
      </c>
      <c r="E5" vm="24">
        <v>83.12</v>
      </c>
      <c r="F5" vm="25">
        <v>109.21</v>
      </c>
    </row>
    <row r="6" spans="1:12" ht="16.5" thickBot="1" x14ac:dyDescent="0.3">
      <c r="B6" vm="26">
        <v>44932</v>
      </c>
      <c r="C6" vm="27">
        <v>129.62</v>
      </c>
      <c r="D6" vm="28">
        <v>224.93</v>
      </c>
      <c r="E6" vm="29">
        <v>86.08</v>
      </c>
      <c r="F6" vm="30">
        <v>110.53</v>
      </c>
    </row>
    <row r="7" spans="1:12" x14ac:dyDescent="0.25">
      <c r="B7" vm="31">
        <v>44935</v>
      </c>
      <c r="C7" vm="32">
        <v>130.15</v>
      </c>
      <c r="D7" vm="33">
        <v>227.12</v>
      </c>
      <c r="E7" vm="34">
        <v>87.36</v>
      </c>
      <c r="F7" vm="35">
        <v>108.47</v>
      </c>
      <c r="H7" s="11"/>
      <c r="I7" s="11" t="s">
        <v>184</v>
      </c>
      <c r="J7" s="11" t="s">
        <v>183</v>
      </c>
      <c r="K7" s="11" t="s">
        <v>182</v>
      </c>
      <c r="L7" s="11" t="s">
        <v>181</v>
      </c>
    </row>
    <row r="8" spans="1:12" x14ac:dyDescent="0.25">
      <c r="B8" vm="36">
        <v>44936</v>
      </c>
      <c r="C8" vm="37">
        <v>130.72999999999999</v>
      </c>
      <c r="D8" vm="38">
        <v>228.85</v>
      </c>
      <c r="E8" vm="39">
        <v>89.87</v>
      </c>
      <c r="F8" vm="40">
        <v>110.09</v>
      </c>
      <c r="H8" t="s">
        <v>184</v>
      </c>
      <c r="I8">
        <v>1</v>
      </c>
    </row>
    <row r="9" spans="1:12" x14ac:dyDescent="0.25">
      <c r="B9" vm="41">
        <v>44937</v>
      </c>
      <c r="C9" vm="42">
        <v>133.49</v>
      </c>
      <c r="D9" vm="43">
        <v>235.77</v>
      </c>
      <c r="E9" vm="44">
        <v>95.09</v>
      </c>
      <c r="F9" vm="45">
        <v>111.37</v>
      </c>
      <c r="H9" t="s">
        <v>183</v>
      </c>
      <c r="I9">
        <v>0.92807972696321395</v>
      </c>
      <c r="J9">
        <v>1</v>
      </c>
    </row>
    <row r="10" spans="1:12" x14ac:dyDescent="0.25">
      <c r="B10" vm="46">
        <v>44938</v>
      </c>
      <c r="C10" vm="47">
        <v>133.41</v>
      </c>
      <c r="D10" vm="48">
        <v>238.51</v>
      </c>
      <c r="E10" vm="49">
        <v>95.27</v>
      </c>
      <c r="F10" vm="50">
        <v>113.22</v>
      </c>
      <c r="H10" t="s">
        <v>182</v>
      </c>
      <c r="I10">
        <v>0.72345321130002271</v>
      </c>
      <c r="J10">
        <v>0.70101032788576412</v>
      </c>
      <c r="K10">
        <v>1</v>
      </c>
    </row>
    <row r="11" spans="1:12" ht="16.5" thickBot="1" x14ac:dyDescent="0.3">
      <c r="B11" vm="51">
        <v>44939</v>
      </c>
      <c r="C11" vm="52">
        <v>134.76</v>
      </c>
      <c r="D11" vm="53">
        <v>239.23</v>
      </c>
      <c r="E11" vm="54">
        <v>98.12</v>
      </c>
      <c r="F11" vm="55">
        <v>113.15</v>
      </c>
      <c r="H11" s="10" t="s">
        <v>181</v>
      </c>
      <c r="I11" s="10">
        <v>0.57211204303116459</v>
      </c>
      <c r="J11" s="10">
        <v>0.59412254154024846</v>
      </c>
      <c r="K11" s="10">
        <v>0.62135388015189474</v>
      </c>
      <c r="L11" s="10">
        <v>1</v>
      </c>
    </row>
    <row r="12" spans="1:12" x14ac:dyDescent="0.25">
      <c r="B12" vm="56">
        <v>44943</v>
      </c>
      <c r="C12" vm="57">
        <v>135.94</v>
      </c>
      <c r="D12" vm="58">
        <v>240.35</v>
      </c>
      <c r="E12" vm="59">
        <v>96.05</v>
      </c>
      <c r="F12" vm="60">
        <v>112.93</v>
      </c>
    </row>
    <row r="13" spans="1:12" x14ac:dyDescent="0.25">
      <c r="B13" vm="61">
        <v>44944</v>
      </c>
      <c r="C13" vm="62">
        <v>135.21</v>
      </c>
      <c r="D13" vm="63">
        <v>235.81</v>
      </c>
      <c r="E13" vm="64">
        <v>95.46</v>
      </c>
      <c r="F13" vm="65">
        <v>110.61</v>
      </c>
      <c r="H13" s="20" t="s">
        <v>193</v>
      </c>
    </row>
    <row r="14" spans="1:12" x14ac:dyDescent="0.25">
      <c r="B14" vm="66">
        <v>44945</v>
      </c>
      <c r="C14" vm="67">
        <v>135.27000000000001</v>
      </c>
      <c r="D14" vm="68">
        <v>231.93</v>
      </c>
      <c r="E14" vm="69">
        <v>93.68</v>
      </c>
      <c r="F14" vm="70">
        <v>111.32</v>
      </c>
    </row>
    <row r="15" spans="1:12" x14ac:dyDescent="0.25">
      <c r="B15" vm="71">
        <v>44946</v>
      </c>
      <c r="C15" vm="72">
        <v>137.87</v>
      </c>
      <c r="D15" vm="73">
        <v>240.22</v>
      </c>
      <c r="E15" vm="74">
        <v>97.25</v>
      </c>
      <c r="F15" vm="75">
        <v>113.35</v>
      </c>
      <c r="H15" s="9" t="s">
        <v>194</v>
      </c>
    </row>
    <row r="16" spans="1:12" x14ac:dyDescent="0.25">
      <c r="B16" vm="76">
        <v>44949</v>
      </c>
      <c r="C16" vm="77">
        <v>141.11000000000001</v>
      </c>
      <c r="D16" vm="78">
        <v>242.58</v>
      </c>
      <c r="E16" vm="79">
        <v>97.52</v>
      </c>
      <c r="F16" vm="80">
        <v>112.76</v>
      </c>
      <c r="H16" s="9" t="s">
        <v>195</v>
      </c>
    </row>
    <row r="17" spans="2:6" x14ac:dyDescent="0.25">
      <c r="B17" vm="81">
        <v>44950</v>
      </c>
      <c r="C17" vm="82">
        <v>142.53</v>
      </c>
      <c r="D17" vm="83">
        <v>242.04</v>
      </c>
      <c r="E17" vm="84">
        <v>96.32</v>
      </c>
      <c r="F17" vm="85">
        <v>113.81</v>
      </c>
    </row>
    <row r="18" spans="2:6" x14ac:dyDescent="0.25">
      <c r="B18" vm="86">
        <v>44951</v>
      </c>
      <c r="C18" vm="87">
        <v>141.86000000000001</v>
      </c>
      <c r="D18" vm="88">
        <v>240.61</v>
      </c>
      <c r="E18" vm="89">
        <v>97.18</v>
      </c>
      <c r="F18" vm="90">
        <v>113.21</v>
      </c>
    </row>
    <row r="19" spans="2:6" x14ac:dyDescent="0.25">
      <c r="B19" vm="91">
        <v>44952</v>
      </c>
      <c r="C19" vm="92">
        <v>143.96</v>
      </c>
      <c r="D19" vm="93">
        <v>248</v>
      </c>
      <c r="E19" vm="94">
        <v>99.22</v>
      </c>
      <c r="F19" vm="95">
        <v>117.76</v>
      </c>
    </row>
    <row r="20" spans="2:6" x14ac:dyDescent="0.25">
      <c r="B20" vm="96">
        <v>44953</v>
      </c>
      <c r="C20" vm="97">
        <v>145.93</v>
      </c>
      <c r="D20" vm="98">
        <v>248.16</v>
      </c>
      <c r="E20" vm="99">
        <v>102.24</v>
      </c>
      <c r="F20" vm="100">
        <v>115.61</v>
      </c>
    </row>
    <row r="21" spans="2:6" x14ac:dyDescent="0.25">
      <c r="B21" vm="101">
        <v>44956</v>
      </c>
      <c r="C21" vm="102">
        <v>143</v>
      </c>
      <c r="D21" vm="103">
        <v>242.71</v>
      </c>
      <c r="E21" vm="104">
        <v>100.55</v>
      </c>
      <c r="F21" vm="105">
        <v>113.56</v>
      </c>
    </row>
    <row r="22" spans="2:6" x14ac:dyDescent="0.25">
      <c r="B22" vm="106">
        <v>44957</v>
      </c>
      <c r="C22" vm="107">
        <v>144.29</v>
      </c>
      <c r="D22" vm="108">
        <v>247.81</v>
      </c>
      <c r="E22" vm="109">
        <v>103.13</v>
      </c>
      <c r="F22" vm="110">
        <v>116.01</v>
      </c>
    </row>
    <row r="23" spans="2:6" x14ac:dyDescent="0.25">
      <c r="B23" vm="111">
        <v>44958</v>
      </c>
      <c r="C23" vm="112">
        <v>145.43</v>
      </c>
      <c r="D23" vm="113">
        <v>252.75</v>
      </c>
      <c r="E23" vm="114">
        <v>105.15</v>
      </c>
      <c r="F23" vm="115">
        <v>114.74</v>
      </c>
    </row>
    <row r="24" spans="2:6" x14ac:dyDescent="0.25">
      <c r="B24" vm="116">
        <v>44959</v>
      </c>
      <c r="C24" vm="117">
        <v>150.82</v>
      </c>
      <c r="D24" vm="118">
        <v>264.60000000000002</v>
      </c>
      <c r="E24" vm="119">
        <v>112.91</v>
      </c>
      <c r="F24" vm="120">
        <v>111.15</v>
      </c>
    </row>
    <row r="25" spans="2:6" x14ac:dyDescent="0.25">
      <c r="B25" vm="121">
        <v>44960</v>
      </c>
      <c r="C25" vm="122">
        <v>154.5</v>
      </c>
      <c r="D25" vm="123">
        <v>258.35000000000002</v>
      </c>
      <c r="E25" vm="124">
        <v>103.39</v>
      </c>
      <c r="F25" vm="125">
        <v>111.92</v>
      </c>
    </row>
    <row r="26" spans="2:6" x14ac:dyDescent="0.25">
      <c r="B26" vm="126">
        <v>44963</v>
      </c>
      <c r="C26" vm="127">
        <v>151.72999999999999</v>
      </c>
      <c r="D26" vm="128">
        <v>256.77</v>
      </c>
      <c r="E26" vm="129">
        <v>102.18</v>
      </c>
      <c r="F26" vm="130">
        <v>111.73</v>
      </c>
    </row>
    <row r="27" spans="2:6" x14ac:dyDescent="0.25">
      <c r="B27" vm="131">
        <v>44964</v>
      </c>
      <c r="C27" vm="132">
        <v>154.65</v>
      </c>
      <c r="D27" vm="133">
        <v>267.56</v>
      </c>
      <c r="E27" vm="134">
        <v>102.11</v>
      </c>
      <c r="F27" vm="135">
        <v>114.92</v>
      </c>
    </row>
    <row r="28" spans="2:6" x14ac:dyDescent="0.25">
      <c r="B28" vm="136">
        <v>44965</v>
      </c>
      <c r="C28" vm="137">
        <v>151.91999999999999</v>
      </c>
      <c r="D28" vm="138">
        <v>266.73</v>
      </c>
      <c r="E28" vm="139">
        <v>100.05</v>
      </c>
      <c r="F28" vm="140">
        <v>113.92</v>
      </c>
    </row>
    <row r="29" spans="2:6" x14ac:dyDescent="0.25">
      <c r="B29" vm="141">
        <v>44966</v>
      </c>
      <c r="C29" vm="142">
        <v>150.87</v>
      </c>
      <c r="D29" vm="143">
        <v>263.62</v>
      </c>
      <c r="E29" vm="144">
        <v>98.24</v>
      </c>
      <c r="F29" vm="145">
        <v>114.35</v>
      </c>
    </row>
    <row r="30" spans="2:6" x14ac:dyDescent="0.25">
      <c r="B30" vm="146">
        <v>44967</v>
      </c>
      <c r="C30" vm="147">
        <v>151.01</v>
      </c>
      <c r="D30" vm="148">
        <v>263.10000000000002</v>
      </c>
      <c r="E30" vm="149">
        <v>97.61</v>
      </c>
      <c r="F30" vm="150">
        <v>119.17</v>
      </c>
    </row>
    <row r="31" spans="2:6" x14ac:dyDescent="0.25">
      <c r="B31" vm="151">
        <v>44970</v>
      </c>
      <c r="C31" vm="152">
        <v>153.85</v>
      </c>
      <c r="D31" vm="153">
        <v>271.32</v>
      </c>
      <c r="E31" vm="154">
        <v>99.54</v>
      </c>
      <c r="F31" vm="155">
        <v>117.8</v>
      </c>
    </row>
    <row r="32" spans="2:6" x14ac:dyDescent="0.25">
      <c r="B32" vm="156">
        <v>44971</v>
      </c>
      <c r="C32" vm="157">
        <v>153.19999999999999</v>
      </c>
      <c r="D32" vm="158">
        <v>272.17</v>
      </c>
      <c r="E32" vm="159">
        <v>99.7</v>
      </c>
      <c r="F32" vm="160">
        <v>116.42</v>
      </c>
    </row>
    <row r="33" spans="2:6" x14ac:dyDescent="0.25">
      <c r="B33" vm="161">
        <v>44972</v>
      </c>
      <c r="C33" vm="162">
        <v>155.33000000000001</v>
      </c>
      <c r="D33" vm="163">
        <v>269.32</v>
      </c>
      <c r="E33" vm="164">
        <v>101.16</v>
      </c>
      <c r="F33" vm="165">
        <v>116.07</v>
      </c>
    </row>
    <row r="34" spans="2:6" x14ac:dyDescent="0.25">
      <c r="B34" vm="166">
        <v>44973</v>
      </c>
      <c r="C34" vm="167">
        <v>153.71</v>
      </c>
      <c r="D34" vm="168">
        <v>262.14999999999998</v>
      </c>
      <c r="E34" vm="169">
        <v>98.15</v>
      </c>
      <c r="F34" vm="170">
        <v>115.73</v>
      </c>
    </row>
    <row r="35" spans="2:6" x14ac:dyDescent="0.25">
      <c r="B35" vm="171">
        <v>44974</v>
      </c>
      <c r="C35" vm="172">
        <v>152.55000000000001</v>
      </c>
      <c r="D35" vm="173">
        <v>258.06</v>
      </c>
      <c r="E35" vm="174">
        <v>97.2</v>
      </c>
      <c r="F35" vm="175">
        <v>111.28</v>
      </c>
    </row>
    <row r="36" spans="2:6" x14ac:dyDescent="0.25">
      <c r="B36" vm="176">
        <v>44978</v>
      </c>
      <c r="C36" vm="177">
        <v>148.47999999999999</v>
      </c>
      <c r="D36" vm="178">
        <v>252.67</v>
      </c>
      <c r="E36" vm="179">
        <v>94.58</v>
      </c>
      <c r="F36" vm="180">
        <v>111.17</v>
      </c>
    </row>
    <row r="37" spans="2:6" x14ac:dyDescent="0.25">
      <c r="B37" vm="181">
        <v>44979</v>
      </c>
      <c r="C37" vm="182">
        <v>148.91</v>
      </c>
      <c r="D37" vm="183">
        <v>251.51</v>
      </c>
      <c r="E37" vm="184">
        <v>95.79</v>
      </c>
      <c r="F37" vm="185">
        <v>109.73</v>
      </c>
    </row>
    <row r="38" spans="2:6" x14ac:dyDescent="0.25">
      <c r="B38" vm="186">
        <v>44980</v>
      </c>
      <c r="C38" vm="187">
        <v>149.4</v>
      </c>
      <c r="D38" vm="188">
        <v>254.77</v>
      </c>
      <c r="E38" vm="189">
        <v>95.82</v>
      </c>
      <c r="F38" vm="190">
        <v>110.74</v>
      </c>
    </row>
    <row r="39" spans="2:6" x14ac:dyDescent="0.25">
      <c r="B39" vm="191">
        <v>44981</v>
      </c>
      <c r="C39" vm="192">
        <v>146.71</v>
      </c>
      <c r="D39" vm="193">
        <v>249.22</v>
      </c>
      <c r="E39" vm="194">
        <v>93.5</v>
      </c>
      <c r="F39" vm="195">
        <v>110.75</v>
      </c>
    </row>
    <row r="40" spans="2:6" x14ac:dyDescent="0.25">
      <c r="B40" vm="196">
        <v>44984</v>
      </c>
      <c r="C40" vm="197">
        <v>147.91999999999999</v>
      </c>
      <c r="D40" vm="198">
        <v>250.16</v>
      </c>
      <c r="E40" vm="199">
        <v>93.76</v>
      </c>
      <c r="F40" vm="200">
        <v>110.55</v>
      </c>
    </row>
    <row r="41" spans="2:6" x14ac:dyDescent="0.25">
      <c r="B41" vm="201">
        <v>44985</v>
      </c>
      <c r="C41" vm="202">
        <v>147.41</v>
      </c>
      <c r="D41" vm="203">
        <v>249.42</v>
      </c>
      <c r="E41" vm="204">
        <v>94.23</v>
      </c>
      <c r="F41" vm="205">
        <v>109.91</v>
      </c>
    </row>
    <row r="42" spans="2:6" x14ac:dyDescent="0.25">
      <c r="B42" vm="206">
        <v>44986</v>
      </c>
      <c r="C42" vm="207">
        <v>145.31</v>
      </c>
      <c r="D42" vm="208">
        <v>246.27</v>
      </c>
      <c r="E42" vm="209">
        <v>92.17</v>
      </c>
      <c r="F42" vm="210">
        <v>110.89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7A309-556E-43B2-9E9C-1C6DA82D61E5}">
  <dimension ref="B1:I63"/>
  <sheetViews>
    <sheetView showGridLines="0" topLeftCell="C1" zoomScale="125" zoomScaleNormal="110" workbookViewId="0">
      <selection activeCell="G16" sqref="G16"/>
    </sheetView>
  </sheetViews>
  <sheetFormatPr defaultColWidth="11.125" defaultRowHeight="15.75" x14ac:dyDescent="0.25"/>
  <cols>
    <col min="1" max="1" width="4.375" customWidth="1"/>
    <col min="2" max="2" width="10" bestFit="1" customWidth="1"/>
    <col min="3" max="3" width="11.875" bestFit="1" customWidth="1"/>
    <col min="5" max="5" width="17.375" customWidth="1"/>
    <col min="7" max="7" width="17.25" customWidth="1"/>
    <col min="8" max="8" width="17.125" customWidth="1"/>
  </cols>
  <sheetData>
    <row r="1" spans="2:9" ht="16.5" thickBot="1" x14ac:dyDescent="0.3"/>
    <row r="2" spans="2:9" ht="16.5" thickBot="1" x14ac:dyDescent="0.3">
      <c r="B2" s="47" t="s">
        <v>185</v>
      </c>
      <c r="C2" s="47" t="s">
        <v>71</v>
      </c>
      <c r="E2" s="68" t="s">
        <v>185</v>
      </c>
      <c r="F2" s="69"/>
      <c r="H2" s="68" t="s">
        <v>71</v>
      </c>
      <c r="I2" s="69"/>
    </row>
    <row r="3" spans="2:9" ht="16.5" thickTop="1" x14ac:dyDescent="0.25">
      <c r="B3" s="1">
        <v>12</v>
      </c>
      <c r="C3" s="44">
        <v>10555</v>
      </c>
      <c r="E3" s="53" t="s">
        <v>41</v>
      </c>
      <c r="F3" s="51">
        <v>47.58064516129032</v>
      </c>
      <c r="H3" s="53" t="s">
        <v>41</v>
      </c>
      <c r="I3" s="51">
        <v>24068.807767741935</v>
      </c>
    </row>
    <row r="4" spans="2:9" x14ac:dyDescent="0.25">
      <c r="B4" s="1">
        <v>15</v>
      </c>
      <c r="C4" s="44">
        <v>12499</v>
      </c>
      <c r="E4" s="54" t="s">
        <v>42</v>
      </c>
      <c r="F4" s="51">
        <v>3.8025950939445496</v>
      </c>
      <c r="H4" s="54" t="s">
        <v>42</v>
      </c>
      <c r="I4" s="51">
        <v>1425.2152153482034</v>
      </c>
    </row>
    <row r="5" spans="2:9" x14ac:dyDescent="0.25">
      <c r="B5" s="1">
        <v>15</v>
      </c>
      <c r="C5" s="44">
        <v>12400</v>
      </c>
      <c r="E5" s="54" t="s">
        <v>43</v>
      </c>
      <c r="F5" s="51">
        <v>48</v>
      </c>
      <c r="H5" s="54" t="s">
        <v>43</v>
      </c>
      <c r="I5" s="51">
        <v>24585</v>
      </c>
    </row>
    <row r="6" spans="2:9" x14ac:dyDescent="0.25">
      <c r="B6" s="1">
        <v>10</v>
      </c>
      <c r="C6" s="44">
        <v>11000</v>
      </c>
      <c r="E6" s="54" t="s">
        <v>44</v>
      </c>
      <c r="F6" s="51">
        <v>70</v>
      </c>
      <c r="H6" s="54" t="s">
        <v>44</v>
      </c>
      <c r="I6" s="51">
        <v>28778</v>
      </c>
    </row>
    <row r="7" spans="2:9" x14ac:dyDescent="0.25">
      <c r="B7" s="1">
        <v>14</v>
      </c>
      <c r="C7" s="44">
        <v>12399</v>
      </c>
      <c r="E7" s="54" t="s">
        <v>45</v>
      </c>
      <c r="F7" s="51">
        <v>21.171953450336741</v>
      </c>
      <c r="H7" s="54" t="s">
        <v>45</v>
      </c>
      <c r="I7" s="51">
        <v>7935.2624853788411</v>
      </c>
    </row>
    <row r="8" spans="2:9" x14ac:dyDescent="0.25">
      <c r="B8" s="1">
        <v>34</v>
      </c>
      <c r="C8" s="44">
        <v>19880</v>
      </c>
      <c r="E8" s="54" t="s">
        <v>46</v>
      </c>
      <c r="F8" s="51">
        <v>448.25161290322575</v>
      </c>
      <c r="H8" s="54" t="s">
        <v>46</v>
      </c>
      <c r="I8" s="51">
        <v>62968390.711860783</v>
      </c>
    </row>
    <row r="9" spans="2:9" x14ac:dyDescent="0.25">
      <c r="B9" s="1">
        <v>45</v>
      </c>
      <c r="C9" s="44">
        <v>22569</v>
      </c>
      <c r="E9" s="54" t="s">
        <v>47</v>
      </c>
      <c r="F9" s="51">
        <v>-1.0942597292524305</v>
      </c>
      <c r="H9" s="54" t="s">
        <v>47</v>
      </c>
      <c r="I9" s="51">
        <v>-1.0905325782144679</v>
      </c>
    </row>
    <row r="10" spans="2:9" x14ac:dyDescent="0.25">
      <c r="B10" s="1">
        <v>20</v>
      </c>
      <c r="C10" s="44">
        <v>12008</v>
      </c>
      <c r="E10" s="54" t="s">
        <v>48</v>
      </c>
      <c r="F10" s="51">
        <v>-0.42568070121741797</v>
      </c>
      <c r="H10" s="54" t="s">
        <v>48</v>
      </c>
      <c r="I10" s="51">
        <v>-0.44040632710593253</v>
      </c>
    </row>
    <row r="11" spans="2:9" x14ac:dyDescent="0.25">
      <c r="B11" s="1">
        <v>45</v>
      </c>
      <c r="C11" s="44">
        <v>23663</v>
      </c>
      <c r="E11" s="54" t="s">
        <v>49</v>
      </c>
      <c r="F11" s="51">
        <v>65</v>
      </c>
      <c r="H11" s="54" t="s">
        <v>49</v>
      </c>
      <c r="I11" s="51">
        <v>25370</v>
      </c>
    </row>
    <row r="12" spans="2:9" x14ac:dyDescent="0.25">
      <c r="B12" s="1">
        <v>48</v>
      </c>
      <c r="C12" s="44">
        <v>24585</v>
      </c>
      <c r="E12" s="54" t="s">
        <v>50</v>
      </c>
      <c r="F12" s="51">
        <v>10</v>
      </c>
      <c r="H12" s="54" t="s">
        <v>50</v>
      </c>
      <c r="I12" s="51">
        <v>10555</v>
      </c>
    </row>
    <row r="13" spans="2:9" x14ac:dyDescent="0.25">
      <c r="B13" s="1">
        <v>55</v>
      </c>
      <c r="C13" s="44">
        <f>C12*1.1</f>
        <v>27043.500000000004</v>
      </c>
      <c r="E13" s="54" t="s">
        <v>51</v>
      </c>
      <c r="F13" s="51">
        <v>75</v>
      </c>
      <c r="H13" s="54" t="s">
        <v>51</v>
      </c>
      <c r="I13" s="51">
        <v>35925</v>
      </c>
    </row>
    <row r="14" spans="2:9" x14ac:dyDescent="0.25">
      <c r="B14" s="1">
        <v>60</v>
      </c>
      <c r="C14" s="44">
        <f>C13*1.1</f>
        <v>29747.850000000006</v>
      </c>
      <c r="E14" s="54" t="s">
        <v>52</v>
      </c>
      <c r="F14" s="51">
        <v>1475</v>
      </c>
      <c r="H14" s="54" t="s">
        <v>52</v>
      </c>
      <c r="I14" s="51">
        <v>746133.04079999996</v>
      </c>
    </row>
    <row r="15" spans="2:9" ht="16.5" thickBot="1" x14ac:dyDescent="0.3">
      <c r="B15" s="1">
        <v>62</v>
      </c>
      <c r="C15" s="44">
        <v>28778</v>
      </c>
      <c r="E15" s="55" t="s">
        <v>53</v>
      </c>
      <c r="F15" s="52">
        <v>31</v>
      </c>
      <c r="H15" s="55" t="s">
        <v>53</v>
      </c>
      <c r="I15" s="52">
        <v>31</v>
      </c>
    </row>
    <row r="16" spans="2:9" x14ac:dyDescent="0.25">
      <c r="B16" s="1">
        <v>61</v>
      </c>
      <c r="C16" s="44">
        <v>21136</v>
      </c>
    </row>
    <row r="17" spans="2:5" x14ac:dyDescent="0.25">
      <c r="B17" s="1">
        <v>69</v>
      </c>
      <c r="C17" s="44">
        <v>23458</v>
      </c>
      <c r="E17" s="9" t="s">
        <v>196</v>
      </c>
    </row>
    <row r="18" spans="2:5" x14ac:dyDescent="0.25">
      <c r="B18" s="1">
        <v>50</v>
      </c>
      <c r="C18" s="44">
        <v>22588</v>
      </c>
      <c r="E18" t="s">
        <v>197</v>
      </c>
    </row>
    <row r="19" spans="2:5" x14ac:dyDescent="0.25">
      <c r="B19" s="1">
        <v>45</v>
      </c>
      <c r="C19" s="44">
        <v>19550</v>
      </c>
    </row>
    <row r="20" spans="2:5" x14ac:dyDescent="0.25">
      <c r="B20" s="1">
        <v>40</v>
      </c>
      <c r="C20" s="44">
        <v>22202</v>
      </c>
    </row>
    <row r="21" spans="2:5" x14ac:dyDescent="0.25">
      <c r="B21" s="1">
        <v>65</v>
      </c>
      <c r="C21" s="44">
        <v>30668</v>
      </c>
    </row>
    <row r="22" spans="2:5" x14ac:dyDescent="0.25">
      <c r="B22" s="1">
        <v>70</v>
      </c>
      <c r="C22" s="44">
        <v>31549</v>
      </c>
    </row>
    <row r="23" spans="2:5" x14ac:dyDescent="0.25">
      <c r="B23" s="1">
        <v>70</v>
      </c>
      <c r="C23" s="44">
        <v>29998</v>
      </c>
    </row>
    <row r="24" spans="2:5" x14ac:dyDescent="0.25">
      <c r="B24" s="1">
        <v>25</v>
      </c>
      <c r="C24" s="44">
        <v>12558</v>
      </c>
    </row>
    <row r="25" spans="2:5" x14ac:dyDescent="0.25">
      <c r="B25" s="1">
        <v>65</v>
      </c>
      <c r="C25" s="44">
        <v>25372</v>
      </c>
    </row>
    <row r="26" spans="2:5" x14ac:dyDescent="0.25">
      <c r="B26" s="1">
        <v>70</v>
      </c>
      <c r="C26" s="44">
        <v>32220</v>
      </c>
    </row>
    <row r="27" spans="2:5" x14ac:dyDescent="0.25">
      <c r="B27" s="1">
        <v>75</v>
      </c>
      <c r="C27" s="44">
        <v>33698</v>
      </c>
    </row>
    <row r="28" spans="2:5" x14ac:dyDescent="0.25">
      <c r="B28" s="1">
        <v>75</v>
      </c>
      <c r="C28" s="44">
        <v>35925</v>
      </c>
    </row>
    <row r="29" spans="2:5" x14ac:dyDescent="0.25">
      <c r="B29" s="1">
        <v>72</v>
      </c>
      <c r="C29" s="44">
        <v>31458</v>
      </c>
    </row>
    <row r="30" spans="2:5" x14ac:dyDescent="0.25">
      <c r="B30" s="1">
        <v>70</v>
      </c>
      <c r="C30" s="44">
        <v>28778</v>
      </c>
    </row>
    <row r="31" spans="2:5" x14ac:dyDescent="0.25">
      <c r="B31" s="1">
        <v>40</v>
      </c>
      <c r="C31" s="44">
        <v>33277</v>
      </c>
    </row>
    <row r="32" spans="2:5" x14ac:dyDescent="0.25">
      <c r="B32" s="1">
        <v>40</v>
      </c>
      <c r="C32" s="44">
        <f>C31*0.98</f>
        <v>32611.46</v>
      </c>
    </row>
    <row r="33" spans="2:3" x14ac:dyDescent="0.25">
      <c r="B33" s="1">
        <v>38</v>
      </c>
      <c r="C33" s="44">
        <f>C32*0.98</f>
        <v>31959.230799999998</v>
      </c>
    </row>
    <row r="34" spans="2:3" x14ac:dyDescent="0.25">
      <c r="C34" s="48"/>
    </row>
    <row r="35" spans="2:3" x14ac:dyDescent="0.25">
      <c r="C35" s="48"/>
    </row>
    <row r="36" spans="2:3" x14ac:dyDescent="0.25">
      <c r="C36" s="48"/>
    </row>
    <row r="37" spans="2:3" x14ac:dyDescent="0.25">
      <c r="C37" s="48"/>
    </row>
    <row r="38" spans="2:3" x14ac:dyDescent="0.25">
      <c r="C38" s="48"/>
    </row>
    <row r="39" spans="2:3" x14ac:dyDescent="0.25">
      <c r="C39" s="48"/>
    </row>
    <row r="40" spans="2:3" x14ac:dyDescent="0.25">
      <c r="C40" s="48"/>
    </row>
    <row r="41" spans="2:3" x14ac:dyDescent="0.25">
      <c r="C41" s="48"/>
    </row>
    <row r="42" spans="2:3" x14ac:dyDescent="0.25">
      <c r="C42" s="48"/>
    </row>
    <row r="43" spans="2:3" x14ac:dyDescent="0.25">
      <c r="C43" s="48"/>
    </row>
    <row r="44" spans="2:3" x14ac:dyDescent="0.25">
      <c r="C44" s="48"/>
    </row>
    <row r="45" spans="2:3" x14ac:dyDescent="0.25">
      <c r="C45" s="48"/>
    </row>
    <row r="46" spans="2:3" x14ac:dyDescent="0.25">
      <c r="C46" s="48"/>
    </row>
    <row r="47" spans="2:3" x14ac:dyDescent="0.25">
      <c r="C47" s="48"/>
    </row>
    <row r="48" spans="2:3" x14ac:dyDescent="0.25">
      <c r="C48" s="48"/>
    </row>
    <row r="49" spans="3:3" x14ac:dyDescent="0.25">
      <c r="C49" s="48"/>
    </row>
    <row r="50" spans="3:3" x14ac:dyDescent="0.25">
      <c r="C50" s="48"/>
    </row>
    <row r="51" spans="3:3" x14ac:dyDescent="0.25">
      <c r="C51" s="48"/>
    </row>
    <row r="52" spans="3:3" x14ac:dyDescent="0.25">
      <c r="C52" s="48"/>
    </row>
    <row r="53" spans="3:3" x14ac:dyDescent="0.25">
      <c r="C53" s="48"/>
    </row>
    <row r="54" spans="3:3" x14ac:dyDescent="0.25">
      <c r="C54" s="48"/>
    </row>
    <row r="55" spans="3:3" x14ac:dyDescent="0.25">
      <c r="C55" s="48"/>
    </row>
    <row r="56" spans="3:3" x14ac:dyDescent="0.25">
      <c r="C56" s="48"/>
    </row>
    <row r="57" spans="3:3" x14ac:dyDescent="0.25">
      <c r="C57" s="48"/>
    </row>
    <row r="58" spans="3:3" x14ac:dyDescent="0.25">
      <c r="C58" s="48"/>
    </row>
    <row r="59" spans="3:3" x14ac:dyDescent="0.25">
      <c r="C59" s="48"/>
    </row>
    <row r="60" spans="3:3" x14ac:dyDescent="0.25">
      <c r="C60" s="48"/>
    </row>
    <row r="61" spans="3:3" x14ac:dyDescent="0.25">
      <c r="C61" s="48"/>
    </row>
    <row r="62" spans="3:3" x14ac:dyDescent="0.25">
      <c r="C62" s="48"/>
    </row>
    <row r="63" spans="3:3" x14ac:dyDescent="0.25">
      <c r="C63" s="48"/>
    </row>
  </sheetData>
  <mergeCells count="2">
    <mergeCell ref="E2:F2"/>
    <mergeCell ref="H2:I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FFE22-9E8F-4184-985C-0558659FB192}">
  <dimension ref="B2:K63"/>
  <sheetViews>
    <sheetView showGridLines="0" topLeftCell="D7" zoomScale="120" zoomScaleNormal="120" workbookViewId="0">
      <selection activeCell="E29" sqref="E29"/>
    </sheetView>
  </sheetViews>
  <sheetFormatPr defaultColWidth="11.125" defaultRowHeight="15.75" x14ac:dyDescent="0.25"/>
  <cols>
    <col min="1" max="1" width="3.625" customWidth="1"/>
    <col min="2" max="2" width="11.375" customWidth="1"/>
    <col min="3" max="3" width="11.875" bestFit="1" customWidth="1"/>
    <col min="5" max="5" width="8.25" customWidth="1"/>
    <col min="6" max="6" width="12.625" customWidth="1"/>
    <col min="10" max="10" width="14" customWidth="1"/>
  </cols>
  <sheetData>
    <row r="2" spans="2:6" x14ac:dyDescent="0.25">
      <c r="B2" s="47" t="s">
        <v>185</v>
      </c>
      <c r="C2" s="47" t="s">
        <v>186</v>
      </c>
      <c r="F2" s="9" t="s">
        <v>198</v>
      </c>
    </row>
    <row r="3" spans="2:6" x14ac:dyDescent="0.25">
      <c r="B3" s="1">
        <v>12</v>
      </c>
      <c r="C3" s="44">
        <v>10555</v>
      </c>
    </row>
    <row r="4" spans="2:6" x14ac:dyDescent="0.25">
      <c r="B4" s="1">
        <v>15</v>
      </c>
      <c r="C4" s="44">
        <v>12499</v>
      </c>
    </row>
    <row r="5" spans="2:6" x14ac:dyDescent="0.25">
      <c r="B5" s="1">
        <v>15</v>
      </c>
      <c r="C5" s="44">
        <v>12400</v>
      </c>
      <c r="F5" s="9" t="s">
        <v>199</v>
      </c>
    </row>
    <row r="6" spans="2:6" x14ac:dyDescent="0.25">
      <c r="B6" s="1">
        <v>10</v>
      </c>
      <c r="C6" s="44">
        <v>11000</v>
      </c>
      <c r="F6" t="s">
        <v>234</v>
      </c>
    </row>
    <row r="7" spans="2:6" x14ac:dyDescent="0.25">
      <c r="B7" s="1">
        <v>14</v>
      </c>
      <c r="C7" s="44">
        <v>12399</v>
      </c>
    </row>
    <row r="8" spans="2:6" x14ac:dyDescent="0.25">
      <c r="B8" s="1">
        <v>34</v>
      </c>
      <c r="C8" s="44">
        <v>19880</v>
      </c>
      <c r="E8" s="9" t="s">
        <v>200</v>
      </c>
    </row>
    <row r="9" spans="2:6" x14ac:dyDescent="0.25">
      <c r="B9" s="1">
        <v>45</v>
      </c>
      <c r="C9" s="44">
        <v>22569</v>
      </c>
    </row>
    <row r="10" spans="2:6" x14ac:dyDescent="0.25">
      <c r="B10" s="1">
        <v>20</v>
      </c>
      <c r="C10" s="44">
        <v>12008</v>
      </c>
    </row>
    <row r="11" spans="2:6" x14ac:dyDescent="0.25">
      <c r="B11" s="1">
        <v>45</v>
      </c>
      <c r="C11" s="44">
        <v>23663</v>
      </c>
    </row>
    <row r="12" spans="2:6" x14ac:dyDescent="0.25">
      <c r="B12" s="1">
        <v>48</v>
      </c>
      <c r="C12" s="44">
        <v>24585</v>
      </c>
    </row>
    <row r="13" spans="2:6" x14ac:dyDescent="0.25">
      <c r="B13" s="1">
        <v>55</v>
      </c>
      <c r="C13" s="44">
        <f>C12*1.1</f>
        <v>27043.500000000004</v>
      </c>
    </row>
    <row r="14" spans="2:6" x14ac:dyDescent="0.25">
      <c r="B14" s="1">
        <v>60</v>
      </c>
      <c r="C14" s="44">
        <f>C13*1.1</f>
        <v>29747.850000000006</v>
      </c>
    </row>
    <row r="15" spans="2:6" x14ac:dyDescent="0.25">
      <c r="B15" s="1">
        <v>62</v>
      </c>
      <c r="C15" s="44">
        <v>28778</v>
      </c>
    </row>
    <row r="16" spans="2:6" x14ac:dyDescent="0.25">
      <c r="B16" s="1">
        <v>61</v>
      </c>
      <c r="C16" s="44">
        <v>21136</v>
      </c>
    </row>
    <row r="17" spans="2:11" x14ac:dyDescent="0.25">
      <c r="B17" s="1">
        <v>69</v>
      </c>
      <c r="C17" s="44">
        <v>23458</v>
      </c>
    </row>
    <row r="18" spans="2:11" x14ac:dyDescent="0.25">
      <c r="B18" s="1">
        <v>50</v>
      </c>
      <c r="C18" s="44">
        <v>22588</v>
      </c>
    </row>
    <row r="19" spans="2:11" x14ac:dyDescent="0.25">
      <c r="B19" s="1">
        <v>45</v>
      </c>
      <c r="C19" s="44">
        <v>19550</v>
      </c>
    </row>
    <row r="20" spans="2:11" x14ac:dyDescent="0.25">
      <c r="B20" s="1">
        <v>40</v>
      </c>
      <c r="C20" s="44">
        <v>22202</v>
      </c>
    </row>
    <row r="21" spans="2:11" x14ac:dyDescent="0.25">
      <c r="B21" s="1">
        <v>65</v>
      </c>
      <c r="C21" s="44">
        <v>30668</v>
      </c>
    </row>
    <row r="22" spans="2:11" x14ac:dyDescent="0.25">
      <c r="B22" s="1">
        <v>70</v>
      </c>
      <c r="C22" s="44">
        <v>31549</v>
      </c>
    </row>
    <row r="23" spans="2:11" x14ac:dyDescent="0.25">
      <c r="B23" s="1">
        <v>70</v>
      </c>
      <c r="C23" s="44">
        <v>29998</v>
      </c>
    </row>
    <row r="24" spans="2:11" x14ac:dyDescent="0.25">
      <c r="B24" s="1">
        <v>25</v>
      </c>
      <c r="C24" s="44">
        <v>12558</v>
      </c>
      <c r="E24" s="61" t="s">
        <v>236</v>
      </c>
      <c r="F24" s="62"/>
      <c r="G24" s="62"/>
      <c r="H24" s="62"/>
      <c r="I24" s="62"/>
      <c r="J24" s="62"/>
      <c r="K24" s="62"/>
    </row>
    <row r="25" spans="2:11" x14ac:dyDescent="0.25">
      <c r="B25" s="1">
        <v>65</v>
      </c>
      <c r="C25" s="44">
        <v>25372</v>
      </c>
    </row>
    <row r="26" spans="2:11" x14ac:dyDescent="0.25">
      <c r="B26" s="1">
        <v>70</v>
      </c>
      <c r="C26" s="44">
        <v>32220</v>
      </c>
      <c r="E26" s="61" t="s">
        <v>201</v>
      </c>
      <c r="F26" s="62"/>
      <c r="G26" s="62"/>
      <c r="H26" s="62"/>
      <c r="I26" s="62"/>
      <c r="J26" s="62"/>
    </row>
    <row r="27" spans="2:11" x14ac:dyDescent="0.25">
      <c r="B27" s="1">
        <v>75</v>
      </c>
      <c r="C27" s="44">
        <v>33698</v>
      </c>
      <c r="E27" s="7" t="s">
        <v>237</v>
      </c>
    </row>
    <row r="28" spans="2:11" x14ac:dyDescent="0.25">
      <c r="B28" s="1">
        <v>75</v>
      </c>
      <c r="C28" s="44">
        <v>35925</v>
      </c>
      <c r="E28" s="62" t="s">
        <v>238</v>
      </c>
      <c r="F28" s="62"/>
      <c r="G28" s="62"/>
      <c r="H28" s="62"/>
      <c r="I28" s="62"/>
      <c r="J28" s="62"/>
    </row>
    <row r="29" spans="2:11" x14ac:dyDescent="0.25">
      <c r="B29" s="1">
        <v>72</v>
      </c>
      <c r="C29" s="44">
        <v>31458</v>
      </c>
    </row>
    <row r="30" spans="2:11" x14ac:dyDescent="0.25">
      <c r="B30" s="1">
        <v>70</v>
      </c>
      <c r="C30" s="44">
        <v>28778</v>
      </c>
    </row>
    <row r="31" spans="2:11" x14ac:dyDescent="0.25">
      <c r="B31" s="1">
        <v>40</v>
      </c>
      <c r="C31" s="44">
        <v>33277</v>
      </c>
    </row>
    <row r="32" spans="2:11" x14ac:dyDescent="0.25">
      <c r="B32" s="1">
        <v>40</v>
      </c>
      <c r="C32" s="44">
        <f>C31*0.98</f>
        <v>32611.46</v>
      </c>
    </row>
    <row r="33" spans="2:3" x14ac:dyDescent="0.25">
      <c r="B33" s="1">
        <v>38</v>
      </c>
      <c r="C33" s="44">
        <f>C32*0.98</f>
        <v>31959.230799999998</v>
      </c>
    </row>
    <row r="34" spans="2:3" x14ac:dyDescent="0.25">
      <c r="C34" s="48"/>
    </row>
    <row r="35" spans="2:3" x14ac:dyDescent="0.25">
      <c r="C35" s="48"/>
    </row>
    <row r="36" spans="2:3" x14ac:dyDescent="0.25">
      <c r="C36" s="48"/>
    </row>
    <row r="37" spans="2:3" x14ac:dyDescent="0.25">
      <c r="C37" s="48"/>
    </row>
    <row r="38" spans="2:3" x14ac:dyDescent="0.25">
      <c r="C38" s="48"/>
    </row>
    <row r="39" spans="2:3" x14ac:dyDescent="0.25">
      <c r="C39" s="48"/>
    </row>
    <row r="40" spans="2:3" x14ac:dyDescent="0.25">
      <c r="C40" s="48"/>
    </row>
    <row r="41" spans="2:3" x14ac:dyDescent="0.25">
      <c r="C41" s="48"/>
    </row>
    <row r="42" spans="2:3" x14ac:dyDescent="0.25">
      <c r="C42" s="48"/>
    </row>
    <row r="43" spans="2:3" x14ac:dyDescent="0.25">
      <c r="C43" s="48"/>
    </row>
    <row r="44" spans="2:3" x14ac:dyDescent="0.25">
      <c r="C44" s="48"/>
    </row>
    <row r="45" spans="2:3" x14ac:dyDescent="0.25">
      <c r="C45" s="48"/>
    </row>
    <row r="46" spans="2:3" x14ac:dyDescent="0.25">
      <c r="C46" s="48"/>
    </row>
    <row r="47" spans="2:3" x14ac:dyDescent="0.25">
      <c r="C47" s="48"/>
    </row>
    <row r="48" spans="2:3" x14ac:dyDescent="0.25">
      <c r="C48" s="48"/>
    </row>
    <row r="49" spans="3:3" x14ac:dyDescent="0.25">
      <c r="C49" s="48"/>
    </row>
    <row r="50" spans="3:3" x14ac:dyDescent="0.25">
      <c r="C50" s="48"/>
    </row>
    <row r="51" spans="3:3" x14ac:dyDescent="0.25">
      <c r="C51" s="48"/>
    </row>
    <row r="52" spans="3:3" x14ac:dyDescent="0.25">
      <c r="C52" s="48"/>
    </row>
    <row r="53" spans="3:3" x14ac:dyDescent="0.25">
      <c r="C53" s="48"/>
    </row>
    <row r="54" spans="3:3" x14ac:dyDescent="0.25">
      <c r="C54" s="48"/>
    </row>
    <row r="55" spans="3:3" x14ac:dyDescent="0.25">
      <c r="C55" s="48"/>
    </row>
    <row r="56" spans="3:3" x14ac:dyDescent="0.25">
      <c r="C56" s="48"/>
    </row>
    <row r="57" spans="3:3" x14ac:dyDescent="0.25">
      <c r="C57" s="48"/>
    </row>
    <row r="58" spans="3:3" x14ac:dyDescent="0.25">
      <c r="C58" s="48"/>
    </row>
    <row r="59" spans="3:3" x14ac:dyDescent="0.25">
      <c r="C59" s="48"/>
    </row>
    <row r="60" spans="3:3" x14ac:dyDescent="0.25">
      <c r="C60" s="48"/>
    </row>
    <row r="61" spans="3:3" x14ac:dyDescent="0.25">
      <c r="C61" s="48"/>
    </row>
    <row r="62" spans="3:3" x14ac:dyDescent="0.25">
      <c r="C62" s="48"/>
    </row>
    <row r="63" spans="3:3" x14ac:dyDescent="0.25">
      <c r="C63" s="48"/>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9E43-F411-419B-9E2D-A73E4E34A54C}">
  <dimension ref="A1:N33"/>
  <sheetViews>
    <sheetView showGridLines="0" zoomScaleNormal="100" workbookViewId="0">
      <selection activeCell="A33" sqref="A33"/>
    </sheetView>
  </sheetViews>
  <sheetFormatPr defaultColWidth="8.875" defaultRowHeight="15.75" x14ac:dyDescent="0.25"/>
  <cols>
    <col min="1" max="1" width="5.625" customWidth="1"/>
    <col min="2" max="2" width="14.375" customWidth="1"/>
    <col min="3" max="3" width="11.375" customWidth="1"/>
    <col min="4" max="4" width="9.875" customWidth="1"/>
    <col min="5" max="5" width="4.875" customWidth="1"/>
    <col min="6" max="6" width="16.125" customWidth="1"/>
    <col min="7" max="7" width="12.125" customWidth="1"/>
    <col min="8" max="8" width="14.125" customWidth="1"/>
    <col min="11" max="11" width="14.125" customWidth="1"/>
    <col min="12" max="12" width="10.375" customWidth="1"/>
    <col min="13" max="13" width="12.25" customWidth="1"/>
    <col min="14" max="14" width="12.75" customWidth="1"/>
  </cols>
  <sheetData>
    <row r="1" spans="1:11" x14ac:dyDescent="0.25">
      <c r="B1" s="7" t="s">
        <v>203</v>
      </c>
      <c r="C1" s="7"/>
    </row>
    <row r="2" spans="1:11" ht="17.100000000000001" customHeight="1" x14ac:dyDescent="0.25">
      <c r="B2" s="4" t="s">
        <v>187</v>
      </c>
      <c r="C2" s="4" t="s">
        <v>185</v>
      </c>
      <c r="D2" s="4" t="s">
        <v>71</v>
      </c>
      <c r="F2" s="64" t="s">
        <v>202</v>
      </c>
      <c r="G2" s="62"/>
      <c r="H2" s="62"/>
      <c r="I2" s="62"/>
      <c r="J2" s="62"/>
      <c r="K2" s="62"/>
    </row>
    <row r="3" spans="1:11" x14ac:dyDescent="0.25">
      <c r="A3" s="49"/>
      <c r="B3" s="6">
        <v>10.5</v>
      </c>
      <c r="C3" s="1">
        <v>12</v>
      </c>
      <c r="D3" s="44">
        <v>10555</v>
      </c>
      <c r="F3" s="9" t="s">
        <v>235</v>
      </c>
    </row>
    <row r="4" spans="1:11" x14ac:dyDescent="0.25">
      <c r="A4" s="49"/>
      <c r="B4" s="6">
        <v>11.1</v>
      </c>
      <c r="C4" s="1">
        <v>15</v>
      </c>
      <c r="D4" s="44">
        <v>12499</v>
      </c>
      <c r="F4" s="9" t="s">
        <v>239</v>
      </c>
    </row>
    <row r="5" spans="1:11" x14ac:dyDescent="0.25">
      <c r="A5" s="49"/>
      <c r="B5" s="6">
        <v>11.4</v>
      </c>
      <c r="C5" s="1">
        <v>15</v>
      </c>
      <c r="D5" s="44">
        <v>12400</v>
      </c>
    </row>
    <row r="6" spans="1:11" ht="18.75" x14ac:dyDescent="0.3">
      <c r="A6" s="49"/>
      <c r="B6" s="6">
        <v>9.6</v>
      </c>
      <c r="C6" s="1">
        <v>10</v>
      </c>
      <c r="D6" s="44">
        <v>11000</v>
      </c>
      <c r="F6" s="65" t="s">
        <v>204</v>
      </c>
    </row>
    <row r="7" spans="1:11" x14ac:dyDescent="0.25">
      <c r="A7" s="49"/>
      <c r="B7" s="6">
        <v>10.5</v>
      </c>
      <c r="C7" s="1">
        <v>14</v>
      </c>
      <c r="D7" s="44">
        <v>12399</v>
      </c>
    </row>
    <row r="8" spans="1:11" ht="18.75" x14ac:dyDescent="0.3">
      <c r="A8" s="49"/>
      <c r="B8" s="6">
        <v>18</v>
      </c>
      <c r="C8" s="1">
        <v>34</v>
      </c>
      <c r="D8" s="44">
        <v>19880</v>
      </c>
      <c r="F8" s="24" t="s">
        <v>205</v>
      </c>
    </row>
    <row r="9" spans="1:11" ht="16.5" thickBot="1" x14ac:dyDescent="0.3">
      <c r="A9" s="49"/>
      <c r="B9" s="6">
        <v>11</v>
      </c>
      <c r="C9" s="1">
        <v>45</v>
      </c>
      <c r="D9" s="44">
        <v>22569</v>
      </c>
    </row>
    <row r="10" spans="1:11" x14ac:dyDescent="0.25">
      <c r="A10" s="49"/>
      <c r="B10" s="6">
        <v>14</v>
      </c>
      <c r="C10" s="1">
        <v>20</v>
      </c>
      <c r="D10" s="44">
        <v>12008</v>
      </c>
      <c r="F10" s="56" t="s">
        <v>206</v>
      </c>
      <c r="G10" s="12"/>
    </row>
    <row r="11" spans="1:11" x14ac:dyDescent="0.25">
      <c r="A11" s="49"/>
      <c r="B11" s="6">
        <v>11</v>
      </c>
      <c r="C11" s="1">
        <v>45</v>
      </c>
      <c r="D11" s="44">
        <v>23663</v>
      </c>
      <c r="F11" t="s">
        <v>207</v>
      </c>
      <c r="G11">
        <v>0.84827645731860801</v>
      </c>
    </row>
    <row r="12" spans="1:11" x14ac:dyDescent="0.25">
      <c r="A12" s="49"/>
      <c r="B12" s="6">
        <v>11</v>
      </c>
      <c r="C12" s="1">
        <v>48</v>
      </c>
      <c r="D12" s="44">
        <v>24585</v>
      </c>
      <c r="F12" t="s">
        <v>208</v>
      </c>
      <c r="G12">
        <v>0.71957294804100813</v>
      </c>
    </row>
    <row r="13" spans="1:11" x14ac:dyDescent="0.25">
      <c r="A13" s="49"/>
      <c r="B13" s="6">
        <v>12</v>
      </c>
      <c r="C13" s="1">
        <v>55</v>
      </c>
      <c r="D13" s="44">
        <f>D12*1.1</f>
        <v>27043.500000000004</v>
      </c>
      <c r="F13" s="59" t="s">
        <v>209</v>
      </c>
      <c r="G13" s="59">
        <v>0.69954244432965151</v>
      </c>
      <c r="H13" s="9" t="s">
        <v>228</v>
      </c>
    </row>
    <row r="14" spans="1:11" x14ac:dyDescent="0.25">
      <c r="A14" s="49"/>
      <c r="B14" s="6">
        <v>13</v>
      </c>
      <c r="C14" s="1">
        <v>60</v>
      </c>
      <c r="D14" s="44">
        <f>D13*1.1</f>
        <v>29747.850000000006</v>
      </c>
      <c r="F14" t="s">
        <v>42</v>
      </c>
      <c r="G14">
        <v>4349.6354741266668</v>
      </c>
    </row>
    <row r="15" spans="1:11" ht="16.5" thickBot="1" x14ac:dyDescent="0.3">
      <c r="A15" s="49"/>
      <c r="B15" s="6">
        <v>19</v>
      </c>
      <c r="C15" s="1">
        <v>62</v>
      </c>
      <c r="D15" s="44">
        <v>28778</v>
      </c>
      <c r="F15" s="10" t="s">
        <v>210</v>
      </c>
      <c r="G15" s="10">
        <v>31</v>
      </c>
    </row>
    <row r="16" spans="1:11" x14ac:dyDescent="0.25">
      <c r="A16" s="49"/>
      <c r="B16" s="6">
        <v>19</v>
      </c>
      <c r="C16" s="1">
        <v>61</v>
      </c>
      <c r="D16" s="44">
        <v>21136</v>
      </c>
    </row>
    <row r="17" spans="1:14" ht="16.5" thickBot="1" x14ac:dyDescent="0.3">
      <c r="A17" s="49"/>
      <c r="B17" s="6">
        <v>18</v>
      </c>
      <c r="C17" s="1">
        <v>69</v>
      </c>
      <c r="D17" s="44">
        <v>23458</v>
      </c>
      <c r="F17" s="7" t="s">
        <v>211</v>
      </c>
    </row>
    <row r="18" spans="1:14" x14ac:dyDescent="0.25">
      <c r="A18" s="49"/>
      <c r="B18" s="6">
        <v>17</v>
      </c>
      <c r="C18" s="1">
        <v>50</v>
      </c>
      <c r="D18" s="44">
        <v>22588</v>
      </c>
      <c r="F18" s="11"/>
      <c r="G18" s="57" t="s">
        <v>216</v>
      </c>
      <c r="H18" s="57" t="s">
        <v>217</v>
      </c>
      <c r="I18" s="57" t="s">
        <v>218</v>
      </c>
      <c r="J18" s="57" t="s">
        <v>219</v>
      </c>
      <c r="K18" s="57" t="s">
        <v>220</v>
      </c>
    </row>
    <row r="19" spans="1:14" ht="17.100000000000001" customHeight="1" x14ac:dyDescent="0.25">
      <c r="A19" s="49"/>
      <c r="B19" s="6">
        <v>16</v>
      </c>
      <c r="C19" s="1">
        <v>45</v>
      </c>
      <c r="D19" s="44">
        <v>19550</v>
      </c>
      <c r="F19" t="s">
        <v>212</v>
      </c>
      <c r="G19">
        <v>2</v>
      </c>
      <c r="H19">
        <v>1359310516.1379476</v>
      </c>
      <c r="I19">
        <v>679655258.06897378</v>
      </c>
      <c r="J19">
        <v>35.923856854035918</v>
      </c>
      <c r="K19">
        <v>1.8598533001401433E-8</v>
      </c>
    </row>
    <row r="20" spans="1:14" ht="17.100000000000001" customHeight="1" x14ac:dyDescent="0.25">
      <c r="A20" s="49"/>
      <c r="B20" s="6">
        <v>15</v>
      </c>
      <c r="C20" s="1">
        <v>40</v>
      </c>
      <c r="D20" s="44">
        <v>22202</v>
      </c>
      <c r="F20" t="s">
        <v>213</v>
      </c>
      <c r="G20">
        <v>28</v>
      </c>
      <c r="H20">
        <v>529741205.21787107</v>
      </c>
      <c r="I20">
        <v>18919328.757781111</v>
      </c>
    </row>
    <row r="21" spans="1:14" ht="16.5" thickBot="1" x14ac:dyDescent="0.3">
      <c r="A21" s="49"/>
      <c r="B21" s="6">
        <v>15</v>
      </c>
      <c r="C21" s="1">
        <v>65</v>
      </c>
      <c r="D21" s="44">
        <v>30668</v>
      </c>
      <c r="F21" s="10" t="s">
        <v>214</v>
      </c>
      <c r="G21" s="10">
        <v>30</v>
      </c>
      <c r="H21" s="10">
        <v>1889051721.3558187</v>
      </c>
      <c r="I21" s="10"/>
      <c r="J21" s="10"/>
      <c r="K21" s="10"/>
    </row>
    <row r="22" spans="1:14" ht="16.5" thickBot="1" x14ac:dyDescent="0.3">
      <c r="A22" s="49"/>
      <c r="B22" s="6">
        <v>15</v>
      </c>
      <c r="C22" s="1">
        <v>70</v>
      </c>
      <c r="D22" s="44">
        <v>31549</v>
      </c>
    </row>
    <row r="23" spans="1:14" x14ac:dyDescent="0.25">
      <c r="A23" s="49"/>
      <c r="B23" s="6">
        <v>15</v>
      </c>
      <c r="C23" s="1">
        <v>70</v>
      </c>
      <c r="D23" s="44">
        <v>29998</v>
      </c>
      <c r="F23" s="11"/>
      <c r="G23" s="58" t="s">
        <v>221</v>
      </c>
      <c r="H23" s="57" t="s">
        <v>42</v>
      </c>
      <c r="I23" s="57" t="s">
        <v>222</v>
      </c>
      <c r="J23" s="57" t="s">
        <v>223</v>
      </c>
      <c r="K23" s="57" t="s">
        <v>224</v>
      </c>
      <c r="L23" s="57" t="s">
        <v>225</v>
      </c>
      <c r="M23" s="57" t="s">
        <v>226</v>
      </c>
      <c r="N23" s="57" t="s">
        <v>227</v>
      </c>
    </row>
    <row r="24" spans="1:14" x14ac:dyDescent="0.25">
      <c r="A24" s="49"/>
      <c r="B24" s="6">
        <v>16</v>
      </c>
      <c r="C24" s="1">
        <v>25</v>
      </c>
      <c r="D24" s="44">
        <v>12558</v>
      </c>
      <c r="F24" s="59" t="s">
        <v>215</v>
      </c>
      <c r="G24" s="59">
        <v>13772.438659973875</v>
      </c>
      <c r="H24">
        <v>3345.157190381809</v>
      </c>
      <c r="I24">
        <v>4.1171274998894507</v>
      </c>
      <c r="J24">
        <v>3.0671601904994609E-4</v>
      </c>
      <c r="K24">
        <v>6920.1947807680635</v>
      </c>
      <c r="L24">
        <v>20624.682539179688</v>
      </c>
      <c r="M24">
        <v>6920.1947807680635</v>
      </c>
      <c r="N24">
        <v>20624.682539179688</v>
      </c>
    </row>
    <row r="25" spans="1:14" x14ac:dyDescent="0.25">
      <c r="A25" s="49"/>
      <c r="B25" s="6">
        <v>19</v>
      </c>
      <c r="C25" s="1">
        <v>65</v>
      </c>
      <c r="D25" s="44">
        <v>25372</v>
      </c>
      <c r="F25" s="59" t="s">
        <v>187</v>
      </c>
      <c r="G25" s="59">
        <v>-482.61977698129925</v>
      </c>
      <c r="H25">
        <v>289.36542534016178</v>
      </c>
      <c r="I25">
        <v>-1.6678557101767031</v>
      </c>
      <c r="J25">
        <v>0.1064917101260712</v>
      </c>
      <c r="K25">
        <v>-1075.3579808367053</v>
      </c>
      <c r="L25">
        <v>110.11842687410677</v>
      </c>
      <c r="M25">
        <v>-1075.3579808367053</v>
      </c>
      <c r="N25">
        <v>110.11842687410677</v>
      </c>
    </row>
    <row r="26" spans="1:14" ht="16.5" thickBot="1" x14ac:dyDescent="0.3">
      <c r="A26" s="49"/>
      <c r="B26" s="6">
        <v>19</v>
      </c>
      <c r="C26" s="1">
        <v>70</v>
      </c>
      <c r="D26" s="44">
        <v>32220</v>
      </c>
      <c r="F26" s="60" t="s">
        <v>185</v>
      </c>
      <c r="G26" s="60">
        <v>365.96131688065208</v>
      </c>
      <c r="H26" s="10">
        <v>49.644618560219143</v>
      </c>
      <c r="I26" s="10">
        <v>7.3716210838993428</v>
      </c>
      <c r="J26" s="10">
        <v>5.002042715240212E-8</v>
      </c>
      <c r="K26" s="10">
        <v>264.26892567019843</v>
      </c>
      <c r="L26" s="10">
        <v>467.65370809110573</v>
      </c>
      <c r="M26" s="10">
        <v>264.26892567019843</v>
      </c>
      <c r="N26" s="10">
        <v>467.65370809110573</v>
      </c>
    </row>
    <row r="27" spans="1:14" x14ac:dyDescent="0.25">
      <c r="A27" s="49"/>
      <c r="B27" s="6">
        <v>19</v>
      </c>
      <c r="C27" s="1">
        <v>75</v>
      </c>
      <c r="D27" s="44">
        <v>33698</v>
      </c>
    </row>
    <row r="28" spans="1:14" x14ac:dyDescent="0.25">
      <c r="A28" s="49"/>
      <c r="B28" s="6">
        <v>22</v>
      </c>
      <c r="C28" s="1">
        <v>75</v>
      </c>
      <c r="D28" s="44">
        <v>35925</v>
      </c>
      <c r="F28" s="63" t="s">
        <v>230</v>
      </c>
      <c r="G28" s="62"/>
    </row>
    <row r="29" spans="1:14" x14ac:dyDescent="0.25">
      <c r="A29" s="49"/>
      <c r="B29" s="6">
        <v>22</v>
      </c>
      <c r="C29" s="1">
        <v>72</v>
      </c>
      <c r="D29" s="44">
        <v>31458</v>
      </c>
      <c r="F29" t="s">
        <v>231</v>
      </c>
    </row>
    <row r="30" spans="1:14" x14ac:dyDescent="0.25">
      <c r="A30" s="49"/>
      <c r="B30" s="6">
        <v>12</v>
      </c>
      <c r="C30" s="1">
        <v>70</v>
      </c>
      <c r="D30" s="44">
        <v>28778</v>
      </c>
      <c r="F30" s="7" t="s">
        <v>232</v>
      </c>
    </row>
    <row r="31" spans="1:14" x14ac:dyDescent="0.25">
      <c r="A31" s="49"/>
      <c r="B31" s="6">
        <v>12</v>
      </c>
      <c r="C31" s="1">
        <v>40</v>
      </c>
      <c r="D31" s="44">
        <v>33277</v>
      </c>
      <c r="H31" t="s">
        <v>229</v>
      </c>
    </row>
    <row r="32" spans="1:14" x14ac:dyDescent="0.25">
      <c r="A32" s="49"/>
      <c r="B32" s="6">
        <v>12</v>
      </c>
      <c r="C32" s="1">
        <v>40</v>
      </c>
      <c r="D32" s="44">
        <f>D31*0.98</f>
        <v>32611.46</v>
      </c>
    </row>
    <row r="33" spans="1:4" x14ac:dyDescent="0.25">
      <c r="A33" s="49"/>
      <c r="B33" s="6">
        <v>12</v>
      </c>
      <c r="C33" s="1">
        <v>38</v>
      </c>
      <c r="D33" s="44">
        <f>D32*0.98</f>
        <v>31959.230799999998</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 Cleaning Essentials</vt:lpstr>
      <vt:lpstr>Cleaning Data and Stats</vt:lpstr>
      <vt:lpstr>Analysis and Basic Dashboard</vt:lpstr>
      <vt:lpstr>Analysis Forecast Data</vt:lpstr>
      <vt:lpstr>Forcast Sheet</vt:lpstr>
      <vt:lpstr>Correlation Analysis</vt:lpstr>
      <vt:lpstr>Descriptive Stats</vt:lpstr>
      <vt:lpstr>Scatter</vt:lpstr>
      <vt:lpstr>Regression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Ezhan Khan</dc:creator>
  <cp:lastModifiedBy>(s) Ezhan Khan</cp:lastModifiedBy>
  <cp:lastPrinted>2023-07-13T12:52:16Z</cp:lastPrinted>
  <dcterms:created xsi:type="dcterms:W3CDTF">2023-07-13T12:52:05Z</dcterms:created>
  <dcterms:modified xsi:type="dcterms:W3CDTF">2023-11-21T16:43:14Z</dcterms:modified>
</cp:coreProperties>
</file>